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156D54BF-846F-4132-8D6F-48CCD34D21DD}"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s="1"/>
  <c r="BW34" i="10" l="1"/>
  <c r="BW35" i="10" s="1"/>
  <c r="BW36" i="10" s="1"/>
  <c r="BW37" i="10" s="1"/>
  <c r="BW38" i="10" s="1"/>
  <c r="BW39" i="10" s="1"/>
  <c r="BW40" i="10" s="1"/>
  <c r="BW41" i="10" s="1"/>
  <c r="BW42" i="10" s="1"/>
  <c r="BW43" i="10" s="1"/>
  <c r="CO34" i="10"/>
</calcChain>
</file>

<file path=xl/sharedStrings.xml><?xml version="1.0" encoding="utf-8"?>
<sst xmlns="http://schemas.openxmlformats.org/spreadsheetml/2006/main" count="1106" uniqueCount="562">
  <si>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</si>
  <si>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</si>
  <si>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</si>
  <si>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</si>
  <si>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</si>
  <si>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</si>
  <si>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</si>
  <si>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</si>
  <si>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</si>
  <si>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</si>
  <si>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</si>
  <si>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</si>
  <si>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</si>
  <si>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</si>
  <si>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</si>
  <si>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</si>
  <si>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</si>
  <si>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</si>
  <si>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</si>
  <si>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</si>
  <si>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</si>
  <si>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</si>
  <si>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</si>
  <si>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</si>
  <si>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</si>
  <si>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</si>
  <si>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</si>
  <si>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</si>
  <si>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</si>
  <si>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</si>
  <si>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</si>
  <si>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</si>
  <si>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</si>
  <si>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</si>
  <si>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</si>
  <si>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</si>
  <si>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</si>
  <si>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</si>
  <si>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</si>
  <si>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</si>
  <si>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</si>
  <si>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</si>
  <si>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</si>
  <si>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</si>
  <si>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</si>
  <si>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</si>
  <si>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</si>
  <si>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</si>
  <si>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</si>
  <si>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</si>
  <si>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</si>
  <si>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</si>
  <si>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</si>
  <si>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</si>
  <si>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</si>
  <si>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</si>
  <si>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</si>
  <si>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</si>
  <si>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</si>
  <si>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</si>
  <si>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</si>
  <si>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</si>
  <si>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</si>
  <si>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</si>
  <si>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</si>
  <si>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</si>
  <si>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</si>
  <si>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</si>
  <si>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</si>
  <si>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</si>
  <si>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</si>
  <si>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</si>
  <si>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</si>
  <si>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</si>
  <si>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</si>
  <si>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</si>
  <si>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</si>
  <si>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</si>
  <si>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</si>
  <si>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</si>
  <si>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</si>
  <si>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</si>
  <si>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</si>
  <si>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</si>
  <si>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</si>
  <si>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</si>
  <si>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</si>
  <si>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</si>
  <si>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</si>
  <si>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</si>
  <si>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</si>
  <si>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</si>
  <si>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</si>
  <si>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</si>
  <si>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守口市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</si>
  <si>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</si>
  <si>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</si>
  <si>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</si>
  <si>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</si>
  <si>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</si>
  <si>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</si>
  <si>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</si>
  <si>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</si>
  <si>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</si>
  <si>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</si>
  <si>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</si>
  <si>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</si>
  <si>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</si>
  <si>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</si>
  <si>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</si>
  <si>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</si>
  <si>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</si>
  <si>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</si>
  <si>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</si>
  <si>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</si>
  <si>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</si>
  <si>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</si>
  <si>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</si>
  <si>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</si>
  <si>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</si>
  <si>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</si>
  <si>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</si>
  <si>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</si>
  <si>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</si>
  <si>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</si>
  <si>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</si>
  <si>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</si>
  <si>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</si>
  <si>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</si>
  <si>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</si>
  <si>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</si>
  <si>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</si>
  <si>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</si>
  <si>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</si>
  <si>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</si>
  <si>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</si>
  <si>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</si>
  <si>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</si>
  <si>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</si>
  <si>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</si>
  <si>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</si>
  <si>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</si>
  <si>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</si>
  <si>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</si>
  <si>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</si>
  <si>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</si>
  <si>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</si>
  <si>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</si>
  <si>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</si>
  <si>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</si>
  <si>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</si>
  <si>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</si>
  <si>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</si>
  <si>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</si>
  <si>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</si>
  <si>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</si>
  <si>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</si>
  <si>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</si>
  <si>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</si>
  <si>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</si>
  <si>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</si>
  <si>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</si>
  <si>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</si>
  <si>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</si>
  <si>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</si>
  <si>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</si>
  <si>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</si>
  <si>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</si>
  <si>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</si>
  <si>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</si>
  <si>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</si>
  <si>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</si>
  <si>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</si>
  <si>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</si>
  <si>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</si>
  <si>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</si>
  <si>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</si>
  <si>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</si>
  <si>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</si>
  <si>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</si>
  <si>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</si>
  <si>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</si>
  <si>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</si>
  <si>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</si>
  <si>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</si>
  <si>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</si>
  <si>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</si>
  <si>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</si>
  <si>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</si>
  <si>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</si>
  <si>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</si>
  <si>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</si>
  <si>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</si>
  <si>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</si>
  <si>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</si>
  <si>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</si>
  <si>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</si>
  <si>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</si>
  <si>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</si>
  <si>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</si>
  <si>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</si>
  <si>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</si>
  <si>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</si>
  <si>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大阪府守口市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</si>
  <si>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</si>
  <si>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</si>
  <si>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</si>
  <si>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</si>
  <si>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</si>
  <si>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</si>
  <si>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</si>
  <si>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</si>
  <si>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</si>
  <si>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</si>
  <si>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</si>
  <si>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</si>
  <si>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</si>
  <si>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</si>
  <si>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</si>
  <si>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</si>
  <si>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</si>
  <si>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</si>
  <si>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</si>
  <si>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</si>
  <si>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</si>
  <si>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</si>
  <si>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</si>
  <si>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</si>
  <si>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</si>
  <si>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</si>
  <si>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</si>
  <si>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</si>
  <si>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</si>
  <si>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</si>
  <si>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</si>
  <si>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</si>
  <si>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</si>
  <si>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</si>
  <si>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</si>
  <si>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</si>
  <si>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</si>
  <si>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</si>
  <si>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</si>
  <si>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</si>
  <si>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</si>
  <si>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</si>
  <si>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</si>
  <si>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</si>
  <si>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</si>
  <si>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</si>
  <si>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</si>
  <si>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</si>
  <si>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</si>
  <si>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</si>
  <si>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</si>
  <si>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</si>
  <si>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</si>
  <si>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</si>
  <si>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</si>
  <si>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</si>
  <si>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</si>
  <si>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</si>
  <si>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</si>
  <si>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</si>
  <si>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</si>
  <si>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</si>
  <si>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</si>
  <si>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</si>
  <si>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</si>
  <si>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</si>
  <si>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</si>
  <si>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</si>
  <si>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</si>
  <si>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</si>
  <si>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</si>
  <si>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</si>
  <si>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</si>
  <si>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</si>
  <si>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</si>
  <si>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</si>
  <si>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</si>
  <si>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</si>
  <si>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</si>
  <si>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</si>
  <si>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</si>
  <si>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</si>
  <si>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</si>
  <si>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</si>
  <si>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</si>
  <si>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</si>
  <si>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</si>
  <si>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</si>
  <si>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</si>
  <si>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</si>
  <si>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</si>
  <si>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</si>
  <si>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</si>
  <si>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</si>
  <si>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</si>
  <si>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</si>
  <si>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</si>
  <si>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</si>
  <si>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</si>
  <si>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</si>
  <si>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</si>
  <si>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</si>
  <si>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</si>
  <si>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</si>
  <si>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</si>
  <si>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</si>
  <si>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</si>
  <si>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</si>
  <si>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</si>
  <si>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</si>
  <si>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</si>
  <si>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</si>
  <si>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</si>
  <si>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</si>
  <si>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</si>
  <si>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</si>
  <si>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</si>
  <si>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</si>
  <si>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</si>
  <si>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</si>
  <si>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</si>
  <si>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</si>
  <si>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</si>
  <si>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</si>
  <si>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</si>
  <si>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</si>
  <si>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</si>
  <si>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</si>
  <si>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</si>
  <si>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</si>
  <si>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</si>
  <si>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</si>
  <si>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</si>
  <si>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</si>
  <si>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</si>
  <si>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</si>
  <si>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</si>
  <si>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</si>
  <si>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</si>
  <si>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</si>
  <si>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</si>
  <si>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</si>
  <si>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</si>
  <si>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</si>
  <si>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</si>
  <si>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</si>
  <si>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</si>
  <si>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</si>
  <si>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</si>
  <si>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</si>
  <si>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大阪府守口市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</si>
  <si>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</si>
  <si>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</si>
  <si>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</si>
  <si>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</si>
  <si>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</si>
  <si>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</si>
  <si>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</si>
  <si>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</si>
  <si>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</si>
  <si>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</si>
  <si>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</si>
  <si>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</si>
  <si>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</si>
  <si>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</si>
  <si>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</si>
  <si>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</si>
  <si>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</si>
  <si>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</si>
  <si>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</si>
  <si>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</si>
  <si>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特別会計公共用地先行取得事業</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</si>
  <si>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</si>
  <si>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</si>
  <si>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</si>
  <si>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</si>
  <si>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</si>
  <si>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</si>
  <si>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</si>
  <si>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</si>
  <si>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</si>
  <si>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</si>
  <si>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</si>
  <si>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</si>
  <si>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</si>
  <si>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特別会計国民健康保険事業</t>
    <phoneticPr fontId="5"/>
  </si>
  <si>
    <t>特別会計介護保険事業</t>
    <phoneticPr fontId="5"/>
  </si>
  <si>
    <t>特別会計後期高齢者医療事業</t>
    <phoneticPr fontId="5"/>
  </si>
  <si>
    <t>守口市水道事業会計</t>
    <phoneticPr fontId="5"/>
  </si>
  <si>
    <t>法適用企業</t>
    <phoneticPr fontId="5"/>
  </si>
  <si>
    <t>守口市下水道事業会計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</si>
  <si>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</si>
  <si>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</si>
  <si>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</si>
  <si>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</si>
  <si>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</si>
  <si>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</si>
  <si>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</si>
  <si>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</si>
  <si>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</si>
  <si>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</si>
  <si>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</si>
  <si>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</si>
  <si>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</si>
  <si>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</si>
  <si>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</si>
  <si>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</si>
  <si>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</si>
  <si>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</si>
  <si>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</si>
  <si>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</si>
  <si>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</si>
  <si>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</si>
  <si>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</si>
  <si>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</si>
  <si>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</si>
  <si>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</si>
  <si>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</si>
  <si>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</si>
  <si>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</si>
  <si>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</si>
  <si>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</si>
  <si>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</si>
  <si>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</si>
  <si>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</si>
  <si>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</si>
  <si>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</si>
  <si>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</si>
  <si>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</si>
  <si>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</si>
  <si>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</si>
  <si>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</si>
  <si>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</si>
  <si>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</si>
  <si>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</si>
  <si>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</si>
  <si>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</si>
  <si>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</si>
  <si>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</si>
  <si>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</si>
  <si>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</si>
  <si>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</si>
  <si>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</si>
  <si>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</si>
  <si>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</si>
  <si>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</si>
  <si>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</si>
  <si>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</si>
  <si>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</si>
  <si>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</si>
  <si>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</si>
  <si>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</si>
  <si>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</si>
  <si>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</si>
  <si>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</si>
  <si>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</si>
  <si>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</si>
  <si>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</si>
  <si>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</si>
  <si>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</si>
  <si>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</si>
  <si>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</si>
  <si>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</si>
  <si>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</si>
  <si>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</si>
  <si>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</si>
  <si>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</si>
  <si>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</si>
  <si>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</si>
  <si>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</si>
  <si>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</si>
  <si>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</si>
  <si>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</si>
  <si>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</si>
  <si>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</si>
  <si>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</si>
  <si>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</si>
  <si>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</si>
  <si>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</si>
  <si>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</si>
  <si>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</si>
  <si>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</si>
  <si>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</si>
  <si>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</si>
  <si>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</si>
  <si>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</si>
  <si>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</si>
  <si>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</si>
  <si>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</si>
  <si>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</si>
  <si>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</si>
  <si>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</si>
  <si>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</si>
  <si>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</si>
  <si>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</si>
  <si>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</si>
  <si>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</si>
  <si>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</si>
  <si>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</si>
  <si>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</si>
  <si>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</si>
  <si>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</si>
  <si>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</si>
  <si>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</si>
  <si>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</si>
  <si>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</si>
  <si>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</si>
  <si>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</si>
  <si>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</si>
  <si>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</si>
  <si>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</si>
  <si>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</si>
  <si>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</si>
  <si>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</si>
  <si>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</si>
  <si>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</si>
  <si>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</si>
  <si>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</si>
  <si>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</si>
  <si>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</si>
  <si>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</si>
  <si>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</si>
  <si>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</si>
  <si>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</si>
  <si>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</si>
  <si>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</si>
  <si>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2.33</t>
  </si>
  <si>
    <t>守口市下水道事業会計</t>
  </si>
  <si>
    <t>守口市水道事業会計</t>
  </si>
  <si>
    <t>一般会計</t>
  </si>
  <si>
    <t>特別会計介護保険事業</t>
  </si>
  <si>
    <t>特別会計国民健康保険事業</t>
  </si>
  <si>
    <t>特別会計後期高齢者医療事業</t>
  </si>
  <si>
    <t>特別会計公共用地先行取得事業</t>
  </si>
  <si>
    <t>その他会計（赤字）</t>
  </si>
  <si>
    <t>その他会計（黒字）</t>
  </si>
  <si>
    <t>R02</t>
    <phoneticPr fontId="5"/>
  </si>
  <si>
    <t>R03</t>
    <phoneticPr fontId="5"/>
  </si>
  <si>
    <t>R04</t>
    <phoneticPr fontId="5"/>
  </si>
  <si>
    <t>R05</t>
    <phoneticPr fontId="5"/>
  </si>
  <si>
    <t>R06</t>
    <phoneticPr fontId="5"/>
  </si>
  <si>
    <t>守口市門真市消防組合
（一般会計）</t>
    <rPh sb="0" eb="3">
      <t>モリグチシ</t>
    </rPh>
    <rPh sb="3" eb="6">
      <t>カドマシ</t>
    </rPh>
    <rPh sb="6" eb="8">
      <t>ショウボウ</t>
    </rPh>
    <rPh sb="8" eb="10">
      <t>クミアイ</t>
    </rPh>
    <rPh sb="12" eb="16">
      <t>イッパンカイケイ</t>
    </rPh>
    <phoneticPr fontId="5"/>
  </si>
  <si>
    <t>大阪府都市ボートレース企業団
（モーターボート競争事業会計）</t>
    <rPh sb="0" eb="3">
      <t>オオサカフ</t>
    </rPh>
    <rPh sb="3" eb="5">
      <t>トシ</t>
    </rPh>
    <rPh sb="11" eb="13">
      <t>キギョウ</t>
    </rPh>
    <rPh sb="13" eb="14">
      <t>ダン</t>
    </rPh>
    <rPh sb="23" eb="25">
      <t>キョウソウ</t>
    </rPh>
    <rPh sb="25" eb="27">
      <t>ジギョウ</t>
    </rPh>
    <rPh sb="27" eb="29">
      <t>カイケイ</t>
    </rPh>
    <phoneticPr fontId="5"/>
  </si>
  <si>
    <t>飯盛霊園組合
（一般会計）</t>
    <rPh sb="0" eb="2">
      <t>イイモリ</t>
    </rPh>
    <rPh sb="2" eb="4">
      <t>レイエン</t>
    </rPh>
    <rPh sb="4" eb="6">
      <t>クミアイ</t>
    </rPh>
    <rPh sb="8" eb="10">
      <t>イッパン</t>
    </rPh>
    <rPh sb="10" eb="12">
      <t>カイケイ</t>
    </rPh>
    <phoneticPr fontId="5"/>
  </si>
  <si>
    <t>飯盛霊園組合
（霊園事業特別会計）</t>
    <rPh sb="0" eb="2">
      <t>イイモリ</t>
    </rPh>
    <rPh sb="2" eb="4">
      <t>レイエン</t>
    </rPh>
    <rPh sb="4" eb="6">
      <t>クミアイ</t>
    </rPh>
    <rPh sb="8" eb="10">
      <t>レイエン</t>
    </rPh>
    <rPh sb="10" eb="12">
      <t>ジギョウ</t>
    </rPh>
    <rPh sb="12" eb="14">
      <t>トクベツ</t>
    </rPh>
    <rPh sb="14" eb="16">
      <t>カイケイ</t>
    </rPh>
    <phoneticPr fontId="5"/>
  </si>
  <si>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5"/>
  </si>
  <si>
    <t>大阪府後期高齢者医療広域連合
（後期高齢者医療特別会計）</t>
    <rPh sb="0" eb="3">
      <t>オオサカフ</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</si>
  <si>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淀川左岸水防事務組合
（一般会計）</t>
    <rPh sb="0" eb="2">
      <t>ヨドガワ</t>
    </rPh>
    <rPh sb="2" eb="4">
      <t>サガン</t>
    </rPh>
    <rPh sb="4" eb="6">
      <t>スイボウ</t>
    </rPh>
    <rPh sb="6" eb="8">
      <t>ジム</t>
    </rPh>
    <rPh sb="8" eb="10">
      <t>クミアイ</t>
    </rPh>
    <rPh sb="12" eb="14">
      <t>イッパン</t>
    </rPh>
    <rPh sb="14" eb="16">
      <t>カイケイ</t>
    </rPh>
    <phoneticPr fontId="5"/>
  </si>
  <si>
    <t>大阪広域水道企業団
水道事業会計（水道用水供給事業）</t>
  </si>
  <si>
    <t>大阪広域水道企業団
（工業用水道事業会計）</t>
  </si>
  <si>
    <t>大阪広域環境施設組合
（一般会計）</t>
    <rPh sb="0" eb="6">
      <t>オオサカコウイキカンキョウ</t>
    </rPh>
    <rPh sb="6" eb="8">
      <t>シセツ</t>
    </rPh>
    <rPh sb="8" eb="10">
      <t>クミアイ</t>
    </rPh>
    <rPh sb="12" eb="16">
      <t>イッパンカイケイ</t>
    </rPh>
    <phoneticPr fontId="10"/>
  </si>
  <si>
    <t>トークティ守口</t>
    <phoneticPr fontId="2"/>
  </si>
  <si>
    <t>-</t>
    <phoneticPr fontId="2"/>
  </si>
  <si>
    <t>公共施設等整備基金</t>
  </si>
  <si>
    <t>学校教育施設整備基金</t>
  </si>
  <si>
    <t>人材育成基金</t>
  </si>
  <si>
    <t>愛のみのり基金</t>
  </si>
  <si>
    <t>がんばる守口助け合い基金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</si>
</sst>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CA89-4B46-98E5-A29ED169D46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46175</c:v>
                </c:pt>
                <c:pt idx="1">
                  <c:v>26950</c:v>
                </c:pt>
                <c:pt idx="2">
                  <c:v>33879</c:v>
                </c:pt>
                <c:pt idx="3">
                  <c:v>32687</c:v>
                </c:pt>
                <c:pt idx="4">
                  <c:v>38936</c:v>
                </c:pt>
              </c:numCache>
            </c:numRef>
          </c:val>
          <c:smooth val="0"/>
          <c:extLst>
            <c:ext xmlns:c16="http://schemas.microsoft.com/office/drawing/2014/chart" uri="{C3380CC4-5D6E-409C-BE32-E72D297353CC}">
              <c16:uniqueId val="{00000001-CA89-4B46-98E5-A29ED169D46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5.93</c:v>
                </c:pt>
                <c:pt idx="1">
                  <c:v>6.22</c:v>
                </c:pt>
                <c:pt idx="2">
                  <c:v>6.86</c:v>
                </c:pt>
                <c:pt idx="3">
                  <c:v>2.78</c:v>
                </c:pt>
                <c:pt idx="4">
                  <c:v>4.08</c:v>
                </c:pt>
              </c:numCache>
            </c:numRef>
          </c:val>
          <c:extLst>
            <c:ext xmlns:c16="http://schemas.microsoft.com/office/drawing/2014/chart" uri="{C3380CC4-5D6E-409C-BE32-E72D297353CC}">
              <c16:uniqueId val="{00000000-2AE3-4A86-8CBF-2C0E6D6F5A3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12.39</c:v>
                </c:pt>
                <c:pt idx="1">
                  <c:v>13.07</c:v>
                </c:pt>
                <c:pt idx="2">
                  <c:v>15.53</c:v>
                </c:pt>
                <c:pt idx="3">
                  <c:v>19.329999999999998</c:v>
                </c:pt>
                <c:pt idx="4">
                  <c:v>18.36</c:v>
                </c:pt>
              </c:numCache>
            </c:numRef>
          </c:val>
          <c:extLst>
            <c:ext xmlns:c16="http://schemas.microsoft.com/office/drawing/2014/chart" uri="{C3380CC4-5D6E-409C-BE32-E72D297353CC}">
              <c16:uniqueId val="{00000001-2AE3-4A86-8CBF-2C0E6D6F5A3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0.44</c:v>
                </c:pt>
                <c:pt idx="1">
                  <c:v>6.99</c:v>
                </c:pt>
                <c:pt idx="2">
                  <c:v>5.05</c:v>
                </c:pt>
                <c:pt idx="3">
                  <c:v>-2.33</c:v>
                </c:pt>
                <c:pt idx="4">
                  <c:v>6.14</c:v>
                </c:pt>
              </c:numCache>
            </c:numRef>
          </c:val>
          <c:smooth val="0"/>
          <c:extLst>
            <c:ext xmlns:c16="http://schemas.microsoft.com/office/drawing/2014/chart" uri="{C3380CC4-5D6E-409C-BE32-E72D297353CC}">
              <c16:uniqueId val="{00000002-2AE3-4A86-8CBF-2C0E6D6F5A3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E9F-4CF9-BCB7-A92BD839AC4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E9F-4CF9-BCB7-A92BD839AC4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E9F-4CF9-BCB7-A92BD839AC40}"/>
            </c:ext>
          </c:extLst>
        </c:ser>
        <c:ser>
          <c:idx val="3"/>
          <c:order val="3"/>
          <c:tx>
            <c:strRef>
              <c:f>データシート!$A$30</c:f>
              <c:strCache>
                <c:ptCount val="1"/>
                <c:pt idx="0">
                  <c:v>特別会計公共用地先行取得事業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E9F-4CF9-BCB7-A92BD839AC40}"/>
            </c:ext>
          </c:extLst>
        </c:ser>
        <c:ser>
          <c:idx val="4"/>
          <c:order val="4"/>
          <c:tx>
            <c:strRef>
              <c:f>データシート!$A$31</c:f>
              <c:strCache>
                <c:ptCount val="1"/>
                <c:pt idx="0">
                  <c:v>特別会計後期高齢者医療事業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0.11</c:v>
                </c:pt>
                <c:pt idx="2">
                  <c:v>#N/A</c:v>
                </c:pt>
                <c:pt idx="3">
                  <c:v>0.13</c:v>
                </c:pt>
                <c:pt idx="4">
                  <c:v>#N/A</c:v>
                </c:pt>
                <c:pt idx="5">
                  <c:v>0.21</c:v>
                </c:pt>
                <c:pt idx="6">
                  <c:v>#N/A</c:v>
                </c:pt>
                <c:pt idx="7">
                  <c:v>0.23</c:v>
                </c:pt>
                <c:pt idx="8">
                  <c:v>#N/A</c:v>
                </c:pt>
                <c:pt idx="9">
                  <c:v>0.21</c:v>
                </c:pt>
              </c:numCache>
            </c:numRef>
          </c:val>
          <c:extLst>
            <c:ext xmlns:c16="http://schemas.microsoft.com/office/drawing/2014/chart" uri="{C3380CC4-5D6E-409C-BE32-E72D297353CC}">
              <c16:uniqueId val="{00000004-CE9F-4CF9-BCB7-A92BD839AC40}"/>
            </c:ext>
          </c:extLst>
        </c:ser>
        <c:ser>
          <c:idx val="5"/>
          <c:order val="5"/>
          <c:tx>
            <c:strRef>
              <c:f>データシート!$A$32</c:f>
              <c:strCache>
                <c:ptCount val="1"/>
                <c:pt idx="0">
                  <c:v>特別会計国民健康保険事業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1.98</c:v>
                </c:pt>
                <c:pt idx="2">
                  <c:v>#N/A</c:v>
                </c:pt>
                <c:pt idx="3">
                  <c:v>1.0900000000000001</c:v>
                </c:pt>
                <c:pt idx="4">
                  <c:v>#N/A</c:v>
                </c:pt>
                <c:pt idx="5">
                  <c:v>0.39</c:v>
                </c:pt>
                <c:pt idx="6">
                  <c:v>#N/A</c:v>
                </c:pt>
                <c:pt idx="7">
                  <c:v>0.9</c:v>
                </c:pt>
                <c:pt idx="8">
                  <c:v>#N/A</c:v>
                </c:pt>
                <c:pt idx="9">
                  <c:v>0.73</c:v>
                </c:pt>
              </c:numCache>
            </c:numRef>
          </c:val>
          <c:extLst>
            <c:ext xmlns:c16="http://schemas.microsoft.com/office/drawing/2014/chart" uri="{C3380CC4-5D6E-409C-BE32-E72D297353CC}">
              <c16:uniqueId val="{00000005-CE9F-4CF9-BCB7-A92BD839AC40}"/>
            </c:ext>
          </c:extLst>
        </c:ser>
        <c:ser>
          <c:idx val="6"/>
          <c:order val="6"/>
          <c:tx>
            <c:strRef>
              <c:f>データシート!$A$33</c:f>
              <c:strCache>
                <c:ptCount val="1"/>
                <c:pt idx="0">
                  <c:v>特別会計介護保険事業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0</c:v>
                </c:pt>
                <c:pt idx="3">
                  <c:v>0</c:v>
                </c:pt>
                <c:pt idx="4">
                  <c:v>#N/A</c:v>
                </c:pt>
                <c:pt idx="5">
                  <c:v>0</c:v>
                </c:pt>
                <c:pt idx="6">
                  <c:v>#N/A</c:v>
                </c:pt>
                <c:pt idx="7">
                  <c:v>0</c:v>
                </c:pt>
                <c:pt idx="8">
                  <c:v>#N/A</c:v>
                </c:pt>
                <c:pt idx="9">
                  <c:v>2.09</c:v>
                </c:pt>
              </c:numCache>
            </c:numRef>
          </c:val>
          <c:extLst>
            <c:ext xmlns:c16="http://schemas.microsoft.com/office/drawing/2014/chart" uri="{C3380CC4-5D6E-409C-BE32-E72D297353CC}">
              <c16:uniqueId val="{00000006-CE9F-4CF9-BCB7-A92BD839AC4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5.92</c:v>
                </c:pt>
                <c:pt idx="2">
                  <c:v>#N/A</c:v>
                </c:pt>
                <c:pt idx="3">
                  <c:v>6.22</c:v>
                </c:pt>
                <c:pt idx="4">
                  <c:v>#N/A</c:v>
                </c:pt>
                <c:pt idx="5">
                  <c:v>6.85</c:v>
                </c:pt>
                <c:pt idx="6">
                  <c:v>#N/A</c:v>
                </c:pt>
                <c:pt idx="7">
                  <c:v>2.78</c:v>
                </c:pt>
                <c:pt idx="8">
                  <c:v>#N/A</c:v>
                </c:pt>
                <c:pt idx="9">
                  <c:v>4.08</c:v>
                </c:pt>
              </c:numCache>
            </c:numRef>
          </c:val>
          <c:extLst>
            <c:ext xmlns:c16="http://schemas.microsoft.com/office/drawing/2014/chart" uri="{C3380CC4-5D6E-409C-BE32-E72D297353CC}">
              <c16:uniqueId val="{00000007-CE9F-4CF9-BCB7-A92BD839AC40}"/>
            </c:ext>
          </c:extLst>
        </c:ser>
        <c:ser>
          <c:idx val="8"/>
          <c:order val="8"/>
          <c:tx>
            <c:strRef>
              <c:f>データシート!$A$35</c:f>
              <c:strCache>
                <c:ptCount val="1"/>
                <c:pt idx="0">
                  <c:v>守口市水道事業会計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5.67</c:v>
                </c:pt>
                <c:pt idx="2">
                  <c:v>#N/A</c:v>
                </c:pt>
                <c:pt idx="3">
                  <c:v>5.95</c:v>
                </c:pt>
                <c:pt idx="4">
                  <c:v>#N/A</c:v>
                </c:pt>
                <c:pt idx="5">
                  <c:v>6.71</c:v>
                </c:pt>
                <c:pt idx="6">
                  <c:v>#N/A</c:v>
                </c:pt>
                <c:pt idx="7">
                  <c:v>8.31</c:v>
                </c:pt>
                <c:pt idx="8">
                  <c:v>#N/A</c:v>
                </c:pt>
                <c:pt idx="9">
                  <c:v>8.9499999999999993</c:v>
                </c:pt>
              </c:numCache>
            </c:numRef>
          </c:val>
          <c:extLst>
            <c:ext xmlns:c16="http://schemas.microsoft.com/office/drawing/2014/chart" uri="{C3380CC4-5D6E-409C-BE32-E72D297353CC}">
              <c16:uniqueId val="{00000008-CE9F-4CF9-BCB7-A92BD839AC40}"/>
            </c:ext>
          </c:extLst>
        </c:ser>
        <c:ser>
          <c:idx val="9"/>
          <c:order val="9"/>
          <c:tx>
            <c:strRef>
              <c:f>データシート!$A$36</c:f>
              <c:strCache>
                <c:ptCount val="1"/>
                <c:pt idx="0">
                  <c:v>守口市下水道事業会計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10.87</c:v>
                </c:pt>
                <c:pt idx="2">
                  <c:v>#N/A</c:v>
                </c:pt>
                <c:pt idx="3">
                  <c:v>12.4</c:v>
                </c:pt>
                <c:pt idx="4">
                  <c:v>#N/A</c:v>
                </c:pt>
                <c:pt idx="5">
                  <c:v>13.69</c:v>
                </c:pt>
                <c:pt idx="6">
                  <c:v>#N/A</c:v>
                </c:pt>
                <c:pt idx="7">
                  <c:v>14.88</c:v>
                </c:pt>
                <c:pt idx="8">
                  <c:v>#N/A</c:v>
                </c:pt>
                <c:pt idx="9">
                  <c:v>15.45</c:v>
                </c:pt>
              </c:numCache>
            </c:numRef>
          </c:val>
          <c:extLst>
            <c:ext xmlns:c16="http://schemas.microsoft.com/office/drawing/2014/chart" uri="{C3380CC4-5D6E-409C-BE32-E72D297353CC}">
              <c16:uniqueId val="{00000009-CE9F-4CF9-BCB7-A92BD839AC4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4497</c:v>
                </c:pt>
                <c:pt idx="5">
                  <c:v>4606</c:v>
                </c:pt>
                <c:pt idx="8">
                  <c:v>4547</c:v>
                </c:pt>
                <c:pt idx="11">
                  <c:v>4160</c:v>
                </c:pt>
                <c:pt idx="14">
                  <c:v>4133</c:v>
                </c:pt>
              </c:numCache>
            </c:numRef>
          </c:val>
          <c:extLst>
            <c:ext xmlns:c16="http://schemas.microsoft.com/office/drawing/2014/chart" uri="{C3380CC4-5D6E-409C-BE32-E72D297353CC}">
              <c16:uniqueId val="{00000000-B648-40B9-A06D-31F125CF2BB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648-40B9-A06D-31F125CF2BB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648-40B9-A06D-31F125CF2BB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179</c:v>
                </c:pt>
                <c:pt idx="3">
                  <c:v>158</c:v>
                </c:pt>
                <c:pt idx="6">
                  <c:v>174</c:v>
                </c:pt>
                <c:pt idx="9">
                  <c:v>252</c:v>
                </c:pt>
                <c:pt idx="12">
                  <c:v>274</c:v>
                </c:pt>
              </c:numCache>
            </c:numRef>
          </c:val>
          <c:extLst>
            <c:ext xmlns:c16="http://schemas.microsoft.com/office/drawing/2014/chart" uri="{C3380CC4-5D6E-409C-BE32-E72D297353CC}">
              <c16:uniqueId val="{00000003-B648-40B9-A06D-31F125CF2BB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804</c:v>
                </c:pt>
                <c:pt idx="3">
                  <c:v>805</c:v>
                </c:pt>
                <c:pt idx="6">
                  <c:v>802</c:v>
                </c:pt>
                <c:pt idx="9">
                  <c:v>702</c:v>
                </c:pt>
                <c:pt idx="12">
                  <c:v>715</c:v>
                </c:pt>
              </c:numCache>
            </c:numRef>
          </c:val>
          <c:extLst>
            <c:ext xmlns:c16="http://schemas.microsoft.com/office/drawing/2014/chart" uri="{C3380CC4-5D6E-409C-BE32-E72D297353CC}">
              <c16:uniqueId val="{00000004-B648-40B9-A06D-31F125CF2BB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648-40B9-A06D-31F125CF2BB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648-40B9-A06D-31F125CF2BB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5387</c:v>
                </c:pt>
                <c:pt idx="3">
                  <c:v>5666</c:v>
                </c:pt>
                <c:pt idx="6">
                  <c:v>5025</c:v>
                </c:pt>
                <c:pt idx="9">
                  <c:v>4732</c:v>
                </c:pt>
                <c:pt idx="12">
                  <c:v>4608</c:v>
                </c:pt>
              </c:numCache>
            </c:numRef>
          </c:val>
          <c:extLst>
            <c:ext xmlns:c16="http://schemas.microsoft.com/office/drawing/2014/chart" uri="{C3380CC4-5D6E-409C-BE32-E72D297353CC}">
              <c16:uniqueId val="{00000007-B648-40B9-A06D-31F125CF2BB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1873</c:v>
                </c:pt>
                <c:pt idx="2">
                  <c:v>#N/A</c:v>
                </c:pt>
                <c:pt idx="3">
                  <c:v>#N/A</c:v>
                </c:pt>
                <c:pt idx="4">
                  <c:v>2023</c:v>
                </c:pt>
                <c:pt idx="5">
                  <c:v>#N/A</c:v>
                </c:pt>
                <c:pt idx="6">
                  <c:v>#N/A</c:v>
                </c:pt>
                <c:pt idx="7">
                  <c:v>1454</c:v>
                </c:pt>
                <c:pt idx="8">
                  <c:v>#N/A</c:v>
                </c:pt>
                <c:pt idx="9">
                  <c:v>#N/A</c:v>
                </c:pt>
                <c:pt idx="10">
                  <c:v>1526</c:v>
                </c:pt>
                <c:pt idx="11">
                  <c:v>#N/A</c:v>
                </c:pt>
                <c:pt idx="12">
                  <c:v>#N/A</c:v>
                </c:pt>
                <c:pt idx="13">
                  <c:v>1464</c:v>
                </c:pt>
                <c:pt idx="14">
                  <c:v>#N/A</c:v>
                </c:pt>
              </c:numCache>
            </c:numRef>
          </c:val>
          <c:smooth val="0"/>
          <c:extLst>
            <c:ext xmlns:c16="http://schemas.microsoft.com/office/drawing/2014/chart" uri="{C3380CC4-5D6E-409C-BE32-E72D297353CC}">
              <c16:uniqueId val="{00000008-B648-40B9-A06D-31F125CF2BB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44053</c:v>
                </c:pt>
                <c:pt idx="5">
                  <c:v>43103</c:v>
                </c:pt>
                <c:pt idx="8">
                  <c:v>42409</c:v>
                </c:pt>
                <c:pt idx="11">
                  <c:v>42171</c:v>
                </c:pt>
                <c:pt idx="14">
                  <c:v>40230</c:v>
                </c:pt>
              </c:numCache>
            </c:numRef>
          </c:val>
          <c:extLst>
            <c:ext xmlns:c16="http://schemas.microsoft.com/office/drawing/2014/chart" uri="{C3380CC4-5D6E-409C-BE32-E72D297353CC}">
              <c16:uniqueId val="{00000000-8E54-4DC7-8896-7E35EE64A17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9604</c:v>
                </c:pt>
                <c:pt idx="5">
                  <c:v>10543</c:v>
                </c:pt>
                <c:pt idx="8">
                  <c:v>10623</c:v>
                </c:pt>
                <c:pt idx="11">
                  <c:v>10541</c:v>
                </c:pt>
                <c:pt idx="14">
                  <c:v>11702</c:v>
                </c:pt>
              </c:numCache>
            </c:numRef>
          </c:val>
          <c:extLst>
            <c:ext xmlns:c16="http://schemas.microsoft.com/office/drawing/2014/chart" uri="{C3380CC4-5D6E-409C-BE32-E72D297353CC}">
              <c16:uniqueId val="{00000001-8E54-4DC7-8896-7E35EE64A17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12024</c:v>
                </c:pt>
                <c:pt idx="5">
                  <c:v>12034</c:v>
                </c:pt>
                <c:pt idx="8">
                  <c:v>14060</c:v>
                </c:pt>
                <c:pt idx="11">
                  <c:v>18131</c:v>
                </c:pt>
                <c:pt idx="14">
                  <c:v>19993</c:v>
                </c:pt>
              </c:numCache>
            </c:numRef>
          </c:val>
          <c:extLst>
            <c:ext xmlns:c16="http://schemas.microsoft.com/office/drawing/2014/chart" uri="{C3380CC4-5D6E-409C-BE32-E72D297353CC}">
              <c16:uniqueId val="{00000002-8E54-4DC7-8896-7E35EE64A17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E54-4DC7-8896-7E35EE64A17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E54-4DC7-8896-7E35EE64A17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E54-4DC7-8896-7E35EE64A17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3913</c:v>
                </c:pt>
                <c:pt idx="3">
                  <c:v>3594</c:v>
                </c:pt>
                <c:pt idx="6">
                  <c:v>3566</c:v>
                </c:pt>
                <c:pt idx="9">
                  <c:v>3657</c:v>
                </c:pt>
                <c:pt idx="12">
                  <c:v>3705</c:v>
                </c:pt>
              </c:numCache>
            </c:numRef>
          </c:val>
          <c:extLst>
            <c:ext xmlns:c16="http://schemas.microsoft.com/office/drawing/2014/chart" uri="{C3380CC4-5D6E-409C-BE32-E72D297353CC}">
              <c16:uniqueId val="{00000006-8E54-4DC7-8896-7E35EE64A17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1668</c:v>
                </c:pt>
                <c:pt idx="3">
                  <c:v>1742</c:v>
                </c:pt>
                <c:pt idx="6">
                  <c:v>2777</c:v>
                </c:pt>
                <c:pt idx="9">
                  <c:v>2956</c:v>
                </c:pt>
                <c:pt idx="12">
                  <c:v>2885</c:v>
                </c:pt>
              </c:numCache>
            </c:numRef>
          </c:val>
          <c:extLst>
            <c:ext xmlns:c16="http://schemas.microsoft.com/office/drawing/2014/chart" uri="{C3380CC4-5D6E-409C-BE32-E72D297353CC}">
              <c16:uniqueId val="{00000007-8E54-4DC7-8896-7E35EE64A17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8684</c:v>
                </c:pt>
                <c:pt idx="3">
                  <c:v>9845</c:v>
                </c:pt>
                <c:pt idx="6">
                  <c:v>9820</c:v>
                </c:pt>
                <c:pt idx="9">
                  <c:v>9886</c:v>
                </c:pt>
                <c:pt idx="12">
                  <c:v>10339</c:v>
                </c:pt>
              </c:numCache>
            </c:numRef>
          </c:val>
          <c:extLst>
            <c:ext xmlns:c16="http://schemas.microsoft.com/office/drawing/2014/chart" uri="{C3380CC4-5D6E-409C-BE32-E72D297353CC}">
              <c16:uniqueId val="{00000008-8E54-4DC7-8896-7E35EE64A17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E54-4DC7-8896-7E35EE64A17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63102</c:v>
                </c:pt>
                <c:pt idx="3">
                  <c:v>59034</c:v>
                </c:pt>
                <c:pt idx="6">
                  <c:v>55652</c:v>
                </c:pt>
                <c:pt idx="9">
                  <c:v>55107</c:v>
                </c:pt>
                <c:pt idx="12">
                  <c:v>51564</c:v>
                </c:pt>
              </c:numCache>
            </c:numRef>
          </c:val>
          <c:extLst>
            <c:ext xmlns:c16="http://schemas.microsoft.com/office/drawing/2014/chart" uri="{C3380CC4-5D6E-409C-BE32-E72D297353CC}">
              <c16:uniqueId val="{0000000A-8E54-4DC7-8896-7E35EE64A17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11686</c:v>
                </c:pt>
                <c:pt idx="2">
                  <c:v>#N/A</c:v>
                </c:pt>
                <c:pt idx="3">
                  <c:v>#N/A</c:v>
                </c:pt>
                <c:pt idx="4">
                  <c:v>8535</c:v>
                </c:pt>
                <c:pt idx="5">
                  <c:v>#N/A</c:v>
                </c:pt>
                <c:pt idx="6">
                  <c:v>#N/A</c:v>
                </c:pt>
                <c:pt idx="7">
                  <c:v>4722</c:v>
                </c:pt>
                <c:pt idx="8">
                  <c:v>#N/A</c:v>
                </c:pt>
                <c:pt idx="9">
                  <c:v>#N/A</c:v>
                </c:pt>
                <c:pt idx="10">
                  <c:v>762</c:v>
                </c:pt>
                <c:pt idx="11">
                  <c:v>#N/A</c:v>
                </c:pt>
                <c:pt idx="12">
                  <c:v>#N/A</c:v>
                </c:pt>
                <c:pt idx="13">
                  <c:v>0</c:v>
                </c:pt>
                <c:pt idx="14">
                  <c:v>#N/A</c:v>
                </c:pt>
              </c:numCache>
            </c:numRef>
          </c:val>
          <c:smooth val="0"/>
          <c:extLst>
            <c:ext xmlns:c16="http://schemas.microsoft.com/office/drawing/2014/chart" uri="{C3380CC4-5D6E-409C-BE32-E72D297353CC}">
              <c16:uniqueId val="{0000000B-8E54-4DC7-8896-7E35EE64A17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5148</c:v>
                </c:pt>
                <c:pt idx="1">
                  <c:v>6500</c:v>
                </c:pt>
                <c:pt idx="2">
                  <c:v>6398</c:v>
                </c:pt>
              </c:numCache>
            </c:numRef>
          </c:val>
          <c:extLst>
            <c:ext xmlns:c16="http://schemas.microsoft.com/office/drawing/2014/chart" uri="{C3380CC4-5D6E-409C-BE32-E72D297353CC}">
              <c16:uniqueId val="{00000000-7653-4B52-A492-174C847635D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822</c:v>
                </c:pt>
                <c:pt idx="1">
                  <c:v>1926</c:v>
                </c:pt>
                <c:pt idx="2">
                  <c:v>3095</c:v>
                </c:pt>
              </c:numCache>
            </c:numRef>
          </c:val>
          <c:extLst>
            <c:ext xmlns:c16="http://schemas.microsoft.com/office/drawing/2014/chart" uri="{C3380CC4-5D6E-409C-BE32-E72D297353CC}">
              <c16:uniqueId val="{00000001-7653-4B52-A492-174C847635D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8089</c:v>
                </c:pt>
                <c:pt idx="1">
                  <c:v>9705</c:v>
                </c:pt>
                <c:pt idx="2">
                  <c:v>10500</c:v>
                </c:pt>
              </c:numCache>
            </c:numRef>
          </c:val>
          <c:extLst>
            <c:ext xmlns:c16="http://schemas.microsoft.com/office/drawing/2014/chart" uri="{C3380CC4-5D6E-409C-BE32-E72D297353CC}">
              <c16:uniqueId val="{00000002-7653-4B52-A492-174C847635D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大阪府守口市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令和６年度においては、前年度と比較し、元利償還金等のうち、組合等が起こした地方債の元利償還金に対する負担金等が</a:t>
          </a:r>
          <a:r>
            <a:rPr kumimoji="1" lang="en-US" altLang="ja-JP" sz="1400">
              <a:solidFill>
                <a:schemeClr val="tx1"/>
              </a:solidFill>
              <a:latin typeface="ＭＳ ゴシック" pitchFamily="49" charset="-128"/>
              <a:ea typeface="ＭＳ ゴシック" pitchFamily="49" charset="-128"/>
            </a:rPr>
            <a:t>22</a:t>
          </a:r>
          <a:r>
            <a:rPr kumimoji="1" lang="ja-JP" altLang="en-US" sz="1400">
              <a:solidFill>
                <a:schemeClr val="tx1"/>
              </a:solidFill>
              <a:latin typeface="ＭＳ ゴシック" pitchFamily="49" charset="-128"/>
              <a:ea typeface="ＭＳ ゴシック" pitchFamily="49" charset="-128"/>
            </a:rPr>
            <a:t>百万円増加したもののの、元利償還金と公営企業債の元利償還金に対する繰入金が合計</a:t>
          </a:r>
          <a:r>
            <a:rPr kumimoji="1" lang="en-US" altLang="ja-JP" sz="1400">
              <a:solidFill>
                <a:schemeClr val="tx1"/>
              </a:solidFill>
              <a:latin typeface="ＭＳ ゴシック" pitchFamily="49" charset="-128"/>
              <a:ea typeface="ＭＳ ゴシック" pitchFamily="49" charset="-128"/>
            </a:rPr>
            <a:t>111</a:t>
          </a:r>
          <a:r>
            <a:rPr kumimoji="1" lang="ja-JP" altLang="en-US" sz="1400">
              <a:solidFill>
                <a:schemeClr val="tx1"/>
              </a:solidFill>
              <a:latin typeface="ＭＳ ゴシック" pitchFamily="49" charset="-128"/>
              <a:ea typeface="ＭＳ ゴシック" pitchFamily="49" charset="-128"/>
            </a:rPr>
            <a:t>百万円減少したため、実質公債費比率の分子は</a:t>
          </a:r>
          <a:r>
            <a:rPr kumimoji="1" lang="en-US" altLang="ja-JP" sz="1400">
              <a:solidFill>
                <a:schemeClr val="tx1"/>
              </a:solidFill>
              <a:latin typeface="ＭＳ ゴシック" pitchFamily="49" charset="-128"/>
              <a:ea typeface="ＭＳ ゴシック" pitchFamily="49" charset="-128"/>
            </a:rPr>
            <a:t>62</a:t>
          </a:r>
          <a:r>
            <a:rPr kumimoji="1" lang="ja-JP" altLang="en-US" sz="1400">
              <a:solidFill>
                <a:schemeClr val="tx1"/>
              </a:solidFill>
              <a:latin typeface="ＭＳ ゴシック" pitchFamily="49" charset="-128"/>
              <a:ea typeface="ＭＳ ゴシック" pitchFamily="49" charset="-128"/>
            </a:rPr>
            <a:t>百万円減少している。</a:t>
          </a:r>
        </a:p>
        <a:p>
          <a:r>
            <a:rPr kumimoji="1" lang="ja-JP" altLang="en-US" sz="1400">
              <a:solidFill>
                <a:schemeClr val="tx1"/>
              </a:solidFill>
              <a:latin typeface="ＭＳ ゴシック" pitchFamily="49" charset="-128"/>
              <a:ea typeface="ＭＳ ゴシック" pitchFamily="49" charset="-128"/>
            </a:rPr>
            <a:t>　早期健全化基準を大きく下回る数値ではあるが、今後とも国・府補助金等の特定財源の確保に努め、過度に地方債に依存することがない財政運営に努め、同比率の改善を図る。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endParaRPr kumimoji="1" lang="en-US" altLang="ja-JP"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大阪府守口市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令和６年度決算において、公営企業債等繰入見込額が</a:t>
          </a:r>
          <a:r>
            <a:rPr kumimoji="1" lang="en-US" altLang="ja-JP" sz="1400">
              <a:solidFill>
                <a:schemeClr val="tx1"/>
              </a:solidFill>
              <a:latin typeface="ＭＳ ゴシック" pitchFamily="49" charset="-128"/>
              <a:ea typeface="ＭＳ ゴシック" pitchFamily="49" charset="-128"/>
            </a:rPr>
            <a:t>453</a:t>
          </a:r>
          <a:r>
            <a:rPr kumimoji="1" lang="ja-JP" altLang="en-US" sz="1400">
              <a:solidFill>
                <a:schemeClr val="tx1"/>
              </a:solidFill>
              <a:latin typeface="ＭＳ ゴシック" pitchFamily="49" charset="-128"/>
              <a:ea typeface="ＭＳ ゴシック" pitchFamily="49" charset="-128"/>
            </a:rPr>
            <a:t>百万円増加したものの、既発債の借換時期到来に合わせた繰上償還により、地方債現在高の圧縮を図ったことから、将来負担比率の分子は縮小している。年々、将来負担比率は改善しており、早期健全化基準を大きく下回る数値ではあるが、今後とも地方債の発行にあたっては、まずは国・府補助金等の特定財源の確保に努め、過度に地方債に依存することがない財政運営に努め、同比率の改善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大阪府守口市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令和６年度において、歳計剰余金を減債基金に５億円を積み立て、さらに土地売払収入を減債基金に約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19.3</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億円、学校教育施設等整備基金に約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10.8</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億円積み立てたこと等により、基金全体として約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18.6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億円増となった。</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財政調整基金については、「守口市行政経営プラン」（計画期間：</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R8</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）による、残高の</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億円維持に向けて、社会経済情勢の変化による税収減や災害等の不測の事態に対応できる一般財源を確保しておく観点から引き続き、積立てを行う。</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減債基金については、　減債基金を活用した繰上償還を実施することにより、市債全体の残高及び公債費のコントロールに努める観点から引き続き、積立てを行う。</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その他の基金については、将来負担が見込まれる特定の財政支出に備えるため、一定額を確保していく必要があることから、各基金条例に沿って適切に積立て及び取崩しを行う。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・公共施設等整備基金：公共施設等の整備に必要な資金を積み立てるため。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・学校教育施設整備基金：学校教育施設の整備に必要な資金を積み立てるため。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・人材育成基金：多様化・高度化する時代に即応して活躍できる国際感覚に溢れた人材を育成することにより、「文化都市守口」の実現に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・愛のみのり基金：本市の社会福祉事業のためになされる寄附金（使途を特定しない寄附金を含む。）を有効に活用し、もつて社会福祉の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充実に寄与するため。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・がんばる守口助け合い基金：感染症の流行及び災害等への対応又は災害に強い地域づくり係る事業の実施に資するため。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・公共施設等整備基金：普通財産貸付収入約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億円、ふるさと納税寄附金約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0.2</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億円の積み立てなどにより、約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億円の増となっている。</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・学校教育施設整備基金</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土地売払収入約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10.8</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億円、ふるさと応援寄附金約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0.9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億円の積み立てなどにより、約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億円の増となっている。</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公共施設、インフラ等の長寿命化対策や、多様化・高度化する市民ニーズ対応など、将来負担が見込まれる特定の財政支出に備えるため、一定額を確保していく。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令和６年度において、退職手当平準化のため財政調整基金を約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億円取り崩したこと等により、令和５年度と比較して約１億円減少している。</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「守口市行政経営プラン」（計画期間：</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R8</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）による、残高の</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億円維持に向けて、社会経済情勢の変化による税収減や災害等の不測の事態に対応できる一般財源を確保しておく観点から引き続き、積立てを行う。</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令和６年度において、歳計剰余金を減債基金に５億円、土地売払収入を約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19.3</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億円積み立てた一方、第三セクター等改革推進債の償還及び市債の借換時機到来に合わせた繰上償還の財源とするため減債基金を約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18.5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億円取り崩したことなどにより、令和５年度と比較して約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11.7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億円増加した。</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減債基金を活用した繰上償還を実施することにより、市債全体の残高及び公債費のコントロールに努める観点から引き続き、積立てを行う。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140,923
137,655
12.71
77,109,333
75,379,442
1,422,066
34,845,768
51,564,307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市民税、株式等譲渡所得割交付金等の増により基準財政収入額が増になる一方で、被生活保護者数が全国的に見ても高い水準にある生活保護費及び高齢化の進展による高齢者保健福祉費が増となったことから、基準財政需要額も増となったため、財政力指数が前年度から横ばいとなっており、引き続き、類似団体内平均値を下回っている状況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163285</xdr:rowOff>
    </xdr:from>
    <xdr:to>
      <xdr:col>23</xdr:col>
      <xdr:colOff>133350</xdr:colOff>
      <xdr:row>42</xdr:row>
      <xdr:rowOff>163285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641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128815</xdr:rowOff>
    </xdr:from>
    <xdr:to>
      <xdr:col>19</xdr:col>
      <xdr:colOff>133350</xdr:colOff>
      <xdr:row>42</xdr:row>
      <xdr:rowOff>163285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297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120849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7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94343</xdr:rowOff>
    </xdr:from>
    <xdr:to>
      <xdr:col>15</xdr:col>
      <xdr:colOff>82550</xdr:colOff>
      <xdr:row>42</xdr:row>
      <xdr:rowOff>128815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9524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103612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6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77107</xdr:rowOff>
    </xdr:from>
    <xdr:to>
      <xdr:col>11</xdr:col>
      <xdr:colOff>31750</xdr:colOff>
      <xdr:row>42</xdr:row>
      <xdr:rowOff>94343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780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112485</xdr:rowOff>
    </xdr:from>
    <xdr:to>
      <xdr:col>23</xdr:col>
      <xdr:colOff>184150</xdr:colOff>
      <xdr:row>43</xdr:row>
      <xdr:rowOff>42635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84562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8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112485</xdr:rowOff>
    </xdr:from>
    <xdr:to>
      <xdr:col>19</xdr:col>
      <xdr:colOff>184150</xdr:colOff>
      <xdr:row>43</xdr:row>
      <xdr:rowOff>42635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27412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99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78015</xdr:rowOff>
    </xdr:from>
    <xdr:to>
      <xdr:col>15</xdr:col>
      <xdr:colOff>133350</xdr:colOff>
      <xdr:row>43</xdr:row>
      <xdr:rowOff>8165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164392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43543</xdr:rowOff>
    </xdr:from>
    <xdr:to>
      <xdr:col>11</xdr:col>
      <xdr:colOff>82550</xdr:colOff>
      <xdr:row>42</xdr:row>
      <xdr:rowOff>145143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129920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26307</xdr:rowOff>
    </xdr:from>
    <xdr:to>
      <xdr:col>7</xdr:col>
      <xdr:colOff>31750</xdr:colOff>
      <xdr:row>42</xdr:row>
      <xdr:rowOff>127907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112684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3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地方債の繰上償還等により公債費は年々改善しているものの、被生活保護者数が全国的に見ても高い水準にある生活保護費や障がい者福祉費等の扶助費では改善が見られないことから、義務的経費は依然高い水準にある。今後も経常収支比率が改善できるよう、市税を中心とした更なる歳入確保や、義務的経費の更なる改善に向け、行財政改革に取り組む。</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23283</xdr:rowOff>
    </xdr:from>
    <xdr:to>
      <xdr:col>23</xdr:col>
      <xdr:colOff>133350</xdr:colOff>
      <xdr:row>64</xdr:row>
      <xdr:rowOff>39370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996083"/>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17780</xdr:rowOff>
    </xdr:from>
    <xdr:to>
      <xdr:col>19</xdr:col>
      <xdr:colOff>133350</xdr:colOff>
      <xdr:row>64</xdr:row>
      <xdr:rowOff>39370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81913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132927</xdr:rowOff>
    </xdr:from>
    <xdr:to>
      <xdr:col>15</xdr:col>
      <xdr:colOff>82550</xdr:colOff>
      <xdr:row>63</xdr:row>
      <xdr:rowOff>17780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76282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132927</xdr:rowOff>
    </xdr:from>
    <xdr:to>
      <xdr:col>11</xdr:col>
      <xdr:colOff>31750</xdr:colOff>
      <xdr:row>65</xdr:row>
      <xdr:rowOff>12700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762827"/>
          <a:ext cx="889000" cy="39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116010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1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160020</xdr:rowOff>
    </xdr:from>
    <xdr:to>
      <xdr:col>19</xdr:col>
      <xdr:colOff>184150</xdr:colOff>
      <xdr:row>64</xdr:row>
      <xdr:rowOff>90170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138430</xdr:rowOff>
    </xdr:from>
    <xdr:to>
      <xdr:col>15</xdr:col>
      <xdr:colOff>133350</xdr:colOff>
      <xdr:row>63</xdr:row>
      <xdr:rowOff>68580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53357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82127</xdr:rowOff>
    </xdr:from>
    <xdr:to>
      <xdr:col>11</xdr:col>
      <xdr:colOff>82550</xdr:colOff>
      <xdr:row>63</xdr:row>
      <xdr:rowOff>12277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168504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133350</xdr:rowOff>
    </xdr:from>
    <xdr:to>
      <xdr:col>7</xdr:col>
      <xdr:colOff>31750</xdr:colOff>
      <xdr:row>65</xdr:row>
      <xdr:rowOff>63500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48277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[102,779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人件費、物件費及び維持補修費の合計額の人口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 </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人当たりの金額が類似団体内平均を下回っているのは、類似団体内比較で経常収支比率のうち人件費が１位に、人口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1,000</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人当たり職員数が２位に位置しているように、人件費が少ないことが要因となっている。今後も適正な人件費の水準に努め、同指標の改善に取り組む。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84527</xdr:rowOff>
    </xdr:from>
    <xdr:to>
      <xdr:col>23</xdr:col>
      <xdr:colOff>133350</xdr:colOff>
      <xdr:row>81</xdr:row>
      <xdr:rowOff>88173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3971977"/>
          <a:ext cx="838200" cy="3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88173</xdr:rowOff>
    </xdr:from>
    <xdr:to>
      <xdr:col>19</xdr:col>
      <xdr:colOff>133350</xdr:colOff>
      <xdr:row>82</xdr:row>
      <xdr:rowOff>71476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75623"/>
          <a:ext cx="889000" cy="154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153953</xdr:rowOff>
    </xdr:from>
    <xdr:to>
      <xdr:col>15</xdr:col>
      <xdr:colOff>82550</xdr:colOff>
      <xdr:row>82</xdr:row>
      <xdr:rowOff>71476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41403"/>
          <a:ext cx="889000" cy="8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63212</xdr:rowOff>
    </xdr:from>
    <xdr:to>
      <xdr:col>11</xdr:col>
      <xdr:colOff>31750</xdr:colOff>
      <xdr:row>81</xdr:row>
      <xdr:rowOff>153953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50662"/>
          <a:ext cx="889000" cy="90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33727</xdr:rowOff>
    </xdr:from>
    <xdr:to>
      <xdr:col>23</xdr:col>
      <xdr:colOff>184150</xdr:colOff>
      <xdr:row>81</xdr:row>
      <xdr:rowOff>135327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2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50254</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766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37373</xdr:rowOff>
    </xdr:from>
    <xdr:to>
      <xdr:col>19</xdr:col>
      <xdr:colOff>184150</xdr:colOff>
      <xdr:row>81</xdr:row>
      <xdr:rowOff>138973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2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149150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93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20676</xdr:rowOff>
    </xdr:from>
    <xdr:to>
      <xdr:col>15</xdr:col>
      <xdr:colOff>133350</xdr:colOff>
      <xdr:row>82</xdr:row>
      <xdr:rowOff>122276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7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132453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848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103153</xdr:rowOff>
    </xdr:from>
    <xdr:to>
      <xdr:col>11</xdr:col>
      <xdr:colOff>82550</xdr:colOff>
      <xdr:row>82</xdr:row>
      <xdr:rowOff>33303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9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43480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59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12412</xdr:rowOff>
    </xdr:from>
    <xdr:to>
      <xdr:col>7</xdr:col>
      <xdr:colOff>31750</xdr:colOff>
      <xdr:row>81</xdr:row>
      <xdr:rowOff>114012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9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124189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68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類似団体と比較して地域手当の級地が高い水準となっており、さらに職員平均年齢が上昇していることから、類似団体内平均を上回る指数となっていたが、給料月額の高い職員が減少したことにより令和５年度以降は類似団体内平均と同程度となった。今後も適正な給与水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132291</xdr:rowOff>
    </xdr:from>
    <xdr:to>
      <xdr:col>81</xdr:col>
      <xdr:colOff>44450</xdr:colOff>
      <xdr:row>86</xdr:row>
      <xdr:rowOff>1059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705541"/>
          <a:ext cx="8382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1059</xdr:rowOff>
    </xdr:from>
    <xdr:to>
      <xdr:col>77</xdr:col>
      <xdr:colOff>44450</xdr:colOff>
      <xdr:row>86</xdr:row>
      <xdr:rowOff>161925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745759"/>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141816</xdr:rowOff>
    </xdr:from>
    <xdr:to>
      <xdr:col>72</xdr:col>
      <xdr:colOff>203200</xdr:colOff>
      <xdr:row>86</xdr:row>
      <xdr:rowOff>161925</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886516"/>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141816</xdr:rowOff>
    </xdr:from>
    <xdr:to>
      <xdr:col>68</xdr:col>
      <xdr:colOff>152400</xdr:colOff>
      <xdr:row>87</xdr:row>
      <xdr:rowOff>111125</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86516"/>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4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81491</xdr:rowOff>
    </xdr:from>
    <xdr:to>
      <xdr:col>81</xdr:col>
      <xdr:colOff>95250</xdr:colOff>
      <xdr:row>86</xdr:row>
      <xdr:rowOff>11641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98018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499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121709</xdr:rowOff>
    </xdr:from>
    <xdr:to>
      <xdr:col>77</xdr:col>
      <xdr:colOff>95250</xdr:colOff>
      <xdr:row>86</xdr:row>
      <xdr:rowOff>51859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111125</xdr:rowOff>
    </xdr:from>
    <xdr:to>
      <xdr:col>73</xdr:col>
      <xdr:colOff>44450</xdr:colOff>
      <xdr:row>87</xdr:row>
      <xdr:rowOff>41275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26052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91016</xdr:rowOff>
    </xdr:from>
    <xdr:to>
      <xdr:col>68</xdr:col>
      <xdr:colOff>203200</xdr:colOff>
      <xdr:row>87</xdr:row>
      <xdr:rowOff>21166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5943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60325</xdr:rowOff>
    </xdr:from>
    <xdr:to>
      <xdr:col>64</xdr:col>
      <xdr:colOff>152400</xdr:colOff>
      <xdr:row>87</xdr:row>
      <xdr:rowOff>161925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146702</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過去からの定員適正化計画により職員数を削減しており、類似団体内平均を大きく下回っている。今後も行政の</a:t>
          </a:r>
          <a:r>
            <a:rPr kumimoji="1" lang="en-US" altLang="ja-JP" sz="1300">
              <a:solidFill>
                <a:schemeClr val="tx1"/>
              </a:solidFill>
              <a:latin typeface="ＭＳ Ｐゴシック" panose="020B0600070205080204" pitchFamily="50" charset="-128"/>
              <a:ea typeface="ＭＳ Ｐゴシック" panose="020B0600070205080204" pitchFamily="50" charset="-128"/>
            </a:rPr>
            <a:t>DX</a:t>
          </a:r>
          <a:r>
            <a:rPr kumimoji="1" lang="ja-JP" altLang="en-US" sz="1300">
              <a:solidFill>
                <a:schemeClr val="tx1"/>
              </a:solidFill>
              <a:latin typeface="ＭＳ Ｐゴシック" panose="020B0600070205080204" pitchFamily="50" charset="-128"/>
              <a:ea typeface="ＭＳ Ｐゴシック" panose="020B0600070205080204" pitchFamily="50" charset="-128"/>
            </a:rPr>
            <a:t>化などを通して、事務事業の見直しを進め、効率的な組織を構築し、定員適正化に努める。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101812</xdr:rowOff>
    </xdr:from>
    <xdr:to>
      <xdr:col>81</xdr:col>
      <xdr:colOff>44450</xdr:colOff>
      <xdr:row>60</xdr:row>
      <xdr:rowOff>125942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388812"/>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115888</xdr:rowOff>
    </xdr:from>
    <xdr:to>
      <xdr:col>77</xdr:col>
      <xdr:colOff>44450</xdr:colOff>
      <xdr:row>60</xdr:row>
      <xdr:rowOff>125942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402888"/>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115888</xdr:rowOff>
    </xdr:from>
    <xdr:to>
      <xdr:col>72</xdr:col>
      <xdr:colOff>203200</xdr:colOff>
      <xdr:row>60</xdr:row>
      <xdr:rowOff>123931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402888"/>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119909</xdr:rowOff>
    </xdr:from>
    <xdr:to>
      <xdr:col>68</xdr:col>
      <xdr:colOff>152400</xdr:colOff>
      <xdr:row>60</xdr:row>
      <xdr:rowOff>123931</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40690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51012</xdr:rowOff>
    </xdr:from>
    <xdr:to>
      <xdr:col>81</xdr:col>
      <xdr:colOff>95250</xdr:colOff>
      <xdr:row>60</xdr:row>
      <xdr:rowOff>152612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3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67539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8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75142</xdr:rowOff>
    </xdr:from>
    <xdr:to>
      <xdr:col>77</xdr:col>
      <xdr:colOff>95250</xdr:colOff>
      <xdr:row>61</xdr:row>
      <xdr:rowOff>5292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6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15469</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31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65088</xdr:rowOff>
    </xdr:from>
    <xdr:to>
      <xdr:col>73</xdr:col>
      <xdr:colOff>44450</xdr:colOff>
      <xdr:row>60</xdr:row>
      <xdr:rowOff>166688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5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5415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2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73131</xdr:rowOff>
    </xdr:from>
    <xdr:to>
      <xdr:col>68</xdr:col>
      <xdr:colOff>203200</xdr:colOff>
      <xdr:row>61</xdr:row>
      <xdr:rowOff>3281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6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13458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29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69109</xdr:rowOff>
    </xdr:from>
    <xdr:to>
      <xdr:col>64</xdr:col>
      <xdr:colOff>152400</xdr:colOff>
      <xdr:row>60</xdr:row>
      <xdr:rowOff>170709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5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9436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124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近年の学校統廃合に伴う学校建設事業の積極的な実施による教育債の発行による公債費負担により、類似団体内平均を</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ポイント上回っているが、令和３年度に</a:t>
          </a:r>
          <a:r>
            <a:rPr kumimoji="1" lang="en-US" altLang="ja-JP" sz="1300">
              <a:solidFill>
                <a:schemeClr val="tx1"/>
              </a:solidFill>
              <a:latin typeface="ＭＳ Ｐゴシック" panose="020B0600070205080204" pitchFamily="50" charset="-128"/>
              <a:ea typeface="ＭＳ Ｐゴシック" panose="020B0600070205080204" pitchFamily="50" charset="-128"/>
            </a:rPr>
            <a:t>20</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億円、令和４年度に</a:t>
          </a:r>
          <a:r>
            <a:rPr kumimoji="1" lang="en-US" altLang="ja-JP" sz="1300">
              <a:solidFill>
                <a:schemeClr val="tx1"/>
              </a:solidFill>
              <a:latin typeface="ＭＳ Ｐゴシック" panose="020B0600070205080204" pitchFamily="50" charset="-128"/>
              <a:ea typeface="ＭＳ Ｐゴシック" panose="020B0600070205080204" pitchFamily="50" charset="-128"/>
            </a:rPr>
            <a:t>14</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億円、令和６年度に</a:t>
          </a:r>
          <a:r>
            <a:rPr kumimoji="1" lang="en-US" altLang="ja-JP" sz="1300">
              <a:solidFill>
                <a:schemeClr val="tx1"/>
              </a:solidFill>
              <a:latin typeface="ＭＳ Ｐゴシック" panose="020B0600070205080204" pitchFamily="50" charset="-128"/>
              <a:ea typeface="ＭＳ Ｐゴシック" panose="020B0600070205080204" pitchFamily="50" charset="-128"/>
            </a:rPr>
            <a:t>17</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億円の地方債の繰上償還を実施し、公債費負担の軽減を図っている。 今後とも、地方債を主な財源とする建設事業については、将来の公債費負担が過度なものとならないよう、事業の選択と集中により計画的に実施するとともに、積極的に地方債の繰上償還を実施することにより、公債費負担の軽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161472</xdr:rowOff>
    </xdr:from>
    <xdr:to>
      <xdr:col>81</xdr:col>
      <xdr:colOff>44450</xdr:colOff>
      <xdr:row>41</xdr:row>
      <xdr:rowOff>70455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019472"/>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115708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70455</xdr:rowOff>
    </xdr:from>
    <xdr:to>
      <xdr:col>77</xdr:col>
      <xdr:colOff>44450</xdr:colOff>
      <xdr:row>41</xdr:row>
      <xdr:rowOff>127907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099905"/>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127907</xdr:rowOff>
    </xdr:from>
    <xdr:to>
      <xdr:col>72</xdr:col>
      <xdr:colOff>203200</xdr:colOff>
      <xdr:row>42</xdr:row>
      <xdr:rowOff>36891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157357"/>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28018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71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36891</xdr:rowOff>
    </xdr:from>
    <xdr:to>
      <xdr:col>68</xdr:col>
      <xdr:colOff>152400</xdr:colOff>
      <xdr:row>42</xdr:row>
      <xdr:rowOff>36891</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2377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110672</xdr:rowOff>
    </xdr:from>
    <xdr:to>
      <xdr:col>81</xdr:col>
      <xdr:colOff>95250</xdr:colOff>
      <xdr:row>41</xdr:row>
      <xdr:rowOff>40822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82749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94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19655</xdr:rowOff>
    </xdr:from>
    <xdr:to>
      <xdr:col>77</xdr:col>
      <xdr:colOff>95250</xdr:colOff>
      <xdr:row>41</xdr:row>
      <xdr:rowOff>121255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106032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13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77107</xdr:rowOff>
    </xdr:from>
    <xdr:to>
      <xdr:col>73</xdr:col>
      <xdr:colOff>44450</xdr:colOff>
      <xdr:row>42</xdr:row>
      <xdr:rowOff>7257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163484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157541</xdr:rowOff>
    </xdr:from>
    <xdr:to>
      <xdr:col>68</xdr:col>
      <xdr:colOff>203200</xdr:colOff>
      <xdr:row>42</xdr:row>
      <xdr:rowOff>87691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72468</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157541</xdr:rowOff>
    </xdr:from>
    <xdr:to>
      <xdr:col>64</xdr:col>
      <xdr:colOff>152400</xdr:colOff>
      <xdr:row>42</xdr:row>
      <xdr:rowOff>87691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72468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令和３年度に</a:t>
          </a:r>
          <a:r>
            <a:rPr kumimoji="1" lang="en-US" altLang="ja-JP" sz="1300">
              <a:solidFill>
                <a:schemeClr val="tx1"/>
              </a:solidFill>
              <a:latin typeface="ＭＳ Ｐゴシック" panose="020B0600070205080204" pitchFamily="50" charset="-128"/>
              <a:ea typeface="ＭＳ Ｐゴシック" panose="020B0600070205080204" pitchFamily="50" charset="-128"/>
            </a:rPr>
            <a:t>20</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億円、令和４年度に</a:t>
          </a:r>
          <a:r>
            <a:rPr kumimoji="1" lang="en-US" altLang="ja-JP" sz="1300">
              <a:solidFill>
                <a:schemeClr val="tx1"/>
              </a:solidFill>
              <a:latin typeface="ＭＳ Ｐゴシック" panose="020B0600070205080204" pitchFamily="50" charset="-128"/>
              <a:ea typeface="ＭＳ Ｐゴシック" panose="020B0600070205080204" pitchFamily="50" charset="-128"/>
            </a:rPr>
            <a:t>14</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億円、令和６年度に</a:t>
          </a:r>
          <a:r>
            <a:rPr kumimoji="1" lang="en-US" altLang="ja-JP" sz="1300">
              <a:solidFill>
                <a:schemeClr val="tx1"/>
              </a:solidFill>
              <a:latin typeface="ＭＳ Ｐゴシック" panose="020B0600070205080204" pitchFamily="50" charset="-128"/>
              <a:ea typeface="ＭＳ Ｐゴシック" panose="020B0600070205080204" pitchFamily="50" charset="-128"/>
            </a:rPr>
            <a:t>17</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の地方債の繰上償還を実施し、地方債残高と将来利子負担の縮減を図るとともに、財政調整基金を始めとする各種基金を積み増したことにより、令和６年度においては、充当可能財源等が将来負担額を上回った。今後も地方債残高の減少、基金の増加はもとより定員適正化計画に基づく適正な人員管理を通じた退職手当負担見込額の減少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127454</xdr:rowOff>
    </xdr:from>
    <xdr:to>
      <xdr:col>77</xdr:col>
      <xdr:colOff>44450</xdr:colOff>
      <xdr:row>15</xdr:row>
      <xdr:rowOff>15512</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5290800" y="2356304"/>
          <a:ext cx="889000" cy="23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15512</xdr:rowOff>
    </xdr:from>
    <xdr:to>
      <xdr:col>72</xdr:col>
      <xdr:colOff>203200</xdr:colOff>
      <xdr:row>16</xdr:row>
      <xdr:rowOff>61232</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4401800" y="2587262"/>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61232</xdr:rowOff>
    </xdr:from>
    <xdr:to>
      <xdr:col>68</xdr:col>
      <xdr:colOff>152400</xdr:colOff>
      <xdr:row>17</xdr:row>
      <xdr:rowOff>105229</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2804432"/>
          <a:ext cx="889000" cy="21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76654</xdr:rowOff>
    </xdr:from>
    <xdr:to>
      <xdr:col>77</xdr:col>
      <xdr:colOff>95250</xdr:colOff>
      <xdr:row>14</xdr:row>
      <xdr:rowOff>6804</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23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163031</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2391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136162</xdr:rowOff>
    </xdr:from>
    <xdr:to>
      <xdr:col>73</xdr:col>
      <xdr:colOff>44450</xdr:colOff>
      <xdr:row>15</xdr:row>
      <xdr:rowOff>66312</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53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51089</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2622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10432</xdr:rowOff>
    </xdr:from>
    <xdr:to>
      <xdr:col>68</xdr:col>
      <xdr:colOff>203200</xdr:colOff>
      <xdr:row>16</xdr:row>
      <xdr:rowOff>112032</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27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96809</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2840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54429</xdr:rowOff>
    </xdr:from>
    <xdr:to>
      <xdr:col>64</xdr:col>
      <xdr:colOff>152400</xdr:colOff>
      <xdr:row>17</xdr:row>
      <xdr:rowOff>156029</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296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140806</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3055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140,923
137,655
12.71
77,109,333
75,379,442
1,422,066
34,845,768
51,564,307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過去からの定員適正化計画による職員数の削減により類似団体内平均を大きく下回っている。今後も行政の</a:t>
          </a:r>
          <a:r>
            <a:rPr kumimoji="1" lang="en-US" altLang="ja-JP" sz="1300">
              <a:solidFill>
                <a:schemeClr val="tx1"/>
              </a:solidFill>
              <a:latin typeface="ＭＳ Ｐゴシック" panose="020B0600070205080204" pitchFamily="50" charset="-128"/>
              <a:ea typeface="ＭＳ Ｐゴシック" panose="020B0600070205080204" pitchFamily="50" charset="-128"/>
            </a:rPr>
            <a:t>DX</a:t>
          </a:r>
          <a:r>
            <a:rPr kumimoji="1" lang="ja-JP" altLang="en-US" sz="1300">
              <a:solidFill>
                <a:schemeClr val="tx1"/>
              </a:solidFill>
              <a:latin typeface="ＭＳ Ｐゴシック" panose="020B0600070205080204" pitchFamily="50" charset="-128"/>
              <a:ea typeface="ＭＳ Ｐゴシック" panose="020B0600070205080204" pitchFamily="50" charset="-128"/>
            </a:rPr>
            <a:t>化などを通して、事務事業の見直しを進め、効率的な組織を構築し、定員適正化に努める。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32</xdr:row>
      <xdr:rowOff>73660</xdr:rowOff>
    </xdr:from>
    <xdr:to>
      <xdr:col>24</xdr:col>
      <xdr:colOff>25400</xdr:colOff>
      <xdr:row>32</xdr:row>
      <xdr:rowOff>127000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5600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32</xdr:row>
      <xdr:rowOff>73660</xdr:rowOff>
    </xdr:from>
    <xdr:to>
      <xdr:col>19</xdr:col>
      <xdr:colOff>187325</xdr:colOff>
      <xdr:row>32</xdr:row>
      <xdr:rowOff>127000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5600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32</xdr:row>
      <xdr:rowOff>127000</xdr:rowOff>
    </xdr:from>
    <xdr:to>
      <xdr:col>15</xdr:col>
      <xdr:colOff>98425</xdr:colOff>
      <xdr:row>33</xdr:row>
      <xdr:rowOff>31750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561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31750</xdr:rowOff>
    </xdr:from>
    <xdr:to>
      <xdr:col>11</xdr:col>
      <xdr:colOff>9525</xdr:colOff>
      <xdr:row>33</xdr:row>
      <xdr:rowOff>123190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6896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32</xdr:row>
      <xdr:rowOff>76200</xdr:rowOff>
    </xdr:from>
    <xdr:to>
      <xdr:col>24</xdr:col>
      <xdr:colOff>76200</xdr:colOff>
      <xdr:row>33</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56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156227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32</xdr:row>
      <xdr:rowOff>22860</xdr:rowOff>
    </xdr:from>
    <xdr:to>
      <xdr:col>20</xdr:col>
      <xdr:colOff>38100</xdr:colOff>
      <xdr:row>32</xdr:row>
      <xdr:rowOff>124460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50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30</xdr:row>
      <xdr:rowOff>134637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27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32</xdr:row>
      <xdr:rowOff>76200</xdr:rowOff>
    </xdr:from>
    <xdr:to>
      <xdr:col>15</xdr:col>
      <xdr:colOff>149225</xdr:colOff>
      <xdr:row>33</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56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16527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33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32</xdr:row>
      <xdr:rowOff>152400</xdr:rowOff>
    </xdr:from>
    <xdr:to>
      <xdr:col>11</xdr:col>
      <xdr:colOff>60325</xdr:colOff>
      <xdr:row>33</xdr:row>
      <xdr:rowOff>82550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63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92727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40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72390</xdr:rowOff>
    </xdr:from>
    <xdr:to>
      <xdr:col>6</xdr:col>
      <xdr:colOff>171450</xdr:colOff>
      <xdr:row>34</xdr:row>
      <xdr:rowOff>2540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73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12717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49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物件費に係る経常収支比率が上昇傾向にあるのは、過去から業務の民間委託化を推進し、人件費から委託料（物件費）へのシフトが起きているためである。人件費に係る経常収支比率は低下傾向にあり、両者を合わせた経常収支比率でも低下傾向にある。現在は窓口サービス、公園、公営住宅やコミュニティセンターなどの管理について民間委託を実施しており、今後も順次民間委託化を進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14986</xdr:rowOff>
    </xdr:from>
    <xdr:to>
      <xdr:col>82</xdr:col>
      <xdr:colOff>107950</xdr:colOff>
      <xdr:row>17</xdr:row>
      <xdr:rowOff>51562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92963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131572</xdr:rowOff>
    </xdr:from>
    <xdr:to>
      <xdr:col>78</xdr:col>
      <xdr:colOff>69850</xdr:colOff>
      <xdr:row>17</xdr:row>
      <xdr:rowOff>14986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8747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40132</xdr:rowOff>
    </xdr:from>
    <xdr:to>
      <xdr:col>73</xdr:col>
      <xdr:colOff>180975</xdr:colOff>
      <xdr:row>16</xdr:row>
      <xdr:rowOff>131572</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78333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40132</xdr:rowOff>
    </xdr:from>
    <xdr:to>
      <xdr:col>69</xdr:col>
      <xdr:colOff>92075</xdr:colOff>
      <xdr:row>16</xdr:row>
      <xdr:rowOff>76708</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7833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121429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13987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17289</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60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135636</xdr:rowOff>
    </xdr:from>
    <xdr:to>
      <xdr:col>78</xdr:col>
      <xdr:colOff>120650</xdr:colOff>
      <xdr:row>17</xdr:row>
      <xdr:rowOff>65786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75963</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647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80772</xdr:rowOff>
    </xdr:from>
    <xdr:to>
      <xdr:col>74</xdr:col>
      <xdr:colOff>31750</xdr:colOff>
      <xdr:row>17</xdr:row>
      <xdr:rowOff>10922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21099</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160782</xdr:rowOff>
    </xdr:from>
    <xdr:to>
      <xdr:col>69</xdr:col>
      <xdr:colOff>142875</xdr:colOff>
      <xdr:row>16</xdr:row>
      <xdr:rowOff>90932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3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101109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5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25908</xdr:rowOff>
    </xdr:from>
    <xdr:to>
      <xdr:col>65</xdr:col>
      <xdr:colOff>53975</xdr:colOff>
      <xdr:row>16</xdr:row>
      <xdr:rowOff>127508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6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137685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53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扶助費に係る経常収支比率が類似団体平均を上回っている要因として、生活保護費が高額であることなどが挙げられる。就労支援や医療扶助の適正化により生活保護費は減少傾向にあるが依然として高額であること、障がい児通所支援等の社会保障経費が増加していることから、令和７年度以降も依然として厳しい状況にある。今後も就労支援や医療扶助の適正化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24130</xdr:rowOff>
    </xdr:from>
    <xdr:to>
      <xdr:col>24</xdr:col>
      <xdr:colOff>25400</xdr:colOff>
      <xdr:row>61</xdr:row>
      <xdr:rowOff>46990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104825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81280</xdr:rowOff>
    </xdr:from>
    <xdr:to>
      <xdr:col>19</xdr:col>
      <xdr:colOff>187325</xdr:colOff>
      <xdr:row>61</xdr:row>
      <xdr:rowOff>46990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103682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xdr:rowOff>
    </xdr:from>
    <xdr:to>
      <xdr:col>15</xdr:col>
      <xdr:colOff>98425</xdr:colOff>
      <xdr:row>60</xdr:row>
      <xdr:rowOff>81280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2997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xdr:rowOff>
    </xdr:from>
    <xdr:to>
      <xdr:col>11</xdr:col>
      <xdr:colOff>9525</xdr:colOff>
      <xdr:row>60</xdr:row>
      <xdr:rowOff>88900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299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144780</xdr:rowOff>
    </xdr:from>
    <xdr:to>
      <xdr:col>24</xdr:col>
      <xdr:colOff>76200</xdr:colOff>
      <xdr:row>61</xdr:row>
      <xdr:rowOff>74930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43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53357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167640</xdr:rowOff>
    </xdr:from>
    <xdr:to>
      <xdr:col>20</xdr:col>
      <xdr:colOff>38100</xdr:colOff>
      <xdr:row>61</xdr:row>
      <xdr:rowOff>97790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82567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54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30480</xdr:rowOff>
    </xdr:from>
    <xdr:to>
      <xdr:col>15</xdr:col>
      <xdr:colOff>149225</xdr:colOff>
      <xdr:row>60</xdr:row>
      <xdr:rowOff>132080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31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116857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40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133350</xdr:rowOff>
    </xdr:from>
    <xdr:to>
      <xdr:col>11</xdr:col>
      <xdr:colOff>60325</xdr:colOff>
      <xdr:row>60</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38100</xdr:rowOff>
    </xdr:from>
    <xdr:to>
      <xdr:col>6</xdr:col>
      <xdr:colOff>171450</xdr:colOff>
      <xdr:row>60</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124477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その他に係る経常収支比率が類似団体平均を上回っているのは、繰出金の増加が主な要因である。主な内訳としては、介護保険制度関連事業や後期高齢者医療事業に係る繰出金の増加が挙げられる。今後とも高齢者の健康増進に取り組み、健康寿命の延伸を図ることにより、将来の社会保障負担を抑制できるよう努め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116115</xdr:rowOff>
    </xdr:from>
    <xdr:to>
      <xdr:col>82</xdr:col>
      <xdr:colOff>107950</xdr:colOff>
      <xdr:row>58</xdr:row>
      <xdr:rowOff>148772</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0602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50800</xdr:rowOff>
    </xdr:from>
    <xdr:to>
      <xdr:col>78</xdr:col>
      <xdr:colOff>69850</xdr:colOff>
      <xdr:row>58</xdr:row>
      <xdr:rowOff>148772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949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102507</xdr:rowOff>
    </xdr:from>
    <xdr:to>
      <xdr:col>73</xdr:col>
      <xdr:colOff>180975</xdr:colOff>
      <xdr:row>58</xdr:row>
      <xdr:rowOff>50800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75157"/>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102507</xdr:rowOff>
    </xdr:from>
    <xdr:to>
      <xdr:col>69</xdr:col>
      <xdr:colOff>92075</xdr:colOff>
      <xdr:row>58</xdr:row>
      <xdr:rowOff>72572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75157"/>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65315</xdr:rowOff>
    </xdr:from>
    <xdr:to>
      <xdr:col>82</xdr:col>
      <xdr:colOff>158750</xdr:colOff>
      <xdr:row>58</xdr:row>
      <xdr:rowOff>166915</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37392</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98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97972</xdr:rowOff>
    </xdr:from>
    <xdr:to>
      <xdr:col>78</xdr:col>
      <xdr:colOff>120650</xdr:colOff>
      <xdr:row>59</xdr:row>
      <xdr:rowOff>28122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12899</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2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0</xdr:rowOff>
    </xdr:from>
    <xdr:to>
      <xdr:col>74</xdr:col>
      <xdr:colOff>31750</xdr:colOff>
      <xdr:row>58</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51707</xdr:rowOff>
    </xdr:from>
    <xdr:to>
      <xdr:col>69</xdr:col>
      <xdr:colOff>142875</xdr:colOff>
      <xdr:row>57</xdr:row>
      <xdr:rowOff>153307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138084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21772</xdr:rowOff>
    </xdr:from>
    <xdr:to>
      <xdr:col>65</xdr:col>
      <xdr:colOff>53975</xdr:colOff>
      <xdr:row>58</xdr:row>
      <xdr:rowOff>123372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108149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補助費等に係る経常収支比率が類似団体平均を上回っているのは、市独自に実施している所得制限を設けない０～２歳児の保育料無償化施策による私立認定こども園等への助成によるものである。今後、全国的に０～２歳児の保育料が所得制限なく無償化されれば、類似団体内平均と近似値を取ることが予測され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35560</xdr:rowOff>
    </xdr:from>
    <xdr:to>
      <xdr:col>82</xdr:col>
      <xdr:colOff>107950</xdr:colOff>
      <xdr:row>38</xdr:row>
      <xdr:rowOff>44704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5506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133858</xdr:rowOff>
    </xdr:from>
    <xdr:to>
      <xdr:col>78</xdr:col>
      <xdr:colOff>69850</xdr:colOff>
      <xdr:row>38</xdr:row>
      <xdr:rowOff>35560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47750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78994</xdr:rowOff>
    </xdr:from>
    <xdr:to>
      <xdr:col>73</xdr:col>
      <xdr:colOff>180975</xdr:colOff>
      <xdr:row>37</xdr:row>
      <xdr:rowOff>133858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4226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78994</xdr:rowOff>
    </xdr:from>
    <xdr:to>
      <xdr:col>69</xdr:col>
      <xdr:colOff>92075</xdr:colOff>
      <xdr:row>37</xdr:row>
      <xdr:rowOff>152146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42264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165354</xdr:rowOff>
    </xdr:from>
    <xdr:to>
      <xdr:col>82</xdr:col>
      <xdr:colOff>158750</xdr:colOff>
      <xdr:row>38</xdr:row>
      <xdr:rowOff>95504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137431</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156210</xdr:rowOff>
    </xdr:from>
    <xdr:to>
      <xdr:col>78</xdr:col>
      <xdr:colOff>120650</xdr:colOff>
      <xdr:row>38</xdr:row>
      <xdr:rowOff>86360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71137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58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83058</xdr:rowOff>
    </xdr:from>
    <xdr:to>
      <xdr:col>74</xdr:col>
      <xdr:colOff>31750</xdr:colOff>
      <xdr:row>38</xdr:row>
      <xdr:rowOff>13208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169435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28194</xdr:rowOff>
    </xdr:from>
    <xdr:to>
      <xdr:col>69</xdr:col>
      <xdr:colOff>142875</xdr:colOff>
      <xdr:row>37</xdr:row>
      <xdr:rowOff>129794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114571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101346</xdr:rowOff>
    </xdr:from>
    <xdr:to>
      <xdr:col>65</xdr:col>
      <xdr:colOff>53975</xdr:colOff>
      <xdr:row>38</xdr:row>
      <xdr:rowOff>31496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16273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近年の学校統廃合に伴う学校建設事業に係る起債の償還等に伴い、類似団体平均を上回って推移していたが、減債基金を活用した繰上償還を実施したことに伴い、類似団体内平均を下回る水準まで改善することができた。 今後とも、地方債を主な財源とする建設事業については、将来の公債費負担が過度なものとならないよう、事業の選択と集中により計画的に実施するとともに、積極的に地方債の繰上償還を実施することにより、公債費負担の軽減に努め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88137</xdr:rowOff>
    </xdr:from>
    <xdr:to>
      <xdr:col>24</xdr:col>
      <xdr:colOff>25400</xdr:colOff>
      <xdr:row>77</xdr:row>
      <xdr:rowOff>161289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289787"/>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161289</xdr:rowOff>
    </xdr:from>
    <xdr:to>
      <xdr:col>19</xdr:col>
      <xdr:colOff>187325</xdr:colOff>
      <xdr:row>78</xdr:row>
      <xdr:rowOff>81280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362939"/>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81280</xdr:rowOff>
    </xdr:from>
    <xdr:to>
      <xdr:col>15</xdr:col>
      <xdr:colOff>98425</xdr:colOff>
      <xdr:row>79</xdr:row>
      <xdr:rowOff>83565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454380"/>
          <a:ext cx="889000" cy="17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105681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83565</xdr:rowOff>
    </xdr:from>
    <xdr:to>
      <xdr:col>11</xdr:col>
      <xdr:colOff>9525</xdr:colOff>
      <xdr:row>79</xdr:row>
      <xdr:rowOff>101854</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628115"/>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78249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123969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37337</xdr:rowOff>
    </xdr:from>
    <xdr:to>
      <xdr:col>24</xdr:col>
      <xdr:colOff>76200</xdr:colOff>
      <xdr:row>77</xdr:row>
      <xdr:rowOff>138937</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53864</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08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110489</xdr:rowOff>
    </xdr:from>
    <xdr:to>
      <xdr:col>20</xdr:col>
      <xdr:colOff>38100</xdr:colOff>
      <xdr:row>78</xdr:row>
      <xdr:rowOff>40639</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50816</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081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30480</xdr:rowOff>
    </xdr:from>
    <xdr:to>
      <xdr:col>15</xdr:col>
      <xdr:colOff>149225</xdr:colOff>
      <xdr:row>78</xdr:row>
      <xdr:rowOff>132080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116857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32765</xdr:rowOff>
    </xdr:from>
    <xdr:to>
      <xdr:col>11</xdr:col>
      <xdr:colOff>60325</xdr:colOff>
      <xdr:row>79</xdr:row>
      <xdr:rowOff>134365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119142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66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51054</xdr:rowOff>
    </xdr:from>
    <xdr:to>
      <xdr:col>6</xdr:col>
      <xdr:colOff>171450</xdr:colOff>
      <xdr:row>79</xdr:row>
      <xdr:rowOff>152654</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137431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公債費以外の経常収支比率が類似団体平均を上回っているのは、扶助費が高額であることが主な要因である。就労支援や医療扶助の適正化により生活保護費は減少傾向にあるが依然として高額であること、障がい児通所支援等の社会保障経費が増加していることから令和７年度以降も依然として厳しい状況にあ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46989</xdr:rowOff>
    </xdr:from>
    <xdr:to>
      <xdr:col>82</xdr:col>
      <xdr:colOff>107950</xdr:colOff>
      <xdr:row>79</xdr:row>
      <xdr:rowOff>92711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591539"/>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130811</xdr:rowOff>
    </xdr:from>
    <xdr:to>
      <xdr:col>78</xdr:col>
      <xdr:colOff>69850</xdr:colOff>
      <xdr:row>79</xdr:row>
      <xdr:rowOff>46989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332461"/>
          <a:ext cx="889000" cy="259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104139</xdr:rowOff>
    </xdr:from>
    <xdr:to>
      <xdr:col>73</xdr:col>
      <xdr:colOff>180975</xdr:colOff>
      <xdr:row>77</xdr:row>
      <xdr:rowOff>130811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134339"/>
          <a:ext cx="889000" cy="19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104139</xdr:rowOff>
    </xdr:from>
    <xdr:to>
      <xdr:col>69</xdr:col>
      <xdr:colOff>92075</xdr:colOff>
      <xdr:row>78</xdr:row>
      <xdr:rowOff>119380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134339"/>
          <a:ext cx="889000" cy="35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41911</xdr:rowOff>
    </xdr:from>
    <xdr:to>
      <xdr:col>82</xdr:col>
      <xdr:colOff>158750</xdr:colOff>
      <xdr:row>79</xdr:row>
      <xdr:rowOff>143511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13988</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167639</xdr:rowOff>
    </xdr:from>
    <xdr:to>
      <xdr:col>78</xdr:col>
      <xdr:colOff>120650</xdr:colOff>
      <xdr:row>79</xdr:row>
      <xdr:rowOff>97789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82566</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62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80011</xdr:rowOff>
    </xdr:from>
    <xdr:to>
      <xdr:col>74</xdr:col>
      <xdr:colOff>31750</xdr:colOff>
      <xdr:row>78</xdr:row>
      <xdr:rowOff>10161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166388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53339</xdr:rowOff>
    </xdr:from>
    <xdr:to>
      <xdr:col>69</xdr:col>
      <xdr:colOff>142875</xdr:colOff>
      <xdr:row>76</xdr:row>
      <xdr:rowOff>154939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139716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68580</xdr:rowOff>
    </xdr:from>
    <xdr:to>
      <xdr:col>65</xdr:col>
      <xdr:colOff>53975</xdr:colOff>
      <xdr:row>78</xdr:row>
      <xdr:rowOff>170180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154957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80518</xdr:rowOff>
    </xdr:from>
    <xdr:to>
      <xdr:col>29</xdr:col>
      <xdr:colOff>127000</xdr:colOff>
      <xdr:row>18</xdr:row>
      <xdr:rowOff>139097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14243"/>
          <a:ext cx="647700" cy="585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139097</xdr:rowOff>
    </xdr:from>
    <xdr:to>
      <xdr:col>26</xdr:col>
      <xdr:colOff>50800</xdr:colOff>
      <xdr:row>18</xdr:row>
      <xdr:rowOff>146488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72822"/>
          <a:ext cx="698500" cy="7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146488</xdr:rowOff>
    </xdr:from>
    <xdr:to>
      <xdr:col>22</xdr:col>
      <xdr:colOff>114300</xdr:colOff>
      <xdr:row>18</xdr:row>
      <xdr:rowOff>170281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80213"/>
          <a:ext cx="698500" cy="237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156813</xdr:rowOff>
    </xdr:from>
    <xdr:to>
      <xdr:col>18</xdr:col>
      <xdr:colOff>177800</xdr:colOff>
      <xdr:row>18</xdr:row>
      <xdr:rowOff>170281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90538"/>
          <a:ext cx="698500" cy="13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170794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29718</xdr:rowOff>
    </xdr:from>
    <xdr:to>
      <xdr:col>29</xdr:col>
      <xdr:colOff>177800</xdr:colOff>
      <xdr:row>18</xdr:row>
      <xdr:rowOff>131318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63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109745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88297</xdr:rowOff>
    </xdr:from>
    <xdr:to>
      <xdr:col>26</xdr:col>
      <xdr:colOff>101600</xdr:colOff>
      <xdr:row>19</xdr:row>
      <xdr:rowOff>18447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220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3224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08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95688</xdr:rowOff>
    </xdr:from>
    <xdr:to>
      <xdr:col>22</xdr:col>
      <xdr:colOff>165100</xdr:colOff>
      <xdr:row>19</xdr:row>
      <xdr:rowOff>25838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294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10615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1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119481</xdr:rowOff>
    </xdr:from>
    <xdr:to>
      <xdr:col>19</xdr:col>
      <xdr:colOff>38100</xdr:colOff>
      <xdr:row>19</xdr:row>
      <xdr:rowOff>49631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53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34408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39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106013</xdr:rowOff>
    </xdr:from>
    <xdr:to>
      <xdr:col>15</xdr:col>
      <xdr:colOff>101600</xdr:colOff>
      <xdr:row>19</xdr:row>
      <xdr:rowOff>36163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39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20940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26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153403</xdr:rowOff>
    </xdr:from>
    <xdr:to>
      <xdr:col>29</xdr:col>
      <xdr:colOff>127000</xdr:colOff>
      <xdr:row>35</xdr:row>
      <xdr:rowOff>169214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763753"/>
          <a:ext cx="647700" cy="158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153992</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64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153403</xdr:rowOff>
    </xdr:from>
    <xdr:to>
      <xdr:col>26</xdr:col>
      <xdr:colOff>50800</xdr:colOff>
      <xdr:row>35</xdr:row>
      <xdr:rowOff>174854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763753"/>
          <a:ext cx="698500" cy="21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229633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39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24511</xdr:rowOff>
    </xdr:from>
    <xdr:to>
      <xdr:col>22</xdr:col>
      <xdr:colOff>114300</xdr:colOff>
      <xdr:row>35</xdr:row>
      <xdr:rowOff>174854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634861"/>
          <a:ext cx="698500" cy="1503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234814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45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24511</xdr:rowOff>
    </xdr:from>
    <xdr:to>
      <xdr:col>18</xdr:col>
      <xdr:colOff>177800</xdr:colOff>
      <xdr:row>35</xdr:row>
      <xdr:rowOff>68250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634861"/>
          <a:ext cx="698500" cy="437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252951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307243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1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118414</xdr:rowOff>
    </xdr:from>
    <xdr:to>
      <xdr:col>29</xdr:col>
      <xdr:colOff>177800</xdr:colOff>
      <xdr:row>35</xdr:row>
      <xdr:rowOff>220014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28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306391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57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102603</xdr:rowOff>
    </xdr:from>
    <xdr:to>
      <xdr:col>26</xdr:col>
      <xdr:colOff>101600</xdr:colOff>
      <xdr:row>35</xdr:row>
      <xdr:rowOff>204203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129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214380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481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124054</xdr:rowOff>
    </xdr:from>
    <xdr:to>
      <xdr:col>22</xdr:col>
      <xdr:colOff>165100</xdr:colOff>
      <xdr:row>35</xdr:row>
      <xdr:rowOff>225654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34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235831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503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316611</xdr:rowOff>
    </xdr:from>
    <xdr:to>
      <xdr:col>19</xdr:col>
      <xdr:colOff>38100</xdr:colOff>
      <xdr:row>35</xdr:row>
      <xdr:rowOff>75311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5840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85488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352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17450</xdr:rowOff>
    </xdr:from>
    <xdr:to>
      <xdr:col>15</xdr:col>
      <xdr:colOff>101600</xdr:colOff>
      <xdr:row>35</xdr:row>
      <xdr:rowOff>119050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627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129227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3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140,923
137,655
12.71
77,109,333
75,379,442
1,422,066
34,845,768
51,564,307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80104</xdr:rowOff>
    </xdr:from>
    <xdr:to>
      <xdr:col>24</xdr:col>
      <xdr:colOff>63500</xdr:colOff>
      <xdr:row>38</xdr:row>
      <xdr:rowOff>160137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595204"/>
          <a:ext cx="838200" cy="8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146010</xdr:rowOff>
    </xdr:from>
    <xdr:to>
      <xdr:col>19</xdr:col>
      <xdr:colOff>177800</xdr:colOff>
      <xdr:row>38</xdr:row>
      <xdr:rowOff>160137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661110"/>
          <a:ext cx="889000" cy="1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95512</xdr:rowOff>
    </xdr:from>
    <xdr:to>
      <xdr:col>15</xdr:col>
      <xdr:colOff>50800</xdr:colOff>
      <xdr:row>38</xdr:row>
      <xdr:rowOff>146010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610612"/>
          <a:ext cx="889000" cy="5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92380</xdr:rowOff>
    </xdr:from>
    <xdr:to>
      <xdr:col>10</xdr:col>
      <xdr:colOff>114300</xdr:colOff>
      <xdr:row>38</xdr:row>
      <xdr:rowOff>95512</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607480"/>
          <a:ext cx="889000" cy="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63375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29304</xdr:rowOff>
    </xdr:from>
    <xdr:to>
      <xdr:col>24</xdr:col>
      <xdr:colOff>114300</xdr:colOff>
      <xdr:row>38</xdr:row>
      <xdr:rowOff>130904</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54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115681</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459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109337</xdr:rowOff>
    </xdr:from>
    <xdr:to>
      <xdr:col>20</xdr:col>
      <xdr:colOff>38100</xdr:colOff>
      <xdr:row>39</xdr:row>
      <xdr:rowOff>39487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62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30614</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71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95210</xdr:rowOff>
    </xdr:from>
    <xdr:to>
      <xdr:col>15</xdr:col>
      <xdr:colOff>101600</xdr:colOff>
      <xdr:row>39</xdr:row>
      <xdr:rowOff>25360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61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16487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70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44712</xdr:rowOff>
    </xdr:from>
    <xdr:to>
      <xdr:col>10</xdr:col>
      <xdr:colOff>165100</xdr:colOff>
      <xdr:row>38</xdr:row>
      <xdr:rowOff>146312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55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137439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65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41580</xdr:rowOff>
    </xdr:from>
    <xdr:to>
      <xdr:col>6</xdr:col>
      <xdr:colOff>38100</xdr:colOff>
      <xdr:row>38</xdr:row>
      <xdr:rowOff>143180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5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134307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64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73292</xdr:rowOff>
    </xdr:from>
    <xdr:to>
      <xdr:col>24</xdr:col>
      <xdr:colOff>63500</xdr:colOff>
      <xdr:row>57</xdr:row>
      <xdr:rowOff>110309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45942"/>
          <a:ext cx="838200" cy="37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60343</xdr:rowOff>
    </xdr:from>
    <xdr:to>
      <xdr:col>19</xdr:col>
      <xdr:colOff>177800</xdr:colOff>
      <xdr:row>57</xdr:row>
      <xdr:rowOff>73292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661543"/>
          <a:ext cx="889000" cy="18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60343</xdr:rowOff>
    </xdr:from>
    <xdr:to>
      <xdr:col>15</xdr:col>
      <xdr:colOff>50800</xdr:colOff>
      <xdr:row>56</xdr:row>
      <xdr:rowOff>141251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61543"/>
          <a:ext cx="889000" cy="8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141251</xdr:rowOff>
    </xdr:from>
    <xdr:to>
      <xdr:col>10</xdr:col>
      <xdr:colOff>114300</xdr:colOff>
      <xdr:row>57</xdr:row>
      <xdr:rowOff>101785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42451"/>
          <a:ext cx="889000" cy="13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18798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59509</xdr:rowOff>
    </xdr:from>
    <xdr:to>
      <xdr:col>24</xdr:col>
      <xdr:colOff>114300</xdr:colOff>
      <xdr:row>57</xdr:row>
      <xdr:rowOff>161109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3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37936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1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22492</xdr:rowOff>
    </xdr:from>
    <xdr:to>
      <xdr:col>20</xdr:col>
      <xdr:colOff>38100</xdr:colOff>
      <xdr:row>57</xdr:row>
      <xdr:rowOff>124092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9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115219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87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9543</xdr:rowOff>
    </xdr:from>
    <xdr:to>
      <xdr:col>15</xdr:col>
      <xdr:colOff>101600</xdr:colOff>
      <xdr:row>56</xdr:row>
      <xdr:rowOff>111143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1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127670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8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90451</xdr:rowOff>
    </xdr:from>
    <xdr:to>
      <xdr:col>10</xdr:col>
      <xdr:colOff>165100</xdr:colOff>
      <xdr:row>57</xdr:row>
      <xdr:rowOff>20601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9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37128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6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50985</xdr:rowOff>
    </xdr:from>
    <xdr:to>
      <xdr:col>6</xdr:col>
      <xdr:colOff>38100</xdr:colOff>
      <xdr:row>57</xdr:row>
      <xdr:rowOff>152585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2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169112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9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112325</xdr:rowOff>
    </xdr:from>
    <xdr:to>
      <xdr:col>24</xdr:col>
      <xdr:colOff>63500</xdr:colOff>
      <xdr:row>77</xdr:row>
      <xdr:rowOff>122670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13975"/>
          <a:ext cx="838200" cy="1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68205</xdr:rowOff>
    </xdr:from>
    <xdr:to>
      <xdr:col>19</xdr:col>
      <xdr:colOff>177800</xdr:colOff>
      <xdr:row>77</xdr:row>
      <xdr:rowOff>112325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69855"/>
          <a:ext cx="8890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68205</xdr:rowOff>
    </xdr:from>
    <xdr:to>
      <xdr:col>15</xdr:col>
      <xdr:colOff>50800</xdr:colOff>
      <xdr:row>77</xdr:row>
      <xdr:rowOff>138271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69855"/>
          <a:ext cx="889000" cy="7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117639</xdr:rowOff>
    </xdr:from>
    <xdr:to>
      <xdr:col>10</xdr:col>
      <xdr:colOff>114300</xdr:colOff>
      <xdr:row>77</xdr:row>
      <xdr:rowOff>138271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19289"/>
          <a:ext cx="889000" cy="2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71870</xdr:rowOff>
    </xdr:from>
    <xdr:to>
      <xdr:col>24</xdr:col>
      <xdr:colOff>114300</xdr:colOff>
      <xdr:row>78</xdr:row>
      <xdr:rowOff>2020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7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158247</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8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61525</xdr:rowOff>
    </xdr:from>
    <xdr:to>
      <xdr:col>20</xdr:col>
      <xdr:colOff>38100</xdr:colOff>
      <xdr:row>77</xdr:row>
      <xdr:rowOff>163125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154252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55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17405</xdr:rowOff>
    </xdr:from>
    <xdr:to>
      <xdr:col>15</xdr:col>
      <xdr:colOff>101600</xdr:colOff>
      <xdr:row>77</xdr:row>
      <xdr:rowOff>119005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110132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87471</xdr:rowOff>
    </xdr:from>
    <xdr:to>
      <xdr:col>10</xdr:col>
      <xdr:colOff>165100</xdr:colOff>
      <xdr:row>78</xdr:row>
      <xdr:rowOff>17621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89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8748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8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66839</xdr:rowOff>
    </xdr:from>
    <xdr:to>
      <xdr:col>6</xdr:col>
      <xdr:colOff>38100</xdr:colOff>
      <xdr:row>77</xdr:row>
      <xdr:rowOff>168439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68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159566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6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138136</xdr:rowOff>
    </xdr:from>
    <xdr:to>
      <xdr:col>24</xdr:col>
      <xdr:colOff>63500</xdr:colOff>
      <xdr:row>93</xdr:row>
      <xdr:rowOff>22191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5911536"/>
          <a:ext cx="838200" cy="55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22191</xdr:rowOff>
    </xdr:from>
    <xdr:to>
      <xdr:col>19</xdr:col>
      <xdr:colOff>177800</xdr:colOff>
      <xdr:row>93</xdr:row>
      <xdr:rowOff>86802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5967041"/>
          <a:ext cx="889000" cy="6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2375</xdr:rowOff>
    </xdr:from>
    <xdr:to>
      <xdr:col>15</xdr:col>
      <xdr:colOff>50800</xdr:colOff>
      <xdr:row>93</xdr:row>
      <xdr:rowOff>86802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5947225"/>
          <a:ext cx="889000" cy="8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94786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725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2375</xdr:rowOff>
    </xdr:from>
    <xdr:to>
      <xdr:col>10</xdr:col>
      <xdr:colOff>114300</xdr:colOff>
      <xdr:row>94</xdr:row>
      <xdr:rowOff>98406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5947225"/>
          <a:ext cx="889000" cy="267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170142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62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98252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87336</xdr:rowOff>
    </xdr:from>
    <xdr:to>
      <xdr:col>24</xdr:col>
      <xdr:colOff>114300</xdr:colOff>
      <xdr:row>93</xdr:row>
      <xdr:rowOff>17486</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586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110213</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5712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142841</xdr:rowOff>
    </xdr:from>
    <xdr:to>
      <xdr:col>20</xdr:col>
      <xdr:colOff>38100</xdr:colOff>
      <xdr:row>93</xdr:row>
      <xdr:rowOff>72991</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591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89518</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569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36002</xdr:rowOff>
    </xdr:from>
    <xdr:to>
      <xdr:col>15</xdr:col>
      <xdr:colOff>101600</xdr:colOff>
      <xdr:row>93</xdr:row>
      <xdr:rowOff>137602</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598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154129</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5756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123025</xdr:rowOff>
    </xdr:from>
    <xdr:to>
      <xdr:col>10</xdr:col>
      <xdr:colOff>165100</xdr:colOff>
      <xdr:row>93</xdr:row>
      <xdr:rowOff>53175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589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69702</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5671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47606</xdr:rowOff>
    </xdr:from>
    <xdr:to>
      <xdr:col>6</xdr:col>
      <xdr:colOff>38100</xdr:colOff>
      <xdr:row>94</xdr:row>
      <xdr:rowOff>149206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16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165733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5939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2333</xdr:rowOff>
    </xdr:from>
    <xdr:to>
      <xdr:col>55</xdr:col>
      <xdr:colOff>0</xdr:colOff>
      <xdr:row>36</xdr:row>
      <xdr:rowOff>7090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174533"/>
          <a:ext cx="838200" cy="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38425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210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2333</xdr:rowOff>
    </xdr:from>
    <xdr:to>
      <xdr:col>50</xdr:col>
      <xdr:colOff>114300</xdr:colOff>
      <xdr:row>36</xdr:row>
      <xdr:rowOff>86926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8750300" y="6174533"/>
          <a:ext cx="889000" cy="8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145987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31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86926</xdr:rowOff>
    </xdr:from>
    <xdr:to>
      <xdr:col>45</xdr:col>
      <xdr:colOff>177800</xdr:colOff>
      <xdr:row>36</xdr:row>
      <xdr:rowOff>102035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259126"/>
          <a:ext cx="889000" cy="15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56174</xdr:rowOff>
    </xdr:from>
    <xdr:to>
      <xdr:col>41</xdr:col>
      <xdr:colOff>50800</xdr:colOff>
      <xdr:row>36</xdr:row>
      <xdr:rowOff>102035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199674"/>
          <a:ext cx="889000" cy="107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166441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106254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127740</xdr:rowOff>
    </xdr:from>
    <xdr:to>
      <xdr:col>55</xdr:col>
      <xdr:colOff>50800</xdr:colOff>
      <xdr:row>36</xdr:row>
      <xdr:rowOff>57890</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12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150617</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597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122983</xdr:rowOff>
    </xdr:from>
    <xdr:to>
      <xdr:col>50</xdr:col>
      <xdr:colOff>165100</xdr:colOff>
      <xdr:row>36</xdr:row>
      <xdr:rowOff>53133</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12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69660</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589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36126</xdr:rowOff>
    </xdr:from>
    <xdr:to>
      <xdr:col>46</xdr:col>
      <xdr:colOff>38100</xdr:colOff>
      <xdr:row>36</xdr:row>
      <xdr:rowOff>137726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20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128853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30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51235</xdr:rowOff>
    </xdr:from>
    <xdr:to>
      <xdr:col>41</xdr:col>
      <xdr:colOff>101600</xdr:colOff>
      <xdr:row>36</xdr:row>
      <xdr:rowOff>152835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22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169362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599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5374</xdr:rowOff>
    </xdr:from>
    <xdr:to>
      <xdr:col>36</xdr:col>
      <xdr:colOff>165100</xdr:colOff>
      <xdr:row>30</xdr:row>
      <xdr:rowOff>106974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148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123501</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4924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17932</xdr:rowOff>
    </xdr:from>
    <xdr:to>
      <xdr:col>55</xdr:col>
      <xdr:colOff>0</xdr:colOff>
      <xdr:row>57</xdr:row>
      <xdr:rowOff>85958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790582"/>
          <a:ext cx="838200" cy="68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72982</xdr:rowOff>
    </xdr:from>
    <xdr:to>
      <xdr:col>50</xdr:col>
      <xdr:colOff>114300</xdr:colOff>
      <xdr:row>57</xdr:row>
      <xdr:rowOff>85958</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845632"/>
          <a:ext cx="889000" cy="1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72982</xdr:rowOff>
    </xdr:from>
    <xdr:to>
      <xdr:col>45</xdr:col>
      <xdr:colOff>177800</xdr:colOff>
      <xdr:row>57</xdr:row>
      <xdr:rowOff>148409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845632"/>
          <a:ext cx="889000" cy="7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110581</xdr:rowOff>
    </xdr:from>
    <xdr:to>
      <xdr:col>41</xdr:col>
      <xdr:colOff>50800</xdr:colOff>
      <xdr:row>57</xdr:row>
      <xdr:rowOff>148409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711781"/>
          <a:ext cx="889000" cy="209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2981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77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138582</xdr:rowOff>
    </xdr:from>
    <xdr:to>
      <xdr:col>55</xdr:col>
      <xdr:colOff>50800</xdr:colOff>
      <xdr:row>57</xdr:row>
      <xdr:rowOff>68732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3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117009</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1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35158</xdr:rowOff>
    </xdr:from>
    <xdr:to>
      <xdr:col>50</xdr:col>
      <xdr:colOff>165100</xdr:colOff>
      <xdr:row>57</xdr:row>
      <xdr:rowOff>136758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0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127885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00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22182</xdr:rowOff>
    </xdr:from>
    <xdr:to>
      <xdr:col>46</xdr:col>
      <xdr:colOff>38100</xdr:colOff>
      <xdr:row>57</xdr:row>
      <xdr:rowOff>123782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9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114909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88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97609</xdr:rowOff>
    </xdr:from>
    <xdr:to>
      <xdr:col>41</xdr:col>
      <xdr:colOff>101600</xdr:colOff>
      <xdr:row>58</xdr:row>
      <xdr:rowOff>27759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7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18886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62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59781</xdr:rowOff>
    </xdr:from>
    <xdr:to>
      <xdr:col>36</xdr:col>
      <xdr:colOff>165100</xdr:colOff>
      <xdr:row>56</xdr:row>
      <xdr:rowOff>161381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6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6458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43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170241</xdr:rowOff>
    </xdr:from>
    <xdr:to>
      <xdr:col>55</xdr:col>
      <xdr:colOff>0</xdr:colOff>
      <xdr:row>77</xdr:row>
      <xdr:rowOff>14565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028991"/>
          <a:ext cx="838200" cy="18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91811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2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14565</xdr:rowOff>
    </xdr:from>
    <xdr:to>
      <xdr:col>50</xdr:col>
      <xdr:colOff>114300</xdr:colOff>
      <xdr:row>77</xdr:row>
      <xdr:rowOff>51071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216215"/>
          <a:ext cx="889000" cy="36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95421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2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51071</xdr:rowOff>
    </xdr:from>
    <xdr:to>
      <xdr:col>45</xdr:col>
      <xdr:colOff>177800</xdr:colOff>
      <xdr:row>77</xdr:row>
      <xdr:rowOff>96472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252721"/>
          <a:ext cx="889000" cy="45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96472</xdr:rowOff>
    </xdr:from>
    <xdr:to>
      <xdr:col>41</xdr:col>
      <xdr:colOff>50800</xdr:colOff>
      <xdr:row>78</xdr:row>
      <xdr:rowOff>45859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298122"/>
          <a:ext cx="889000" cy="12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119441</xdr:rowOff>
    </xdr:from>
    <xdr:to>
      <xdr:col>55</xdr:col>
      <xdr:colOff>50800</xdr:colOff>
      <xdr:row>76</xdr:row>
      <xdr:rowOff>49591</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2978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142318</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282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135215</xdr:rowOff>
    </xdr:from>
    <xdr:to>
      <xdr:col>50</xdr:col>
      <xdr:colOff>165100</xdr:colOff>
      <xdr:row>77</xdr:row>
      <xdr:rowOff>65365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16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81891</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294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271</xdr:rowOff>
    </xdr:from>
    <xdr:to>
      <xdr:col>46</xdr:col>
      <xdr:colOff>38100</xdr:colOff>
      <xdr:row>77</xdr:row>
      <xdr:rowOff>101871</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20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92998</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329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45672</xdr:rowOff>
    </xdr:from>
    <xdr:to>
      <xdr:col>41</xdr:col>
      <xdr:colOff>101600</xdr:colOff>
      <xdr:row>77</xdr:row>
      <xdr:rowOff>147272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24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138399</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340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166509</xdr:rowOff>
    </xdr:from>
    <xdr:to>
      <xdr:col>36</xdr:col>
      <xdr:colOff>165100</xdr:colOff>
      <xdr:row>78</xdr:row>
      <xdr:rowOff>96659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36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87786</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46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171315</xdr:rowOff>
    </xdr:from>
    <xdr:to>
      <xdr:col>55</xdr:col>
      <xdr:colOff>0</xdr:colOff>
      <xdr:row>97</xdr:row>
      <xdr:rowOff>79693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630515"/>
          <a:ext cx="838200" cy="7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83624</xdr:rowOff>
    </xdr:from>
    <xdr:to>
      <xdr:col>50</xdr:col>
      <xdr:colOff>114300</xdr:colOff>
      <xdr:row>96</xdr:row>
      <xdr:rowOff>171315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542824"/>
          <a:ext cx="889000" cy="87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83624</xdr:rowOff>
    </xdr:from>
    <xdr:to>
      <xdr:col>45</xdr:col>
      <xdr:colOff>177800</xdr:colOff>
      <xdr:row>97</xdr:row>
      <xdr:rowOff>19960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542824"/>
          <a:ext cx="889000" cy="107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108976</xdr:rowOff>
    </xdr:from>
    <xdr:to>
      <xdr:col>41</xdr:col>
      <xdr:colOff>50800</xdr:colOff>
      <xdr:row>97</xdr:row>
      <xdr:rowOff>19960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053826"/>
          <a:ext cx="889000" cy="59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21127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48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28893</xdr:rowOff>
    </xdr:from>
    <xdr:to>
      <xdr:col>55</xdr:col>
      <xdr:colOff>50800</xdr:colOff>
      <xdr:row>97</xdr:row>
      <xdr:rowOff>130493</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65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115270</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57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120515</xdr:rowOff>
    </xdr:from>
    <xdr:to>
      <xdr:col>50</xdr:col>
      <xdr:colOff>165100</xdr:colOff>
      <xdr:row>97</xdr:row>
      <xdr:rowOff>50665</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57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41792</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67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32824</xdr:rowOff>
    </xdr:from>
    <xdr:to>
      <xdr:col>46</xdr:col>
      <xdr:colOff>38100</xdr:colOff>
      <xdr:row>96</xdr:row>
      <xdr:rowOff>134424</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492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125551</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58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140610</xdr:rowOff>
    </xdr:from>
    <xdr:to>
      <xdr:col>41</xdr:col>
      <xdr:colOff>101600</xdr:colOff>
      <xdr:row>97</xdr:row>
      <xdr:rowOff>70760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59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61887</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69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58176</xdr:rowOff>
    </xdr:from>
    <xdr:to>
      <xdr:col>36</xdr:col>
      <xdr:colOff>165100</xdr:colOff>
      <xdr:row>93</xdr:row>
      <xdr:rowOff>159776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00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4853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5778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24885</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39985"/>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145536</xdr:rowOff>
    </xdr:from>
    <xdr:to>
      <xdr:col>67</xdr:col>
      <xdr:colOff>101600</xdr:colOff>
      <xdr:row>38</xdr:row>
      <xdr:rowOff>75685</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91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66812</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5819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41078</xdr:rowOff>
    </xdr:from>
    <xdr:to>
      <xdr:col>85</xdr:col>
      <xdr:colOff>127000</xdr:colOff>
      <xdr:row>75</xdr:row>
      <xdr:rowOff>91789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5481300" y="12728378"/>
          <a:ext cx="838200" cy="222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24312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883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37878</xdr:rowOff>
    </xdr:from>
    <xdr:to>
      <xdr:col>81</xdr:col>
      <xdr:colOff>50800</xdr:colOff>
      <xdr:row>75</xdr:row>
      <xdr:rowOff>91789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2725178"/>
          <a:ext cx="889000" cy="22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43307</xdr:rowOff>
    </xdr:from>
    <xdr:to>
      <xdr:col>76</xdr:col>
      <xdr:colOff>114300</xdr:colOff>
      <xdr:row>74</xdr:row>
      <xdr:rowOff>37878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3703300" y="12559157"/>
          <a:ext cx="889000" cy="16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113180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9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43307</xdr:rowOff>
    </xdr:from>
    <xdr:to>
      <xdr:col>71</xdr:col>
      <xdr:colOff>177800</xdr:colOff>
      <xdr:row>75</xdr:row>
      <xdr:rowOff>15304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2559157"/>
          <a:ext cx="889000" cy="31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123525</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159968</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301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161728</xdr:rowOff>
    </xdr:from>
    <xdr:to>
      <xdr:col>85</xdr:col>
      <xdr:colOff>177800</xdr:colOff>
      <xdr:row>74</xdr:row>
      <xdr:rowOff>91878</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267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13155</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529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40989</xdr:rowOff>
    </xdr:from>
    <xdr:to>
      <xdr:col>81</xdr:col>
      <xdr:colOff>101600</xdr:colOff>
      <xdr:row>75</xdr:row>
      <xdr:rowOff>142589</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89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133717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99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158528</xdr:rowOff>
    </xdr:from>
    <xdr:to>
      <xdr:col>76</xdr:col>
      <xdr:colOff>165100</xdr:colOff>
      <xdr:row>74</xdr:row>
      <xdr:rowOff>88678</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67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105205</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44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163957</xdr:rowOff>
    </xdr:from>
    <xdr:to>
      <xdr:col>72</xdr:col>
      <xdr:colOff>38100</xdr:colOff>
      <xdr:row>73</xdr:row>
      <xdr:rowOff>94107</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50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110634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28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135954</xdr:rowOff>
    </xdr:from>
    <xdr:to>
      <xdr:col>67</xdr:col>
      <xdr:colOff>101600</xdr:colOff>
      <xdr:row>75</xdr:row>
      <xdr:rowOff>66104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282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82631</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59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12919</xdr:rowOff>
    </xdr:from>
    <xdr:to>
      <xdr:col>85</xdr:col>
      <xdr:colOff>127000</xdr:colOff>
      <xdr:row>98</xdr:row>
      <xdr:rowOff>68418</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815019"/>
          <a:ext cx="8382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142701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773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66607</xdr:rowOff>
    </xdr:from>
    <xdr:to>
      <xdr:col>81</xdr:col>
      <xdr:colOff>50800</xdr:colOff>
      <xdr:row>98</xdr:row>
      <xdr:rowOff>68418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868707"/>
          <a:ext cx="889000" cy="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66607</xdr:rowOff>
    </xdr:from>
    <xdr:to>
      <xdr:col>76</xdr:col>
      <xdr:colOff>114300</xdr:colOff>
      <xdr:row>98</xdr:row>
      <xdr:rowOff>108486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868707"/>
          <a:ext cx="889000" cy="4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50450</xdr:rowOff>
    </xdr:from>
    <xdr:to>
      <xdr:col>71</xdr:col>
      <xdr:colOff>177800</xdr:colOff>
      <xdr:row>98</xdr:row>
      <xdr:rowOff>108486</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814300" y="16852550"/>
          <a:ext cx="889000" cy="5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120170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92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133569</xdr:rowOff>
    </xdr:from>
    <xdr:to>
      <xdr:col>85</xdr:col>
      <xdr:colOff>177800</xdr:colOff>
      <xdr:row>98</xdr:row>
      <xdr:rowOff>63719</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76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92946</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55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17618</xdr:rowOff>
    </xdr:from>
    <xdr:to>
      <xdr:col>81</xdr:col>
      <xdr:colOff>101600</xdr:colOff>
      <xdr:row>98</xdr:row>
      <xdr:rowOff>119218</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1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110345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91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15807</xdr:rowOff>
    </xdr:from>
    <xdr:to>
      <xdr:col>76</xdr:col>
      <xdr:colOff>165100</xdr:colOff>
      <xdr:row>98</xdr:row>
      <xdr:rowOff>117407</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1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108534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1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57686</xdr:rowOff>
    </xdr:from>
    <xdr:to>
      <xdr:col>72</xdr:col>
      <xdr:colOff>38100</xdr:colOff>
      <xdr:row>98</xdr:row>
      <xdr:rowOff>159286</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5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150413</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68428" y="16952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171100</xdr:rowOff>
    </xdr:from>
    <xdr:to>
      <xdr:col>67</xdr:col>
      <xdr:colOff>101600</xdr:colOff>
      <xdr:row>98</xdr:row>
      <xdr:rowOff>101250</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0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117777</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576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17236</xdr:rowOff>
    </xdr:from>
    <xdr:to>
      <xdr:col>116</xdr:col>
      <xdr:colOff>62864</xdr:colOff>
      <xdr:row>39</xdr:row>
      <xdr:rowOff>98878</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675086"/>
          <a:ext cx="1269" cy="1110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135363</xdr:rowOff>
    </xdr:from>
    <xdr:ext cx="469744"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45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17236</xdr:rowOff>
    </xdr:from>
    <xdr:to>
      <xdr:col>116</xdr:col>
      <xdr:colOff>152400</xdr:colOff>
      <xdr:row>33</xdr:row>
      <xdr:rowOff>17236</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675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40259</xdr:rowOff>
    </xdr:from>
    <xdr:to>
      <xdr:col>116</xdr:col>
      <xdr:colOff>63500</xdr:colOff>
      <xdr:row>39</xdr:row>
      <xdr:rowOff>60996</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5183759"/>
          <a:ext cx="838200" cy="1563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124840</xdr:rowOff>
    </xdr:from>
    <xdr:ext cx="378565"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4684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101963</xdr:rowOff>
    </xdr:from>
    <xdr:to>
      <xdr:col>116</xdr:col>
      <xdr:colOff>114300</xdr:colOff>
      <xdr:row>39</xdr:row>
      <xdr:rowOff>32113</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61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40259</xdr:rowOff>
    </xdr:from>
    <xdr:to>
      <xdr:col>111</xdr:col>
      <xdr:colOff>177800</xdr:colOff>
      <xdr:row>38</xdr:row>
      <xdr:rowOff>40912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0434300" y="5183759"/>
          <a:ext cx="889000" cy="137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57713</xdr:rowOff>
    </xdr:from>
    <xdr:to>
      <xdr:col>112</xdr:col>
      <xdr:colOff>38100</xdr:colOff>
      <xdr:row>38</xdr:row>
      <xdr:rowOff>159313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150440</xdr:rowOff>
    </xdr:from>
    <xdr:ext cx="378565"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134017" y="6665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40912</xdr:rowOff>
    </xdr:from>
    <xdr:to>
      <xdr:col>107</xdr:col>
      <xdr:colOff>50800</xdr:colOff>
      <xdr:row>39</xdr:row>
      <xdr:rowOff>71283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19545300" y="6556012"/>
          <a:ext cx="889000" cy="20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84165</xdr:rowOff>
    </xdr:from>
    <xdr:to>
      <xdr:col>107</xdr:col>
      <xdr:colOff>101600</xdr:colOff>
      <xdr:row>39</xdr:row>
      <xdr:rowOff>14315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5442</xdr:rowOff>
    </xdr:from>
    <xdr:ext cx="378565"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245017" y="6691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69814</xdr:rowOff>
    </xdr:from>
    <xdr:to>
      <xdr:col>102</xdr:col>
      <xdr:colOff>114300</xdr:colOff>
      <xdr:row>39</xdr:row>
      <xdr:rowOff>71283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756364"/>
          <a:ext cx="889000" cy="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63427</xdr:rowOff>
    </xdr:from>
    <xdr:to>
      <xdr:col>102</xdr:col>
      <xdr:colOff>165100</xdr:colOff>
      <xdr:row>38</xdr:row>
      <xdr:rowOff>165027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10105</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56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48732</xdr:rowOff>
    </xdr:from>
    <xdr:to>
      <xdr:col>98</xdr:col>
      <xdr:colOff>38100</xdr:colOff>
      <xdr:row>38</xdr:row>
      <xdr:rowOff>150332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166859</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10196</xdr:rowOff>
    </xdr:from>
    <xdr:to>
      <xdr:col>116</xdr:col>
      <xdr:colOff>114300</xdr:colOff>
      <xdr:row>39</xdr:row>
      <xdr:rowOff>111796</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69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96573</xdr:rowOff>
    </xdr:from>
    <xdr:ext cx="378565"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611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29</xdr:row>
      <xdr:rowOff>160909</xdr:rowOff>
    </xdr:from>
    <xdr:to>
      <xdr:col>112</xdr:col>
      <xdr:colOff>38100</xdr:colOff>
      <xdr:row>30</xdr:row>
      <xdr:rowOff>91059</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513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28</xdr:row>
      <xdr:rowOff>107586</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4908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161562</xdr:rowOff>
    </xdr:from>
    <xdr:to>
      <xdr:col>107</xdr:col>
      <xdr:colOff>101600</xdr:colOff>
      <xdr:row>38</xdr:row>
      <xdr:rowOff>91712</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50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108239</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6280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20483</xdr:rowOff>
    </xdr:from>
    <xdr:to>
      <xdr:col>102</xdr:col>
      <xdr:colOff>165100</xdr:colOff>
      <xdr:row>39</xdr:row>
      <xdr:rowOff>122083</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707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113210</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6017" y="67997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19014</xdr:rowOff>
    </xdr:from>
    <xdr:to>
      <xdr:col>98</xdr:col>
      <xdr:colOff>38100</xdr:colOff>
      <xdr:row>39</xdr:row>
      <xdr:rowOff>120614</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70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111741</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7017" y="6798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114097</xdr:rowOff>
    </xdr:from>
    <xdr:to>
      <xdr:col>116</xdr:col>
      <xdr:colOff>63500</xdr:colOff>
      <xdr:row>73</xdr:row>
      <xdr:rowOff>139243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2629947"/>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114097</xdr:rowOff>
    </xdr:from>
    <xdr:to>
      <xdr:col>111</xdr:col>
      <xdr:colOff>177800</xdr:colOff>
      <xdr:row>74</xdr:row>
      <xdr:rowOff>89114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2629947"/>
          <a:ext cx="889000" cy="14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89114</xdr:rowOff>
    </xdr:from>
    <xdr:to>
      <xdr:col>107</xdr:col>
      <xdr:colOff>50800</xdr:colOff>
      <xdr:row>74</xdr:row>
      <xdr:rowOff>111844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2776414"/>
          <a:ext cx="889000" cy="22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111550</xdr:rowOff>
    </xdr:from>
    <xdr:to>
      <xdr:col>102</xdr:col>
      <xdr:colOff>114300</xdr:colOff>
      <xdr:row>74</xdr:row>
      <xdr:rowOff>111844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2798850"/>
          <a:ext cx="889000" cy="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132641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3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88443</xdr:rowOff>
    </xdr:from>
    <xdr:to>
      <xdr:col>116</xdr:col>
      <xdr:colOff>114300</xdr:colOff>
      <xdr:row>74</xdr:row>
      <xdr:rowOff>18593</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60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111320</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455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63297</xdr:rowOff>
    </xdr:from>
    <xdr:to>
      <xdr:col>112</xdr:col>
      <xdr:colOff>38100</xdr:colOff>
      <xdr:row>73</xdr:row>
      <xdr:rowOff>164897</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57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9974</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35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38314</xdr:rowOff>
    </xdr:from>
    <xdr:to>
      <xdr:col>107</xdr:col>
      <xdr:colOff>101600</xdr:colOff>
      <xdr:row>74</xdr:row>
      <xdr:rowOff>139914</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272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156441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50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61044</xdr:rowOff>
    </xdr:from>
    <xdr:to>
      <xdr:col>102</xdr:col>
      <xdr:colOff>165100</xdr:colOff>
      <xdr:row>74</xdr:row>
      <xdr:rowOff>162644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274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7721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52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60750</xdr:rowOff>
    </xdr:from>
    <xdr:to>
      <xdr:col>98</xdr:col>
      <xdr:colOff>38100</xdr:colOff>
      <xdr:row>74</xdr:row>
      <xdr:rowOff>162350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74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7427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523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534,898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円となっている。主な構成項目である扶助費は、住民一人当たりの金額が類似団体平均を</a:t>
          </a:r>
          <a:r>
            <a:rPr kumimoji="1" lang="en-US" altLang="ja-JP" sz="1300">
              <a:solidFill>
                <a:schemeClr val="tx1"/>
              </a:solidFill>
              <a:latin typeface="ＭＳ Ｐゴシック" panose="020B0600070205080204" pitchFamily="50" charset="-128"/>
              <a:ea typeface="ＭＳ Ｐゴシック" panose="020B0600070205080204" pitchFamily="50" charset="-128"/>
            </a:rPr>
            <a:t>67,189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円上回り、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212,671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円となっている。主な要因としては、生活保護費が類似団体平均と比較して高額であることが挙げられる。人件費は住民一人当たり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42,607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円となっており、類似団体内平均を大きく下回っている。定員適正化計画による職員数の見直しを図ったことが主な要因である。繰出金は住民一人当たり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50,264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円となっており、類似団体内平均を上回っている。主な要因としては、高齢者の増加に伴う介護保険制度事業や後期高齢者医療事業に係る繰出金の増加が挙げられる。公債費は一人当たり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45,177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円となっており、類似団体内平均を上回っている。これは、減債基金を活用した繰上償還を約</a:t>
          </a:r>
          <a:r>
            <a:rPr kumimoji="1" lang="en-US" altLang="ja-JP" sz="1300">
              <a:solidFill>
                <a:schemeClr val="tx1"/>
              </a:solidFill>
              <a:latin typeface="ＭＳ Ｐゴシック" panose="020B0600070205080204" pitchFamily="50" charset="-128"/>
              <a:ea typeface="ＭＳ Ｐゴシック" panose="020B0600070205080204" pitchFamily="50" charset="-128"/>
            </a:rPr>
            <a:t>17</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億円実施したことが要因である。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140,923
137,655
12.71
77,109,333
75,379,442
1,422,066
34,845,768
51,564,307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141415</xdr:rowOff>
    </xdr:from>
    <xdr:to>
      <xdr:col>24</xdr:col>
      <xdr:colOff>63500</xdr:colOff>
      <xdr:row>35</xdr:row>
      <xdr:rowOff>156273</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6142165"/>
          <a:ext cx="838200" cy="14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156273</xdr:rowOff>
    </xdr:from>
    <xdr:to>
      <xdr:col>19</xdr:col>
      <xdr:colOff>177800</xdr:colOff>
      <xdr:row>35</xdr:row>
      <xdr:rowOff>156845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157023"/>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150559</xdr:rowOff>
    </xdr:from>
    <xdr:to>
      <xdr:col>15</xdr:col>
      <xdr:colOff>50800</xdr:colOff>
      <xdr:row>35</xdr:row>
      <xdr:rowOff>156845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6151309"/>
          <a:ext cx="8890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150559</xdr:rowOff>
    </xdr:from>
    <xdr:to>
      <xdr:col>10</xdr:col>
      <xdr:colOff>114300</xdr:colOff>
      <xdr:row>35</xdr:row>
      <xdr:rowOff>157416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6151309"/>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90615</xdr:rowOff>
    </xdr:from>
    <xdr:to>
      <xdr:col>24</xdr:col>
      <xdr:colOff>114300</xdr:colOff>
      <xdr:row>36</xdr:row>
      <xdr:rowOff>20765</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09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113492</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942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105473</xdr:rowOff>
    </xdr:from>
    <xdr:to>
      <xdr:col>20</xdr:col>
      <xdr:colOff>38100</xdr:colOff>
      <xdr:row>36</xdr:row>
      <xdr:rowOff>35623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10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52150</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881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106045</xdr:rowOff>
    </xdr:from>
    <xdr:to>
      <xdr:col>15</xdr:col>
      <xdr:colOff>101600</xdr:colOff>
      <xdr:row>36</xdr:row>
      <xdr:rowOff>36195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10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52722</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88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99759</xdr:rowOff>
    </xdr:from>
    <xdr:to>
      <xdr:col>10</xdr:col>
      <xdr:colOff>165100</xdr:colOff>
      <xdr:row>36</xdr:row>
      <xdr:rowOff>29909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10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46436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87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106616</xdr:rowOff>
    </xdr:from>
    <xdr:to>
      <xdr:col>6</xdr:col>
      <xdr:colOff>38100</xdr:colOff>
      <xdr:row>36</xdr:row>
      <xdr:rowOff>36766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10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53293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882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151347</xdr:rowOff>
    </xdr:from>
    <xdr:to>
      <xdr:col>24</xdr:col>
      <xdr:colOff>63500</xdr:colOff>
      <xdr:row>58</xdr:row>
      <xdr:rowOff>73455</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923997"/>
          <a:ext cx="838200" cy="9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27576</xdr:rowOff>
    </xdr:from>
    <xdr:to>
      <xdr:col>19</xdr:col>
      <xdr:colOff>177800</xdr:colOff>
      <xdr:row>58</xdr:row>
      <xdr:rowOff>73455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971676"/>
          <a:ext cx="889000" cy="4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27576</xdr:rowOff>
    </xdr:from>
    <xdr:to>
      <xdr:col>15</xdr:col>
      <xdr:colOff>50800</xdr:colOff>
      <xdr:row>58</xdr:row>
      <xdr:rowOff>33748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971676"/>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197</xdr:rowOff>
    </xdr:from>
    <xdr:to>
      <xdr:col>10</xdr:col>
      <xdr:colOff>114300</xdr:colOff>
      <xdr:row>58</xdr:row>
      <xdr:rowOff>33748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01397"/>
          <a:ext cx="889000" cy="37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100547</xdr:rowOff>
    </xdr:from>
    <xdr:to>
      <xdr:col>24</xdr:col>
      <xdr:colOff>114300</xdr:colOff>
      <xdr:row>58</xdr:row>
      <xdr:rowOff>30697</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87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68028</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22655</xdr:rowOff>
    </xdr:from>
    <xdr:to>
      <xdr:col>20</xdr:col>
      <xdr:colOff>38100</xdr:colOff>
      <xdr:row>58</xdr:row>
      <xdr:rowOff>124255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6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115382</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10059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148226</xdr:rowOff>
    </xdr:from>
    <xdr:to>
      <xdr:col>15</xdr:col>
      <xdr:colOff>101600</xdr:colOff>
      <xdr:row>58</xdr:row>
      <xdr:rowOff>78376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2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69503</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1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154398</xdr:rowOff>
    </xdr:from>
    <xdr:to>
      <xdr:col>10</xdr:col>
      <xdr:colOff>165100</xdr:colOff>
      <xdr:row>58</xdr:row>
      <xdr:rowOff>84548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2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75675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1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120847</xdr:rowOff>
    </xdr:from>
    <xdr:to>
      <xdr:col>6</xdr:col>
      <xdr:colOff>38100</xdr:colOff>
      <xdr:row>56</xdr:row>
      <xdr:rowOff>50997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5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42124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43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160182</xdr:rowOff>
    </xdr:from>
    <xdr:to>
      <xdr:col>24</xdr:col>
      <xdr:colOff>63500</xdr:colOff>
      <xdr:row>72</xdr:row>
      <xdr:rowOff>164457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504582"/>
          <a:ext cx="838200" cy="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164457</xdr:rowOff>
    </xdr:from>
    <xdr:to>
      <xdr:col>19</xdr:col>
      <xdr:colOff>177800</xdr:colOff>
      <xdr:row>73</xdr:row>
      <xdr:rowOff>139905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2508857"/>
          <a:ext cx="889000" cy="14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139905</xdr:rowOff>
    </xdr:from>
    <xdr:to>
      <xdr:col>15</xdr:col>
      <xdr:colOff>50800</xdr:colOff>
      <xdr:row>73</xdr:row>
      <xdr:rowOff>143997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2655755"/>
          <a:ext cx="889000" cy="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143997</xdr:rowOff>
    </xdr:from>
    <xdr:to>
      <xdr:col>10</xdr:col>
      <xdr:colOff>114300</xdr:colOff>
      <xdr:row>75</xdr:row>
      <xdr:rowOff>34941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2659847"/>
          <a:ext cx="889000" cy="233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109382</xdr:rowOff>
    </xdr:from>
    <xdr:to>
      <xdr:col>24</xdr:col>
      <xdr:colOff>114300</xdr:colOff>
      <xdr:row>73</xdr:row>
      <xdr:rowOff>39532</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45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132259</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305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113657</xdr:rowOff>
    </xdr:from>
    <xdr:to>
      <xdr:col>20</xdr:col>
      <xdr:colOff>38100</xdr:colOff>
      <xdr:row>73</xdr:row>
      <xdr:rowOff>43807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45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60334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233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89105</xdr:rowOff>
    </xdr:from>
    <xdr:to>
      <xdr:col>15</xdr:col>
      <xdr:colOff>101600</xdr:colOff>
      <xdr:row>74</xdr:row>
      <xdr:rowOff>19255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260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35782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380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93197</xdr:rowOff>
    </xdr:from>
    <xdr:to>
      <xdr:col>10</xdr:col>
      <xdr:colOff>165100</xdr:colOff>
      <xdr:row>74</xdr:row>
      <xdr:rowOff>23347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60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39874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384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155591</xdr:rowOff>
    </xdr:from>
    <xdr:to>
      <xdr:col>6</xdr:col>
      <xdr:colOff>38100</xdr:colOff>
      <xdr:row>75</xdr:row>
      <xdr:rowOff>85741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284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102268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618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110534</xdr:rowOff>
    </xdr:from>
    <xdr:to>
      <xdr:col>24</xdr:col>
      <xdr:colOff>63500</xdr:colOff>
      <xdr:row>97</xdr:row>
      <xdr:rowOff>140443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569734"/>
          <a:ext cx="838200" cy="20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80283</xdr:rowOff>
    </xdr:from>
    <xdr:to>
      <xdr:col>19</xdr:col>
      <xdr:colOff>177800</xdr:colOff>
      <xdr:row>96</xdr:row>
      <xdr:rowOff>110534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539483"/>
          <a:ext cx="889000" cy="3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79674</xdr:rowOff>
    </xdr:from>
    <xdr:to>
      <xdr:col>15</xdr:col>
      <xdr:colOff>50800</xdr:colOff>
      <xdr:row>96</xdr:row>
      <xdr:rowOff>80283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538874"/>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79674</xdr:rowOff>
    </xdr:from>
    <xdr:to>
      <xdr:col>10</xdr:col>
      <xdr:colOff>114300</xdr:colOff>
      <xdr:row>98</xdr:row>
      <xdr:rowOff>57499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538874"/>
          <a:ext cx="889000" cy="32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6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23765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4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89643</xdr:rowOff>
    </xdr:from>
    <xdr:to>
      <xdr:col>24</xdr:col>
      <xdr:colOff>114300</xdr:colOff>
      <xdr:row>98</xdr:row>
      <xdr:rowOff>19793</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2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68070</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69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59734</xdr:rowOff>
    </xdr:from>
    <xdr:to>
      <xdr:col>20</xdr:col>
      <xdr:colOff>38100</xdr:colOff>
      <xdr:row>96</xdr:row>
      <xdr:rowOff>161334</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51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6411</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29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29483</xdr:rowOff>
    </xdr:from>
    <xdr:to>
      <xdr:col>15</xdr:col>
      <xdr:colOff>101600</xdr:colOff>
      <xdr:row>96</xdr:row>
      <xdr:rowOff>131083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488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147610</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263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28874</xdr:rowOff>
    </xdr:from>
    <xdr:to>
      <xdr:col>10</xdr:col>
      <xdr:colOff>165100</xdr:colOff>
      <xdr:row>96</xdr:row>
      <xdr:rowOff>130474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48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147001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26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6699</xdr:rowOff>
    </xdr:from>
    <xdr:to>
      <xdr:col>6</xdr:col>
      <xdr:colOff>38100</xdr:colOff>
      <xdr:row>98</xdr:row>
      <xdr:rowOff>108299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0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99426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90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163703</xdr:rowOff>
    </xdr:from>
    <xdr:to>
      <xdr:col>55</xdr:col>
      <xdr:colOff>0</xdr:colOff>
      <xdr:row>38</xdr:row>
      <xdr:rowOff>165227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678803"/>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163703</xdr:rowOff>
    </xdr:from>
    <xdr:to>
      <xdr:col>50</xdr:col>
      <xdr:colOff>114300</xdr:colOff>
      <xdr:row>38</xdr:row>
      <xdr:rowOff>164084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67880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164084</xdr:rowOff>
    </xdr:from>
    <xdr:to>
      <xdr:col>45</xdr:col>
      <xdr:colOff>177800</xdr:colOff>
      <xdr:row>38</xdr:row>
      <xdr:rowOff>164084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6791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164084</xdr:rowOff>
    </xdr:from>
    <xdr:to>
      <xdr:col>41</xdr:col>
      <xdr:colOff>50800</xdr:colOff>
      <xdr:row>38</xdr:row>
      <xdr:rowOff>164465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679184"/>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162069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114427</xdr:rowOff>
    </xdr:from>
    <xdr:to>
      <xdr:col>55</xdr:col>
      <xdr:colOff>50800</xdr:colOff>
      <xdr:row>39</xdr:row>
      <xdr:rowOff>44577</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2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29354</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544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112903</xdr:rowOff>
    </xdr:from>
    <xdr:to>
      <xdr:col>50</xdr:col>
      <xdr:colOff>165100</xdr:colOff>
      <xdr:row>39</xdr:row>
      <xdr:rowOff>43053</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2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34180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720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113284</xdr:rowOff>
    </xdr:from>
    <xdr:to>
      <xdr:col>46</xdr:col>
      <xdr:colOff>38100</xdr:colOff>
      <xdr:row>39</xdr:row>
      <xdr:rowOff>43434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2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34561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721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113284</xdr:rowOff>
    </xdr:from>
    <xdr:to>
      <xdr:col>41</xdr:col>
      <xdr:colOff>101600</xdr:colOff>
      <xdr:row>39</xdr:row>
      <xdr:rowOff>43434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2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34561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721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113665</xdr:rowOff>
    </xdr:from>
    <xdr:to>
      <xdr:col>36</xdr:col>
      <xdr:colOff>165100</xdr:colOff>
      <xdr:row>39</xdr:row>
      <xdr:rowOff>43815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2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34942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721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127036</xdr:rowOff>
    </xdr:from>
    <xdr:to>
      <xdr:col>55</xdr:col>
      <xdr:colOff>0</xdr:colOff>
      <xdr:row>58</xdr:row>
      <xdr:rowOff>127310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10071136"/>
          <a:ext cx="8382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126807</xdr:rowOff>
    </xdr:from>
    <xdr:to>
      <xdr:col>50</xdr:col>
      <xdr:colOff>114300</xdr:colOff>
      <xdr:row>58</xdr:row>
      <xdr:rowOff>127310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10070907"/>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126807</xdr:rowOff>
    </xdr:from>
    <xdr:to>
      <xdr:col>45</xdr:col>
      <xdr:colOff>177800</xdr:colOff>
      <xdr:row>58</xdr:row>
      <xdr:rowOff>127356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70907"/>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127356</xdr:rowOff>
    </xdr:from>
    <xdr:to>
      <xdr:col>41</xdr:col>
      <xdr:colOff>50800</xdr:colOff>
      <xdr:row>58</xdr:row>
      <xdr:rowOff>127813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7145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76236</xdr:rowOff>
    </xdr:from>
    <xdr:to>
      <xdr:col>55</xdr:col>
      <xdr:colOff>50800</xdr:colOff>
      <xdr:row>59</xdr:row>
      <xdr:rowOff>6386</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10020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162613</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352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76510</xdr:rowOff>
    </xdr:from>
    <xdr:to>
      <xdr:col>50</xdr:col>
      <xdr:colOff>165100</xdr:colOff>
      <xdr:row>59</xdr:row>
      <xdr:rowOff>6660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1002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169237</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1133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76007</xdr:rowOff>
    </xdr:from>
    <xdr:to>
      <xdr:col>46</xdr:col>
      <xdr:colOff>38100</xdr:colOff>
      <xdr:row>59</xdr:row>
      <xdr:rowOff>6157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2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168734</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112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76556</xdr:rowOff>
    </xdr:from>
    <xdr:to>
      <xdr:col>41</xdr:col>
      <xdr:colOff>101600</xdr:colOff>
      <xdr:row>59</xdr:row>
      <xdr:rowOff>6706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169283</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113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77013</xdr:rowOff>
    </xdr:from>
    <xdr:to>
      <xdr:col>36</xdr:col>
      <xdr:colOff>165100</xdr:colOff>
      <xdr:row>59</xdr:row>
      <xdr:rowOff>7163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2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169740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113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107029</xdr:rowOff>
    </xdr:from>
    <xdr:to>
      <xdr:col>55</xdr:col>
      <xdr:colOff>0</xdr:colOff>
      <xdr:row>79</xdr:row>
      <xdr:rowOff>35401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480129"/>
          <a:ext cx="838200" cy="9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39363</xdr:rowOff>
    </xdr:from>
    <xdr:to>
      <xdr:col>50</xdr:col>
      <xdr:colOff>114300</xdr:colOff>
      <xdr:row>78</xdr:row>
      <xdr:rowOff>107029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12463"/>
          <a:ext cx="889000" cy="6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39363</xdr:rowOff>
    </xdr:from>
    <xdr:to>
      <xdr:col>45</xdr:col>
      <xdr:colOff>177800</xdr:colOff>
      <xdr:row>78</xdr:row>
      <xdr:rowOff>71273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412463"/>
          <a:ext cx="889000" cy="3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39078</xdr:rowOff>
    </xdr:from>
    <xdr:to>
      <xdr:col>41</xdr:col>
      <xdr:colOff>50800</xdr:colOff>
      <xdr:row>78</xdr:row>
      <xdr:rowOff>71273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412178"/>
          <a:ext cx="889000" cy="3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156051</xdr:rowOff>
    </xdr:from>
    <xdr:to>
      <xdr:col>55</xdr:col>
      <xdr:colOff>50800</xdr:colOff>
      <xdr:row>79</xdr:row>
      <xdr:rowOff>86201</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52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70978</xdr:rowOff>
    </xdr:from>
    <xdr:ext cx="378565"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44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56229</xdr:rowOff>
    </xdr:from>
    <xdr:to>
      <xdr:col>50</xdr:col>
      <xdr:colOff>165100</xdr:colOff>
      <xdr:row>78</xdr:row>
      <xdr:rowOff>157829</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2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148956</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2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160013</xdr:rowOff>
    </xdr:from>
    <xdr:to>
      <xdr:col>46</xdr:col>
      <xdr:colOff>38100</xdr:colOff>
      <xdr:row>78</xdr:row>
      <xdr:rowOff>90163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36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81290</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454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20473</xdr:rowOff>
    </xdr:from>
    <xdr:to>
      <xdr:col>41</xdr:col>
      <xdr:colOff>101600</xdr:colOff>
      <xdr:row>78</xdr:row>
      <xdr:rowOff>122073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39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113200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48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159728</xdr:rowOff>
    </xdr:from>
    <xdr:to>
      <xdr:col>36</xdr:col>
      <xdr:colOff>165100</xdr:colOff>
      <xdr:row>78</xdr:row>
      <xdr:rowOff>89878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361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81005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454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170999</xdr:rowOff>
    </xdr:from>
    <xdr:to>
      <xdr:col>55</xdr:col>
      <xdr:colOff>0</xdr:colOff>
      <xdr:row>98</xdr:row>
      <xdr:rowOff>33153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801649"/>
          <a:ext cx="838200" cy="3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126842</xdr:rowOff>
    </xdr:from>
    <xdr:to>
      <xdr:col>50</xdr:col>
      <xdr:colOff>114300</xdr:colOff>
      <xdr:row>97</xdr:row>
      <xdr:rowOff>170999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757492"/>
          <a:ext cx="889000" cy="4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126842</xdr:rowOff>
    </xdr:from>
    <xdr:to>
      <xdr:col>45</xdr:col>
      <xdr:colOff>177800</xdr:colOff>
      <xdr:row>98</xdr:row>
      <xdr:rowOff>58165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757492"/>
          <a:ext cx="889000" cy="102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58165</xdr:rowOff>
    </xdr:from>
    <xdr:to>
      <xdr:col>41</xdr:col>
      <xdr:colOff>50800</xdr:colOff>
      <xdr:row>98</xdr:row>
      <xdr:rowOff>74797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860265"/>
          <a:ext cx="889000" cy="16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153803</xdr:rowOff>
    </xdr:from>
    <xdr:to>
      <xdr:col>55</xdr:col>
      <xdr:colOff>50800</xdr:colOff>
      <xdr:row>98</xdr:row>
      <xdr:rowOff>83953</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78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132230</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76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120199</xdr:rowOff>
    </xdr:from>
    <xdr:to>
      <xdr:col>50</xdr:col>
      <xdr:colOff>165100</xdr:colOff>
      <xdr:row>98</xdr:row>
      <xdr:rowOff>50349</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50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41476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4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76042</xdr:rowOff>
    </xdr:from>
    <xdr:to>
      <xdr:col>46</xdr:col>
      <xdr:colOff>38100</xdr:colOff>
      <xdr:row>98</xdr:row>
      <xdr:rowOff>6192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7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168769</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799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7365</xdr:rowOff>
    </xdr:from>
    <xdr:to>
      <xdr:col>41</xdr:col>
      <xdr:colOff>101600</xdr:colOff>
      <xdr:row>98</xdr:row>
      <xdr:rowOff>108965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80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100092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90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23997</xdr:rowOff>
    </xdr:from>
    <xdr:to>
      <xdr:col>36</xdr:col>
      <xdr:colOff>165100</xdr:colOff>
      <xdr:row>98</xdr:row>
      <xdr:rowOff>125597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82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116724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918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59782</xdr:rowOff>
    </xdr:from>
    <xdr:to>
      <xdr:col>85</xdr:col>
      <xdr:colOff>127000</xdr:colOff>
      <xdr:row>35</xdr:row>
      <xdr:rowOff>69931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5481300" y="6060532"/>
          <a:ext cx="838200" cy="1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67236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067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59782</xdr:rowOff>
    </xdr:from>
    <xdr:to>
      <xdr:col>81</xdr:col>
      <xdr:colOff>50800</xdr:colOff>
      <xdr:row>35</xdr:row>
      <xdr:rowOff>104678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060532"/>
          <a:ext cx="889000" cy="4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35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104678</xdr:rowOff>
    </xdr:from>
    <xdr:to>
      <xdr:col>76</xdr:col>
      <xdr:colOff>114300</xdr:colOff>
      <xdr:row>36</xdr:row>
      <xdr:rowOff>85293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105428"/>
          <a:ext cx="889000" cy="15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12646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35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33538</xdr:rowOff>
    </xdr:from>
    <xdr:to>
      <xdr:col>71</xdr:col>
      <xdr:colOff>177800</xdr:colOff>
      <xdr:row>36</xdr:row>
      <xdr:rowOff>85293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5862838"/>
          <a:ext cx="889000" cy="39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35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118625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29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19131</xdr:rowOff>
    </xdr:from>
    <xdr:to>
      <xdr:col>85</xdr:col>
      <xdr:colOff>177800</xdr:colOff>
      <xdr:row>35</xdr:row>
      <xdr:rowOff>120731</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01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42008</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587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8982</xdr:rowOff>
    </xdr:from>
    <xdr:to>
      <xdr:col>81</xdr:col>
      <xdr:colOff>101600</xdr:colOff>
      <xdr:row>35</xdr:row>
      <xdr:rowOff>110582</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00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127109</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5784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53878</xdr:rowOff>
    </xdr:from>
    <xdr:to>
      <xdr:col>76</xdr:col>
      <xdr:colOff>165100</xdr:colOff>
      <xdr:row>35</xdr:row>
      <xdr:rowOff>155478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05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555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582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34493</xdr:rowOff>
    </xdr:from>
    <xdr:to>
      <xdr:col>72</xdr:col>
      <xdr:colOff>38100</xdr:colOff>
      <xdr:row>36</xdr:row>
      <xdr:rowOff>136093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20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152620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598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154188</xdr:rowOff>
    </xdr:from>
    <xdr:to>
      <xdr:col>67</xdr:col>
      <xdr:colOff>101600</xdr:colOff>
      <xdr:row>34</xdr:row>
      <xdr:rowOff>84338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5812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100865</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558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39097</xdr:rowOff>
    </xdr:from>
    <xdr:to>
      <xdr:col>85</xdr:col>
      <xdr:colOff>126364</xdr:colOff>
      <xdr:row>57</xdr:row>
      <xdr:rowOff>75559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11597"/>
          <a:ext cx="1269" cy="1236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79386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9852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75559</xdr:rowOff>
    </xdr:from>
    <xdr:to>
      <xdr:col>86</xdr:col>
      <xdr:colOff>25400</xdr:colOff>
      <xdr:row>57</xdr:row>
      <xdr:rowOff>75559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9848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157224</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386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39097</xdr:rowOff>
    </xdr:from>
    <xdr:to>
      <xdr:col>86</xdr:col>
      <xdr:colOff>25400</xdr:colOff>
      <xdr:row>50</xdr:row>
      <xdr:rowOff>39097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11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102724</xdr:rowOff>
    </xdr:from>
    <xdr:to>
      <xdr:col>85</xdr:col>
      <xdr:colOff>127000</xdr:colOff>
      <xdr:row>56</xdr:row>
      <xdr:rowOff>69710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532474"/>
          <a:ext cx="838200" cy="13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43463</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301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20586</xdr:rowOff>
    </xdr:from>
    <xdr:to>
      <xdr:col>85</xdr:col>
      <xdr:colOff>177800</xdr:colOff>
      <xdr:row>55</xdr:row>
      <xdr:rowOff>122186</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45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69710</xdr:rowOff>
    </xdr:from>
    <xdr:to>
      <xdr:col>81</xdr:col>
      <xdr:colOff>50800</xdr:colOff>
      <xdr:row>57</xdr:row>
      <xdr:rowOff>149625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9670910"/>
          <a:ext cx="889000" cy="25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123419</xdr:rowOff>
    </xdr:from>
    <xdr:to>
      <xdr:col>81</xdr:col>
      <xdr:colOff>101600</xdr:colOff>
      <xdr:row>56</xdr:row>
      <xdr:rowOff>53569</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70096</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32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149625</xdr:rowOff>
    </xdr:from>
    <xdr:to>
      <xdr:col>76</xdr:col>
      <xdr:colOff>114300</xdr:colOff>
      <xdr:row>58</xdr:row>
      <xdr:rowOff>40849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9922275"/>
          <a:ext cx="889000" cy="6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4318</xdr:rowOff>
    </xdr:from>
    <xdr:to>
      <xdr:col>76</xdr:col>
      <xdr:colOff>165100</xdr:colOff>
      <xdr:row>56</xdr:row>
      <xdr:rowOff>105918</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122445</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13722</xdr:rowOff>
    </xdr:from>
    <xdr:to>
      <xdr:col>71</xdr:col>
      <xdr:colOff>177800</xdr:colOff>
      <xdr:row>58</xdr:row>
      <xdr:rowOff>40849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272022"/>
          <a:ext cx="889000" cy="712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29655</xdr:rowOff>
    </xdr:from>
    <xdr:to>
      <xdr:col>72</xdr:col>
      <xdr:colOff>38100</xdr:colOff>
      <xdr:row>56</xdr:row>
      <xdr:rowOff>131255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147782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85681</xdr:rowOff>
    </xdr:from>
    <xdr:to>
      <xdr:col>67</xdr:col>
      <xdr:colOff>101600</xdr:colOff>
      <xdr:row>56</xdr:row>
      <xdr:rowOff>15831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6958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6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51924</xdr:rowOff>
    </xdr:from>
    <xdr:to>
      <xdr:col>85</xdr:col>
      <xdr:colOff>177800</xdr:colOff>
      <xdr:row>55</xdr:row>
      <xdr:rowOff>153524</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48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30351</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460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18910</xdr:rowOff>
    </xdr:from>
    <xdr:to>
      <xdr:col>81</xdr:col>
      <xdr:colOff>101600</xdr:colOff>
      <xdr:row>56</xdr:row>
      <xdr:rowOff>120510</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62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111637</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971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98825</xdr:rowOff>
    </xdr:from>
    <xdr:to>
      <xdr:col>76</xdr:col>
      <xdr:colOff>165100</xdr:colOff>
      <xdr:row>58</xdr:row>
      <xdr:rowOff>28975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87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20102</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96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161499</xdr:rowOff>
    </xdr:from>
    <xdr:to>
      <xdr:col>72</xdr:col>
      <xdr:colOff>38100</xdr:colOff>
      <xdr:row>58</xdr:row>
      <xdr:rowOff>91649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93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82776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10026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134372</xdr:rowOff>
    </xdr:from>
    <xdr:to>
      <xdr:col>67</xdr:col>
      <xdr:colOff>101600</xdr:colOff>
      <xdr:row>54</xdr:row>
      <xdr:rowOff>64522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22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81049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899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24885</xdr:rowOff>
    </xdr:from>
    <xdr:to>
      <xdr:col>71</xdr:col>
      <xdr:colOff>177800</xdr:colOff>
      <xdr:row>78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397985"/>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145535</xdr:rowOff>
    </xdr:from>
    <xdr:to>
      <xdr:col>67</xdr:col>
      <xdr:colOff>101600</xdr:colOff>
      <xdr:row>78</xdr:row>
      <xdr:rowOff>75685</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34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66812</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89650" y="134399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41078</xdr:rowOff>
    </xdr:from>
    <xdr:to>
      <xdr:col>85</xdr:col>
      <xdr:colOff>127000</xdr:colOff>
      <xdr:row>95</xdr:row>
      <xdr:rowOff>91790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5481300" y="16157378"/>
          <a:ext cx="838200" cy="22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24313</xdr:rowOff>
    </xdr:from>
    <xdr:ext cx="534377"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312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37878</xdr:rowOff>
    </xdr:from>
    <xdr:to>
      <xdr:col>81</xdr:col>
      <xdr:colOff>50800</xdr:colOff>
      <xdr:row>95</xdr:row>
      <xdr:rowOff>91790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4592300" y="16154178"/>
          <a:ext cx="889000" cy="22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43307</xdr:rowOff>
    </xdr:from>
    <xdr:to>
      <xdr:col>76</xdr:col>
      <xdr:colOff>114300</xdr:colOff>
      <xdr:row>94</xdr:row>
      <xdr:rowOff>37878</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3703300" y="15988157"/>
          <a:ext cx="889000" cy="16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113180</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325111" y="164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43307</xdr:rowOff>
    </xdr:from>
    <xdr:to>
      <xdr:col>71</xdr:col>
      <xdr:colOff>177800</xdr:colOff>
      <xdr:row>95</xdr:row>
      <xdr:rowOff>15303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814300" y="15988157"/>
          <a:ext cx="889000" cy="31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123525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36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159948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47111" y="164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161728</xdr:rowOff>
    </xdr:from>
    <xdr:to>
      <xdr:col>85</xdr:col>
      <xdr:colOff>177800</xdr:colOff>
      <xdr:row>94</xdr:row>
      <xdr:rowOff>91878</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106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13155</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5958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40990</xdr:rowOff>
    </xdr:from>
    <xdr:to>
      <xdr:col>81</xdr:col>
      <xdr:colOff>101600</xdr:colOff>
      <xdr:row>95</xdr:row>
      <xdr:rowOff>142590</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32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133717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42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158528</xdr:rowOff>
    </xdr:from>
    <xdr:to>
      <xdr:col>76</xdr:col>
      <xdr:colOff>165100</xdr:colOff>
      <xdr:row>94</xdr:row>
      <xdr:rowOff>88678</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10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105205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587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163957</xdr:rowOff>
    </xdr:from>
    <xdr:to>
      <xdr:col>72</xdr:col>
      <xdr:colOff>38100</xdr:colOff>
      <xdr:row>93</xdr:row>
      <xdr:rowOff>94107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593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110634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571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135953</xdr:rowOff>
    </xdr:from>
    <xdr:to>
      <xdr:col>67</xdr:col>
      <xdr:colOff>101600</xdr:colOff>
      <xdr:row>95</xdr:row>
      <xdr:rowOff>66103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25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82630</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02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292,312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円となっており、類似団体内平均を大きく上回っている。主な要因は、平成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市独自に実施している所得制限を設けない０～２歳児の保育料無償化施策によって児童福祉費が高額となっていること、生活保護受給世帯や障がい者（児）などへの支援により社会福祉費が高額となっていることが挙げられる。公債費は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45,177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円となっており、類似団体内平均を上回っている。これは、減債基金を活用した繰上償還を約</a:t>
          </a:r>
          <a:r>
            <a:rPr kumimoji="1" lang="en-US" altLang="ja-JP" sz="1300">
              <a:solidFill>
                <a:schemeClr val="tx1"/>
              </a:solidFill>
              <a:latin typeface="ＭＳ Ｐゴシック" panose="020B0600070205080204" pitchFamily="50" charset="-128"/>
              <a:ea typeface="ＭＳ Ｐゴシック" panose="020B0600070205080204" pitchFamily="50" charset="-128"/>
            </a:rPr>
            <a:t>17</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億円実施したことが要因である。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大阪府守口市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a:t>
          </a:r>
          <a:r>
            <a:rPr kumimoji="1" lang="ja-JP" altLang="en-US" sz="1300">
              <a:solidFill>
                <a:schemeClr val="tx1"/>
              </a:solidFill>
              <a:latin typeface="ＭＳ ゴシック" pitchFamily="49" charset="-128"/>
              <a:ea typeface="ＭＳ ゴシック" pitchFamily="49" charset="-128"/>
            </a:rPr>
            <a:t>財政調整基金残高は、適切な財源の確保と歳出の精査により、取崩しを回避しており、さらに行財政改革の取組を徹底して推進したことにより実質黒字を確保した結果、歳計剰余金を同基金に積み立て、着実に残高の増加を図っている。基金の残高目標である</a:t>
          </a:r>
          <a:r>
            <a:rPr kumimoji="1" lang="en-US" altLang="ja-JP" sz="1300">
              <a:solidFill>
                <a:schemeClr val="tx1"/>
              </a:solidFill>
              <a:latin typeface="ＭＳ ゴシック" pitchFamily="49" charset="-128"/>
              <a:ea typeface="ＭＳ ゴシック" pitchFamily="49" charset="-128"/>
            </a:rPr>
            <a:t>50</a:t>
          </a:r>
          <a:r>
            <a:rPr kumimoji="1" lang="ja-JP" altLang="en-US" sz="1300">
              <a:solidFill>
                <a:schemeClr val="tx1"/>
              </a:solidFill>
              <a:latin typeface="ＭＳ ゴシック" pitchFamily="49" charset="-128"/>
              <a:ea typeface="ＭＳ ゴシック" pitchFamily="49" charset="-128"/>
            </a:rPr>
            <a:t>億円は達成したが、社会経済情勢の変化による税収減や災害等の不測の事態に対応できる一般財源を確保しておく観点から、今後も歳入歳出の執行管理を適正に行いつつ、引き続き実質黒字を堅持していくよう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大阪府守口市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全会計において、令和６年度決算は黒字となっており、引き続き安定的な財政運営が行えている。今後も公民連携、自治体間連携、民間委託等の更なる推進など、行財政改革に取り組み、強固な行財政運営基盤を堅持し、「いつまでも住み続けたいまち守口」の実現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O56"/>
  <sheetViews>
    <sheetView showGridLines="0" tabSelected="1" zoomScaleNormal="10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77109333</v>
      </c>
      <c r="BO4" s="449"/>
      <c r="BP4" s="449"/>
      <c r="BQ4" s="449"/>
      <c r="BR4" s="449"/>
      <c r="BS4" s="449"/>
      <c r="BT4" s="449"/>
      <c r="BU4" s="450"/>
      <c r="BV4" s="448">
        <v>72828803</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4.0999999999999996</v>
      </c>
      <c r="CU4" s="589"/>
      <c r="CV4" s="589"/>
      <c r="CW4" s="589"/>
      <c r="CX4" s="589"/>
      <c r="CY4" s="589"/>
      <c r="CZ4" s="589"/>
      <c r="DA4" s="590"/>
      <c r="DB4" s="588">
        <v>2.8</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75379442</v>
      </c>
      <c r="BO5" s="420"/>
      <c r="BP5" s="420"/>
      <c r="BQ5" s="420"/>
      <c r="BR5" s="420"/>
      <c r="BS5" s="420"/>
      <c r="BT5" s="420"/>
      <c r="BU5" s="421"/>
      <c r="BV5" s="419">
        <v>71823083</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97.5</v>
      </c>
      <c r="CU5" s="417"/>
      <c r="CV5" s="417"/>
      <c r="CW5" s="417"/>
      <c r="CX5" s="417"/>
      <c r="CY5" s="417"/>
      <c r="CZ5" s="417"/>
      <c r="DA5" s="418"/>
      <c r="DB5" s="416">
        <v>97.7</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1729891</v>
      </c>
      <c r="BO6" s="420"/>
      <c r="BP6" s="420"/>
      <c r="BQ6" s="420"/>
      <c r="BR6" s="420"/>
      <c r="BS6" s="420"/>
      <c r="BT6" s="420"/>
      <c r="BU6" s="421"/>
      <c r="BV6" s="419">
        <v>1005720</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97.5</v>
      </c>
      <c r="CU6" s="563"/>
      <c r="CV6" s="563"/>
      <c r="CW6" s="563"/>
      <c r="CX6" s="563"/>
      <c r="CY6" s="563"/>
      <c r="CZ6" s="563"/>
      <c r="DA6" s="564"/>
      <c r="DB6" s="562">
        <v>98.1</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307825</v>
      </c>
      <c r="BO7" s="420"/>
      <c r="BP7" s="420"/>
      <c r="BQ7" s="420"/>
      <c r="BR7" s="420"/>
      <c r="BS7" s="420"/>
      <c r="BT7" s="420"/>
      <c r="BU7" s="421"/>
      <c r="BV7" s="419">
        <v>69745</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34845768</v>
      </c>
      <c r="CU7" s="420"/>
      <c r="CV7" s="420"/>
      <c r="CW7" s="420"/>
      <c r="CX7" s="420"/>
      <c r="CY7" s="420"/>
      <c r="CZ7" s="420"/>
      <c r="DA7" s="421"/>
      <c r="DB7" s="419">
        <v>33634931</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1422066</v>
      </c>
      <c r="BO8" s="420"/>
      <c r="BP8" s="420"/>
      <c r="BQ8" s="420"/>
      <c r="BR8" s="420"/>
      <c r="BS8" s="420"/>
      <c r="BT8" s="420"/>
      <c r="BU8" s="421"/>
      <c r="BV8" s="419">
        <v>935975</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0.68</v>
      </c>
      <c r="CU8" s="523"/>
      <c r="CV8" s="523"/>
      <c r="CW8" s="523"/>
      <c r="CX8" s="523"/>
      <c r="CY8" s="523"/>
      <c r="CZ8" s="523"/>
      <c r="DA8" s="524"/>
      <c r="DB8" s="522">
        <v>0.68</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143096</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486091</v>
      </c>
      <c r="BO9" s="420"/>
      <c r="BP9" s="420"/>
      <c r="BQ9" s="420"/>
      <c r="BR9" s="420"/>
      <c r="BS9" s="420"/>
      <c r="BT9" s="420"/>
      <c r="BU9" s="421"/>
      <c r="BV9" s="419">
        <v>-1337042</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14.4</v>
      </c>
      <c r="CU9" s="417"/>
      <c r="CV9" s="417"/>
      <c r="CW9" s="417"/>
      <c r="CX9" s="417"/>
      <c r="CY9" s="417"/>
      <c r="CZ9" s="417"/>
      <c r="DA9" s="418"/>
      <c r="DB9" s="416">
        <v>11.2</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143042</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12375</v>
      </c>
      <c r="BO10" s="420"/>
      <c r="BP10" s="420"/>
      <c r="BQ10" s="420"/>
      <c r="BR10" s="420"/>
      <c r="BS10" s="420"/>
      <c r="BT10" s="420"/>
      <c r="BU10" s="421"/>
      <c r="BV10" s="419">
        <v>575382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1756540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140923</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114465</v>
      </c>
      <c r="BO12" s="420"/>
      <c r="BP12" s="420"/>
      <c r="BQ12" s="420"/>
      <c r="BR12" s="420"/>
      <c r="BS12" s="420"/>
      <c r="BT12" s="420"/>
      <c r="BU12" s="421"/>
      <c r="BV12" s="419">
        <v>23155</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137655</v>
      </c>
      <c r="S13" s="507"/>
      <c r="T13" s="507"/>
      <c r="U13" s="507"/>
      <c r="V13" s="508"/>
      <c r="W13" s="509" t="s">
        <v>131</v>
      </c>
      <c r="X13" s="405"/>
      <c r="Y13" s="405"/>
      <c r="Z13" s="405"/>
      <c r="AA13" s="405"/>
      <c r="AB13" s="406"/>
      <c r="AC13" s="372">
        <v>122</v>
      </c>
      <c r="AD13" s="373"/>
      <c r="AE13" s="373"/>
      <c r="AF13" s="373"/>
      <c r="AG13" s="374"/>
      <c r="AH13" s="372">
        <v>102</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2140541</v>
      </c>
      <c r="BO13" s="420"/>
      <c r="BP13" s="420"/>
      <c r="BQ13" s="420"/>
      <c r="BR13" s="420"/>
      <c r="BS13" s="420"/>
      <c r="BT13" s="420"/>
      <c r="BU13" s="421"/>
      <c r="BV13" s="419">
        <v>-784815</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4.8</v>
      </c>
      <c r="CU13" s="417"/>
      <c r="CV13" s="417"/>
      <c r="CW13" s="417"/>
      <c r="CX13" s="417"/>
      <c r="CY13" s="417"/>
      <c r="CZ13" s="417"/>
      <c r="DA13" s="418"/>
      <c r="DB13" s="416">
        <v>5.5</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141243</v>
      </c>
      <c r="S14" s="507"/>
      <c r="T14" s="507"/>
      <c r="U14" s="507"/>
      <c r="V14" s="508"/>
      <c r="W14" s="510"/>
      <c r="X14" s="408"/>
      <c r="Y14" s="408"/>
      <c r="Z14" s="408"/>
      <c r="AA14" s="408"/>
      <c r="AB14" s="409"/>
      <c r="AC14" s="499">
        <v>0.2</v>
      </c>
      <c r="AD14" s="500"/>
      <c r="AE14" s="500"/>
      <c r="AF14" s="500"/>
      <c r="AG14" s="501"/>
      <c r="AH14" s="499">
        <v>0.2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v>2.5</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138283</v>
      </c>
      <c r="S15" s="507"/>
      <c r="T15" s="507"/>
      <c r="U15" s="507"/>
      <c r="V15" s="508"/>
      <c r="W15" s="509" t="s">
        <v>137</v>
      </c>
      <c r="X15" s="405"/>
      <c r="Y15" s="405"/>
      <c r="Z15" s="405"/>
      <c r="AA15" s="405"/>
      <c r="AB15" s="406"/>
      <c r="AC15" s="372">
        <v>15102</v>
      </c>
      <c r="AD15" s="373"/>
      <c r="AE15" s="373"/>
      <c r="AF15" s="373"/>
      <c r="AG15" s="374"/>
      <c r="AH15" s="372">
        <v>15095</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19722709</v>
      </c>
      <c r="BO15" s="449"/>
      <c r="BP15" s="449"/>
      <c r="BQ15" s="449"/>
      <c r="BR15" s="449"/>
      <c r="BS15" s="449"/>
      <c r="BT15" s="449"/>
      <c r="BU15" s="450"/>
      <c r="BV15" s="448">
        <v>19100958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25.6</v>
      </c>
      <c r="AD16" s="500"/>
      <c r="AE16" s="500"/>
      <c r="AF16" s="500"/>
      <c r="AG16" s="501"/>
      <c r="AH16" s="499">
        <v>27.7</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29083636</v>
      </c>
      <c r="BO16" s="420"/>
      <c r="BP16" s="420"/>
      <c r="BQ16" s="420"/>
      <c r="BR16" s="420"/>
      <c r="BS16" s="420"/>
      <c r="BT16" s="420"/>
      <c r="BU16" s="421"/>
      <c r="BV16" s="419">
        <v>28061250</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43697</v>
      </c>
      <c r="AD17" s="373"/>
      <c r="AE17" s="373"/>
      <c r="AF17" s="373"/>
      <c r="AG17" s="374"/>
      <c r="AH17" s="372">
        <v>39368</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25143309</v>
      </c>
      <c r="BO17" s="420"/>
      <c r="BP17" s="420"/>
      <c r="BQ17" s="420"/>
      <c r="BR17" s="420"/>
      <c r="BS17" s="420"/>
      <c r="BT17" s="420"/>
      <c r="BU17" s="421"/>
      <c r="BV17" s="419">
        <v>24307138</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12.71</v>
      </c>
      <c r="M18" s="472"/>
      <c r="N18" s="472"/>
      <c r="O18" s="472"/>
      <c r="P18" s="472"/>
      <c r="Q18" s="472"/>
      <c r="R18" s="473"/>
      <c r="S18" s="473"/>
      <c r="T18" s="473"/>
      <c r="U18" s="473"/>
      <c r="V18" s="474"/>
      <c r="W18" s="490"/>
      <c r="X18" s="491"/>
      <c r="Y18" s="491"/>
      <c r="Z18" s="491"/>
      <c r="AA18" s="491"/>
      <c r="AB18" s="515"/>
      <c r="AC18" s="389">
        <v>74.2</v>
      </c>
      <c r="AD18" s="390"/>
      <c r="AE18" s="390"/>
      <c r="AF18" s="390"/>
      <c r="AG18" s="475"/>
      <c r="AH18" s="389">
        <v>72.099999999999994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35153267</v>
      </c>
      <c r="BO18" s="420"/>
      <c r="BP18" s="420"/>
      <c r="BQ18" s="420"/>
      <c r="BR18" s="420"/>
      <c r="BS18" s="420"/>
      <c r="BT18" s="420"/>
      <c r="BU18" s="421"/>
      <c r="BV18" s="419">
        <v>34050390</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11259</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44050383</v>
      </c>
      <c r="BO19" s="420"/>
      <c r="BP19" s="420"/>
      <c r="BQ19" s="420"/>
      <c r="BR19" s="420"/>
      <c r="BS19" s="420"/>
      <c r="BT19" s="420"/>
      <c r="BU19" s="421"/>
      <c r="BV19" s="419">
        <v>41924189</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67860</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51564307</v>
      </c>
      <c r="BO22" s="449"/>
      <c r="BP22" s="449"/>
      <c r="BQ22" s="449"/>
      <c r="BR22" s="449"/>
      <c r="BS22" s="449"/>
      <c r="BT22" s="449"/>
      <c r="BU22" s="450"/>
      <c r="BV22" s="448">
        <v>55106636</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43799910</v>
      </c>
      <c r="BO23" s="420"/>
      <c r="BP23" s="420"/>
      <c r="BQ23" s="420"/>
      <c r="BR23" s="420"/>
      <c r="BS23" s="420"/>
      <c r="BT23" s="420"/>
      <c r="BU23" s="421"/>
      <c r="BV23" s="419">
        <v>44459576</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7704</v>
      </c>
      <c r="R24" s="373"/>
      <c r="S24" s="373"/>
      <c r="T24" s="373"/>
      <c r="U24" s="373"/>
      <c r="V24" s="374"/>
      <c r="W24" s="462"/>
      <c r="X24" s="399"/>
      <c r="Y24" s="400"/>
      <c r="Z24" s="375" t="s">
        <v>162</v>
      </c>
      <c r="AA24" s="376"/>
      <c r="AB24" s="376"/>
      <c r="AC24" s="376"/>
      <c r="AD24" s="376"/>
      <c r="AE24" s="376"/>
      <c r="AF24" s="376"/>
      <c r="AG24" s="377"/>
      <c r="AH24" s="372">
        <v>543</v>
      </c>
      <c r="AI24" s="373"/>
      <c r="AJ24" s="373"/>
      <c r="AK24" s="373"/>
      <c r="AL24" s="374"/>
      <c r="AM24" s="372">
        <v>1715880</v>
      </c>
      <c r="AN24" s="373"/>
      <c r="AO24" s="373"/>
      <c r="AP24" s="373"/>
      <c r="AQ24" s="373"/>
      <c r="AR24" s="374"/>
      <c r="AS24" s="372">
        <v>3160</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31040781</v>
      </c>
      <c r="BO24" s="420"/>
      <c r="BP24" s="420"/>
      <c r="BQ24" s="420"/>
      <c r="BR24" s="420"/>
      <c r="BS24" s="420"/>
      <c r="BT24" s="420"/>
      <c r="BU24" s="421"/>
      <c r="BV24" s="419">
        <v>32522404</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2</v>
      </c>
      <c r="M25" s="373"/>
      <c r="N25" s="373"/>
      <c r="O25" s="373"/>
      <c r="P25" s="374"/>
      <c r="Q25" s="372">
        <v>7533</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11817156</v>
      </c>
      <c r="BO25" s="449"/>
      <c r="BP25" s="449"/>
      <c r="BQ25" s="449"/>
      <c r="BR25" s="449"/>
      <c r="BS25" s="449"/>
      <c r="BT25" s="449"/>
      <c r="BU25" s="450"/>
      <c r="BV25" s="448">
        <v>9280785</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6723</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322196</v>
      </c>
      <c r="BO26" s="420"/>
      <c r="BP26" s="420"/>
      <c r="BQ26" s="420"/>
      <c r="BR26" s="420"/>
      <c r="BS26" s="420"/>
      <c r="BT26" s="420"/>
      <c r="BU26" s="421"/>
      <c r="BV26" s="419">
        <v>416488</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7020</v>
      </c>
      <c r="R27" s="373"/>
      <c r="S27" s="373"/>
      <c r="T27" s="373"/>
      <c r="U27" s="373"/>
      <c r="V27" s="374"/>
      <c r="W27" s="462"/>
      <c r="X27" s="399"/>
      <c r="Y27" s="400"/>
      <c r="Z27" s="375" t="s">
        <v>171</v>
      </c>
      <c r="AA27" s="376"/>
      <c r="AB27" s="376"/>
      <c r="AC27" s="376"/>
      <c r="AD27" s="376"/>
      <c r="AE27" s="376"/>
      <c r="AF27" s="376"/>
      <c r="AG27" s="377"/>
      <c r="AH27" s="372">
        <v>18</v>
      </c>
      <c r="AI27" s="373"/>
      <c r="AJ27" s="373"/>
      <c r="AK27" s="373"/>
      <c r="AL27" s="374"/>
      <c r="AM27" s="372">
        <v>64476</v>
      </c>
      <c r="AN27" s="373"/>
      <c r="AO27" s="373"/>
      <c r="AP27" s="373"/>
      <c r="AQ27" s="373"/>
      <c r="AR27" s="374"/>
      <c r="AS27" s="372">
        <v>3582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6660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6398339</v>
      </c>
      <c r="BO28" s="449"/>
      <c r="BP28" s="449"/>
      <c r="BQ28" s="449"/>
      <c r="BR28" s="449"/>
      <c r="BS28" s="449"/>
      <c r="BT28" s="449"/>
      <c r="BU28" s="450"/>
      <c r="BV28" s="448">
        <v>6500429</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20</v>
      </c>
      <c r="M29" s="373"/>
      <c r="N29" s="373"/>
      <c r="O29" s="373"/>
      <c r="P29" s="374"/>
      <c r="Q29" s="372">
        <v>6120</v>
      </c>
      <c r="R29" s="373"/>
      <c r="S29" s="373"/>
      <c r="T29" s="373"/>
      <c r="U29" s="373"/>
      <c r="V29" s="374"/>
      <c r="W29" s="463"/>
      <c r="X29" s="464"/>
      <c r="Y29" s="465"/>
      <c r="Z29" s="375" t="s">
        <v>177</v>
      </c>
      <c r="AA29" s="376"/>
      <c r="AB29" s="376"/>
      <c r="AC29" s="376"/>
      <c r="AD29" s="376"/>
      <c r="AE29" s="376"/>
      <c r="AF29" s="376"/>
      <c r="AG29" s="377"/>
      <c r="AH29" s="372">
        <v>561</v>
      </c>
      <c r="AI29" s="373"/>
      <c r="AJ29" s="373"/>
      <c r="AK29" s="373"/>
      <c r="AL29" s="374"/>
      <c r="AM29" s="372">
        <v>1780356</v>
      </c>
      <c r="AN29" s="373"/>
      <c r="AO29" s="373"/>
      <c r="AP29" s="373"/>
      <c r="AQ29" s="373"/>
      <c r="AR29" s="374"/>
      <c r="AS29" s="372">
        <v>3174</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3094528</v>
      </c>
      <c r="BO29" s="420"/>
      <c r="BP29" s="420"/>
      <c r="BQ29" s="420"/>
      <c r="BR29" s="420"/>
      <c r="BS29" s="420"/>
      <c r="BT29" s="420"/>
      <c r="BU29" s="421"/>
      <c r="BV29" s="419">
        <v>1925584</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10500454</v>
      </c>
      <c r="BO30" s="454"/>
      <c r="BP30" s="454"/>
      <c r="BQ30" s="454"/>
      <c r="BR30" s="454"/>
      <c r="BS30" s="454"/>
      <c r="BT30" s="454"/>
      <c r="BU30" s="455"/>
      <c r="BV30" s="453">
        <v>9704818</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特別会計国民健康保険事業</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IF('各会計、関係団体の財政状況及び健全化判断比率'!B31="","",'各会計、関係団体の財政状況及び健全化判断比率'!B31)</f>
        <v>守口市水道事業会計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守口市門真市消防組合
（一般会計）</v>
      </c>
      <c r="BZ34" s="368"/>
      <c r="CA34" s="368"/>
      <c r="CB34" s="368"/>
      <c r="CC34" s="368"/>
      <c r="CD34" s="368"/>
      <c r="CE34" s="368"/>
      <c r="CF34" s="368"/>
      <c r="CG34" s="368"/>
      <c r="CH34" s="368"/>
      <c r="CI34" s="368"/>
      <c r="CJ34" s="368"/>
      <c r="CK34" s="368"/>
      <c r="CL34" s="368"/>
      <c r="CM34" s="368"/>
      <c r="CN34" s="169"/>
      <c r="CO34" s="367">
        <f>IF(CQ34="","",MAX(C34:D43,U34:V43,AM34:AN43,BE34:BF43,BW34:BX43)+1)</f>
        <v>18</v>
      </c>
      <c r="CP34" s="367"/>
      <c r="CQ34" s="368" t="str">
        <f>IF('各会計、関係団体の財政状況及び健全化判断比率'!BS7="","",'各会計、関係団体の財政状況及び健全化判断比率'!BS7)</f>
        <v>トークティ守口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特別会計公共用地先行取得事業</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特別会計介護保険事業</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IF('各会計、関係団体の財政状況及び健全化判断比率'!B32="","",'各会計、関係団体の財政状況及び健全化判断比率'!B32)</f>
        <v>守口市下水道事業会計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大阪府都市ボートレース企業団
（モーターボート競争事業会計）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特別会計後期高齢者医療事業</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飯盛霊園組合
（一般会計）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飯盛霊園組合
（霊園事業特別会計）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大阪府後期高齢者医療広域連合
（一般会計）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13</v>
      </c>
      <c r="BX39" s="367"/>
      <c r="BY39" s="368" t="str">
        <f>IF('各会計、関係団体の財政状況及び健全化判断比率'!B73="","",'各会計、関係団体の財政状況及び健全化判断比率'!B73)</f>
        <v>大阪府後期高齢者医療広域連合
（後期高齢者医療特別会計）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14</v>
      </c>
      <c r="BX40" s="367"/>
      <c r="BY40" s="368" t="str">
        <f>IF('各会計、関係団体の財政状況及び健全化判断比率'!B74="","",'各会計、関係団体の財政状況及び健全化判断比率'!B74)</f>
        <v>淀川左岸水防事務組合
（一般会計）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15</v>
      </c>
      <c r="BX41" s="367"/>
      <c r="BY41" s="368" t="str">
        <f>IF('各会計、関係団体の財政状況及び健全化判断比率'!B75="","",'各会計、関係団体の財政状況及び健全化判断比率'!B75)</f>
        <v>大阪広域水道企業団
水道事業会計（水道用水供給事業）</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16</v>
      </c>
      <c r="BX42" s="367"/>
      <c r="BY42" s="368" t="str">
        <f>IF('各会計、関係団体の財政状況及び健全化判断比率'!B76="","",'各会計、関係団体の財政状況及び健全化判断比率'!B76)</f>
        <v>大阪広域水道企業団
（工業用水道事業会計）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f t="shared" si="2"/>
        <v>17</v>
      </c>
      <c r="BX43" s="367"/>
      <c r="BY43" s="368" t="str">
        <f>IF('各会計、関係団体の財政状況及び健全化判断比率'!B77="","",'各会計、関係団体の財政状況及び健全化判断比率'!B77)</f>
        <v>大阪広域環境施設組合
（一般会計）</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Qx8BVtVY85IR78b/QkQSESma88xiaFmQBmVridnkyLtilaE/4pmYWV3iU3bf9WwJmhNZNGSOh1ABnKxGQ2tf2g==" saltValue="qAerzk4Wudg78S+gzYx6q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531</v>
      </c>
      <c r="D34" s="1151"/>
      <c r="E34" s="1152"/>
      <c r="F34" s="32">
        <v>10.87</v>
      </c>
      <c r="G34" s="33">
        <v>12.4</v>
      </c>
      <c r="H34" s="33">
        <v>13.69</v>
      </c>
      <c r="I34" s="33">
        <v>14.88</v>
      </c>
      <c r="J34" s="34">
        <v>15.45</v>
      </c>
      <c r="K34" s="22"/>
      <c r="L34" s="22"/>
      <c r="M34" s="22"/>
      <c r="N34" s="22"/>
      <c r="O34" s="22"/>
      <c r="P34" s="22"/>
    </row>
    <row r="35" spans="1:16" ht="39" customHeight="1" x14ac:dyDescent="0.2">
      <c r="A35" s="22"/>
      <c r="B35" s="35"/>
      <c r="C35" s="1145" t="s">
        <v>532</v>
      </c>
      <c r="D35" s="1146"/>
      <c r="E35" s="1147"/>
      <c r="F35" s="36">
        <v>5.67</v>
      </c>
      <c r="G35" s="37">
        <v>5.95</v>
      </c>
      <c r="H35" s="37">
        <v>6.71</v>
      </c>
      <c r="I35" s="37">
        <v>8.31</v>
      </c>
      <c r="J35" s="38">
        <v>8.9499999999999993</v>
      </c>
      <c r="K35" s="22"/>
      <c r="L35" s="22"/>
      <c r="M35" s="22"/>
      <c r="N35" s="22"/>
      <c r="O35" s="22"/>
      <c r="P35" s="22"/>
    </row>
    <row r="36" spans="1:16" ht="39" customHeight="1" x14ac:dyDescent="0.2">
      <c r="A36" s="22"/>
      <c r="B36" s="35"/>
      <c r="C36" s="1145" t="s">
        <v>533</v>
      </c>
      <c r="D36" s="1146"/>
      <c r="E36" s="1147"/>
      <c r="F36" s="36">
        <v>5.92</v>
      </c>
      <c r="G36" s="37">
        <v>6.22</v>
      </c>
      <c r="H36" s="37">
        <v>6.85</v>
      </c>
      <c r="I36" s="37">
        <v>2.78</v>
      </c>
      <c r="J36" s="38">
        <v>4.08</v>
      </c>
      <c r="K36" s="22"/>
      <c r="L36" s="22"/>
      <c r="M36" s="22"/>
      <c r="N36" s="22"/>
      <c r="O36" s="22"/>
      <c r="P36" s="22"/>
    </row>
    <row r="37" spans="1:16" ht="39" customHeight="1" x14ac:dyDescent="0.2">
      <c r="A37" s="22"/>
      <c r="B37" s="35"/>
      <c r="C37" s="1145" t="s">
        <v>534</v>
      </c>
      <c r="D37" s="1146"/>
      <c r="E37" s="1147"/>
      <c r="F37" s="36" t="s">
        <v>487</v>
      </c>
      <c r="G37" s="37" t="s">
        <v>487</v>
      </c>
      <c r="H37" s="37">
        <v>0</v>
      </c>
      <c r="I37" s="37">
        <v>0</v>
      </c>
      <c r="J37" s="38">
        <v>2.09</v>
      </c>
      <c r="K37" s="22"/>
      <c r="L37" s="22"/>
      <c r="M37" s="22"/>
      <c r="N37" s="22"/>
      <c r="O37" s="22"/>
      <c r="P37" s="22"/>
    </row>
    <row r="38" spans="1:16" ht="39" customHeight="1" x14ac:dyDescent="0.2">
      <c r="A38" s="22"/>
      <c r="B38" s="35"/>
      <c r="C38" s="1145" t="s">
        <v>535</v>
      </c>
      <c r="D38" s="1146"/>
      <c r="E38" s="1147"/>
      <c r="F38" s="36">
        <v>1.98</v>
      </c>
      <c r="G38" s="37">
        <v>1.0900000000000001</v>
      </c>
      <c r="H38" s="37">
        <v>0.39</v>
      </c>
      <c r="I38" s="37">
        <v>0.9</v>
      </c>
      <c r="J38" s="38">
        <v>0.73</v>
      </c>
      <c r="K38" s="22"/>
      <c r="L38" s="22"/>
      <c r="M38" s="22"/>
      <c r="N38" s="22"/>
      <c r="O38" s="22"/>
      <c r="P38" s="22"/>
    </row>
    <row r="39" spans="1:16" ht="39" customHeight="1" x14ac:dyDescent="0.2">
      <c r="A39" s="22"/>
      <c r="B39" s="35"/>
      <c r="C39" s="1145" t="s">
        <v>536</v>
      </c>
      <c r="D39" s="1146"/>
      <c r="E39" s="1147"/>
      <c r="F39" s="36">
        <v>0.11</v>
      </c>
      <c r="G39" s="37">
        <v>0.13</v>
      </c>
      <c r="H39" s="37">
        <v>0.21</v>
      </c>
      <c r="I39" s="37">
        <v>0.23</v>
      </c>
      <c r="J39" s="38">
        <v>0.21</v>
      </c>
      <c r="K39" s="22"/>
      <c r="L39" s="22"/>
      <c r="M39" s="22"/>
      <c r="N39" s="22"/>
      <c r="O39" s="22"/>
      <c r="P39" s="22"/>
    </row>
    <row r="40" spans="1:16" ht="39" customHeight="1" x14ac:dyDescent="0.2">
      <c r="A40" s="22"/>
      <c r="B40" s="35"/>
      <c r="C40" s="1145" t="s">
        <v>537</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538</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539</v>
      </c>
      <c r="D43" s="1149"/>
      <c r="E43" s="1150"/>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I6X2ZPktMDUbL4sA5bSPO0p4qboCxFOLPXwxRg5xQPYxvi3sO+avJIk1WpqTy6xwaRwuGmeZaxc9NRO0GGZsQ==" saltValue="4JEp9mLISZb11CW6L75M4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5387</v>
      </c>
      <c r="L45" s="60">
        <v>5666</v>
      </c>
      <c r="M45" s="60">
        <v>5025</v>
      </c>
      <c r="N45" s="60">
        <v>4732</v>
      </c>
      <c r="O45" s="61">
        <v>4608</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804</v>
      </c>
      <c r="L48" s="64">
        <v>805</v>
      </c>
      <c r="M48" s="64">
        <v>802</v>
      </c>
      <c r="N48" s="64">
        <v>702</v>
      </c>
      <c r="O48" s="65">
        <v>715</v>
      </c>
      <c r="P48" s="48"/>
      <c r="Q48" s="48"/>
      <c r="R48" s="48"/>
      <c r="S48" s="48"/>
      <c r="T48" s="48"/>
      <c r="U48" s="48"/>
    </row>
    <row r="49" spans="1:21" ht="30.75" customHeight="1" x14ac:dyDescent="0.2">
      <c r="A49" s="48"/>
      <c r="B49" s="1178"/>
      <c r="C49" s="1179"/>
      <c r="D49" s="62"/>
      <c r="E49" s="1155" t="s">
        <v>14</v>
      </c>
      <c r="F49" s="1155"/>
      <c r="G49" s="1155"/>
      <c r="H49" s="1155"/>
      <c r="I49" s="1155"/>
      <c r="J49" s="1156"/>
      <c r="K49" s="63">
        <v>179</v>
      </c>
      <c r="L49" s="64">
        <v>158</v>
      </c>
      <c r="M49" s="64">
        <v>174</v>
      </c>
      <c r="N49" s="64">
        <v>252</v>
      </c>
      <c r="O49" s="65">
        <v>274</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487</v>
      </c>
      <c r="L50" s="64" t="s">
        <v>487</v>
      </c>
      <c r="M50" s="64" t="s">
        <v>487</v>
      </c>
      <c r="N50" s="64" t="s">
        <v>487</v>
      </c>
      <c r="O50" s="65" t="s">
        <v>487</v>
      </c>
      <c r="P50" s="48"/>
      <c r="Q50" s="48"/>
      <c r="R50" s="48"/>
      <c r="S50" s="48"/>
      <c r="T50" s="48"/>
      <c r="U50" s="48"/>
    </row>
    <row r="51" spans="1:21" ht="30.75" customHeight="1" x14ac:dyDescent="0.2">
      <c r="A51" s="48"/>
      <c r="B51" s="1180"/>
      <c r="C51" s="1181"/>
      <c r="D51" s="66"/>
      <c r="E51" s="1155" t="s">
        <v>16</v>
      </c>
      <c r="F51" s="1155"/>
      <c r="G51" s="1155"/>
      <c r="H51" s="1155"/>
      <c r="I51" s="1155"/>
      <c r="J51" s="1156"/>
      <c r="K51" s="63">
        <v>0</v>
      </c>
      <c r="L51" s="64">
        <v>0</v>
      </c>
      <c r="M51" s="64" t="s">
        <v>487</v>
      </c>
      <c r="N51" s="64">
        <v>0</v>
      </c>
      <c r="O51" s="65">
        <v>0</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4497</v>
      </c>
      <c r="L52" s="64">
        <v>4606</v>
      </c>
      <c r="M52" s="64">
        <v>4547</v>
      </c>
      <c r="N52" s="64">
        <v>4160</v>
      </c>
      <c r="O52" s="65">
        <v>4133</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1873</v>
      </c>
      <c r="L53" s="69">
        <v>2023</v>
      </c>
      <c r="M53" s="69">
        <v>1454</v>
      </c>
      <c r="N53" s="69">
        <v>1526</v>
      </c>
      <c r="O53" s="70">
        <v>1464</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nqec72wqZFDbBNZVDWXgCWQnRfWRLBjy+HCEZom7tmw8ATqd60o7wvQ4Eps2ch/AC8y6EDboqCz0G7okjmM2lg==" saltValue="oieCF3jfgwsDWWsPR8Vp1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96" t="s">
        <v>30</v>
      </c>
      <c r="C41" s="1197"/>
      <c r="D41" s="105"/>
      <c r="E41" s="1198" t="s">
        <v>31</v>
      </c>
      <c r="F41" s="1198"/>
      <c r="G41" s="1198"/>
      <c r="H41" s="1199"/>
      <c r="I41" s="343">
        <v>63102</v>
      </c>
      <c r="J41" s="344">
        <v>59034</v>
      </c>
      <c r="K41" s="344">
        <v>55652</v>
      </c>
      <c r="L41" s="344">
        <v>55107</v>
      </c>
      <c r="M41" s="345">
        <v>51564</v>
      </c>
    </row>
    <row r="42" spans="2:13" ht="27.75" customHeight="1" x14ac:dyDescent="0.2">
      <c r="B42" s="1186"/>
      <c r="C42" s="1187"/>
      <c r="D42" s="106"/>
      <c r="E42" s="1190" t="s">
        <v>32</v>
      </c>
      <c r="F42" s="1190"/>
      <c r="G42" s="1190"/>
      <c r="H42" s="1191"/>
      <c r="I42" s="346" t="s">
        <v>487</v>
      </c>
      <c r="J42" s="347" t="s">
        <v>487</v>
      </c>
      <c r="K42" s="347" t="s">
        <v>487</v>
      </c>
      <c r="L42" s="347" t="s">
        <v>487</v>
      </c>
      <c r="M42" s="348" t="s">
        <v>487</v>
      </c>
    </row>
    <row r="43" spans="2:13" ht="27.75" customHeight="1" x14ac:dyDescent="0.2">
      <c r="B43" s="1186"/>
      <c r="C43" s="1187"/>
      <c r="D43" s="106"/>
      <c r="E43" s="1190" t="s">
        <v>33</v>
      </c>
      <c r="F43" s="1190"/>
      <c r="G43" s="1190"/>
      <c r="H43" s="1191"/>
      <c r="I43" s="346">
        <v>8684</v>
      </c>
      <c r="J43" s="347">
        <v>9845</v>
      </c>
      <c r="K43" s="347">
        <v>9820</v>
      </c>
      <c r="L43" s="347">
        <v>9886</v>
      </c>
      <c r="M43" s="348">
        <v>10339</v>
      </c>
    </row>
    <row r="44" spans="2:13" ht="27.75" customHeight="1" x14ac:dyDescent="0.2">
      <c r="B44" s="1186"/>
      <c r="C44" s="1187"/>
      <c r="D44" s="106"/>
      <c r="E44" s="1190" t="s">
        <v>34</v>
      </c>
      <c r="F44" s="1190"/>
      <c r="G44" s="1190"/>
      <c r="H44" s="1191"/>
      <c r="I44" s="346">
        <v>1668</v>
      </c>
      <c r="J44" s="347">
        <v>1742</v>
      </c>
      <c r="K44" s="347">
        <v>2777</v>
      </c>
      <c r="L44" s="347">
        <v>2956</v>
      </c>
      <c r="M44" s="348">
        <v>2885</v>
      </c>
    </row>
    <row r="45" spans="2:13" ht="27.75" customHeight="1" x14ac:dyDescent="0.2">
      <c r="B45" s="1186"/>
      <c r="C45" s="1187"/>
      <c r="D45" s="106"/>
      <c r="E45" s="1190" t="s">
        <v>35</v>
      </c>
      <c r="F45" s="1190"/>
      <c r="G45" s="1190"/>
      <c r="H45" s="1191"/>
      <c r="I45" s="346">
        <v>3913</v>
      </c>
      <c r="J45" s="347">
        <v>3594</v>
      </c>
      <c r="K45" s="347">
        <v>3566</v>
      </c>
      <c r="L45" s="347">
        <v>3657</v>
      </c>
      <c r="M45" s="348">
        <v>3705</v>
      </c>
    </row>
    <row r="46" spans="2:13" ht="27.75" customHeight="1" x14ac:dyDescent="0.2">
      <c r="B46" s="1186"/>
      <c r="C46" s="1187"/>
      <c r="D46" s="107"/>
      <c r="E46" s="1190" t="s">
        <v>36</v>
      </c>
      <c r="F46" s="1190"/>
      <c r="G46" s="1190"/>
      <c r="H46" s="1191"/>
      <c r="I46" s="346" t="s">
        <v>487</v>
      </c>
      <c r="J46" s="347" t="s">
        <v>487</v>
      </c>
      <c r="K46" s="347" t="s">
        <v>487</v>
      </c>
      <c r="L46" s="347" t="s">
        <v>487</v>
      </c>
      <c r="M46" s="348" t="s">
        <v>487</v>
      </c>
    </row>
    <row r="47" spans="2:13" ht="27.75" customHeight="1" x14ac:dyDescent="0.2">
      <c r="B47" s="1186"/>
      <c r="C47" s="1187"/>
      <c r="D47" s="108"/>
      <c r="E47" s="1200" t="s">
        <v>37</v>
      </c>
      <c r="F47" s="1201"/>
      <c r="G47" s="1201"/>
      <c r="H47" s="1202"/>
      <c r="I47" s="346" t="s">
        <v>487</v>
      </c>
      <c r="J47" s="347" t="s">
        <v>487</v>
      </c>
      <c r="K47" s="347" t="s">
        <v>487</v>
      </c>
      <c r="L47" s="347" t="s">
        <v>487</v>
      </c>
      <c r="M47" s="348" t="s">
        <v>487</v>
      </c>
    </row>
    <row r="48" spans="2:13" ht="27.75" customHeight="1" x14ac:dyDescent="0.2">
      <c r="B48" s="1186"/>
      <c r="C48" s="1187"/>
      <c r="D48" s="106"/>
      <c r="E48" s="1190" t="s">
        <v>38</v>
      </c>
      <c r="F48" s="1190"/>
      <c r="G48" s="1190"/>
      <c r="H48" s="1191"/>
      <c r="I48" s="346" t="s">
        <v>487</v>
      </c>
      <c r="J48" s="347" t="s">
        <v>487</v>
      </c>
      <c r="K48" s="347" t="s">
        <v>487</v>
      </c>
      <c r="L48" s="347" t="s">
        <v>487</v>
      </c>
      <c r="M48" s="348" t="s">
        <v>487</v>
      </c>
    </row>
    <row r="49" spans="2:13" ht="27.75" customHeight="1" x14ac:dyDescent="0.2">
      <c r="B49" s="1188"/>
      <c r="C49" s="1189"/>
      <c r="D49" s="106"/>
      <c r="E49" s="1190" t="s">
        <v>39</v>
      </c>
      <c r="F49" s="1190"/>
      <c r="G49" s="1190"/>
      <c r="H49" s="1191"/>
      <c r="I49" s="346" t="s">
        <v>487</v>
      </c>
      <c r="J49" s="347" t="s">
        <v>487</v>
      </c>
      <c r="K49" s="347" t="s">
        <v>487</v>
      </c>
      <c r="L49" s="347" t="s">
        <v>487</v>
      </c>
      <c r="M49" s="348" t="s">
        <v>487</v>
      </c>
    </row>
    <row r="50" spans="2:13" ht="27.75" customHeight="1" x14ac:dyDescent="0.2">
      <c r="B50" s="1184" t="s">
        <v>40</v>
      </c>
      <c r="C50" s="1185"/>
      <c r="D50" s="109"/>
      <c r="E50" s="1190" t="s">
        <v>41</v>
      </c>
      <c r="F50" s="1190"/>
      <c r="G50" s="1190"/>
      <c r="H50" s="1191"/>
      <c r="I50" s="346">
        <v>12024</v>
      </c>
      <c r="J50" s="347">
        <v>12034</v>
      </c>
      <c r="K50" s="347">
        <v>14060</v>
      </c>
      <c r="L50" s="347">
        <v>18131</v>
      </c>
      <c r="M50" s="348">
        <v>19993</v>
      </c>
    </row>
    <row r="51" spans="2:13" ht="27.75" customHeight="1" x14ac:dyDescent="0.2">
      <c r="B51" s="1186"/>
      <c r="C51" s="1187"/>
      <c r="D51" s="106"/>
      <c r="E51" s="1190" t="s">
        <v>42</v>
      </c>
      <c r="F51" s="1190"/>
      <c r="G51" s="1190"/>
      <c r="H51" s="1191"/>
      <c r="I51" s="346">
        <v>9604</v>
      </c>
      <c r="J51" s="347">
        <v>10543</v>
      </c>
      <c r="K51" s="347">
        <v>10623</v>
      </c>
      <c r="L51" s="347">
        <v>10541</v>
      </c>
      <c r="M51" s="348">
        <v>11702</v>
      </c>
    </row>
    <row r="52" spans="2:13" ht="27.75" customHeight="1" x14ac:dyDescent="0.2">
      <c r="B52" s="1188"/>
      <c r="C52" s="1189"/>
      <c r="D52" s="106"/>
      <c r="E52" s="1190" t="s">
        <v>43</v>
      </c>
      <c r="F52" s="1190"/>
      <c r="G52" s="1190"/>
      <c r="H52" s="1191"/>
      <c r="I52" s="346">
        <v>44053</v>
      </c>
      <c r="J52" s="347">
        <v>43103</v>
      </c>
      <c r="K52" s="347">
        <v>42409</v>
      </c>
      <c r="L52" s="347">
        <v>42171</v>
      </c>
      <c r="M52" s="348">
        <v>40230</v>
      </c>
    </row>
    <row r="53" spans="2:13" ht="27.75" customHeight="1" thickBot="1" x14ac:dyDescent="0.25">
      <c r="B53" s="1192" t="s">
        <v>19</v>
      </c>
      <c r="C53" s="1193"/>
      <c r="D53" s="110"/>
      <c r="E53" s="1194" t="s">
        <v>44</v>
      </c>
      <c r="F53" s="1194"/>
      <c r="G53" s="1194"/>
      <c r="H53" s="1195"/>
      <c r="I53" s="349">
        <v>11686</v>
      </c>
      <c r="J53" s="350">
        <v>8535</v>
      </c>
      <c r="K53" s="350">
        <v>4722</v>
      </c>
      <c r="L53" s="350">
        <v>762</v>
      </c>
      <c r="M53" s="351">
        <v>-3432</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TMKtdeswpiv2esAUfAwJaTw9tzpqLhE/Kfc4qCKutBNg/Yeu+FsONMd2SqhgvPmZdP9SEzJwqRdJ6NTRzUIOxQ==" saltValue="2F0mAX2YessuvvjOOyCRi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352">
        <v>5148</v>
      </c>
      <c r="G55" s="352">
        <v>6500</v>
      </c>
      <c r="H55" s="353">
        <v>6398</v>
      </c>
    </row>
    <row r="56" spans="2:8" ht="52.5" customHeight="1" x14ac:dyDescent="0.2">
      <c r="B56" s="122"/>
      <c r="C56" s="1213" t="s">
        <v>47</v>
      </c>
      <c r="D56" s="1213"/>
      <c r="E56" s="1214"/>
      <c r="F56" s="354">
        <v>822</v>
      </c>
      <c r="G56" s="354">
        <v>1926</v>
      </c>
      <c r="H56" s="355">
        <v>3095</v>
      </c>
    </row>
    <row r="57" spans="2:8" ht="53.25" customHeight="1" x14ac:dyDescent="0.2">
      <c r="B57" s="122"/>
      <c r="C57" s="1215" t="s">
        <v>48</v>
      </c>
      <c r="D57" s="1215"/>
      <c r="E57" s="1216"/>
      <c r="F57" s="356">
        <v>8089</v>
      </c>
      <c r="G57" s="356">
        <v>9705</v>
      </c>
      <c r="H57" s="357">
        <v>10500</v>
      </c>
    </row>
    <row r="58" spans="2:8" ht="45.75" customHeight="1" x14ac:dyDescent="0.2">
      <c r="B58" s="123"/>
      <c r="C58" s="1203" t="s">
        <v>557</v>
      </c>
      <c r="D58" s="1204"/>
      <c r="E58" s="1205"/>
      <c r="F58" s="358">
        <v>3818</v>
      </c>
      <c r="G58" s="358">
        <v>4040</v>
      </c>
      <c r="H58" s="359">
        <v>4084</v>
      </c>
    </row>
    <row r="59" spans="2:8" ht="45.75" customHeight="1" x14ac:dyDescent="0.2">
      <c r="B59" s="123"/>
      <c r="C59" s="1203" t="s">
        <v>558</v>
      </c>
      <c r="D59" s="1204"/>
      <c r="E59" s="1205"/>
      <c r="F59" s="358">
        <v>1657</v>
      </c>
      <c r="G59" s="358">
        <v>2948</v>
      </c>
      <c r="H59" s="359">
        <v>3586</v>
      </c>
    </row>
    <row r="60" spans="2:8" ht="45.75" customHeight="1" x14ac:dyDescent="0.2">
      <c r="B60" s="123"/>
      <c r="C60" s="1203" t="s">
        <v>559</v>
      </c>
      <c r="D60" s="1204"/>
      <c r="E60" s="1205"/>
      <c r="F60" s="358">
        <v>600</v>
      </c>
      <c r="G60" s="358">
        <v>601</v>
      </c>
      <c r="H60" s="359">
        <v>602</v>
      </c>
    </row>
    <row r="61" spans="2:8" ht="45.75" customHeight="1" x14ac:dyDescent="0.2">
      <c r="B61" s="123"/>
      <c r="C61" s="1203" t="s">
        <v>560</v>
      </c>
      <c r="D61" s="1204"/>
      <c r="E61" s="1205"/>
      <c r="F61" s="358">
        <v>564</v>
      </c>
      <c r="G61" s="358">
        <v>576</v>
      </c>
      <c r="H61" s="359">
        <v>589</v>
      </c>
    </row>
    <row r="62" spans="2:8" ht="45.75" customHeight="1" thickBot="1" x14ac:dyDescent="0.25">
      <c r="B62" s="124"/>
      <c r="C62" s="1206" t="s">
        <v>561</v>
      </c>
      <c r="D62" s="1207"/>
      <c r="E62" s="1208"/>
      <c r="F62" s="360">
        <v>546</v>
      </c>
      <c r="G62" s="360">
        <v>576</v>
      </c>
      <c r="H62" s="361">
        <v>575</v>
      </c>
    </row>
    <row r="63" spans="2:8" ht="52.5" customHeight="1" thickBot="1" x14ac:dyDescent="0.25">
      <c r="B63" s="125"/>
      <c r="C63" s="1209" t="s">
        <v>49</v>
      </c>
      <c r="D63" s="1209"/>
      <c r="E63" s="1210"/>
      <c r="F63" s="362">
        <v>14060</v>
      </c>
      <c r="G63" s="362">
        <v>18131</v>
      </c>
      <c r="H63" s="363">
        <v>19993</v>
      </c>
    </row>
    <row r="64" spans="2:8" ht="13.2" x14ac:dyDescent="0.2"/>
  </sheetData>
  <sheetProtection algorithmName="SHA-512" hashValue="e57IRLVxuBiu9+1TXiswwt7UQRNXfrhHlXdsk2AiBsR8Bqw5npaZflgqwaXiaq0gqIds+HWIkZ3tMBncMv2MCQ==" saltValue="qTtdHJ4MGvi3lVXjJ4Ij/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46175</v>
      </c>
      <c r="E3" s="144"/>
      <c r="F3" s="145">
        <v>44161</v>
      </c>
      <c r="G3" s="146"/>
      <c r="H3" s="147"/>
    </row>
    <row r="4" spans="1:8" x14ac:dyDescent="0.2">
      <c r="A4" s="148"/>
      <c r="B4" s="149"/>
      <c r="C4" s="150"/>
      <c r="D4" s="151">
        <v>24470</v>
      </c>
      <c r="E4" s="152"/>
      <c r="F4" s="153">
        <v>23644</v>
      </c>
      <c r="G4" s="154"/>
      <c r="H4" s="155"/>
    </row>
    <row r="5" spans="1:8" x14ac:dyDescent="0.2">
      <c r="A5" s="136" t="s">
        <v>519</v>
      </c>
      <c r="B5" s="141"/>
      <c r="C5" s="142"/>
      <c r="D5" s="143">
        <v>26950</v>
      </c>
      <c r="E5" s="144"/>
      <c r="F5" s="145">
        <v>43955</v>
      </c>
      <c r="G5" s="146"/>
      <c r="H5" s="147"/>
    </row>
    <row r="6" spans="1:8" x14ac:dyDescent="0.2">
      <c r="A6" s="148"/>
      <c r="B6" s="149"/>
      <c r="C6" s="150"/>
      <c r="D6" s="151">
        <v>19039</v>
      </c>
      <c r="E6" s="152"/>
      <c r="F6" s="153">
        <v>21318</v>
      </c>
      <c r="G6" s="154"/>
      <c r="H6" s="155"/>
    </row>
    <row r="7" spans="1:8" x14ac:dyDescent="0.2">
      <c r="A7" s="136" t="s">
        <v>520</v>
      </c>
      <c r="B7" s="141"/>
      <c r="C7" s="142"/>
      <c r="D7" s="143">
        <v>33879</v>
      </c>
      <c r="E7" s="144"/>
      <c r="F7" s="145">
        <v>41921</v>
      </c>
      <c r="G7" s="146"/>
      <c r="H7" s="147"/>
    </row>
    <row r="8" spans="1:8" x14ac:dyDescent="0.2">
      <c r="A8" s="148"/>
      <c r="B8" s="149"/>
      <c r="C8" s="150"/>
      <c r="D8" s="151">
        <v>9914</v>
      </c>
      <c r="E8" s="152"/>
      <c r="F8" s="153">
        <v>21655</v>
      </c>
      <c r="G8" s="154"/>
      <c r="H8" s="155"/>
    </row>
    <row r="9" spans="1:8" x14ac:dyDescent="0.2">
      <c r="A9" s="136" t="s">
        <v>521</v>
      </c>
      <c r="B9" s="141"/>
      <c r="C9" s="142"/>
      <c r="D9" s="143">
        <v>32687</v>
      </c>
      <c r="E9" s="144"/>
      <c r="F9" s="145">
        <v>44585</v>
      </c>
      <c r="G9" s="146"/>
      <c r="H9" s="147"/>
    </row>
    <row r="10" spans="1:8" x14ac:dyDescent="0.2">
      <c r="A10" s="148"/>
      <c r="B10" s="149"/>
      <c r="C10" s="150"/>
      <c r="D10" s="151">
        <v>16945</v>
      </c>
      <c r="E10" s="152"/>
      <c r="F10" s="153">
        <v>23077</v>
      </c>
      <c r="G10" s="154"/>
      <c r="H10" s="155"/>
    </row>
    <row r="11" spans="1:8" x14ac:dyDescent="0.2">
      <c r="A11" s="136" t="s">
        <v>522</v>
      </c>
      <c r="B11" s="141"/>
      <c r="C11" s="142"/>
      <c r="D11" s="143">
        <v>38936</v>
      </c>
      <c r="E11" s="144"/>
      <c r="F11" s="145">
        <v>49779</v>
      </c>
      <c r="G11" s="146"/>
      <c r="H11" s="147"/>
    </row>
    <row r="12" spans="1:8" x14ac:dyDescent="0.2">
      <c r="A12" s="148"/>
      <c r="B12" s="149"/>
      <c r="C12" s="156"/>
      <c r="D12" s="151">
        <v>25582</v>
      </c>
      <c r="E12" s="152"/>
      <c r="F12" s="153">
        <v>28921</v>
      </c>
      <c r="G12" s="154"/>
      <c r="H12" s="155"/>
    </row>
    <row r="13" spans="1:8" x14ac:dyDescent="0.2">
      <c r="A13" s="136"/>
      <c r="B13" s="141"/>
      <c r="C13" s="157"/>
      <c r="D13" s="158">
        <v>35725</v>
      </c>
      <c r="E13" s="159"/>
      <c r="F13" s="160">
        <v>44880</v>
      </c>
      <c r="G13" s="161"/>
      <c r="H13" s="147"/>
    </row>
    <row r="14" spans="1:8" x14ac:dyDescent="0.2">
      <c r="A14" s="148"/>
      <c r="B14" s="149"/>
      <c r="C14" s="150"/>
      <c r="D14" s="151">
        <v>19190</v>
      </c>
      <c r="E14" s="152"/>
      <c r="F14" s="153">
        <v>23723</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5.93</v>
      </c>
      <c r="C19" s="162">
        <f>ROUND(VALUE(SUBSTITUTE(実質収支比率等に係る経年分析!G$48,"▲","-")),2)</f>
        <v>6.22</v>
      </c>
      <c r="D19" s="162">
        <f>ROUND(VALUE(SUBSTITUTE(実質収支比率等に係る経年分析!H$48,"▲","-")),2)</f>
        <v>6.86</v>
      </c>
      <c r="E19" s="162">
        <f>ROUND(VALUE(SUBSTITUTE(実質収支比率等に係る経年分析!I$48,"▲","-")),2)</f>
        <v>2.78</v>
      </c>
      <c r="F19" s="162">
        <f>ROUND(VALUE(SUBSTITUTE(実質収支比率等に係る経年分析!J$48,"▲","-")),2)</f>
        <v>4.08</v>
      </c>
    </row>
    <row r="20" spans="1:11" x14ac:dyDescent="0.2">
      <c r="A20" s="162" t="s">
        <v>53</v>
      </c>
      <c r="B20" s="162">
        <f>ROUND(VALUE(SUBSTITUTE(実質収支比率等に係る経年分析!F$47,"▲","-")),2)</f>
        <v>12.39</v>
      </c>
      <c r="C20" s="162">
        <f>ROUND(VALUE(SUBSTITUTE(実質収支比率等に係る経年分析!G$47,"▲","-")),2)</f>
        <v>13.07</v>
      </c>
      <c r="D20" s="162">
        <f>ROUND(VALUE(SUBSTITUTE(実質収支比率等に係る経年分析!H$47,"▲","-")),2)</f>
        <v>15.53</v>
      </c>
      <c r="E20" s="162">
        <f>ROUND(VALUE(SUBSTITUTE(実質収支比率等に係る経年分析!I$47,"▲","-")),2)</f>
        <v>19.329999999999998</v>
      </c>
      <c r="F20" s="162">
        <f>ROUND(VALUE(SUBSTITUTE(実質収支比率等に係る経年分析!J$47,"▲","-")),2)</f>
        <v>18.36</v>
      </c>
    </row>
    <row r="21" spans="1:11" x14ac:dyDescent="0.2">
      <c r="A21" s="162" t="s">
        <v>54</v>
      </c>
      <c r="B21" s="162">
        <f>IF(ISNUMBER(VALUE(SUBSTITUTE(実質収支比率等に係る経年分析!F$49,"▲","-"))),ROUND(VALUE(SUBSTITUTE(実質収支比率等に係る経年分析!F$49,"▲","-")),2),NA())</f>
        <v>0.44</v>
      </c>
      <c r="C21" s="162">
        <f>IF(ISNUMBER(VALUE(SUBSTITUTE(実質収支比率等に係る経年分析!G$49,"▲","-"))),ROUND(VALUE(SUBSTITUTE(実質収支比率等に係る経年分析!G$49,"▲","-")),2),NA())</f>
        <v>6.99</v>
      </c>
      <c r="D21" s="162">
        <f>IF(ISNUMBER(VALUE(SUBSTITUTE(実質収支比率等に係る経年分析!H$49,"▲","-"))),ROUND(VALUE(SUBSTITUTE(実質収支比率等に係る経年分析!H$49,"▲","-")),2),NA())</f>
        <v>5.05</v>
      </c>
      <c r="E21" s="162">
        <f>IF(ISNUMBER(VALUE(SUBSTITUTE(実質収支比率等に係る経年分析!I$49,"▲","-"))),ROUND(VALUE(SUBSTITUTE(実質収支比率等に係る経年分析!I$49,"▲","-")),2),NA())</f>
        <v>-2.33</v>
      </c>
      <c r="F21" s="162">
        <f>IF(ISNUMBER(VALUE(SUBSTITUTE(実質収支比率等に係る経年分析!J$49,"▲","-"))),ROUND(VALUE(SUBSTITUTE(実質収支比率等に係る経年分析!J$49,"▲","-")),2),NA())</f>
        <v>6.14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特別会計公共用地先行取得事業</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特別会計後期高齢者医療事業</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0.21</v>
      </c>
    </row>
    <row r="32" spans="1:11" x14ac:dyDescent="0.2">
      <c r="A32" s="163" t="str">
        <f>IF(連結実質赤字比率に係る赤字・黒字の構成分析!C$38="",NA(),連結実質赤字比率に係る赤字・黒字の構成分析!C$38)</f>
        <v>特別会計国民健康保険事業</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1.98</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1.0900000000000001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0.73</v>
      </c>
    </row>
    <row r="33" spans="1:16" x14ac:dyDescent="0.2">
      <c r="A33" s="163" t="str">
        <f>IF(連結実質赤字比率に係る赤字・黒字の構成分析!C$37="",NA(),連結実質赤字比率に係る赤字・黒字の構成分析!C$37)</f>
        <v>特別会計介護保険事業</v>
      </c>
      <c r="B33" s="163" t="e">
        <f>IF(ROUND(VALUE(SUBSTITUTE(連結実質赤字比率に係る赤字・黒字の構成分析!F$37,"▲", "-")), 2) &lt; 0, ABS(ROUND(VALUE(SUBSTITUTE(連結実質赤字比率に係る赤字・黒字の構成分析!F$37,"▲", "-")), 2)), NA())</f>
        <v>#VALUE!</v>
      </c>
      <c r="C33" s="163" t="e">
        <f>IF(ROUND(VALUE(SUBSTITUTE(連結実質赤字比率に係る赤字・黒字の構成分析!F$37,"▲", "-")), 2) &gt;= 0, ABS(ROUND(VALUE(SUBSTITUTE(連結実質赤字比率に係る赤字・黒字の構成分析!F$37,"▲", "-")), 2)), NA())</f>
        <v>#VALUE!</v>
      </c>
      <c r="D33" s="163" t="e">
        <f>IF(ROUND(VALUE(SUBSTITUTE(連結実質赤字比率に係る赤字・黒字の構成分析!G$37,"▲", "-")), 2) &lt; 0, ABS(ROUND(VALUE(SUBSTITUTE(連結実質赤字比率に係る赤字・黒字の構成分析!G$37,"▲", "-")), 2)), NA())</f>
        <v>#VALUE!</v>
      </c>
      <c r="E33" s="163" t="e">
        <f>IF(ROUND(VALUE(SUBSTITUTE(連結実質赤字比率に係る赤字・黒字の構成分析!G$37,"▲", "-")), 2) &gt;= 0, ABS(ROUND(VALUE(SUBSTITUTE(連結実質赤字比率に係る赤字・黒字の構成分析!G$37,"▲", "-")), 2)), NA())</f>
        <v>#VALUE!</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2.09</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5.92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6.22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6.85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2.78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4.08</v>
      </c>
    </row>
    <row r="35" spans="1:16" x14ac:dyDescent="0.2">
      <c r="A35" s="163" t="str">
        <f>IF(連結実質赤字比率に係る赤字・黒字の構成分析!C$35="",NA(),連結実質赤字比率に係る赤字・黒字の構成分析!C$35)</f>
        <v>守口市水道事業会計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5.67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5.95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6.71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8.31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8.9499999999999993</v>
      </c>
    </row>
    <row r="36" spans="1:16" x14ac:dyDescent="0.2">
      <c r="A36" s="163" t="str">
        <f>IF(連結実質赤字比率に係る赤字・黒字の構成分析!C$34="",NA(),連結実質赤字比率に係る赤字・黒字の構成分析!C$34)</f>
        <v>守口市下水道事業会計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10.87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13.69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14.88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15.45</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4497</v>
      </c>
      <c r="E42" s="164"/>
      <c r="F42" s="164"/>
      <c r="G42" s="164">
        <f>'実質公債費比率（分子）の構造'!L$52</f>
        <v>4606</v>
      </c>
      <c r="H42" s="164"/>
      <c r="I42" s="164"/>
      <c r="J42" s="164">
        <f>'実質公債費比率（分子）の構造'!M$52</f>
        <v>4547</v>
      </c>
      <c r="K42" s="164"/>
      <c r="L42" s="164"/>
      <c r="M42" s="164">
        <f>'実質公債費比率（分子）の構造'!N$52</f>
        <v>4160</v>
      </c>
      <c r="N42" s="164"/>
      <c r="O42" s="164"/>
      <c r="P42" s="164">
        <f>'実質公債費比率（分子）の構造'!O$52</f>
        <v>4133</v>
      </c>
    </row>
    <row r="43" spans="1:16" x14ac:dyDescent="0.2">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f>'実質公債費比率（分子）の構造'!N$51</f>
        <v>0</v>
      </c>
      <c r="L43" s="164"/>
      <c r="M43" s="164"/>
      <c r="N43" s="164">
        <f>'実質公債費比率（分子）の構造'!O$51</f>
        <v>0</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179</v>
      </c>
      <c r="C45" s="164"/>
      <c r="D45" s="164"/>
      <c r="E45" s="164">
        <f>'実質公債費比率（分子）の構造'!L$49</f>
        <v>158</v>
      </c>
      <c r="F45" s="164"/>
      <c r="G45" s="164"/>
      <c r="H45" s="164">
        <f>'実質公債費比率（分子）の構造'!M$49</f>
        <v>174</v>
      </c>
      <c r="I45" s="164"/>
      <c r="J45" s="164"/>
      <c r="K45" s="164">
        <f>'実質公債費比率（分子）の構造'!N$49</f>
        <v>252</v>
      </c>
      <c r="L45" s="164"/>
      <c r="M45" s="164"/>
      <c r="N45" s="164">
        <f>'実質公債費比率（分子）の構造'!O$49</f>
        <v>274</v>
      </c>
      <c r="O45" s="164"/>
      <c r="P45" s="164"/>
    </row>
    <row r="46" spans="1:16" x14ac:dyDescent="0.2">
      <c r="A46" s="164" t="s">
        <v>64</v>
      </c>
      <c r="B46" s="164">
        <f>'実質公債費比率（分子）の構造'!K$48</f>
        <v>804</v>
      </c>
      <c r="C46" s="164"/>
      <c r="D46" s="164"/>
      <c r="E46" s="164">
        <f>'実質公債費比率（分子）の構造'!L$48</f>
        <v>805</v>
      </c>
      <c r="F46" s="164"/>
      <c r="G46" s="164"/>
      <c r="H46" s="164">
        <f>'実質公債費比率（分子）の構造'!M$48</f>
        <v>802</v>
      </c>
      <c r="I46" s="164"/>
      <c r="J46" s="164"/>
      <c r="K46" s="164">
        <f>'実質公債費比率（分子）の構造'!N$48</f>
        <v>702</v>
      </c>
      <c r="L46" s="164"/>
      <c r="M46" s="164"/>
      <c r="N46" s="164">
        <f>'実質公債費比率（分子）の構造'!O$48</f>
        <v>715</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5387</v>
      </c>
      <c r="C49" s="164"/>
      <c r="D49" s="164"/>
      <c r="E49" s="164">
        <f>'実質公債費比率（分子）の構造'!L$45</f>
        <v>5666</v>
      </c>
      <c r="F49" s="164"/>
      <c r="G49" s="164"/>
      <c r="H49" s="164">
        <f>'実質公債費比率（分子）の構造'!M$45</f>
        <v>5025</v>
      </c>
      <c r="I49" s="164"/>
      <c r="J49" s="164"/>
      <c r="K49" s="164">
        <f>'実質公債費比率（分子）の構造'!N$45</f>
        <v>4732</v>
      </c>
      <c r="L49" s="164"/>
      <c r="M49" s="164"/>
      <c r="N49" s="164">
        <f>'実質公債費比率（分子）の構造'!O$45</f>
        <v>4608</v>
      </c>
      <c r="O49" s="164"/>
      <c r="P49" s="164"/>
    </row>
    <row r="50" spans="1:16" x14ac:dyDescent="0.2">
      <c r="A50" s="164" t="s">
        <v>67</v>
      </c>
      <c r="B50" s="164" t="e">
        <f>NA()</f>
        <v>#N/A</v>
      </c>
      <c r="C50" s="164">
        <f>IF(ISNUMBER('実質公債費比率（分子）の構造'!K$53),'実質公債費比率（分子）の構造'!K$53,NA())</f>
        <v>1873</v>
      </c>
      <c r="D50" s="164" t="e">
        <f>NA()</f>
        <v>#N/A</v>
      </c>
      <c r="E50" s="164" t="e">
        <f>NA()</f>
        <v>#N/A</v>
      </c>
      <c r="F50" s="164">
        <f>IF(ISNUMBER('実質公債費比率（分子）の構造'!L$53),'実質公債費比率（分子）の構造'!L$53,NA())</f>
        <v>2023</v>
      </c>
      <c r="G50" s="164" t="e">
        <f>NA()</f>
        <v>#N/A</v>
      </c>
      <c r="H50" s="164" t="e">
        <f>NA()</f>
        <v>#N/A</v>
      </c>
      <c r="I50" s="164">
        <f>IF(ISNUMBER('実質公債費比率（分子）の構造'!M$53),'実質公債費比率（分子）の構造'!M$53,NA())</f>
        <v>1454</v>
      </c>
      <c r="J50" s="164" t="e">
        <f>NA()</f>
        <v>#N/A</v>
      </c>
      <c r="K50" s="164" t="e">
        <f>NA()</f>
        <v>#N/A</v>
      </c>
      <c r="L50" s="164">
        <f>IF(ISNUMBER('実質公債費比率（分子）の構造'!N$53),'実質公債費比率（分子）の構造'!N$53,NA())</f>
        <v>1526</v>
      </c>
      <c r="M50" s="164" t="e">
        <f>NA()</f>
        <v>#N/A</v>
      </c>
      <c r="N50" s="164" t="e">
        <f>NA()</f>
        <v>#N/A</v>
      </c>
      <c r="O50" s="164">
        <f>IF(ISNUMBER('実質公債費比率（分子）の構造'!O$53),'実質公債費比率（分子）の構造'!O$53,NA())</f>
        <v>1464</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44053</v>
      </c>
      <c r="E56" s="163"/>
      <c r="F56" s="163"/>
      <c r="G56" s="163">
        <f>'将来負担比率（分子）の構造'!J$52</f>
        <v>43103</v>
      </c>
      <c r="H56" s="163"/>
      <c r="I56" s="163"/>
      <c r="J56" s="163">
        <f>'将来負担比率（分子）の構造'!K$52</f>
        <v>42409</v>
      </c>
      <c r="K56" s="163"/>
      <c r="L56" s="163"/>
      <c r="M56" s="163">
        <f>'将来負担比率（分子）の構造'!L$52</f>
        <v>42171</v>
      </c>
      <c r="N56" s="163"/>
      <c r="O56" s="163"/>
      <c r="P56" s="163">
        <f>'将来負担比率（分子）の構造'!M$52</f>
        <v>40230</v>
      </c>
    </row>
    <row r="57" spans="1:16" x14ac:dyDescent="0.2">
      <c r="A57" s="163" t="s">
        <v>42</v>
      </c>
      <c r="B57" s="163"/>
      <c r="C57" s="163"/>
      <c r="D57" s="163">
        <f>'将来負担比率（分子）の構造'!I$51</f>
        <v>9604</v>
      </c>
      <c r="E57" s="163"/>
      <c r="F57" s="163"/>
      <c r="G57" s="163">
        <f>'将来負担比率（分子）の構造'!J$51</f>
        <v>10543</v>
      </c>
      <c r="H57" s="163"/>
      <c r="I57" s="163"/>
      <c r="J57" s="163">
        <f>'将来負担比率（分子）の構造'!K$51</f>
        <v>10623</v>
      </c>
      <c r="K57" s="163"/>
      <c r="L57" s="163"/>
      <c r="M57" s="163">
        <f>'将来負担比率（分子）の構造'!L$51</f>
        <v>10541</v>
      </c>
      <c r="N57" s="163"/>
      <c r="O57" s="163"/>
      <c r="P57" s="163">
        <f>'将来負担比率（分子）の構造'!M$51</f>
        <v>11702</v>
      </c>
    </row>
    <row r="58" spans="1:16" x14ac:dyDescent="0.2">
      <c r="A58" s="163" t="s">
        <v>41</v>
      </c>
      <c r="B58" s="163"/>
      <c r="C58" s="163"/>
      <c r="D58" s="163">
        <f>'将来負担比率（分子）の構造'!I$50</f>
        <v>12024</v>
      </c>
      <c r="E58" s="163"/>
      <c r="F58" s="163"/>
      <c r="G58" s="163">
        <f>'将来負担比率（分子）の構造'!J$50</f>
        <v>12034</v>
      </c>
      <c r="H58" s="163"/>
      <c r="I58" s="163"/>
      <c r="J58" s="163">
        <f>'将来負担比率（分子）の構造'!K$50</f>
        <v>14060</v>
      </c>
      <c r="K58" s="163"/>
      <c r="L58" s="163"/>
      <c r="M58" s="163">
        <f>'将来負担比率（分子）の構造'!L$50</f>
        <v>18131</v>
      </c>
      <c r="N58" s="163"/>
      <c r="O58" s="163"/>
      <c r="P58" s="163">
        <f>'将来負担比率（分子）の構造'!M$50</f>
        <v>19993</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3913</v>
      </c>
      <c r="C62" s="163"/>
      <c r="D62" s="163"/>
      <c r="E62" s="163">
        <f>'将来負担比率（分子）の構造'!J$45</f>
        <v>3594</v>
      </c>
      <c r="F62" s="163"/>
      <c r="G62" s="163"/>
      <c r="H62" s="163">
        <f>'将来負担比率（分子）の構造'!K$45</f>
        <v>3566</v>
      </c>
      <c r="I62" s="163"/>
      <c r="J62" s="163"/>
      <c r="K62" s="163">
        <f>'将来負担比率（分子）の構造'!L$45</f>
        <v>3657</v>
      </c>
      <c r="L62" s="163"/>
      <c r="M62" s="163"/>
      <c r="N62" s="163">
        <f>'将来負担比率（分子）の構造'!M$45</f>
        <v>3705</v>
      </c>
      <c r="O62" s="163"/>
      <c r="P62" s="163"/>
    </row>
    <row r="63" spans="1:16" x14ac:dyDescent="0.2">
      <c r="A63" s="163" t="s">
        <v>34</v>
      </c>
      <c r="B63" s="163">
        <f>'将来負担比率（分子）の構造'!I$44</f>
        <v>1668</v>
      </c>
      <c r="C63" s="163"/>
      <c r="D63" s="163"/>
      <c r="E63" s="163">
        <f>'将来負担比率（分子）の構造'!J$44</f>
        <v>1742</v>
      </c>
      <c r="F63" s="163"/>
      <c r="G63" s="163"/>
      <c r="H63" s="163">
        <f>'将来負担比率（分子）の構造'!K$44</f>
        <v>2777</v>
      </c>
      <c r="I63" s="163"/>
      <c r="J63" s="163"/>
      <c r="K63" s="163">
        <f>'将来負担比率（分子）の構造'!L$44</f>
        <v>2956</v>
      </c>
      <c r="L63" s="163"/>
      <c r="M63" s="163"/>
      <c r="N63" s="163">
        <f>'将来負担比率（分子）の構造'!M$44</f>
        <v>2885</v>
      </c>
      <c r="O63" s="163"/>
      <c r="P63" s="163"/>
    </row>
    <row r="64" spans="1:16" x14ac:dyDescent="0.2">
      <c r="A64" s="163" t="s">
        <v>33</v>
      </c>
      <c r="B64" s="163">
        <f>'将来負担比率（分子）の構造'!I$43</f>
        <v>8684</v>
      </c>
      <c r="C64" s="163"/>
      <c r="D64" s="163"/>
      <c r="E64" s="163">
        <f>'将来負担比率（分子）の構造'!J$43</f>
        <v>9845</v>
      </c>
      <c r="F64" s="163"/>
      <c r="G64" s="163"/>
      <c r="H64" s="163">
        <f>'将来負担比率（分子）の構造'!K$43</f>
        <v>9820</v>
      </c>
      <c r="I64" s="163"/>
      <c r="J64" s="163"/>
      <c r="K64" s="163">
        <f>'将来負担比率（分子）の構造'!L$43</f>
        <v>9886</v>
      </c>
      <c r="L64" s="163"/>
      <c r="M64" s="163"/>
      <c r="N64" s="163">
        <f>'将来負担比率（分子）の構造'!M$43</f>
        <v>10339</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63102</v>
      </c>
      <c r="C66" s="163"/>
      <c r="D66" s="163"/>
      <c r="E66" s="163">
        <f>'将来負担比率（分子）の構造'!J$41</f>
        <v>59034</v>
      </c>
      <c r="F66" s="163"/>
      <c r="G66" s="163"/>
      <c r="H66" s="163">
        <f>'将来負担比率（分子）の構造'!K$41</f>
        <v>55652</v>
      </c>
      <c r="I66" s="163"/>
      <c r="J66" s="163"/>
      <c r="K66" s="163">
        <f>'将来負担比率（分子）の構造'!L$41</f>
        <v>55107</v>
      </c>
      <c r="L66" s="163"/>
      <c r="M66" s="163"/>
      <c r="N66" s="163">
        <f>'将来負担比率（分子）の構造'!M$41</f>
        <v>51564</v>
      </c>
      <c r="O66" s="163"/>
      <c r="P66" s="163"/>
    </row>
    <row r="67" spans="1:16" x14ac:dyDescent="0.2">
      <c r="A67" s="163" t="s">
        <v>71</v>
      </c>
      <c r="B67" s="163" t="e">
        <f>NA()</f>
        <v>#N/A</v>
      </c>
      <c r="C67" s="163">
        <f>IF(ISNUMBER('将来負担比率（分子）の構造'!I$53), IF('将来負担比率（分子）の構造'!I$53 &lt; 0, 0, '将来負担比率（分子）の構造'!I$53), NA())</f>
        <v>11686</v>
      </c>
      <c r="D67" s="163" t="e">
        <f>NA()</f>
        <v>#N/A</v>
      </c>
      <c r="E67" s="163" t="e">
        <f>NA()</f>
        <v>#N/A</v>
      </c>
      <c r="F67" s="163">
        <f>IF(ISNUMBER('将来負担比率（分子）の構造'!J$53), IF('将来負担比率（分子）の構造'!J$53 &lt; 0, 0, '将来負担比率（分子）の構造'!J$53), NA())</f>
        <v>8535</v>
      </c>
      <c r="G67" s="163" t="e">
        <f>NA()</f>
        <v>#N/A</v>
      </c>
      <c r="H67" s="163" t="e">
        <f>NA()</f>
        <v>#N/A</v>
      </c>
      <c r="I67" s="163">
        <f>IF(ISNUMBER('将来負担比率（分子）の構造'!K$53), IF('将来負担比率（分子）の構造'!K$53 &lt; 0, 0, '将来負担比率（分子）の構造'!K$53), NA())</f>
        <v>4722</v>
      </c>
      <c r="J67" s="163" t="e">
        <f>NA()</f>
        <v>#N/A</v>
      </c>
      <c r="K67" s="163" t="e">
        <f>NA()</f>
        <v>#N/A</v>
      </c>
      <c r="L67" s="163">
        <f>IF(ISNUMBER('将来負担比率（分子）の構造'!L$53), IF('将来負担比率（分子）の構造'!L$53 &lt; 0, 0, '将来負担比率（分子）の構造'!L$53), NA())</f>
        <v>762</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5148</v>
      </c>
      <c r="C72" s="167">
        <f>基金残高に係る経年分析!G55</f>
        <v>6500</v>
      </c>
      <c r="D72" s="167">
        <f>基金残高に係る経年分析!H55</f>
        <v>6398</v>
      </c>
    </row>
    <row r="73" spans="1:16" x14ac:dyDescent="0.2">
      <c r="A73" s="166" t="s">
        <v>74</v>
      </c>
      <c r="B73" s="167">
        <f>基金残高に係る経年分析!F56</f>
        <v>822</v>
      </c>
      <c r="C73" s="167">
        <f>基金残高に係る経年分析!G56</f>
        <v>1926</v>
      </c>
      <c r="D73" s="167">
        <f>基金残高に係る経年分析!H56</f>
        <v>3095</v>
      </c>
    </row>
    <row r="74" spans="1:16" x14ac:dyDescent="0.2">
      <c r="A74" s="166" t="s">
        <v>75</v>
      </c>
      <c r="B74" s="167">
        <f>基金残高に係る経年分析!F57</f>
        <v>8089</v>
      </c>
      <c r="C74" s="167">
        <f>基金残高に係る経年分析!G57</f>
        <v>9705</v>
      </c>
      <c r="D74" s="167">
        <f>基金残高に係る経年分析!H57</f>
        <v>10500</v>
      </c>
    </row>
  </sheetData>
  <sheetProtection algorithmName="SHA-512" hashValue="p68t+EE560zvlTtnCc1lpQhskhWteCJ8InJ2Gt9I2YnT+VQCdhrez66lgOXZsvjPIq/zYqws6DkCl82TfkD33w==" saltValue="aLfv90l2dY9EGmmVV3QwF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M49"/>
  <sheetViews>
    <sheetView showGridLines="0" zoomScaleNormal="10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22725812</v>
      </c>
      <c r="S5" s="677"/>
      <c r="T5" s="677"/>
      <c r="U5" s="677"/>
      <c r="V5" s="677"/>
      <c r="W5" s="677"/>
      <c r="X5" s="677"/>
      <c r="Y5" s="702"/>
      <c r="Z5" s="715">
        <v>29.5</v>
      </c>
      <c r="AA5" s="715"/>
      <c r="AB5" s="715"/>
      <c r="AC5" s="715"/>
      <c r="AD5" s="716">
        <v>20796939</v>
      </c>
      <c r="AE5" s="716"/>
      <c r="AF5" s="716"/>
      <c r="AG5" s="716"/>
      <c r="AH5" s="716"/>
      <c r="AI5" s="716"/>
      <c r="AJ5" s="716"/>
      <c r="AK5" s="716"/>
      <c r="AL5" s="703">
        <v>57.7</v>
      </c>
      <c r="AM5" s="685"/>
      <c r="AN5" s="685"/>
      <c r="AO5" s="704"/>
      <c r="AP5" s="679" t="s">
        <v>216</v>
      </c>
      <c r="AQ5" s="680"/>
      <c r="AR5" s="680"/>
      <c r="AS5" s="680"/>
      <c r="AT5" s="680"/>
      <c r="AU5" s="680"/>
      <c r="AV5" s="680"/>
      <c r="AW5" s="680"/>
      <c r="AX5" s="680"/>
      <c r="AY5" s="680"/>
      <c r="AZ5" s="680"/>
      <c r="BA5" s="680"/>
      <c r="BB5" s="680"/>
      <c r="BC5" s="680"/>
      <c r="BD5" s="680"/>
      <c r="BE5" s="680"/>
      <c r="BF5" s="681"/>
      <c r="BG5" s="621">
        <v>20015162</v>
      </c>
      <c r="BH5" s="622"/>
      <c r="BI5" s="622"/>
      <c r="BJ5" s="622"/>
      <c r="BK5" s="622"/>
      <c r="BL5" s="622"/>
      <c r="BM5" s="622"/>
      <c r="BN5" s="623"/>
      <c r="BO5" s="659">
        <v>88.1</v>
      </c>
      <c r="BP5" s="659"/>
      <c r="BQ5" s="659"/>
      <c r="BR5" s="659"/>
      <c r="BS5" s="660">
        <v>515026</v>
      </c>
      <c r="BT5" s="660"/>
      <c r="BU5" s="660"/>
      <c r="BV5" s="660"/>
      <c r="BW5" s="660"/>
      <c r="BX5" s="660"/>
      <c r="BY5" s="660"/>
      <c r="BZ5" s="660"/>
      <c r="CA5" s="660"/>
      <c r="CB5" s="698"/>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221730</v>
      </c>
      <c r="S6" s="622"/>
      <c r="T6" s="622"/>
      <c r="U6" s="622"/>
      <c r="V6" s="622"/>
      <c r="W6" s="622"/>
      <c r="X6" s="622"/>
      <c r="Y6" s="623"/>
      <c r="Z6" s="659">
        <v>0.3</v>
      </c>
      <c r="AA6" s="659"/>
      <c r="AB6" s="659"/>
      <c r="AC6" s="659"/>
      <c r="AD6" s="660">
        <v>221730</v>
      </c>
      <c r="AE6" s="660"/>
      <c r="AF6" s="660"/>
      <c r="AG6" s="660"/>
      <c r="AH6" s="660"/>
      <c r="AI6" s="660"/>
      <c r="AJ6" s="660"/>
      <c r="AK6" s="660"/>
      <c r="AL6" s="624">
        <v>0.6</v>
      </c>
      <c r="AM6" s="625"/>
      <c r="AN6" s="625"/>
      <c r="AO6" s="661"/>
      <c r="AP6" s="618" t="s">
        <v>221</v>
      </c>
      <c r="AQ6" s="619"/>
      <c r="AR6" s="619"/>
      <c r="AS6" s="619"/>
      <c r="AT6" s="619"/>
      <c r="AU6" s="619"/>
      <c r="AV6" s="619"/>
      <c r="AW6" s="619"/>
      <c r="AX6" s="619"/>
      <c r="AY6" s="619"/>
      <c r="AZ6" s="619"/>
      <c r="BA6" s="619"/>
      <c r="BB6" s="619"/>
      <c r="BC6" s="619"/>
      <c r="BD6" s="619"/>
      <c r="BE6" s="619"/>
      <c r="BF6" s="620"/>
      <c r="BG6" s="621">
        <v>20015162</v>
      </c>
      <c r="BH6" s="622"/>
      <c r="BI6" s="622"/>
      <c r="BJ6" s="622"/>
      <c r="BK6" s="622"/>
      <c r="BL6" s="622"/>
      <c r="BM6" s="622"/>
      <c r="BN6" s="623"/>
      <c r="BO6" s="659">
        <v>88.1</v>
      </c>
      <c r="BP6" s="659"/>
      <c r="BQ6" s="659"/>
      <c r="BR6" s="659"/>
      <c r="BS6" s="660">
        <v>515026</v>
      </c>
      <c r="BT6" s="660"/>
      <c r="BU6" s="660"/>
      <c r="BV6" s="660"/>
      <c r="BW6" s="660"/>
      <c r="BX6" s="660"/>
      <c r="BY6" s="660"/>
      <c r="BZ6" s="660"/>
      <c r="CA6" s="660"/>
      <c r="CB6" s="698"/>
      <c r="CD6" s="679" t="s">
        <v>222</v>
      </c>
      <c r="CE6" s="680"/>
      <c r="CF6" s="680"/>
      <c r="CG6" s="680"/>
      <c r="CH6" s="680"/>
      <c r="CI6" s="680"/>
      <c r="CJ6" s="680"/>
      <c r="CK6" s="680"/>
      <c r="CL6" s="680"/>
      <c r="CM6" s="680"/>
      <c r="CN6" s="680"/>
      <c r="CO6" s="680"/>
      <c r="CP6" s="680"/>
      <c r="CQ6" s="681"/>
      <c r="CR6" s="621">
        <v>380064</v>
      </c>
      <c r="CS6" s="622"/>
      <c r="CT6" s="622"/>
      <c r="CU6" s="622"/>
      <c r="CV6" s="622"/>
      <c r="CW6" s="622"/>
      <c r="CX6" s="622"/>
      <c r="CY6" s="623"/>
      <c r="CZ6" s="703">
        <v>0.5</v>
      </c>
      <c r="DA6" s="685"/>
      <c r="DB6" s="685"/>
      <c r="DC6" s="705"/>
      <c r="DD6" s="627" t="s">
        <v>122</v>
      </c>
      <c r="DE6" s="622"/>
      <c r="DF6" s="622"/>
      <c r="DG6" s="622"/>
      <c r="DH6" s="622"/>
      <c r="DI6" s="622"/>
      <c r="DJ6" s="622"/>
      <c r="DK6" s="622"/>
      <c r="DL6" s="622"/>
      <c r="DM6" s="622"/>
      <c r="DN6" s="622"/>
      <c r="DO6" s="622"/>
      <c r="DP6" s="623"/>
      <c r="DQ6" s="627">
        <v>380063</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21346</v>
      </c>
      <c r="S7" s="622"/>
      <c r="T7" s="622"/>
      <c r="U7" s="622"/>
      <c r="V7" s="622"/>
      <c r="W7" s="622"/>
      <c r="X7" s="622"/>
      <c r="Y7" s="623"/>
      <c r="Z7" s="659">
        <v>0</v>
      </c>
      <c r="AA7" s="659"/>
      <c r="AB7" s="659"/>
      <c r="AC7" s="659"/>
      <c r="AD7" s="660">
        <v>21346</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9288473</v>
      </c>
      <c r="BH7" s="622"/>
      <c r="BI7" s="622"/>
      <c r="BJ7" s="622"/>
      <c r="BK7" s="622"/>
      <c r="BL7" s="622"/>
      <c r="BM7" s="622"/>
      <c r="BN7" s="623"/>
      <c r="BO7" s="659">
        <v>40.9</v>
      </c>
      <c r="BP7" s="659"/>
      <c r="BQ7" s="659"/>
      <c r="BR7" s="659"/>
      <c r="BS7" s="660">
        <v>515026</v>
      </c>
      <c r="BT7" s="660"/>
      <c r="BU7" s="660"/>
      <c r="BV7" s="660"/>
      <c r="BW7" s="660"/>
      <c r="BX7" s="660"/>
      <c r="BY7" s="660"/>
      <c r="BZ7" s="660"/>
      <c r="CA7" s="660"/>
      <c r="CB7" s="698"/>
      <c r="CD7" s="618" t="s">
        <v>225</v>
      </c>
      <c r="CE7" s="619"/>
      <c r="CF7" s="619"/>
      <c r="CG7" s="619"/>
      <c r="CH7" s="619"/>
      <c r="CI7" s="619"/>
      <c r="CJ7" s="619"/>
      <c r="CK7" s="619"/>
      <c r="CL7" s="619"/>
      <c r="CM7" s="619"/>
      <c r="CN7" s="619"/>
      <c r="CO7" s="619"/>
      <c r="CP7" s="619"/>
      <c r="CQ7" s="620"/>
      <c r="CR7" s="621">
        <v>8729208</v>
      </c>
      <c r="CS7" s="622"/>
      <c r="CT7" s="622"/>
      <c r="CU7" s="622"/>
      <c r="CV7" s="622"/>
      <c r="CW7" s="622"/>
      <c r="CX7" s="622"/>
      <c r="CY7" s="623"/>
      <c r="CZ7" s="659">
        <v>11.6</v>
      </c>
      <c r="DA7" s="659"/>
      <c r="DB7" s="659"/>
      <c r="DC7" s="659"/>
      <c r="DD7" s="627">
        <v>707551</v>
      </c>
      <c r="DE7" s="622"/>
      <c r="DF7" s="622"/>
      <c r="DG7" s="622"/>
      <c r="DH7" s="622"/>
      <c r="DI7" s="622"/>
      <c r="DJ7" s="622"/>
      <c r="DK7" s="622"/>
      <c r="DL7" s="622"/>
      <c r="DM7" s="622"/>
      <c r="DN7" s="622"/>
      <c r="DO7" s="622"/>
      <c r="DP7" s="623"/>
      <c r="DQ7" s="627">
        <v>5497954</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236801</v>
      </c>
      <c r="S8" s="622"/>
      <c r="T8" s="622"/>
      <c r="U8" s="622"/>
      <c r="V8" s="622"/>
      <c r="W8" s="622"/>
      <c r="X8" s="622"/>
      <c r="Y8" s="623"/>
      <c r="Z8" s="659">
        <v>0.3</v>
      </c>
      <c r="AA8" s="659"/>
      <c r="AB8" s="659"/>
      <c r="AC8" s="659"/>
      <c r="AD8" s="660">
        <v>236801</v>
      </c>
      <c r="AE8" s="660"/>
      <c r="AF8" s="660"/>
      <c r="AG8" s="660"/>
      <c r="AH8" s="660"/>
      <c r="AI8" s="660"/>
      <c r="AJ8" s="660"/>
      <c r="AK8" s="660"/>
      <c r="AL8" s="624">
        <v>0.7</v>
      </c>
      <c r="AM8" s="625"/>
      <c r="AN8" s="625"/>
      <c r="AO8" s="661"/>
      <c r="AP8" s="618" t="s">
        <v>227</v>
      </c>
      <c r="AQ8" s="619"/>
      <c r="AR8" s="619"/>
      <c r="AS8" s="619"/>
      <c r="AT8" s="619"/>
      <c r="AU8" s="619"/>
      <c r="AV8" s="619"/>
      <c r="AW8" s="619"/>
      <c r="AX8" s="619"/>
      <c r="AY8" s="619"/>
      <c r="AZ8" s="619"/>
      <c r="BA8" s="619"/>
      <c r="BB8" s="619"/>
      <c r="BC8" s="619"/>
      <c r="BD8" s="619"/>
      <c r="BE8" s="619"/>
      <c r="BF8" s="620"/>
      <c r="BG8" s="621">
        <v>211299</v>
      </c>
      <c r="BH8" s="622"/>
      <c r="BI8" s="622"/>
      <c r="BJ8" s="622"/>
      <c r="BK8" s="622"/>
      <c r="BL8" s="622"/>
      <c r="BM8" s="622"/>
      <c r="BN8" s="623"/>
      <c r="BO8" s="659">
        <v>0.9</v>
      </c>
      <c r="BP8" s="659"/>
      <c r="BQ8" s="659"/>
      <c r="BR8" s="659"/>
      <c r="BS8" s="660" t="s">
        <v>122</v>
      </c>
      <c r="BT8" s="660"/>
      <c r="BU8" s="660"/>
      <c r="BV8" s="660"/>
      <c r="BW8" s="660"/>
      <c r="BX8" s="660"/>
      <c r="BY8" s="660"/>
      <c r="BZ8" s="660"/>
      <c r="CA8" s="660"/>
      <c r="CB8" s="698"/>
      <c r="CD8" s="618" t="s">
        <v>228</v>
      </c>
      <c r="CE8" s="619"/>
      <c r="CF8" s="619"/>
      <c r="CG8" s="619"/>
      <c r="CH8" s="619"/>
      <c r="CI8" s="619"/>
      <c r="CJ8" s="619"/>
      <c r="CK8" s="619"/>
      <c r="CL8" s="619"/>
      <c r="CM8" s="619"/>
      <c r="CN8" s="619"/>
      <c r="CO8" s="619"/>
      <c r="CP8" s="619"/>
      <c r="CQ8" s="620"/>
      <c r="CR8" s="621">
        <v>41193438</v>
      </c>
      <c r="CS8" s="622"/>
      <c r="CT8" s="622"/>
      <c r="CU8" s="622"/>
      <c r="CV8" s="622"/>
      <c r="CW8" s="622"/>
      <c r="CX8" s="622"/>
      <c r="CY8" s="623"/>
      <c r="CZ8" s="659">
        <v>54.6</v>
      </c>
      <c r="DA8" s="659"/>
      <c r="DB8" s="659"/>
      <c r="DC8" s="659"/>
      <c r="DD8" s="627">
        <v>1017777</v>
      </c>
      <c r="DE8" s="622"/>
      <c r="DF8" s="622"/>
      <c r="DG8" s="622"/>
      <c r="DH8" s="622"/>
      <c r="DI8" s="622"/>
      <c r="DJ8" s="622"/>
      <c r="DK8" s="622"/>
      <c r="DL8" s="622"/>
      <c r="DM8" s="622"/>
      <c r="DN8" s="622"/>
      <c r="DO8" s="622"/>
      <c r="DP8" s="623"/>
      <c r="DQ8" s="627">
        <v>18010993</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311677</v>
      </c>
      <c r="S9" s="622"/>
      <c r="T9" s="622"/>
      <c r="U9" s="622"/>
      <c r="V9" s="622"/>
      <c r="W9" s="622"/>
      <c r="X9" s="622"/>
      <c r="Y9" s="623"/>
      <c r="Z9" s="659">
        <v>0.4</v>
      </c>
      <c r="AA9" s="659"/>
      <c r="AB9" s="659"/>
      <c r="AC9" s="659"/>
      <c r="AD9" s="660">
        <v>311677</v>
      </c>
      <c r="AE9" s="660"/>
      <c r="AF9" s="660"/>
      <c r="AG9" s="660"/>
      <c r="AH9" s="660"/>
      <c r="AI9" s="660"/>
      <c r="AJ9" s="660"/>
      <c r="AK9" s="660"/>
      <c r="AL9" s="624">
        <v>0.9</v>
      </c>
      <c r="AM9" s="625"/>
      <c r="AN9" s="625"/>
      <c r="AO9" s="661"/>
      <c r="AP9" s="618" t="s">
        <v>230</v>
      </c>
      <c r="AQ9" s="619"/>
      <c r="AR9" s="619"/>
      <c r="AS9" s="619"/>
      <c r="AT9" s="619"/>
      <c r="AU9" s="619"/>
      <c r="AV9" s="619"/>
      <c r="AW9" s="619"/>
      <c r="AX9" s="619"/>
      <c r="AY9" s="619"/>
      <c r="AZ9" s="619"/>
      <c r="BA9" s="619"/>
      <c r="BB9" s="619"/>
      <c r="BC9" s="619"/>
      <c r="BD9" s="619"/>
      <c r="BE9" s="619"/>
      <c r="BF9" s="620"/>
      <c r="BG9" s="621">
        <v>7058262</v>
      </c>
      <c r="BH9" s="622"/>
      <c r="BI9" s="622"/>
      <c r="BJ9" s="622"/>
      <c r="BK9" s="622"/>
      <c r="BL9" s="622"/>
      <c r="BM9" s="622"/>
      <c r="BN9" s="623"/>
      <c r="BO9" s="659">
        <v>31.1</v>
      </c>
      <c r="BP9" s="659"/>
      <c r="BQ9" s="659"/>
      <c r="BR9" s="659"/>
      <c r="BS9" s="660" t="s">
        <v>122</v>
      </c>
      <c r="BT9" s="660"/>
      <c r="BU9" s="660"/>
      <c r="BV9" s="660"/>
      <c r="BW9" s="660"/>
      <c r="BX9" s="660"/>
      <c r="BY9" s="660"/>
      <c r="BZ9" s="660"/>
      <c r="CA9" s="660"/>
      <c r="CB9" s="698"/>
      <c r="CD9" s="618" t="s">
        <v>231</v>
      </c>
      <c r="CE9" s="619"/>
      <c r="CF9" s="619"/>
      <c r="CG9" s="619"/>
      <c r="CH9" s="619"/>
      <c r="CI9" s="619"/>
      <c r="CJ9" s="619"/>
      <c r="CK9" s="619"/>
      <c r="CL9" s="619"/>
      <c r="CM9" s="619"/>
      <c r="CN9" s="619"/>
      <c r="CO9" s="619"/>
      <c r="CP9" s="619"/>
      <c r="CQ9" s="620"/>
      <c r="CR9" s="621">
        <v>4645002</v>
      </c>
      <c r="CS9" s="622"/>
      <c r="CT9" s="622"/>
      <c r="CU9" s="622"/>
      <c r="CV9" s="622"/>
      <c r="CW9" s="622"/>
      <c r="CX9" s="622"/>
      <c r="CY9" s="623"/>
      <c r="CZ9" s="659">
        <v>6.2</v>
      </c>
      <c r="DA9" s="659"/>
      <c r="DB9" s="659"/>
      <c r="DC9" s="659"/>
      <c r="DD9" s="627">
        <v>153177</v>
      </c>
      <c r="DE9" s="622"/>
      <c r="DF9" s="622"/>
      <c r="DG9" s="622"/>
      <c r="DH9" s="622"/>
      <c r="DI9" s="622"/>
      <c r="DJ9" s="622"/>
      <c r="DK9" s="622"/>
      <c r="DL9" s="622"/>
      <c r="DM9" s="622"/>
      <c r="DN9" s="622"/>
      <c r="DO9" s="622"/>
      <c r="DP9" s="623"/>
      <c r="DQ9" s="627">
        <v>3166731</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531924</v>
      </c>
      <c r="BH10" s="622"/>
      <c r="BI10" s="622"/>
      <c r="BJ10" s="622"/>
      <c r="BK10" s="622"/>
      <c r="BL10" s="622"/>
      <c r="BM10" s="622"/>
      <c r="BN10" s="623"/>
      <c r="BO10" s="659">
        <v>2.2999999999999998</v>
      </c>
      <c r="BP10" s="659"/>
      <c r="BQ10" s="659"/>
      <c r="BR10" s="659"/>
      <c r="BS10" s="660">
        <v>88905</v>
      </c>
      <c r="BT10" s="660"/>
      <c r="BU10" s="660"/>
      <c r="BV10" s="660"/>
      <c r="BW10" s="660"/>
      <c r="BX10" s="660"/>
      <c r="BY10" s="660"/>
      <c r="BZ10" s="660"/>
      <c r="CA10" s="660"/>
      <c r="CB10" s="698"/>
      <c r="CD10" s="618" t="s">
        <v>234</v>
      </c>
      <c r="CE10" s="619"/>
      <c r="CF10" s="619"/>
      <c r="CG10" s="619"/>
      <c r="CH10" s="619"/>
      <c r="CI10" s="619"/>
      <c r="CJ10" s="619"/>
      <c r="CK10" s="619"/>
      <c r="CL10" s="619"/>
      <c r="CM10" s="619"/>
      <c r="CN10" s="619"/>
      <c r="CO10" s="619"/>
      <c r="CP10" s="619"/>
      <c r="CQ10" s="620"/>
      <c r="CR10" s="621">
        <v>18757</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18757</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3455419</v>
      </c>
      <c r="S11" s="622"/>
      <c r="T11" s="622"/>
      <c r="U11" s="622"/>
      <c r="V11" s="622"/>
      <c r="W11" s="622"/>
      <c r="X11" s="622"/>
      <c r="Y11" s="623"/>
      <c r="Z11" s="624">
        <v>4.5</v>
      </c>
      <c r="AA11" s="625"/>
      <c r="AB11" s="625"/>
      <c r="AC11" s="626"/>
      <c r="AD11" s="627">
        <v>3455419</v>
      </c>
      <c r="AE11" s="622"/>
      <c r="AF11" s="622"/>
      <c r="AG11" s="622"/>
      <c r="AH11" s="622"/>
      <c r="AI11" s="622"/>
      <c r="AJ11" s="622"/>
      <c r="AK11" s="623"/>
      <c r="AL11" s="624">
        <v>9.6</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1486988</v>
      </c>
      <c r="BH11" s="622"/>
      <c r="BI11" s="622"/>
      <c r="BJ11" s="622"/>
      <c r="BK11" s="622"/>
      <c r="BL11" s="622"/>
      <c r="BM11" s="622"/>
      <c r="BN11" s="623"/>
      <c r="BO11" s="659">
        <v>6.5</v>
      </c>
      <c r="BP11" s="659"/>
      <c r="BQ11" s="659"/>
      <c r="BR11" s="659"/>
      <c r="BS11" s="660">
        <v>426121</v>
      </c>
      <c r="BT11" s="660"/>
      <c r="BU11" s="660"/>
      <c r="BV11" s="660"/>
      <c r="BW11" s="660"/>
      <c r="BX11" s="660"/>
      <c r="BY11" s="660"/>
      <c r="BZ11" s="660"/>
      <c r="CA11" s="660"/>
      <c r="CB11" s="698"/>
      <c r="CD11" s="618" t="s">
        <v>237</v>
      </c>
      <c r="CE11" s="619"/>
      <c r="CF11" s="619"/>
      <c r="CG11" s="619"/>
      <c r="CH11" s="619"/>
      <c r="CI11" s="619"/>
      <c r="CJ11" s="619"/>
      <c r="CK11" s="619"/>
      <c r="CL11" s="619"/>
      <c r="CM11" s="619"/>
      <c r="CN11" s="619"/>
      <c r="CO11" s="619"/>
      <c r="CP11" s="619"/>
      <c r="CQ11" s="620"/>
      <c r="CR11" s="621">
        <v>39061</v>
      </c>
      <c r="CS11" s="622"/>
      <c r="CT11" s="622"/>
      <c r="CU11" s="622"/>
      <c r="CV11" s="622"/>
      <c r="CW11" s="622"/>
      <c r="CX11" s="622"/>
      <c r="CY11" s="623"/>
      <c r="CZ11" s="659">
        <v>0.1</v>
      </c>
      <c r="DA11" s="659"/>
      <c r="DB11" s="659"/>
      <c r="DC11" s="659"/>
      <c r="DD11" s="627" t="s">
        <v>122</v>
      </c>
      <c r="DE11" s="622"/>
      <c r="DF11" s="622"/>
      <c r="DG11" s="622"/>
      <c r="DH11" s="622"/>
      <c r="DI11" s="622"/>
      <c r="DJ11" s="622"/>
      <c r="DK11" s="622"/>
      <c r="DL11" s="622"/>
      <c r="DM11" s="622"/>
      <c r="DN11" s="622"/>
      <c r="DO11" s="622"/>
      <c r="DP11" s="623"/>
      <c r="DQ11" s="627">
        <v>38264</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9429188</v>
      </c>
      <c r="BH12" s="622"/>
      <c r="BI12" s="622"/>
      <c r="BJ12" s="622"/>
      <c r="BK12" s="622"/>
      <c r="BL12" s="622"/>
      <c r="BM12" s="622"/>
      <c r="BN12" s="623"/>
      <c r="BO12" s="659">
        <v>41.5</v>
      </c>
      <c r="BP12" s="659"/>
      <c r="BQ12" s="659"/>
      <c r="BR12" s="659"/>
      <c r="BS12" s="660" t="s">
        <v>122</v>
      </c>
      <c r="BT12" s="660"/>
      <c r="BU12" s="660"/>
      <c r="BV12" s="660"/>
      <c r="BW12" s="660"/>
      <c r="BX12" s="660"/>
      <c r="BY12" s="660"/>
      <c r="BZ12" s="660"/>
      <c r="CA12" s="660"/>
      <c r="CB12" s="698"/>
      <c r="CD12" s="618" t="s">
        <v>240</v>
      </c>
      <c r="CE12" s="619"/>
      <c r="CF12" s="619"/>
      <c r="CG12" s="619"/>
      <c r="CH12" s="619"/>
      <c r="CI12" s="619"/>
      <c r="CJ12" s="619"/>
      <c r="CK12" s="619"/>
      <c r="CL12" s="619"/>
      <c r="CM12" s="619"/>
      <c r="CN12" s="619"/>
      <c r="CO12" s="619"/>
      <c r="CP12" s="619"/>
      <c r="CQ12" s="620"/>
      <c r="CR12" s="621">
        <v>66954</v>
      </c>
      <c r="CS12" s="622"/>
      <c r="CT12" s="622"/>
      <c r="CU12" s="622"/>
      <c r="CV12" s="622"/>
      <c r="CW12" s="622"/>
      <c r="CX12" s="622"/>
      <c r="CY12" s="623"/>
      <c r="CZ12" s="659">
        <v>0.1</v>
      </c>
      <c r="DA12" s="659"/>
      <c r="DB12" s="659"/>
      <c r="DC12" s="659"/>
      <c r="DD12" s="627" t="s">
        <v>122</v>
      </c>
      <c r="DE12" s="622"/>
      <c r="DF12" s="622"/>
      <c r="DG12" s="622"/>
      <c r="DH12" s="622"/>
      <c r="DI12" s="622"/>
      <c r="DJ12" s="622"/>
      <c r="DK12" s="622"/>
      <c r="DL12" s="622"/>
      <c r="DM12" s="622"/>
      <c r="DN12" s="622"/>
      <c r="DO12" s="622"/>
      <c r="DP12" s="623"/>
      <c r="DQ12" s="627">
        <v>59783</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9231923</v>
      </c>
      <c r="BH13" s="622"/>
      <c r="BI13" s="622"/>
      <c r="BJ13" s="622"/>
      <c r="BK13" s="622"/>
      <c r="BL13" s="622"/>
      <c r="BM13" s="622"/>
      <c r="BN13" s="623"/>
      <c r="BO13" s="659">
        <v>40.6</v>
      </c>
      <c r="BP13" s="659"/>
      <c r="BQ13" s="659"/>
      <c r="BR13" s="659"/>
      <c r="BS13" s="660" t="s">
        <v>122</v>
      </c>
      <c r="BT13" s="660"/>
      <c r="BU13" s="660"/>
      <c r="BV13" s="660"/>
      <c r="BW13" s="660"/>
      <c r="BX13" s="660"/>
      <c r="BY13" s="660"/>
      <c r="BZ13" s="660"/>
      <c r="CA13" s="660"/>
      <c r="CB13" s="698"/>
      <c r="CD13" s="618" t="s">
        <v>243</v>
      </c>
      <c r="CE13" s="619"/>
      <c r="CF13" s="619"/>
      <c r="CG13" s="619"/>
      <c r="CH13" s="619"/>
      <c r="CI13" s="619"/>
      <c r="CJ13" s="619"/>
      <c r="CK13" s="619"/>
      <c r="CL13" s="619"/>
      <c r="CM13" s="619"/>
      <c r="CN13" s="619"/>
      <c r="CO13" s="619"/>
      <c r="CP13" s="619"/>
      <c r="CQ13" s="620"/>
      <c r="CR13" s="621">
        <v>4170348</v>
      </c>
      <c r="CS13" s="622"/>
      <c r="CT13" s="622"/>
      <c r="CU13" s="622"/>
      <c r="CV13" s="622"/>
      <c r="CW13" s="622"/>
      <c r="CX13" s="622"/>
      <c r="CY13" s="623"/>
      <c r="CZ13" s="659">
        <v>5.5</v>
      </c>
      <c r="DA13" s="659"/>
      <c r="DB13" s="659"/>
      <c r="DC13" s="659"/>
      <c r="DD13" s="627">
        <v>1486354</v>
      </c>
      <c r="DE13" s="622"/>
      <c r="DF13" s="622"/>
      <c r="DG13" s="622"/>
      <c r="DH13" s="622"/>
      <c r="DI13" s="622"/>
      <c r="DJ13" s="622"/>
      <c r="DK13" s="622"/>
      <c r="DL13" s="622"/>
      <c r="DM13" s="622"/>
      <c r="DN13" s="622"/>
      <c r="DO13" s="622"/>
      <c r="DP13" s="623"/>
      <c r="DQ13" s="627">
        <v>2610593</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186359</v>
      </c>
      <c r="BH14" s="622"/>
      <c r="BI14" s="622"/>
      <c r="BJ14" s="622"/>
      <c r="BK14" s="622"/>
      <c r="BL14" s="622"/>
      <c r="BM14" s="622"/>
      <c r="BN14" s="623"/>
      <c r="BO14" s="659">
        <v>0.8</v>
      </c>
      <c r="BP14" s="659"/>
      <c r="BQ14" s="659"/>
      <c r="BR14" s="659"/>
      <c r="BS14" s="660" t="s">
        <v>122</v>
      </c>
      <c r="BT14" s="660"/>
      <c r="BU14" s="660"/>
      <c r="BV14" s="660"/>
      <c r="BW14" s="660"/>
      <c r="BX14" s="660"/>
      <c r="BY14" s="660"/>
      <c r="BZ14" s="660"/>
      <c r="CA14" s="660"/>
      <c r="CB14" s="698"/>
      <c r="CD14" s="618" t="s">
        <v>246</v>
      </c>
      <c r="CE14" s="619"/>
      <c r="CF14" s="619"/>
      <c r="CG14" s="619"/>
      <c r="CH14" s="619"/>
      <c r="CI14" s="619"/>
      <c r="CJ14" s="619"/>
      <c r="CK14" s="619"/>
      <c r="CL14" s="619"/>
      <c r="CM14" s="619"/>
      <c r="CN14" s="619"/>
      <c r="CO14" s="619"/>
      <c r="CP14" s="619"/>
      <c r="CQ14" s="620"/>
      <c r="CR14" s="621">
        <v>2309516</v>
      </c>
      <c r="CS14" s="622"/>
      <c r="CT14" s="622"/>
      <c r="CU14" s="622"/>
      <c r="CV14" s="622"/>
      <c r="CW14" s="622"/>
      <c r="CX14" s="622"/>
      <c r="CY14" s="623"/>
      <c r="CZ14" s="659">
        <v>3.1</v>
      </c>
      <c r="DA14" s="659"/>
      <c r="DB14" s="659"/>
      <c r="DC14" s="659"/>
      <c r="DD14" s="627">
        <v>157349</v>
      </c>
      <c r="DE14" s="622"/>
      <c r="DF14" s="622"/>
      <c r="DG14" s="622"/>
      <c r="DH14" s="622"/>
      <c r="DI14" s="622"/>
      <c r="DJ14" s="622"/>
      <c r="DK14" s="622"/>
      <c r="DL14" s="622"/>
      <c r="DM14" s="622"/>
      <c r="DN14" s="622"/>
      <c r="DO14" s="622"/>
      <c r="DP14" s="623"/>
      <c r="DQ14" s="627">
        <v>2191511</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59936</v>
      </c>
      <c r="S15" s="622"/>
      <c r="T15" s="622"/>
      <c r="U15" s="622"/>
      <c r="V15" s="622"/>
      <c r="W15" s="622"/>
      <c r="X15" s="622"/>
      <c r="Y15" s="623"/>
      <c r="Z15" s="659">
        <v>0.1</v>
      </c>
      <c r="AA15" s="659"/>
      <c r="AB15" s="659"/>
      <c r="AC15" s="659"/>
      <c r="AD15" s="660">
        <v>59936</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1111142</v>
      </c>
      <c r="BH15" s="622"/>
      <c r="BI15" s="622"/>
      <c r="BJ15" s="622"/>
      <c r="BK15" s="622"/>
      <c r="BL15" s="622"/>
      <c r="BM15" s="622"/>
      <c r="BN15" s="623"/>
      <c r="BO15" s="659">
        <v>4.9000000000000004</v>
      </c>
      <c r="BP15" s="659"/>
      <c r="BQ15" s="659"/>
      <c r="BR15" s="659"/>
      <c r="BS15" s="660" t="s">
        <v>122</v>
      </c>
      <c r="BT15" s="660"/>
      <c r="BU15" s="660"/>
      <c r="BV15" s="660"/>
      <c r="BW15" s="660"/>
      <c r="BX15" s="660"/>
      <c r="BY15" s="660"/>
      <c r="BZ15" s="660"/>
      <c r="CA15" s="660"/>
      <c r="CB15" s="698"/>
      <c r="CD15" s="618" t="s">
        <v>249</v>
      </c>
      <c r="CE15" s="619"/>
      <c r="CF15" s="619"/>
      <c r="CG15" s="619"/>
      <c r="CH15" s="619"/>
      <c r="CI15" s="619"/>
      <c r="CJ15" s="619"/>
      <c r="CK15" s="619"/>
      <c r="CL15" s="619"/>
      <c r="CM15" s="619"/>
      <c r="CN15" s="619"/>
      <c r="CO15" s="619"/>
      <c r="CP15" s="619"/>
      <c r="CQ15" s="620"/>
      <c r="CR15" s="621">
        <v>7460608</v>
      </c>
      <c r="CS15" s="622"/>
      <c r="CT15" s="622"/>
      <c r="CU15" s="622"/>
      <c r="CV15" s="622"/>
      <c r="CW15" s="622"/>
      <c r="CX15" s="622"/>
      <c r="CY15" s="623"/>
      <c r="CZ15" s="659">
        <v>9.9</v>
      </c>
      <c r="DA15" s="659"/>
      <c r="DB15" s="659"/>
      <c r="DC15" s="659"/>
      <c r="DD15" s="627">
        <v>1964741</v>
      </c>
      <c r="DE15" s="622"/>
      <c r="DF15" s="622"/>
      <c r="DG15" s="622"/>
      <c r="DH15" s="622"/>
      <c r="DI15" s="622"/>
      <c r="DJ15" s="622"/>
      <c r="DK15" s="622"/>
      <c r="DL15" s="622"/>
      <c r="DM15" s="622"/>
      <c r="DN15" s="622"/>
      <c r="DO15" s="622"/>
      <c r="DP15" s="623"/>
      <c r="DQ15" s="627">
        <v>4006803</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417717</v>
      </c>
      <c r="S16" s="622"/>
      <c r="T16" s="622"/>
      <c r="U16" s="622"/>
      <c r="V16" s="622"/>
      <c r="W16" s="622"/>
      <c r="X16" s="622"/>
      <c r="Y16" s="623"/>
      <c r="Z16" s="659">
        <v>0.5</v>
      </c>
      <c r="AA16" s="659"/>
      <c r="AB16" s="659"/>
      <c r="AC16" s="659"/>
      <c r="AD16" s="660">
        <v>417717</v>
      </c>
      <c r="AE16" s="660"/>
      <c r="AF16" s="660"/>
      <c r="AG16" s="660"/>
      <c r="AH16" s="660"/>
      <c r="AI16" s="660"/>
      <c r="AJ16" s="660"/>
      <c r="AK16" s="660"/>
      <c r="AL16" s="624">
        <v>1.2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8"/>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738370</v>
      </c>
      <c r="S17" s="622"/>
      <c r="T17" s="622"/>
      <c r="U17" s="622"/>
      <c r="V17" s="622"/>
      <c r="W17" s="622"/>
      <c r="X17" s="622"/>
      <c r="Y17" s="623"/>
      <c r="Z17" s="659">
        <v>1</v>
      </c>
      <c r="AA17" s="659"/>
      <c r="AB17" s="659"/>
      <c r="AC17" s="659"/>
      <c r="AD17" s="660">
        <v>738370</v>
      </c>
      <c r="AE17" s="660"/>
      <c r="AF17" s="660"/>
      <c r="AG17" s="660"/>
      <c r="AH17" s="660"/>
      <c r="AI17" s="660"/>
      <c r="AJ17" s="660"/>
      <c r="AK17" s="660"/>
      <c r="AL17" s="624">
        <v>2</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8"/>
      <c r="CD17" s="618" t="s">
        <v>255</v>
      </c>
      <c r="CE17" s="619"/>
      <c r="CF17" s="619"/>
      <c r="CG17" s="619"/>
      <c r="CH17" s="619"/>
      <c r="CI17" s="619"/>
      <c r="CJ17" s="619"/>
      <c r="CK17" s="619"/>
      <c r="CL17" s="619"/>
      <c r="CM17" s="619"/>
      <c r="CN17" s="619"/>
      <c r="CO17" s="619"/>
      <c r="CP17" s="619"/>
      <c r="CQ17" s="620"/>
      <c r="CR17" s="621">
        <v>6366486</v>
      </c>
      <c r="CS17" s="622"/>
      <c r="CT17" s="622"/>
      <c r="CU17" s="622"/>
      <c r="CV17" s="622"/>
      <c r="CW17" s="622"/>
      <c r="CX17" s="622"/>
      <c r="CY17" s="623"/>
      <c r="CZ17" s="659">
        <v>8.4</v>
      </c>
      <c r="DA17" s="659"/>
      <c r="DB17" s="659"/>
      <c r="DC17" s="659"/>
      <c r="DD17" s="627" t="s">
        <v>122</v>
      </c>
      <c r="DE17" s="622"/>
      <c r="DF17" s="622"/>
      <c r="DG17" s="622"/>
      <c r="DH17" s="622"/>
      <c r="DI17" s="622"/>
      <c r="DJ17" s="622"/>
      <c r="DK17" s="622"/>
      <c r="DL17" s="622"/>
      <c r="DM17" s="622"/>
      <c r="DN17" s="622"/>
      <c r="DO17" s="622"/>
      <c r="DP17" s="623"/>
      <c r="DQ17" s="627">
        <v>6339040</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142932</v>
      </c>
      <c r="S18" s="622"/>
      <c r="T18" s="622"/>
      <c r="U18" s="622"/>
      <c r="V18" s="622"/>
      <c r="W18" s="622"/>
      <c r="X18" s="622"/>
      <c r="Y18" s="623"/>
      <c r="Z18" s="659">
        <v>0.2</v>
      </c>
      <c r="AA18" s="659"/>
      <c r="AB18" s="659"/>
      <c r="AC18" s="659"/>
      <c r="AD18" s="660">
        <v>142932</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8"/>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589706</v>
      </c>
      <c r="S19" s="622"/>
      <c r="T19" s="622"/>
      <c r="U19" s="622"/>
      <c r="V19" s="622"/>
      <c r="W19" s="622"/>
      <c r="X19" s="622"/>
      <c r="Y19" s="623"/>
      <c r="Z19" s="659">
        <v>0.8</v>
      </c>
      <c r="AA19" s="659"/>
      <c r="AB19" s="659"/>
      <c r="AC19" s="659"/>
      <c r="AD19" s="660">
        <v>589706</v>
      </c>
      <c r="AE19" s="660"/>
      <c r="AF19" s="660"/>
      <c r="AG19" s="660"/>
      <c r="AH19" s="660"/>
      <c r="AI19" s="660"/>
      <c r="AJ19" s="660"/>
      <c r="AK19" s="660"/>
      <c r="AL19" s="624">
        <v>1.6</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2710650</v>
      </c>
      <c r="BH19" s="622"/>
      <c r="BI19" s="622"/>
      <c r="BJ19" s="622"/>
      <c r="BK19" s="622"/>
      <c r="BL19" s="622"/>
      <c r="BM19" s="622"/>
      <c r="BN19" s="623"/>
      <c r="BO19" s="659">
        <v>11.9</v>
      </c>
      <c r="BP19" s="659"/>
      <c r="BQ19" s="659"/>
      <c r="BR19" s="659"/>
      <c r="BS19" s="660" t="s">
        <v>122</v>
      </c>
      <c r="BT19" s="660"/>
      <c r="BU19" s="660"/>
      <c r="BV19" s="660"/>
      <c r="BW19" s="660"/>
      <c r="BX19" s="660"/>
      <c r="BY19" s="660"/>
      <c r="BZ19" s="660"/>
      <c r="CA19" s="660"/>
      <c r="CB19" s="698"/>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5732</v>
      </c>
      <c r="S20" s="622"/>
      <c r="T20" s="622"/>
      <c r="U20" s="622"/>
      <c r="V20" s="622"/>
      <c r="W20" s="622"/>
      <c r="X20" s="622"/>
      <c r="Y20" s="623"/>
      <c r="Z20" s="659">
        <v>0</v>
      </c>
      <c r="AA20" s="659"/>
      <c r="AB20" s="659"/>
      <c r="AC20" s="659"/>
      <c r="AD20" s="660">
        <v>5732</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2710650</v>
      </c>
      <c r="BH20" s="622"/>
      <c r="BI20" s="622"/>
      <c r="BJ20" s="622"/>
      <c r="BK20" s="622"/>
      <c r="BL20" s="622"/>
      <c r="BM20" s="622"/>
      <c r="BN20" s="623"/>
      <c r="BO20" s="659">
        <v>11.9</v>
      </c>
      <c r="BP20" s="659"/>
      <c r="BQ20" s="659"/>
      <c r="BR20" s="659"/>
      <c r="BS20" s="660" t="s">
        <v>122</v>
      </c>
      <c r="BT20" s="660"/>
      <c r="BU20" s="660"/>
      <c r="BV20" s="660"/>
      <c r="BW20" s="660"/>
      <c r="BX20" s="660"/>
      <c r="BY20" s="660"/>
      <c r="BZ20" s="660"/>
      <c r="CA20" s="660"/>
      <c r="CB20" s="698"/>
      <c r="CD20" s="618" t="s">
        <v>264</v>
      </c>
      <c r="CE20" s="619"/>
      <c r="CF20" s="619"/>
      <c r="CG20" s="619"/>
      <c r="CH20" s="619"/>
      <c r="CI20" s="619"/>
      <c r="CJ20" s="619"/>
      <c r="CK20" s="619"/>
      <c r="CL20" s="619"/>
      <c r="CM20" s="619"/>
      <c r="CN20" s="619"/>
      <c r="CO20" s="619"/>
      <c r="CP20" s="619"/>
      <c r="CQ20" s="620"/>
      <c r="CR20" s="621">
        <v>75379442</v>
      </c>
      <c r="CS20" s="622"/>
      <c r="CT20" s="622"/>
      <c r="CU20" s="622"/>
      <c r="CV20" s="622"/>
      <c r="CW20" s="622"/>
      <c r="CX20" s="622"/>
      <c r="CY20" s="623"/>
      <c r="CZ20" s="659">
        <v>100</v>
      </c>
      <c r="DA20" s="659"/>
      <c r="DB20" s="659"/>
      <c r="DC20" s="659"/>
      <c r="DD20" s="627">
        <v>5486949</v>
      </c>
      <c r="DE20" s="622"/>
      <c r="DF20" s="622"/>
      <c r="DG20" s="622"/>
      <c r="DH20" s="622"/>
      <c r="DI20" s="622"/>
      <c r="DJ20" s="622"/>
      <c r="DK20" s="622"/>
      <c r="DL20" s="622"/>
      <c r="DM20" s="622"/>
      <c r="DN20" s="622"/>
      <c r="DO20" s="622"/>
      <c r="DP20" s="623"/>
      <c r="DQ20" s="627">
        <v>42320492</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10293281</v>
      </c>
      <c r="S21" s="622"/>
      <c r="T21" s="622"/>
      <c r="U21" s="622"/>
      <c r="V21" s="622"/>
      <c r="W21" s="622"/>
      <c r="X21" s="622"/>
      <c r="Y21" s="623"/>
      <c r="Z21" s="659">
        <v>13.3</v>
      </c>
      <c r="AA21" s="659"/>
      <c r="AB21" s="659"/>
      <c r="AC21" s="659"/>
      <c r="AD21" s="660">
        <v>9548529</v>
      </c>
      <c r="AE21" s="660"/>
      <c r="AF21" s="660"/>
      <c r="AG21" s="660"/>
      <c r="AH21" s="660"/>
      <c r="AI21" s="660"/>
      <c r="AJ21" s="660"/>
      <c r="AK21" s="660"/>
      <c r="AL21" s="624">
        <v>26.5</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8"/>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9548529</v>
      </c>
      <c r="S22" s="622"/>
      <c r="T22" s="622"/>
      <c r="U22" s="622"/>
      <c r="V22" s="622"/>
      <c r="W22" s="622"/>
      <c r="X22" s="622"/>
      <c r="Y22" s="623"/>
      <c r="Z22" s="659">
        <v>12.4</v>
      </c>
      <c r="AA22" s="659"/>
      <c r="AB22" s="659"/>
      <c r="AC22" s="659"/>
      <c r="AD22" s="660">
        <v>9548529</v>
      </c>
      <c r="AE22" s="660"/>
      <c r="AF22" s="660"/>
      <c r="AG22" s="660"/>
      <c r="AH22" s="660"/>
      <c r="AI22" s="660"/>
      <c r="AJ22" s="660"/>
      <c r="AK22" s="660"/>
      <c r="AL22" s="624">
        <v>26.5</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v>781777</v>
      </c>
      <c r="BH22" s="622"/>
      <c r="BI22" s="622"/>
      <c r="BJ22" s="622"/>
      <c r="BK22" s="622"/>
      <c r="BL22" s="622"/>
      <c r="BM22" s="622"/>
      <c r="BN22" s="623"/>
      <c r="BO22" s="659">
        <v>3.4</v>
      </c>
      <c r="BP22" s="659"/>
      <c r="BQ22" s="659"/>
      <c r="BR22" s="659"/>
      <c r="BS22" s="660" t="s">
        <v>122</v>
      </c>
      <c r="BT22" s="660"/>
      <c r="BU22" s="660"/>
      <c r="BV22" s="660"/>
      <c r="BW22" s="660"/>
      <c r="BX22" s="660"/>
      <c r="BY22" s="660"/>
      <c r="BZ22" s="660"/>
      <c r="CA22" s="660"/>
      <c r="CB22" s="698"/>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744752</v>
      </c>
      <c r="S23" s="622"/>
      <c r="T23" s="622"/>
      <c r="U23" s="622"/>
      <c r="V23" s="622"/>
      <c r="W23" s="622"/>
      <c r="X23" s="622"/>
      <c r="Y23" s="623"/>
      <c r="Z23" s="659">
        <v>1</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1928873</v>
      </c>
      <c r="BH23" s="622"/>
      <c r="BI23" s="622"/>
      <c r="BJ23" s="622"/>
      <c r="BK23" s="622"/>
      <c r="BL23" s="622"/>
      <c r="BM23" s="622"/>
      <c r="BN23" s="623"/>
      <c r="BO23" s="659">
        <v>8.5</v>
      </c>
      <c r="BP23" s="659"/>
      <c r="BQ23" s="659"/>
      <c r="BR23" s="659"/>
      <c r="BS23" s="660" t="s">
        <v>122</v>
      </c>
      <c r="BT23" s="660"/>
      <c r="BU23" s="660"/>
      <c r="BV23" s="660"/>
      <c r="BW23" s="660"/>
      <c r="BX23" s="660"/>
      <c r="BY23" s="660"/>
      <c r="BZ23" s="660"/>
      <c r="CA23" s="660"/>
      <c r="CB23" s="698"/>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8"/>
      <c r="CD24" s="679" t="s">
        <v>279</v>
      </c>
      <c r="CE24" s="680"/>
      <c r="CF24" s="680"/>
      <c r="CG24" s="680"/>
      <c r="CH24" s="680"/>
      <c r="CI24" s="680"/>
      <c r="CJ24" s="680"/>
      <c r="CK24" s="680"/>
      <c r="CL24" s="680"/>
      <c r="CM24" s="680"/>
      <c r="CN24" s="680"/>
      <c r="CO24" s="680"/>
      <c r="CP24" s="680"/>
      <c r="CQ24" s="681"/>
      <c r="CR24" s="676">
        <v>42341105</v>
      </c>
      <c r="CS24" s="677"/>
      <c r="CT24" s="677"/>
      <c r="CU24" s="677"/>
      <c r="CV24" s="677"/>
      <c r="CW24" s="677"/>
      <c r="CX24" s="677"/>
      <c r="CY24" s="702"/>
      <c r="CZ24" s="703">
        <v>56.2</v>
      </c>
      <c r="DA24" s="685"/>
      <c r="DB24" s="685"/>
      <c r="DC24" s="705"/>
      <c r="DD24" s="701">
        <v>20184721</v>
      </c>
      <c r="DE24" s="677"/>
      <c r="DF24" s="677"/>
      <c r="DG24" s="677"/>
      <c r="DH24" s="677"/>
      <c r="DI24" s="677"/>
      <c r="DJ24" s="677"/>
      <c r="DK24" s="702"/>
      <c r="DL24" s="701">
        <v>18250505</v>
      </c>
      <c r="DM24" s="677"/>
      <c r="DN24" s="677"/>
      <c r="DO24" s="677"/>
      <c r="DP24" s="677"/>
      <c r="DQ24" s="677"/>
      <c r="DR24" s="677"/>
      <c r="DS24" s="677"/>
      <c r="DT24" s="677"/>
      <c r="DU24" s="677"/>
      <c r="DV24" s="702"/>
      <c r="DW24" s="703">
        <v>50.6</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38482089</v>
      </c>
      <c r="S25" s="622"/>
      <c r="T25" s="622"/>
      <c r="U25" s="622"/>
      <c r="V25" s="622"/>
      <c r="W25" s="622"/>
      <c r="X25" s="622"/>
      <c r="Y25" s="623"/>
      <c r="Z25" s="659">
        <v>49.9</v>
      </c>
      <c r="AA25" s="659"/>
      <c r="AB25" s="659"/>
      <c r="AC25" s="659"/>
      <c r="AD25" s="660">
        <v>35808464</v>
      </c>
      <c r="AE25" s="660"/>
      <c r="AF25" s="660"/>
      <c r="AG25" s="660"/>
      <c r="AH25" s="660"/>
      <c r="AI25" s="660"/>
      <c r="AJ25" s="660"/>
      <c r="AK25" s="660"/>
      <c r="AL25" s="624">
        <v>99.3</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8"/>
      <c r="CD25" s="618" t="s">
        <v>282</v>
      </c>
      <c r="CE25" s="619"/>
      <c r="CF25" s="619"/>
      <c r="CG25" s="619"/>
      <c r="CH25" s="619"/>
      <c r="CI25" s="619"/>
      <c r="CJ25" s="619"/>
      <c r="CK25" s="619"/>
      <c r="CL25" s="619"/>
      <c r="CM25" s="619"/>
      <c r="CN25" s="619"/>
      <c r="CO25" s="619"/>
      <c r="CP25" s="619"/>
      <c r="CQ25" s="620"/>
      <c r="CR25" s="621">
        <v>6004328</v>
      </c>
      <c r="CS25" s="634"/>
      <c r="CT25" s="634"/>
      <c r="CU25" s="634"/>
      <c r="CV25" s="634"/>
      <c r="CW25" s="634"/>
      <c r="CX25" s="634"/>
      <c r="CY25" s="635"/>
      <c r="CZ25" s="624">
        <v>8</v>
      </c>
      <c r="DA25" s="636"/>
      <c r="DB25" s="636"/>
      <c r="DC25" s="637"/>
      <c r="DD25" s="627">
        <v>5397611</v>
      </c>
      <c r="DE25" s="634"/>
      <c r="DF25" s="634"/>
      <c r="DG25" s="634"/>
      <c r="DH25" s="634"/>
      <c r="DI25" s="634"/>
      <c r="DJ25" s="634"/>
      <c r="DK25" s="635"/>
      <c r="DL25" s="627">
        <v>5236460</v>
      </c>
      <c r="DM25" s="634"/>
      <c r="DN25" s="634"/>
      <c r="DO25" s="634"/>
      <c r="DP25" s="634"/>
      <c r="DQ25" s="634"/>
      <c r="DR25" s="634"/>
      <c r="DS25" s="634"/>
      <c r="DT25" s="634"/>
      <c r="DU25" s="634"/>
      <c r="DV25" s="635"/>
      <c r="DW25" s="624">
        <v>14.5</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13672</v>
      </c>
      <c r="S26" s="622"/>
      <c r="T26" s="622"/>
      <c r="U26" s="622"/>
      <c r="V26" s="622"/>
      <c r="W26" s="622"/>
      <c r="X26" s="622"/>
      <c r="Y26" s="623"/>
      <c r="Z26" s="659">
        <v>0</v>
      </c>
      <c r="AA26" s="659"/>
      <c r="AB26" s="659"/>
      <c r="AC26" s="659"/>
      <c r="AD26" s="660">
        <v>13672</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8"/>
      <c r="CD26" s="618" t="s">
        <v>285</v>
      </c>
      <c r="CE26" s="619"/>
      <c r="CF26" s="619"/>
      <c r="CG26" s="619"/>
      <c r="CH26" s="619"/>
      <c r="CI26" s="619"/>
      <c r="CJ26" s="619"/>
      <c r="CK26" s="619"/>
      <c r="CL26" s="619"/>
      <c r="CM26" s="619"/>
      <c r="CN26" s="619"/>
      <c r="CO26" s="619"/>
      <c r="CP26" s="619"/>
      <c r="CQ26" s="620"/>
      <c r="CR26" s="621">
        <v>3830809</v>
      </c>
      <c r="CS26" s="622"/>
      <c r="CT26" s="622"/>
      <c r="CU26" s="622"/>
      <c r="CV26" s="622"/>
      <c r="CW26" s="622"/>
      <c r="CX26" s="622"/>
      <c r="CY26" s="623"/>
      <c r="CZ26" s="624">
        <v>5.0999999999999996</v>
      </c>
      <c r="DA26" s="636"/>
      <c r="DB26" s="636"/>
      <c r="DC26" s="637"/>
      <c r="DD26" s="627">
        <v>3373073</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858327</v>
      </c>
      <c r="S27" s="622"/>
      <c r="T27" s="622"/>
      <c r="U27" s="622"/>
      <c r="V27" s="622"/>
      <c r="W27" s="622"/>
      <c r="X27" s="622"/>
      <c r="Y27" s="623"/>
      <c r="Z27" s="659">
        <v>1.1000000000000001</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22725812</v>
      </c>
      <c r="BH27" s="622"/>
      <c r="BI27" s="622"/>
      <c r="BJ27" s="622"/>
      <c r="BK27" s="622"/>
      <c r="BL27" s="622"/>
      <c r="BM27" s="622"/>
      <c r="BN27" s="623"/>
      <c r="BO27" s="659">
        <v>100</v>
      </c>
      <c r="BP27" s="659"/>
      <c r="BQ27" s="659"/>
      <c r="BR27" s="659"/>
      <c r="BS27" s="660">
        <v>515026</v>
      </c>
      <c r="BT27" s="660"/>
      <c r="BU27" s="660"/>
      <c r="BV27" s="660"/>
      <c r="BW27" s="660"/>
      <c r="BX27" s="660"/>
      <c r="BY27" s="660"/>
      <c r="BZ27" s="660"/>
      <c r="CA27" s="660"/>
      <c r="CB27" s="698"/>
      <c r="CD27" s="618" t="s">
        <v>288</v>
      </c>
      <c r="CE27" s="619"/>
      <c r="CF27" s="619"/>
      <c r="CG27" s="619"/>
      <c r="CH27" s="619"/>
      <c r="CI27" s="619"/>
      <c r="CJ27" s="619"/>
      <c r="CK27" s="619"/>
      <c r="CL27" s="619"/>
      <c r="CM27" s="619"/>
      <c r="CN27" s="619"/>
      <c r="CO27" s="619"/>
      <c r="CP27" s="619"/>
      <c r="CQ27" s="620"/>
      <c r="CR27" s="621">
        <v>29970291</v>
      </c>
      <c r="CS27" s="634"/>
      <c r="CT27" s="634"/>
      <c r="CU27" s="634"/>
      <c r="CV27" s="634"/>
      <c r="CW27" s="634"/>
      <c r="CX27" s="634"/>
      <c r="CY27" s="635"/>
      <c r="CZ27" s="624">
        <v>39.799999999999997</v>
      </c>
      <c r="DA27" s="636"/>
      <c r="DB27" s="636"/>
      <c r="DC27" s="637"/>
      <c r="DD27" s="627">
        <v>8448070</v>
      </c>
      <c r="DE27" s="634"/>
      <c r="DF27" s="634"/>
      <c r="DG27" s="634"/>
      <c r="DH27" s="634"/>
      <c r="DI27" s="634"/>
      <c r="DJ27" s="634"/>
      <c r="DK27" s="635"/>
      <c r="DL27" s="627">
        <v>8431545</v>
      </c>
      <c r="DM27" s="634"/>
      <c r="DN27" s="634"/>
      <c r="DO27" s="634"/>
      <c r="DP27" s="634"/>
      <c r="DQ27" s="634"/>
      <c r="DR27" s="634"/>
      <c r="DS27" s="634"/>
      <c r="DT27" s="634"/>
      <c r="DU27" s="634"/>
      <c r="DV27" s="635"/>
      <c r="DW27" s="624">
        <v>23.4</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555800</v>
      </c>
      <c r="S28" s="622"/>
      <c r="T28" s="622"/>
      <c r="U28" s="622"/>
      <c r="V28" s="622"/>
      <c r="W28" s="622"/>
      <c r="X28" s="622"/>
      <c r="Y28" s="623"/>
      <c r="Z28" s="659">
        <v>0.7</v>
      </c>
      <c r="AA28" s="659"/>
      <c r="AB28" s="659"/>
      <c r="AC28" s="659"/>
      <c r="AD28" s="660">
        <v>173471</v>
      </c>
      <c r="AE28" s="660"/>
      <c r="AF28" s="660"/>
      <c r="AG28" s="660"/>
      <c r="AH28" s="660"/>
      <c r="AI28" s="660"/>
      <c r="AJ28" s="660"/>
      <c r="AK28" s="660"/>
      <c r="AL28" s="624">
        <v>0.5</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6366486</v>
      </c>
      <c r="CS28" s="622"/>
      <c r="CT28" s="622"/>
      <c r="CU28" s="622"/>
      <c r="CV28" s="622"/>
      <c r="CW28" s="622"/>
      <c r="CX28" s="622"/>
      <c r="CY28" s="623"/>
      <c r="CZ28" s="624">
        <v>8.4</v>
      </c>
      <c r="DA28" s="636"/>
      <c r="DB28" s="636"/>
      <c r="DC28" s="637"/>
      <c r="DD28" s="627">
        <v>6339040</v>
      </c>
      <c r="DE28" s="622"/>
      <c r="DF28" s="622"/>
      <c r="DG28" s="622"/>
      <c r="DH28" s="622"/>
      <c r="DI28" s="622"/>
      <c r="DJ28" s="622"/>
      <c r="DK28" s="623"/>
      <c r="DL28" s="627">
        <v>4582500</v>
      </c>
      <c r="DM28" s="622"/>
      <c r="DN28" s="622"/>
      <c r="DO28" s="622"/>
      <c r="DP28" s="622"/>
      <c r="DQ28" s="622"/>
      <c r="DR28" s="622"/>
      <c r="DS28" s="622"/>
      <c r="DT28" s="622"/>
      <c r="DU28" s="622"/>
      <c r="DV28" s="623"/>
      <c r="DW28" s="624">
        <v>12.7</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241608</v>
      </c>
      <c r="S29" s="622"/>
      <c r="T29" s="622"/>
      <c r="U29" s="622"/>
      <c r="V29" s="622"/>
      <c r="W29" s="622"/>
      <c r="X29" s="622"/>
      <c r="Y29" s="623"/>
      <c r="Z29" s="659">
        <v>0.3</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8"/>
      <c r="CD29" s="640" t="s">
        <v>292</v>
      </c>
      <c r="CE29" s="641"/>
      <c r="CF29" s="618" t="s">
        <v>66</v>
      </c>
      <c r="CG29" s="619"/>
      <c r="CH29" s="619"/>
      <c r="CI29" s="619"/>
      <c r="CJ29" s="619"/>
      <c r="CK29" s="619"/>
      <c r="CL29" s="619"/>
      <c r="CM29" s="619"/>
      <c r="CN29" s="619"/>
      <c r="CO29" s="619"/>
      <c r="CP29" s="619"/>
      <c r="CQ29" s="620"/>
      <c r="CR29" s="621">
        <v>6364537</v>
      </c>
      <c r="CS29" s="634"/>
      <c r="CT29" s="634"/>
      <c r="CU29" s="634"/>
      <c r="CV29" s="634"/>
      <c r="CW29" s="634"/>
      <c r="CX29" s="634"/>
      <c r="CY29" s="635"/>
      <c r="CZ29" s="624">
        <v>8.4</v>
      </c>
      <c r="DA29" s="636"/>
      <c r="DB29" s="636"/>
      <c r="DC29" s="637"/>
      <c r="DD29" s="627">
        <v>6337091</v>
      </c>
      <c r="DE29" s="634"/>
      <c r="DF29" s="634"/>
      <c r="DG29" s="634"/>
      <c r="DH29" s="634"/>
      <c r="DI29" s="634"/>
      <c r="DJ29" s="634"/>
      <c r="DK29" s="635"/>
      <c r="DL29" s="627">
        <v>4580551</v>
      </c>
      <c r="DM29" s="634"/>
      <c r="DN29" s="634"/>
      <c r="DO29" s="634"/>
      <c r="DP29" s="634"/>
      <c r="DQ29" s="634"/>
      <c r="DR29" s="634"/>
      <c r="DS29" s="634"/>
      <c r="DT29" s="634"/>
      <c r="DU29" s="634"/>
      <c r="DV29" s="635"/>
      <c r="DW29" s="624">
        <v>12.7</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20301253</v>
      </c>
      <c r="S30" s="622"/>
      <c r="T30" s="622"/>
      <c r="U30" s="622"/>
      <c r="V30" s="622"/>
      <c r="W30" s="622"/>
      <c r="X30" s="622"/>
      <c r="Y30" s="623"/>
      <c r="Z30" s="659">
        <v>26.3</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6079629</v>
      </c>
      <c r="CS30" s="622"/>
      <c r="CT30" s="622"/>
      <c r="CU30" s="622"/>
      <c r="CV30" s="622"/>
      <c r="CW30" s="622"/>
      <c r="CX30" s="622"/>
      <c r="CY30" s="623"/>
      <c r="CZ30" s="624">
        <v>8.1</v>
      </c>
      <c r="DA30" s="636"/>
      <c r="DB30" s="636"/>
      <c r="DC30" s="637"/>
      <c r="DD30" s="627">
        <v>6054122</v>
      </c>
      <c r="DE30" s="622"/>
      <c r="DF30" s="622"/>
      <c r="DG30" s="622"/>
      <c r="DH30" s="622"/>
      <c r="DI30" s="622"/>
      <c r="DJ30" s="622"/>
      <c r="DK30" s="623"/>
      <c r="DL30" s="627">
        <v>4297582</v>
      </c>
      <c r="DM30" s="622"/>
      <c r="DN30" s="622"/>
      <c r="DO30" s="622"/>
      <c r="DP30" s="622"/>
      <c r="DQ30" s="622"/>
      <c r="DR30" s="622"/>
      <c r="DS30" s="622"/>
      <c r="DT30" s="622"/>
      <c r="DU30" s="622"/>
      <c r="DV30" s="623"/>
      <c r="DW30" s="624">
        <v>11.9</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298</v>
      </c>
      <c r="AQ31" s="692"/>
      <c r="AR31" s="692"/>
      <c r="AS31" s="692"/>
      <c r="AT31" s="693" t="s">
        <v>299</v>
      </c>
      <c r="AU31" s="206"/>
      <c r="AV31" s="206"/>
      <c r="AW31" s="206"/>
      <c r="AX31" s="679" t="s">
        <v>177</v>
      </c>
      <c r="AY31" s="680"/>
      <c r="AZ31" s="680"/>
      <c r="BA31" s="680"/>
      <c r="BB31" s="680"/>
      <c r="BC31" s="680"/>
      <c r="BD31" s="680"/>
      <c r="BE31" s="680"/>
      <c r="BF31" s="681"/>
      <c r="BG31" s="683">
        <v>99.7</v>
      </c>
      <c r="BH31" s="684"/>
      <c r="BI31" s="684"/>
      <c r="BJ31" s="684"/>
      <c r="BK31" s="684"/>
      <c r="BL31" s="684"/>
      <c r="BM31" s="685">
        <v>98.8</v>
      </c>
      <c r="BN31" s="684"/>
      <c r="BO31" s="684"/>
      <c r="BP31" s="684"/>
      <c r="BQ31" s="686"/>
      <c r="BR31" s="683">
        <v>99.6</v>
      </c>
      <c r="BS31" s="684"/>
      <c r="BT31" s="684"/>
      <c r="BU31" s="684"/>
      <c r="BV31" s="684"/>
      <c r="BW31" s="684"/>
      <c r="BX31" s="685">
        <v>98.6</v>
      </c>
      <c r="BY31" s="684"/>
      <c r="BZ31" s="684"/>
      <c r="CA31" s="684"/>
      <c r="CB31" s="686"/>
      <c r="CD31" s="642"/>
      <c r="CE31" s="643"/>
      <c r="CF31" s="618" t="s">
        <v>300</v>
      </c>
      <c r="CG31" s="619"/>
      <c r="CH31" s="619"/>
      <c r="CI31" s="619"/>
      <c r="CJ31" s="619"/>
      <c r="CK31" s="619"/>
      <c r="CL31" s="619"/>
      <c r="CM31" s="619"/>
      <c r="CN31" s="619"/>
      <c r="CO31" s="619"/>
      <c r="CP31" s="619"/>
      <c r="CQ31" s="620"/>
      <c r="CR31" s="621">
        <v>284908</v>
      </c>
      <c r="CS31" s="634"/>
      <c r="CT31" s="634"/>
      <c r="CU31" s="634"/>
      <c r="CV31" s="634"/>
      <c r="CW31" s="634"/>
      <c r="CX31" s="634"/>
      <c r="CY31" s="635"/>
      <c r="CZ31" s="624">
        <v>0.4</v>
      </c>
      <c r="DA31" s="636"/>
      <c r="DB31" s="636"/>
      <c r="DC31" s="637"/>
      <c r="DD31" s="627">
        <v>282969</v>
      </c>
      <c r="DE31" s="634"/>
      <c r="DF31" s="634"/>
      <c r="DG31" s="634"/>
      <c r="DH31" s="634"/>
      <c r="DI31" s="634"/>
      <c r="DJ31" s="634"/>
      <c r="DK31" s="635"/>
      <c r="DL31" s="627">
        <v>282969</v>
      </c>
      <c r="DM31" s="634"/>
      <c r="DN31" s="634"/>
      <c r="DO31" s="634"/>
      <c r="DP31" s="634"/>
      <c r="DQ31" s="634"/>
      <c r="DR31" s="634"/>
      <c r="DS31" s="634"/>
      <c r="DT31" s="634"/>
      <c r="DU31" s="634"/>
      <c r="DV31" s="635"/>
      <c r="DW31" s="624">
        <v>0.8</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6479030</v>
      </c>
      <c r="S32" s="622"/>
      <c r="T32" s="622"/>
      <c r="U32" s="622"/>
      <c r="V32" s="622"/>
      <c r="W32" s="622"/>
      <c r="X32" s="622"/>
      <c r="Y32" s="623"/>
      <c r="Z32" s="659">
        <v>8.4</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302</v>
      </c>
      <c r="AX32" s="618" t="s">
        <v>303</v>
      </c>
      <c r="AY32" s="619"/>
      <c r="AZ32" s="619"/>
      <c r="BA32" s="619"/>
      <c r="BB32" s="619"/>
      <c r="BC32" s="619"/>
      <c r="BD32" s="619"/>
      <c r="BE32" s="619"/>
      <c r="BF32" s="620"/>
      <c r="BG32" s="687">
        <v>99.6</v>
      </c>
      <c r="BH32" s="634"/>
      <c r="BI32" s="634"/>
      <c r="BJ32" s="634"/>
      <c r="BK32" s="634"/>
      <c r="BL32" s="634"/>
      <c r="BM32" s="625">
        <v>97.8</v>
      </c>
      <c r="BN32" s="634"/>
      <c r="BO32" s="634"/>
      <c r="BP32" s="634"/>
      <c r="BQ32" s="657"/>
      <c r="BR32" s="687">
        <v>99.2</v>
      </c>
      <c r="BS32" s="634"/>
      <c r="BT32" s="634"/>
      <c r="BU32" s="634"/>
      <c r="BV32" s="634"/>
      <c r="BW32" s="634"/>
      <c r="BX32" s="625">
        <v>97.4</v>
      </c>
      <c r="BY32" s="634"/>
      <c r="BZ32" s="634"/>
      <c r="CA32" s="634"/>
      <c r="CB32" s="657"/>
      <c r="CD32" s="644"/>
      <c r="CE32" s="645"/>
      <c r="CF32" s="618" t="s">
        <v>304</v>
      </c>
      <c r="CG32" s="619"/>
      <c r="CH32" s="619"/>
      <c r="CI32" s="619"/>
      <c r="CJ32" s="619"/>
      <c r="CK32" s="619"/>
      <c r="CL32" s="619"/>
      <c r="CM32" s="619"/>
      <c r="CN32" s="619"/>
      <c r="CO32" s="619"/>
      <c r="CP32" s="619"/>
      <c r="CQ32" s="620"/>
      <c r="CR32" s="621">
        <v>1949</v>
      </c>
      <c r="CS32" s="622"/>
      <c r="CT32" s="622"/>
      <c r="CU32" s="622"/>
      <c r="CV32" s="622"/>
      <c r="CW32" s="622"/>
      <c r="CX32" s="622"/>
      <c r="CY32" s="623"/>
      <c r="CZ32" s="624">
        <v>0</v>
      </c>
      <c r="DA32" s="636"/>
      <c r="DB32" s="636"/>
      <c r="DC32" s="637"/>
      <c r="DD32" s="627">
        <v>1949</v>
      </c>
      <c r="DE32" s="622"/>
      <c r="DF32" s="622"/>
      <c r="DG32" s="622"/>
      <c r="DH32" s="622"/>
      <c r="DI32" s="622"/>
      <c r="DJ32" s="622"/>
      <c r="DK32" s="623"/>
      <c r="DL32" s="627">
        <v>1949</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3168282</v>
      </c>
      <c r="S33" s="622"/>
      <c r="T33" s="622"/>
      <c r="U33" s="622"/>
      <c r="V33" s="622"/>
      <c r="W33" s="622"/>
      <c r="X33" s="622"/>
      <c r="Y33" s="623"/>
      <c r="Z33" s="659">
        <v>4.0999999999999996</v>
      </c>
      <c r="AA33" s="659"/>
      <c r="AB33" s="659"/>
      <c r="AC33" s="659"/>
      <c r="AD33" s="660">
        <v>6785</v>
      </c>
      <c r="AE33" s="660"/>
      <c r="AF33" s="660"/>
      <c r="AG33" s="660"/>
      <c r="AH33" s="660"/>
      <c r="AI33" s="660"/>
      <c r="AJ33" s="660"/>
      <c r="AK33" s="660"/>
      <c r="AL33" s="624">
        <v>0</v>
      </c>
      <c r="AM33" s="625"/>
      <c r="AN33" s="625"/>
      <c r="AO33" s="661"/>
      <c r="AP33" s="664"/>
      <c r="AQ33" s="665"/>
      <c r="AR33" s="665"/>
      <c r="AS33" s="665"/>
      <c r="AT33" s="695"/>
      <c r="AU33" s="207"/>
      <c r="AV33" s="207"/>
      <c r="AW33" s="207"/>
      <c r="AX33" s="602" t="s">
        <v>306</v>
      </c>
      <c r="AY33" s="603"/>
      <c r="AZ33" s="603"/>
      <c r="BA33" s="603"/>
      <c r="BB33" s="603"/>
      <c r="BC33" s="603"/>
      <c r="BD33" s="603"/>
      <c r="BE33" s="603"/>
      <c r="BF33" s="604"/>
      <c r="BG33" s="682">
        <v>99.8</v>
      </c>
      <c r="BH33" s="606"/>
      <c r="BI33" s="606"/>
      <c r="BJ33" s="606"/>
      <c r="BK33" s="606"/>
      <c r="BL33" s="606"/>
      <c r="BM33" s="652">
        <v>99.5</v>
      </c>
      <c r="BN33" s="606"/>
      <c r="BO33" s="606"/>
      <c r="BP33" s="606"/>
      <c r="BQ33" s="669"/>
      <c r="BR33" s="682">
        <v>99.8</v>
      </c>
      <c r="BS33" s="606"/>
      <c r="BT33" s="606"/>
      <c r="BU33" s="606"/>
      <c r="BV33" s="606"/>
      <c r="BW33" s="606"/>
      <c r="BX33" s="652">
        <v>99.4</v>
      </c>
      <c r="BY33" s="606"/>
      <c r="BZ33" s="606"/>
      <c r="CA33" s="606"/>
      <c r="CB33" s="669"/>
      <c r="CD33" s="618" t="s">
        <v>307</v>
      </c>
      <c r="CE33" s="619"/>
      <c r="CF33" s="619"/>
      <c r="CG33" s="619"/>
      <c r="CH33" s="619"/>
      <c r="CI33" s="619"/>
      <c r="CJ33" s="619"/>
      <c r="CK33" s="619"/>
      <c r="CL33" s="619"/>
      <c r="CM33" s="619"/>
      <c r="CN33" s="619"/>
      <c r="CO33" s="619"/>
      <c r="CP33" s="619"/>
      <c r="CQ33" s="620"/>
      <c r="CR33" s="621">
        <v>27551388</v>
      </c>
      <c r="CS33" s="634"/>
      <c r="CT33" s="634"/>
      <c r="CU33" s="634"/>
      <c r="CV33" s="634"/>
      <c r="CW33" s="634"/>
      <c r="CX33" s="634"/>
      <c r="CY33" s="635"/>
      <c r="CZ33" s="624">
        <v>36.6</v>
      </c>
      <c r="DA33" s="636"/>
      <c r="DB33" s="636"/>
      <c r="DC33" s="637"/>
      <c r="DD33" s="627">
        <v>20796692</v>
      </c>
      <c r="DE33" s="634"/>
      <c r="DF33" s="634"/>
      <c r="DG33" s="634"/>
      <c r="DH33" s="634"/>
      <c r="DI33" s="634"/>
      <c r="DJ33" s="634"/>
      <c r="DK33" s="635"/>
      <c r="DL33" s="627">
        <v>16902762</v>
      </c>
      <c r="DM33" s="634"/>
      <c r="DN33" s="634"/>
      <c r="DO33" s="634"/>
      <c r="DP33" s="634"/>
      <c r="DQ33" s="634"/>
      <c r="DR33" s="634"/>
      <c r="DS33" s="634"/>
      <c r="DT33" s="634"/>
      <c r="DU33" s="634"/>
      <c r="DV33" s="635"/>
      <c r="DW33" s="624">
        <v>46.9</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214775</v>
      </c>
      <c r="S34" s="622"/>
      <c r="T34" s="622"/>
      <c r="U34" s="622"/>
      <c r="V34" s="622"/>
      <c r="W34" s="622"/>
      <c r="X34" s="622"/>
      <c r="Y34" s="623"/>
      <c r="Z34" s="659">
        <v>0.3</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8497716</v>
      </c>
      <c r="CS34" s="622"/>
      <c r="CT34" s="622"/>
      <c r="CU34" s="622"/>
      <c r="CV34" s="622"/>
      <c r="CW34" s="622"/>
      <c r="CX34" s="622"/>
      <c r="CY34" s="623"/>
      <c r="CZ34" s="624">
        <v>11.3</v>
      </c>
      <c r="DA34" s="636"/>
      <c r="DB34" s="636"/>
      <c r="DC34" s="637"/>
      <c r="DD34" s="627">
        <v>7207476</v>
      </c>
      <c r="DE34" s="622"/>
      <c r="DF34" s="622"/>
      <c r="DG34" s="622"/>
      <c r="DH34" s="622"/>
      <c r="DI34" s="622"/>
      <c r="DJ34" s="622"/>
      <c r="DK34" s="623"/>
      <c r="DL34" s="627">
        <v>6231016</v>
      </c>
      <c r="DM34" s="622"/>
      <c r="DN34" s="622"/>
      <c r="DO34" s="622"/>
      <c r="DP34" s="622"/>
      <c r="DQ34" s="622"/>
      <c r="DR34" s="622"/>
      <c r="DS34" s="622"/>
      <c r="DT34" s="622"/>
      <c r="DU34" s="622"/>
      <c r="DV34" s="623"/>
      <c r="DW34" s="624">
        <v>17.3</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2545357</v>
      </c>
      <c r="S35" s="622"/>
      <c r="T35" s="622"/>
      <c r="U35" s="622"/>
      <c r="V35" s="622"/>
      <c r="W35" s="622"/>
      <c r="X35" s="622"/>
      <c r="Y35" s="623"/>
      <c r="Z35" s="659">
        <v>3.3</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182900</v>
      </c>
      <c r="CS35" s="634"/>
      <c r="CT35" s="634"/>
      <c r="CU35" s="634"/>
      <c r="CV35" s="634"/>
      <c r="CW35" s="634"/>
      <c r="CX35" s="634"/>
      <c r="CY35" s="635"/>
      <c r="CZ35" s="624">
        <v>0.2</v>
      </c>
      <c r="DA35" s="636"/>
      <c r="DB35" s="636"/>
      <c r="DC35" s="637"/>
      <c r="DD35" s="627">
        <v>179785</v>
      </c>
      <c r="DE35" s="634"/>
      <c r="DF35" s="634"/>
      <c r="DG35" s="634"/>
      <c r="DH35" s="634"/>
      <c r="DI35" s="634"/>
      <c r="DJ35" s="634"/>
      <c r="DK35" s="635"/>
      <c r="DL35" s="627">
        <v>179785</v>
      </c>
      <c r="DM35" s="634"/>
      <c r="DN35" s="634"/>
      <c r="DO35" s="634"/>
      <c r="DP35" s="634"/>
      <c r="DQ35" s="634"/>
      <c r="DR35" s="634"/>
      <c r="DS35" s="634"/>
      <c r="DT35" s="634"/>
      <c r="DU35" s="634"/>
      <c r="DV35" s="635"/>
      <c r="DW35" s="624">
        <v>0.5</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505720</v>
      </c>
      <c r="S36" s="622"/>
      <c r="T36" s="622"/>
      <c r="U36" s="622"/>
      <c r="V36" s="622"/>
      <c r="W36" s="622"/>
      <c r="X36" s="622"/>
      <c r="Y36" s="623"/>
      <c r="Z36" s="659">
        <v>0.7</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8452730</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254979</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7846881</v>
      </c>
      <c r="CS36" s="622"/>
      <c r="CT36" s="622"/>
      <c r="CU36" s="622"/>
      <c r="CV36" s="622"/>
      <c r="CW36" s="622"/>
      <c r="CX36" s="622"/>
      <c r="CY36" s="623"/>
      <c r="CZ36" s="624">
        <v>10.4</v>
      </c>
      <c r="DA36" s="636"/>
      <c r="DB36" s="636"/>
      <c r="DC36" s="637"/>
      <c r="DD36" s="627">
        <v>7246560</v>
      </c>
      <c r="DE36" s="622"/>
      <c r="DF36" s="622"/>
      <c r="DG36" s="622"/>
      <c r="DH36" s="622"/>
      <c r="DI36" s="622"/>
      <c r="DJ36" s="622"/>
      <c r="DK36" s="623"/>
      <c r="DL36" s="627">
        <v>5080448</v>
      </c>
      <c r="DM36" s="622"/>
      <c r="DN36" s="622"/>
      <c r="DO36" s="622"/>
      <c r="DP36" s="622"/>
      <c r="DQ36" s="622"/>
      <c r="DR36" s="622"/>
      <c r="DS36" s="622"/>
      <c r="DT36" s="622"/>
      <c r="DU36" s="622"/>
      <c r="DV36" s="623"/>
      <c r="DW36" s="624">
        <v>14.1</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1206120</v>
      </c>
      <c r="S37" s="622"/>
      <c r="T37" s="622"/>
      <c r="U37" s="622"/>
      <c r="V37" s="622"/>
      <c r="W37" s="622"/>
      <c r="X37" s="622"/>
      <c r="Y37" s="623"/>
      <c r="Z37" s="659">
        <v>1.6</v>
      </c>
      <c r="AA37" s="659"/>
      <c r="AB37" s="659"/>
      <c r="AC37" s="659"/>
      <c r="AD37" s="660">
        <v>64152</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1303052</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105621</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2769264</v>
      </c>
      <c r="CS37" s="634"/>
      <c r="CT37" s="634"/>
      <c r="CU37" s="634"/>
      <c r="CV37" s="634"/>
      <c r="CW37" s="634"/>
      <c r="CX37" s="634"/>
      <c r="CY37" s="635"/>
      <c r="CZ37" s="624">
        <v>3.7</v>
      </c>
      <c r="DA37" s="636"/>
      <c r="DB37" s="636"/>
      <c r="DC37" s="637"/>
      <c r="DD37" s="627">
        <v>2758380</v>
      </c>
      <c r="DE37" s="634"/>
      <c r="DF37" s="634"/>
      <c r="DG37" s="634"/>
      <c r="DH37" s="634"/>
      <c r="DI37" s="634"/>
      <c r="DJ37" s="634"/>
      <c r="DK37" s="635"/>
      <c r="DL37" s="627">
        <v>2758380</v>
      </c>
      <c r="DM37" s="634"/>
      <c r="DN37" s="634"/>
      <c r="DO37" s="634"/>
      <c r="DP37" s="634"/>
      <c r="DQ37" s="634"/>
      <c r="DR37" s="634"/>
      <c r="DS37" s="634"/>
      <c r="DT37" s="634"/>
      <c r="DU37" s="634"/>
      <c r="DV37" s="635"/>
      <c r="DW37" s="624">
        <v>7.6</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2537300</v>
      </c>
      <c r="S38" s="622"/>
      <c r="T38" s="622"/>
      <c r="U38" s="622"/>
      <c r="V38" s="622"/>
      <c r="W38" s="622"/>
      <c r="X38" s="622"/>
      <c r="Y38" s="623"/>
      <c r="Z38" s="659">
        <v>3.3</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66323</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17058</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7083355</v>
      </c>
      <c r="CS38" s="622"/>
      <c r="CT38" s="622"/>
      <c r="CU38" s="622"/>
      <c r="CV38" s="622"/>
      <c r="CW38" s="622"/>
      <c r="CX38" s="622"/>
      <c r="CY38" s="623"/>
      <c r="CZ38" s="624">
        <v>9.4</v>
      </c>
      <c r="DA38" s="636"/>
      <c r="DB38" s="636"/>
      <c r="DC38" s="637"/>
      <c r="DD38" s="627">
        <v>5570426</v>
      </c>
      <c r="DE38" s="622"/>
      <c r="DF38" s="622"/>
      <c r="DG38" s="622"/>
      <c r="DH38" s="622"/>
      <c r="DI38" s="622"/>
      <c r="DJ38" s="622"/>
      <c r="DK38" s="623"/>
      <c r="DL38" s="627">
        <v>5411513</v>
      </c>
      <c r="DM38" s="622"/>
      <c r="DN38" s="622"/>
      <c r="DO38" s="622"/>
      <c r="DP38" s="622"/>
      <c r="DQ38" s="622"/>
      <c r="DR38" s="622"/>
      <c r="DS38" s="622"/>
      <c r="DT38" s="622"/>
      <c r="DU38" s="622"/>
      <c r="DV38" s="623"/>
      <c r="DW38" s="624">
        <v>15</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23975</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3907847</v>
      </c>
      <c r="CS39" s="634"/>
      <c r="CT39" s="634"/>
      <c r="CU39" s="634"/>
      <c r="CV39" s="634"/>
      <c r="CW39" s="634"/>
      <c r="CX39" s="634"/>
      <c r="CY39" s="635"/>
      <c r="CZ39" s="624">
        <v>5.2</v>
      </c>
      <c r="DA39" s="636"/>
      <c r="DB39" s="636"/>
      <c r="DC39" s="637"/>
      <c r="DD39" s="627">
        <v>592356</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117</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32689</v>
      </c>
      <c r="CS40" s="622"/>
      <c r="CT40" s="622"/>
      <c r="CU40" s="622"/>
      <c r="CV40" s="622"/>
      <c r="CW40" s="622"/>
      <c r="CX40" s="622"/>
      <c r="CY40" s="623"/>
      <c r="CZ40" s="624">
        <v>0</v>
      </c>
      <c r="DA40" s="636"/>
      <c r="DB40" s="636"/>
      <c r="DC40" s="637"/>
      <c r="DD40" s="627">
        <v>89</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77109333</v>
      </c>
      <c r="S41" s="646"/>
      <c r="T41" s="646"/>
      <c r="U41" s="646"/>
      <c r="V41" s="646"/>
      <c r="W41" s="646"/>
      <c r="X41" s="646"/>
      <c r="Y41" s="649"/>
      <c r="Z41" s="650">
        <v>100</v>
      </c>
      <c r="AA41" s="650"/>
      <c r="AB41" s="650"/>
      <c r="AC41" s="650"/>
      <c r="AD41" s="651">
        <v>36066544</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1563702</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5519653</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382</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5486949</v>
      </c>
      <c r="CS42" s="634"/>
      <c r="CT42" s="634"/>
      <c r="CU42" s="634"/>
      <c r="CV42" s="634"/>
      <c r="CW42" s="634"/>
      <c r="CX42" s="634"/>
      <c r="CY42" s="635"/>
      <c r="CZ42" s="624">
        <v>7.3</v>
      </c>
      <c r="DA42" s="636"/>
      <c r="DB42" s="636"/>
      <c r="DC42" s="637"/>
      <c r="DD42" s="627">
        <v>1339079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138052</v>
      </c>
      <c r="CS43" s="634"/>
      <c r="CT43" s="634"/>
      <c r="CU43" s="634"/>
      <c r="CV43" s="634"/>
      <c r="CW43" s="634"/>
      <c r="CX43" s="634"/>
      <c r="CY43" s="635"/>
      <c r="CZ43" s="624">
        <v>0.2</v>
      </c>
      <c r="DA43" s="636"/>
      <c r="DB43" s="636"/>
      <c r="DC43" s="637"/>
      <c r="DD43" s="627">
        <v>138052</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5486949</v>
      </c>
      <c r="CS44" s="622"/>
      <c r="CT44" s="622"/>
      <c r="CU44" s="622"/>
      <c r="CV44" s="622"/>
      <c r="CW44" s="622"/>
      <c r="CX44" s="622"/>
      <c r="CY44" s="623"/>
      <c r="CZ44" s="624">
        <v>7.3</v>
      </c>
      <c r="DA44" s="625"/>
      <c r="DB44" s="625"/>
      <c r="DC44" s="626"/>
      <c r="DD44" s="627">
        <v>1339079</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1881856</v>
      </c>
      <c r="CS45" s="634"/>
      <c r="CT45" s="634"/>
      <c r="CU45" s="634"/>
      <c r="CV45" s="634"/>
      <c r="CW45" s="634"/>
      <c r="CX45" s="634"/>
      <c r="CY45" s="635"/>
      <c r="CZ45" s="624">
        <v>2.5</v>
      </c>
      <c r="DA45" s="636"/>
      <c r="DB45" s="636"/>
      <c r="DC45" s="637"/>
      <c r="DD45" s="627">
        <v>265896</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3605093</v>
      </c>
      <c r="CS46" s="622"/>
      <c r="CT46" s="622"/>
      <c r="CU46" s="622"/>
      <c r="CV46" s="622"/>
      <c r="CW46" s="622"/>
      <c r="CX46" s="622"/>
      <c r="CY46" s="623"/>
      <c r="CZ46" s="624">
        <v>4.8</v>
      </c>
      <c r="DA46" s="625"/>
      <c r="DB46" s="625"/>
      <c r="DC46" s="626"/>
      <c r="DD46" s="627">
        <v>1073183</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75379442</v>
      </c>
      <c r="CS49" s="606"/>
      <c r="CT49" s="606"/>
      <c r="CU49" s="606"/>
      <c r="CV49" s="606"/>
      <c r="CW49" s="606"/>
      <c r="CX49" s="606"/>
      <c r="CY49" s="607"/>
      <c r="CZ49" s="608">
        <v>100</v>
      </c>
      <c r="DA49" s="609"/>
      <c r="DB49" s="609"/>
      <c r="DC49" s="610"/>
      <c r="DD49" s="611">
        <v>42320492</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589ChQVCSoYCCxxdCpnM1vObwSX+df/SXo3ZfQzLVtitpWZp8c9pEfRIP7rSBsP9RMyLfWqL1ccObjtD66911Q==" saltValue="r9wWLSfn1dmNB1CTdu4lm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77109</v>
      </c>
      <c r="R7" s="1103"/>
      <c r="S7" s="1103"/>
      <c r="T7" s="1103"/>
      <c r="U7" s="1103"/>
      <c r="V7" s="1103">
        <v>75379</v>
      </c>
      <c r="W7" s="1103"/>
      <c r="X7" s="1103"/>
      <c r="Y7" s="1103"/>
      <c r="Z7" s="1103"/>
      <c r="AA7" s="1103">
        <v>1730</v>
      </c>
      <c r="AB7" s="1103"/>
      <c r="AC7" s="1103"/>
      <c r="AD7" s="1103"/>
      <c r="AE7" s="1104"/>
      <c r="AF7" s="1105">
        <v>1422</v>
      </c>
      <c r="AG7" s="1106"/>
      <c r="AH7" s="1106"/>
      <c r="AI7" s="1106"/>
      <c r="AJ7" s="1107"/>
      <c r="AK7" s="1108">
        <v>2545</v>
      </c>
      <c r="AL7" s="1109"/>
      <c r="AM7" s="1109"/>
      <c r="AN7" s="1109"/>
      <c r="AO7" s="1109"/>
      <c r="AP7" s="1109">
        <v>51564</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555</v>
      </c>
      <c r="BT7" s="1100"/>
      <c r="BU7" s="1100"/>
      <c r="BV7" s="1100"/>
      <c r="BW7" s="1100"/>
      <c r="BX7" s="1100"/>
      <c r="BY7" s="1100"/>
      <c r="BZ7" s="1100"/>
      <c r="CA7" s="1100"/>
      <c r="CB7" s="1100"/>
      <c r="CC7" s="1100"/>
      <c r="CD7" s="1100"/>
      <c r="CE7" s="1100"/>
      <c r="CF7" s="1100"/>
      <c r="CG7" s="1112"/>
      <c r="CH7" s="1096">
        <v>2</v>
      </c>
      <c r="CI7" s="1097"/>
      <c r="CJ7" s="1097"/>
      <c r="CK7" s="1097"/>
      <c r="CL7" s="1098"/>
      <c r="CM7" s="1096">
        <v>170</v>
      </c>
      <c r="CN7" s="1097"/>
      <c r="CO7" s="1097"/>
      <c r="CP7" s="1097"/>
      <c r="CQ7" s="1098"/>
      <c r="CR7" s="1096">
        <v>32</v>
      </c>
      <c r="CS7" s="1097"/>
      <c r="CT7" s="1097"/>
      <c r="CU7" s="1097"/>
      <c r="CV7" s="1098"/>
      <c r="CW7" s="1096">
        <v>3</v>
      </c>
      <c r="CX7" s="1097"/>
      <c r="CY7" s="1097"/>
      <c r="CZ7" s="1097"/>
      <c r="DA7" s="1098"/>
      <c r="DB7" s="1096" t="s">
        <v>556</v>
      </c>
      <c r="DC7" s="1097"/>
      <c r="DD7" s="1097"/>
      <c r="DE7" s="1097"/>
      <c r="DF7" s="1098"/>
      <c r="DG7" s="1096" t="s">
        <v>487</v>
      </c>
      <c r="DH7" s="1097"/>
      <c r="DI7" s="1097"/>
      <c r="DJ7" s="1097"/>
      <c r="DK7" s="1098"/>
      <c r="DL7" s="1096" t="s">
        <v>487</v>
      </c>
      <c r="DM7" s="1097"/>
      <c r="DN7" s="1097"/>
      <c r="DO7" s="1097"/>
      <c r="DP7" s="1098"/>
      <c r="DQ7" s="1096" t="s">
        <v>487</v>
      </c>
      <c r="DR7" s="1097"/>
      <c r="DS7" s="1097"/>
      <c r="DT7" s="1097"/>
      <c r="DU7" s="1098"/>
      <c r="DV7" s="1099"/>
      <c r="DW7" s="1100"/>
      <c r="DX7" s="1100"/>
      <c r="DY7" s="1100"/>
      <c r="DZ7" s="1101"/>
      <c r="EA7" s="222"/>
    </row>
    <row r="8" spans="1:131" s="223" customFormat="1" ht="26.25" customHeight="1" x14ac:dyDescent="0.2">
      <c r="A8" s="226">
        <v>2</v>
      </c>
      <c r="B8" s="1030" t="s">
        <v>375</v>
      </c>
      <c r="C8" s="1031"/>
      <c r="D8" s="1031"/>
      <c r="E8" s="1031"/>
      <c r="F8" s="1031"/>
      <c r="G8" s="1031"/>
      <c r="H8" s="1031"/>
      <c r="I8" s="1031"/>
      <c r="J8" s="1031"/>
      <c r="K8" s="1031"/>
      <c r="L8" s="1031"/>
      <c r="M8" s="1031"/>
      <c r="N8" s="1031"/>
      <c r="O8" s="1031"/>
      <c r="P8" s="1032"/>
      <c r="Q8" s="1038" t="s">
        <v>487</v>
      </c>
      <c r="R8" s="1039"/>
      <c r="S8" s="1039"/>
      <c r="T8" s="1039"/>
      <c r="U8" s="1039"/>
      <c r="V8" s="1039" t="s">
        <v>487</v>
      </c>
      <c r="W8" s="1039"/>
      <c r="X8" s="1039"/>
      <c r="Y8" s="1039"/>
      <c r="Z8" s="1039"/>
      <c r="AA8" s="1039" t="s">
        <v>487</v>
      </c>
      <c r="AB8" s="1039"/>
      <c r="AC8" s="1039"/>
      <c r="AD8" s="1039"/>
      <c r="AE8" s="1040"/>
      <c r="AF8" s="1035" t="s">
        <v>122</v>
      </c>
      <c r="AG8" s="1036"/>
      <c r="AH8" s="1036"/>
      <c r="AI8" s="1036"/>
      <c r="AJ8" s="1037"/>
      <c r="AK8" s="1080" t="s">
        <v>487</v>
      </c>
      <c r="AL8" s="1081"/>
      <c r="AM8" s="1081"/>
      <c r="AN8" s="1081"/>
      <c r="AO8" s="1081"/>
      <c r="AP8" s="1081" t="s">
        <v>487</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377</v>
      </c>
      <c r="B23" s="937" t="s">
        <v>378</v>
      </c>
      <c r="C23" s="938"/>
      <c r="D23" s="938"/>
      <c r="E23" s="938"/>
      <c r="F23" s="938"/>
      <c r="G23" s="938"/>
      <c r="H23" s="938"/>
      <c r="I23" s="938"/>
      <c r="J23" s="938"/>
      <c r="K23" s="938"/>
      <c r="L23" s="938"/>
      <c r="M23" s="938"/>
      <c r="N23" s="938"/>
      <c r="O23" s="938"/>
      <c r="P23" s="948"/>
      <c r="Q23" s="1067">
        <v>77109</v>
      </c>
      <c r="R23" s="1061"/>
      <c r="S23" s="1061"/>
      <c r="T23" s="1061"/>
      <c r="U23" s="1061"/>
      <c r="V23" s="1061">
        <v>75379</v>
      </c>
      <c r="W23" s="1061"/>
      <c r="X23" s="1061"/>
      <c r="Y23" s="1061"/>
      <c r="Z23" s="1061"/>
      <c r="AA23" s="1061">
        <v>1730</v>
      </c>
      <c r="AB23" s="1061"/>
      <c r="AC23" s="1061"/>
      <c r="AD23" s="1061"/>
      <c r="AE23" s="1068"/>
      <c r="AF23" s="1069">
        <v>1422</v>
      </c>
      <c r="AG23" s="1061"/>
      <c r="AH23" s="1061"/>
      <c r="AI23" s="1061"/>
      <c r="AJ23" s="1070"/>
      <c r="AK23" s="1071"/>
      <c r="AL23" s="1072"/>
      <c r="AM23" s="1072"/>
      <c r="AN23" s="1072"/>
      <c r="AO23" s="1072"/>
      <c r="AP23" s="1061">
        <v>51564</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389</v>
      </c>
      <c r="C28" s="1048"/>
      <c r="D28" s="1048"/>
      <c r="E28" s="1048"/>
      <c r="F28" s="1048"/>
      <c r="G28" s="1048"/>
      <c r="H28" s="1048"/>
      <c r="I28" s="1048"/>
      <c r="J28" s="1048"/>
      <c r="K28" s="1048"/>
      <c r="L28" s="1048"/>
      <c r="M28" s="1048"/>
      <c r="N28" s="1048"/>
      <c r="O28" s="1048"/>
      <c r="P28" s="1049"/>
      <c r="Q28" s="1050">
        <v>14146</v>
      </c>
      <c r="R28" s="1051"/>
      <c r="S28" s="1051"/>
      <c r="T28" s="1051"/>
      <c r="U28" s="1051"/>
      <c r="V28" s="1051">
        <v>13891</v>
      </c>
      <c r="W28" s="1051"/>
      <c r="X28" s="1051"/>
      <c r="Y28" s="1051"/>
      <c r="Z28" s="1051"/>
      <c r="AA28" s="1051">
        <v>255</v>
      </c>
      <c r="AB28" s="1051"/>
      <c r="AC28" s="1051"/>
      <c r="AD28" s="1051"/>
      <c r="AE28" s="1052"/>
      <c r="AF28" s="1053">
        <v>255</v>
      </c>
      <c r="AG28" s="1051"/>
      <c r="AH28" s="1051"/>
      <c r="AI28" s="1051"/>
      <c r="AJ28" s="1054"/>
      <c r="AK28" s="1042">
        <v>1636</v>
      </c>
      <c r="AL28" s="1043"/>
      <c r="AM28" s="1043"/>
      <c r="AN28" s="1043"/>
      <c r="AO28" s="1043"/>
      <c r="AP28" s="1043" t="s">
        <v>487</v>
      </c>
      <c r="AQ28" s="1043"/>
      <c r="AR28" s="1043"/>
      <c r="AS28" s="1043"/>
      <c r="AT28" s="1043"/>
      <c r="AU28" s="1043" t="s">
        <v>487</v>
      </c>
      <c r="AV28" s="1043"/>
      <c r="AW28" s="1043"/>
      <c r="AX28" s="1043"/>
      <c r="AY28" s="1043"/>
      <c r="AZ28" s="1044" t="s">
        <v>487</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390</v>
      </c>
      <c r="C29" s="1031"/>
      <c r="D29" s="1031"/>
      <c r="E29" s="1031"/>
      <c r="F29" s="1031"/>
      <c r="G29" s="1031"/>
      <c r="H29" s="1031"/>
      <c r="I29" s="1031"/>
      <c r="J29" s="1031"/>
      <c r="K29" s="1031"/>
      <c r="L29" s="1031"/>
      <c r="M29" s="1031"/>
      <c r="N29" s="1031"/>
      <c r="O29" s="1031"/>
      <c r="P29" s="1032"/>
      <c r="Q29" s="1038">
        <v>18259</v>
      </c>
      <c r="R29" s="1039"/>
      <c r="S29" s="1039"/>
      <c r="T29" s="1039"/>
      <c r="U29" s="1039"/>
      <c r="V29" s="1039">
        <v>17530</v>
      </c>
      <c r="W29" s="1039"/>
      <c r="X29" s="1039"/>
      <c r="Y29" s="1039"/>
      <c r="Z29" s="1039"/>
      <c r="AA29" s="1039">
        <v>729</v>
      </c>
      <c r="AB29" s="1039"/>
      <c r="AC29" s="1039"/>
      <c r="AD29" s="1039"/>
      <c r="AE29" s="1040"/>
      <c r="AF29" s="1035">
        <v>729</v>
      </c>
      <c r="AG29" s="1036"/>
      <c r="AH29" s="1036"/>
      <c r="AI29" s="1036"/>
      <c r="AJ29" s="1037"/>
      <c r="AK29" s="980">
        <v>2852</v>
      </c>
      <c r="AL29" s="971"/>
      <c r="AM29" s="971"/>
      <c r="AN29" s="971"/>
      <c r="AO29" s="971"/>
      <c r="AP29" s="971" t="s">
        <v>487</v>
      </c>
      <c r="AQ29" s="971"/>
      <c r="AR29" s="971"/>
      <c r="AS29" s="971"/>
      <c r="AT29" s="971"/>
      <c r="AU29" s="971" t="s">
        <v>487</v>
      </c>
      <c r="AV29" s="971"/>
      <c r="AW29" s="971"/>
      <c r="AX29" s="971"/>
      <c r="AY29" s="971"/>
      <c r="AZ29" s="1041" t="s">
        <v>487</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391</v>
      </c>
      <c r="C30" s="1031"/>
      <c r="D30" s="1031"/>
      <c r="E30" s="1031"/>
      <c r="F30" s="1031"/>
      <c r="G30" s="1031"/>
      <c r="H30" s="1031"/>
      <c r="I30" s="1031"/>
      <c r="J30" s="1031"/>
      <c r="K30" s="1031"/>
      <c r="L30" s="1031"/>
      <c r="M30" s="1031"/>
      <c r="N30" s="1031"/>
      <c r="O30" s="1031"/>
      <c r="P30" s="1032"/>
      <c r="Q30" s="1038">
        <v>2751</v>
      </c>
      <c r="R30" s="1039"/>
      <c r="S30" s="1039"/>
      <c r="T30" s="1039"/>
      <c r="U30" s="1039"/>
      <c r="V30" s="1039">
        <v>2675</v>
      </c>
      <c r="W30" s="1039"/>
      <c r="X30" s="1039"/>
      <c r="Y30" s="1039"/>
      <c r="Z30" s="1039"/>
      <c r="AA30" s="1039">
        <v>76</v>
      </c>
      <c r="AB30" s="1039"/>
      <c r="AC30" s="1039"/>
      <c r="AD30" s="1039"/>
      <c r="AE30" s="1040"/>
      <c r="AF30" s="1035">
        <v>76</v>
      </c>
      <c r="AG30" s="1036"/>
      <c r="AH30" s="1036"/>
      <c r="AI30" s="1036"/>
      <c r="AJ30" s="1037"/>
      <c r="AK30" s="980">
        <v>746</v>
      </c>
      <c r="AL30" s="971"/>
      <c r="AM30" s="971"/>
      <c r="AN30" s="971"/>
      <c r="AO30" s="971"/>
      <c r="AP30" s="971" t="s">
        <v>487</v>
      </c>
      <c r="AQ30" s="971"/>
      <c r="AR30" s="971"/>
      <c r="AS30" s="971"/>
      <c r="AT30" s="971"/>
      <c r="AU30" s="971" t="s">
        <v>487</v>
      </c>
      <c r="AV30" s="971"/>
      <c r="AW30" s="971"/>
      <c r="AX30" s="971"/>
      <c r="AY30" s="971"/>
      <c r="AZ30" s="1041" t="s">
        <v>487</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392</v>
      </c>
      <c r="C31" s="1031"/>
      <c r="D31" s="1031"/>
      <c r="E31" s="1031"/>
      <c r="F31" s="1031"/>
      <c r="G31" s="1031"/>
      <c r="H31" s="1031"/>
      <c r="I31" s="1031"/>
      <c r="J31" s="1031"/>
      <c r="K31" s="1031"/>
      <c r="L31" s="1031"/>
      <c r="M31" s="1031"/>
      <c r="N31" s="1031"/>
      <c r="O31" s="1031"/>
      <c r="P31" s="1032"/>
      <c r="Q31" s="1038">
        <v>2449</v>
      </c>
      <c r="R31" s="1039"/>
      <c r="S31" s="1039"/>
      <c r="T31" s="1039"/>
      <c r="U31" s="1039"/>
      <c r="V31" s="1039">
        <v>2258</v>
      </c>
      <c r="W31" s="1039"/>
      <c r="X31" s="1039"/>
      <c r="Y31" s="1039"/>
      <c r="Z31" s="1039"/>
      <c r="AA31" s="1039">
        <v>192</v>
      </c>
      <c r="AB31" s="1039"/>
      <c r="AC31" s="1039"/>
      <c r="AD31" s="1039"/>
      <c r="AE31" s="1040"/>
      <c r="AF31" s="1035">
        <v>3120</v>
      </c>
      <c r="AG31" s="1036"/>
      <c r="AH31" s="1036"/>
      <c r="AI31" s="1036"/>
      <c r="AJ31" s="1037"/>
      <c r="AK31" s="980">
        <v>66</v>
      </c>
      <c r="AL31" s="971"/>
      <c r="AM31" s="971"/>
      <c r="AN31" s="971"/>
      <c r="AO31" s="971"/>
      <c r="AP31" s="971">
        <v>11210</v>
      </c>
      <c r="AQ31" s="971"/>
      <c r="AR31" s="971"/>
      <c r="AS31" s="971"/>
      <c r="AT31" s="971"/>
      <c r="AU31" s="971">
        <v>34</v>
      </c>
      <c r="AV31" s="971"/>
      <c r="AW31" s="971"/>
      <c r="AX31" s="971"/>
      <c r="AY31" s="971"/>
      <c r="AZ31" s="1041" t="s">
        <v>487</v>
      </c>
      <c r="BA31" s="1041"/>
      <c r="BB31" s="1041"/>
      <c r="BC31" s="1041"/>
      <c r="BD31" s="1041"/>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394</v>
      </c>
      <c r="C32" s="1031"/>
      <c r="D32" s="1031"/>
      <c r="E32" s="1031"/>
      <c r="F32" s="1031"/>
      <c r="G32" s="1031"/>
      <c r="H32" s="1031"/>
      <c r="I32" s="1031"/>
      <c r="J32" s="1031"/>
      <c r="K32" s="1031"/>
      <c r="L32" s="1031"/>
      <c r="M32" s="1031"/>
      <c r="N32" s="1031"/>
      <c r="O32" s="1031"/>
      <c r="P32" s="1032"/>
      <c r="Q32" s="1038">
        <v>4104</v>
      </c>
      <c r="R32" s="1039"/>
      <c r="S32" s="1039"/>
      <c r="T32" s="1039"/>
      <c r="U32" s="1039"/>
      <c r="V32" s="1039">
        <v>3617</v>
      </c>
      <c r="W32" s="1039"/>
      <c r="X32" s="1039"/>
      <c r="Y32" s="1039"/>
      <c r="Z32" s="1039"/>
      <c r="AA32" s="1039">
        <v>487</v>
      </c>
      <c r="AB32" s="1039"/>
      <c r="AC32" s="1039"/>
      <c r="AD32" s="1039"/>
      <c r="AE32" s="1040"/>
      <c r="AF32" s="1035">
        <v>5385</v>
      </c>
      <c r="AG32" s="1036"/>
      <c r="AH32" s="1036"/>
      <c r="AI32" s="1036"/>
      <c r="AJ32" s="1037"/>
      <c r="AK32" s="980">
        <v>1303</v>
      </c>
      <c r="AL32" s="971"/>
      <c r="AM32" s="971"/>
      <c r="AN32" s="971"/>
      <c r="AO32" s="971"/>
      <c r="AP32" s="971">
        <v>16866</v>
      </c>
      <c r="AQ32" s="971"/>
      <c r="AR32" s="971"/>
      <c r="AS32" s="971"/>
      <c r="AT32" s="971"/>
      <c r="AU32" s="971">
        <v>10305</v>
      </c>
      <c r="AV32" s="971"/>
      <c r="AW32" s="971"/>
      <c r="AX32" s="971"/>
      <c r="AY32" s="971"/>
      <c r="AZ32" s="1041" t="s">
        <v>487</v>
      </c>
      <c r="BA32" s="1041"/>
      <c r="BB32" s="1041"/>
      <c r="BC32" s="1041"/>
      <c r="BD32" s="1041"/>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9566</v>
      </c>
      <c r="AG63" s="959"/>
      <c r="AH63" s="959"/>
      <c r="AI63" s="959"/>
      <c r="AJ63" s="1022"/>
      <c r="AK63" s="1023"/>
      <c r="AL63" s="963"/>
      <c r="AM63" s="963"/>
      <c r="AN63" s="963"/>
      <c r="AO63" s="963"/>
      <c r="AP63" s="959">
        <v>28076</v>
      </c>
      <c r="AQ63" s="959"/>
      <c r="AR63" s="959"/>
      <c r="AS63" s="959"/>
      <c r="AT63" s="959"/>
      <c r="AU63" s="959">
        <v>10399</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398</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399</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545</v>
      </c>
      <c r="C68" s="986"/>
      <c r="D68" s="986"/>
      <c r="E68" s="986"/>
      <c r="F68" s="986"/>
      <c r="G68" s="986"/>
      <c r="H68" s="986"/>
      <c r="I68" s="986"/>
      <c r="J68" s="986"/>
      <c r="K68" s="986"/>
      <c r="L68" s="986"/>
      <c r="M68" s="986"/>
      <c r="N68" s="986"/>
      <c r="O68" s="986"/>
      <c r="P68" s="987"/>
      <c r="Q68" s="988">
        <v>3999</v>
      </c>
      <c r="R68" s="982"/>
      <c r="S68" s="982"/>
      <c r="T68" s="982"/>
      <c r="U68" s="982"/>
      <c r="V68" s="982">
        <v>3948</v>
      </c>
      <c r="W68" s="982"/>
      <c r="X68" s="982"/>
      <c r="Y68" s="982"/>
      <c r="Z68" s="982"/>
      <c r="AA68" s="982">
        <v>52</v>
      </c>
      <c r="AB68" s="982"/>
      <c r="AC68" s="982"/>
      <c r="AD68" s="982"/>
      <c r="AE68" s="982"/>
      <c r="AF68" s="982">
        <v>52</v>
      </c>
      <c r="AG68" s="982"/>
      <c r="AH68" s="982"/>
      <c r="AI68" s="982"/>
      <c r="AJ68" s="982"/>
      <c r="AK68" s="982" t="s">
        <v>487</v>
      </c>
      <c r="AL68" s="982"/>
      <c r="AM68" s="982"/>
      <c r="AN68" s="982"/>
      <c r="AO68" s="982"/>
      <c r="AP68" s="982">
        <v>4307</v>
      </c>
      <c r="AQ68" s="982"/>
      <c r="AR68" s="982"/>
      <c r="AS68" s="982"/>
      <c r="AT68" s="982"/>
      <c r="AU68" s="982">
        <v>2334</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546</v>
      </c>
      <c r="C69" s="975"/>
      <c r="D69" s="975"/>
      <c r="E69" s="975"/>
      <c r="F69" s="975"/>
      <c r="G69" s="975"/>
      <c r="H69" s="975"/>
      <c r="I69" s="975"/>
      <c r="J69" s="975"/>
      <c r="K69" s="975"/>
      <c r="L69" s="975"/>
      <c r="M69" s="975"/>
      <c r="N69" s="975"/>
      <c r="O69" s="975"/>
      <c r="P69" s="976"/>
      <c r="Q69" s="977">
        <v>116561</v>
      </c>
      <c r="R69" s="971"/>
      <c r="S69" s="971"/>
      <c r="T69" s="971"/>
      <c r="U69" s="971"/>
      <c r="V69" s="971">
        <v>108305</v>
      </c>
      <c r="W69" s="971"/>
      <c r="X69" s="971"/>
      <c r="Y69" s="971"/>
      <c r="Z69" s="971"/>
      <c r="AA69" s="971">
        <v>8256</v>
      </c>
      <c r="AB69" s="971"/>
      <c r="AC69" s="971"/>
      <c r="AD69" s="971"/>
      <c r="AE69" s="971"/>
      <c r="AF69" s="971">
        <v>15120</v>
      </c>
      <c r="AG69" s="971"/>
      <c r="AH69" s="971"/>
      <c r="AI69" s="971"/>
      <c r="AJ69" s="971"/>
      <c r="AK69" s="971" t="s">
        <v>487</v>
      </c>
      <c r="AL69" s="971"/>
      <c r="AM69" s="971"/>
      <c r="AN69" s="971"/>
      <c r="AO69" s="971"/>
      <c r="AP69" s="971" t="s">
        <v>487</v>
      </c>
      <c r="AQ69" s="971"/>
      <c r="AR69" s="971"/>
      <c r="AS69" s="971"/>
      <c r="AT69" s="971"/>
      <c r="AU69" s="971" t="s">
        <v>487</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547</v>
      </c>
      <c r="C70" s="975"/>
      <c r="D70" s="975"/>
      <c r="E70" s="975"/>
      <c r="F70" s="975"/>
      <c r="G70" s="975"/>
      <c r="H70" s="975"/>
      <c r="I70" s="975"/>
      <c r="J70" s="975"/>
      <c r="K70" s="975"/>
      <c r="L70" s="975"/>
      <c r="M70" s="975"/>
      <c r="N70" s="975"/>
      <c r="O70" s="975"/>
      <c r="P70" s="976"/>
      <c r="Q70" s="977">
        <v>379</v>
      </c>
      <c r="R70" s="971"/>
      <c r="S70" s="971"/>
      <c r="T70" s="971"/>
      <c r="U70" s="971"/>
      <c r="V70" s="971">
        <v>355</v>
      </c>
      <c r="W70" s="971"/>
      <c r="X70" s="971"/>
      <c r="Y70" s="971"/>
      <c r="Z70" s="971"/>
      <c r="AA70" s="971">
        <v>24</v>
      </c>
      <c r="AB70" s="971"/>
      <c r="AC70" s="971"/>
      <c r="AD70" s="971"/>
      <c r="AE70" s="971"/>
      <c r="AF70" s="971">
        <v>24</v>
      </c>
      <c r="AG70" s="971"/>
      <c r="AH70" s="971"/>
      <c r="AI70" s="971"/>
      <c r="AJ70" s="971"/>
      <c r="AK70" s="971" t="s">
        <v>487</v>
      </c>
      <c r="AL70" s="971"/>
      <c r="AM70" s="971"/>
      <c r="AN70" s="971"/>
      <c r="AO70" s="971"/>
      <c r="AP70" s="971">
        <v>93</v>
      </c>
      <c r="AQ70" s="971"/>
      <c r="AR70" s="971"/>
      <c r="AS70" s="971"/>
      <c r="AT70" s="971"/>
      <c r="AU70" s="971">
        <v>30</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548</v>
      </c>
      <c r="C71" s="975"/>
      <c r="D71" s="975"/>
      <c r="E71" s="975"/>
      <c r="F71" s="975"/>
      <c r="G71" s="975"/>
      <c r="H71" s="975"/>
      <c r="I71" s="975"/>
      <c r="J71" s="975"/>
      <c r="K71" s="975"/>
      <c r="L71" s="975"/>
      <c r="M71" s="975"/>
      <c r="N71" s="975"/>
      <c r="O71" s="975"/>
      <c r="P71" s="976"/>
      <c r="Q71" s="977">
        <v>699</v>
      </c>
      <c r="R71" s="971"/>
      <c r="S71" s="971"/>
      <c r="T71" s="971"/>
      <c r="U71" s="971"/>
      <c r="V71" s="971">
        <v>596</v>
      </c>
      <c r="W71" s="971"/>
      <c r="X71" s="971"/>
      <c r="Y71" s="971"/>
      <c r="Z71" s="971"/>
      <c r="AA71" s="971">
        <v>103</v>
      </c>
      <c r="AB71" s="971"/>
      <c r="AC71" s="971"/>
      <c r="AD71" s="971"/>
      <c r="AE71" s="971"/>
      <c r="AF71" s="971">
        <v>103</v>
      </c>
      <c r="AG71" s="971"/>
      <c r="AH71" s="971"/>
      <c r="AI71" s="971"/>
      <c r="AJ71" s="971"/>
      <c r="AK71" s="971" t="s">
        <v>487</v>
      </c>
      <c r="AL71" s="971"/>
      <c r="AM71" s="971"/>
      <c r="AN71" s="971"/>
      <c r="AO71" s="971"/>
      <c r="AP71" s="971" t="s">
        <v>487</v>
      </c>
      <c r="AQ71" s="971"/>
      <c r="AR71" s="971"/>
      <c r="AS71" s="971"/>
      <c r="AT71" s="971"/>
      <c r="AU71" s="971" t="s">
        <v>487</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549</v>
      </c>
      <c r="C72" s="975"/>
      <c r="D72" s="975"/>
      <c r="E72" s="975"/>
      <c r="F72" s="975"/>
      <c r="G72" s="975"/>
      <c r="H72" s="975"/>
      <c r="I72" s="975"/>
      <c r="J72" s="975"/>
      <c r="K72" s="975"/>
      <c r="L72" s="975"/>
      <c r="M72" s="975"/>
      <c r="N72" s="975"/>
      <c r="O72" s="975"/>
      <c r="P72" s="976"/>
      <c r="Q72" s="977">
        <v>290</v>
      </c>
      <c r="R72" s="971"/>
      <c r="S72" s="971"/>
      <c r="T72" s="971"/>
      <c r="U72" s="971"/>
      <c r="V72" s="971">
        <v>250</v>
      </c>
      <c r="W72" s="971"/>
      <c r="X72" s="971"/>
      <c r="Y72" s="971"/>
      <c r="Z72" s="971"/>
      <c r="AA72" s="971">
        <v>40</v>
      </c>
      <c r="AB72" s="971"/>
      <c r="AC72" s="971"/>
      <c r="AD72" s="971"/>
      <c r="AE72" s="971"/>
      <c r="AF72" s="971">
        <v>40</v>
      </c>
      <c r="AG72" s="971"/>
      <c r="AH72" s="971"/>
      <c r="AI72" s="971"/>
      <c r="AJ72" s="971"/>
      <c r="AK72" s="971" t="s">
        <v>487</v>
      </c>
      <c r="AL72" s="971"/>
      <c r="AM72" s="971"/>
      <c r="AN72" s="971"/>
      <c r="AO72" s="971"/>
      <c r="AP72" s="971" t="s">
        <v>487</v>
      </c>
      <c r="AQ72" s="971"/>
      <c r="AR72" s="971"/>
      <c r="AS72" s="971"/>
      <c r="AT72" s="971"/>
      <c r="AU72" s="971" t="s">
        <v>487</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550</v>
      </c>
      <c r="C73" s="975"/>
      <c r="D73" s="975"/>
      <c r="E73" s="975"/>
      <c r="F73" s="975"/>
      <c r="G73" s="975"/>
      <c r="H73" s="975"/>
      <c r="I73" s="975"/>
      <c r="J73" s="975"/>
      <c r="K73" s="975"/>
      <c r="L73" s="975"/>
      <c r="M73" s="975"/>
      <c r="N73" s="975"/>
      <c r="O73" s="975"/>
      <c r="P73" s="976"/>
      <c r="Q73" s="977">
        <v>1428744</v>
      </c>
      <c r="R73" s="971"/>
      <c r="S73" s="971"/>
      <c r="T73" s="971"/>
      <c r="U73" s="971"/>
      <c r="V73" s="971">
        <v>1401874</v>
      </c>
      <c r="W73" s="971"/>
      <c r="X73" s="971"/>
      <c r="Y73" s="971"/>
      <c r="Z73" s="971"/>
      <c r="AA73" s="971">
        <v>26871</v>
      </c>
      <c r="AB73" s="971"/>
      <c r="AC73" s="971"/>
      <c r="AD73" s="971"/>
      <c r="AE73" s="971"/>
      <c r="AF73" s="971">
        <v>26871</v>
      </c>
      <c r="AG73" s="971"/>
      <c r="AH73" s="971"/>
      <c r="AI73" s="971"/>
      <c r="AJ73" s="971"/>
      <c r="AK73" s="971">
        <v>12578</v>
      </c>
      <c r="AL73" s="971"/>
      <c r="AM73" s="971"/>
      <c r="AN73" s="971"/>
      <c r="AO73" s="971"/>
      <c r="AP73" s="971" t="s">
        <v>487</v>
      </c>
      <c r="AQ73" s="971"/>
      <c r="AR73" s="971"/>
      <c r="AS73" s="971"/>
      <c r="AT73" s="971"/>
      <c r="AU73" s="971" t="s">
        <v>487</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551</v>
      </c>
      <c r="C74" s="975"/>
      <c r="D74" s="975"/>
      <c r="E74" s="975"/>
      <c r="F74" s="975"/>
      <c r="G74" s="975"/>
      <c r="H74" s="975"/>
      <c r="I74" s="975"/>
      <c r="J74" s="975"/>
      <c r="K74" s="975"/>
      <c r="L74" s="975"/>
      <c r="M74" s="975"/>
      <c r="N74" s="975"/>
      <c r="O74" s="975"/>
      <c r="P74" s="976"/>
      <c r="Q74" s="977">
        <v>165</v>
      </c>
      <c r="R74" s="971"/>
      <c r="S74" s="971"/>
      <c r="T74" s="971"/>
      <c r="U74" s="971"/>
      <c r="V74" s="971">
        <v>161</v>
      </c>
      <c r="W74" s="971"/>
      <c r="X74" s="971"/>
      <c r="Y74" s="971"/>
      <c r="Z74" s="971"/>
      <c r="AA74" s="971">
        <v>4</v>
      </c>
      <c r="AB74" s="971"/>
      <c r="AC74" s="971"/>
      <c r="AD74" s="971"/>
      <c r="AE74" s="971"/>
      <c r="AF74" s="971">
        <v>4</v>
      </c>
      <c r="AG74" s="971"/>
      <c r="AH74" s="971"/>
      <c r="AI74" s="971"/>
      <c r="AJ74" s="971"/>
      <c r="AK74" s="971" t="s">
        <v>487</v>
      </c>
      <c r="AL74" s="971"/>
      <c r="AM74" s="971"/>
      <c r="AN74" s="971"/>
      <c r="AO74" s="971"/>
      <c r="AP74" s="971" t="s">
        <v>487</v>
      </c>
      <c r="AQ74" s="971"/>
      <c r="AR74" s="971"/>
      <c r="AS74" s="971"/>
      <c r="AT74" s="971"/>
      <c r="AU74" s="971" t="s">
        <v>487</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t="s">
        <v>552</v>
      </c>
      <c r="C75" s="975"/>
      <c r="D75" s="975"/>
      <c r="E75" s="975"/>
      <c r="F75" s="975"/>
      <c r="G75" s="975"/>
      <c r="H75" s="975"/>
      <c r="I75" s="975"/>
      <c r="J75" s="975"/>
      <c r="K75" s="975"/>
      <c r="L75" s="975"/>
      <c r="M75" s="975"/>
      <c r="N75" s="975"/>
      <c r="O75" s="975"/>
      <c r="P75" s="976"/>
      <c r="Q75" s="978">
        <v>38877</v>
      </c>
      <c r="R75" s="979"/>
      <c r="S75" s="979"/>
      <c r="T75" s="979"/>
      <c r="U75" s="980"/>
      <c r="V75" s="981">
        <v>35991</v>
      </c>
      <c r="W75" s="979"/>
      <c r="X75" s="979"/>
      <c r="Y75" s="979"/>
      <c r="Z75" s="980"/>
      <c r="AA75" s="981">
        <v>2886</v>
      </c>
      <c r="AB75" s="979"/>
      <c r="AC75" s="979"/>
      <c r="AD75" s="979"/>
      <c r="AE75" s="980"/>
      <c r="AF75" s="981">
        <v>27482</v>
      </c>
      <c r="AG75" s="979"/>
      <c r="AH75" s="979"/>
      <c r="AI75" s="979"/>
      <c r="AJ75" s="980"/>
      <c r="AK75" s="981" t="s">
        <v>487</v>
      </c>
      <c r="AL75" s="979"/>
      <c r="AM75" s="979"/>
      <c r="AN75" s="979"/>
      <c r="AO75" s="980"/>
      <c r="AP75" s="981">
        <v>96454</v>
      </c>
      <c r="AQ75" s="979"/>
      <c r="AR75" s="979"/>
      <c r="AS75" s="979"/>
      <c r="AT75" s="980"/>
      <c r="AU75" s="981" t="s">
        <v>487</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t="s">
        <v>553</v>
      </c>
      <c r="C76" s="975"/>
      <c r="D76" s="975"/>
      <c r="E76" s="975"/>
      <c r="F76" s="975"/>
      <c r="G76" s="975"/>
      <c r="H76" s="975"/>
      <c r="I76" s="975"/>
      <c r="J76" s="975"/>
      <c r="K76" s="975"/>
      <c r="L76" s="975"/>
      <c r="M76" s="975"/>
      <c r="N76" s="975"/>
      <c r="O76" s="975"/>
      <c r="P76" s="976"/>
      <c r="Q76" s="978">
        <v>6104</v>
      </c>
      <c r="R76" s="979"/>
      <c r="S76" s="979"/>
      <c r="T76" s="979"/>
      <c r="U76" s="980"/>
      <c r="V76" s="981">
        <v>5983</v>
      </c>
      <c r="W76" s="979"/>
      <c r="X76" s="979"/>
      <c r="Y76" s="979"/>
      <c r="Z76" s="980"/>
      <c r="AA76" s="981">
        <v>121</v>
      </c>
      <c r="AB76" s="979"/>
      <c r="AC76" s="979"/>
      <c r="AD76" s="979"/>
      <c r="AE76" s="980"/>
      <c r="AF76" s="981">
        <v>17694</v>
      </c>
      <c r="AG76" s="979"/>
      <c r="AH76" s="979"/>
      <c r="AI76" s="979"/>
      <c r="AJ76" s="980"/>
      <c r="AK76" s="981" t="s">
        <v>487</v>
      </c>
      <c r="AL76" s="979"/>
      <c r="AM76" s="979"/>
      <c r="AN76" s="979"/>
      <c r="AO76" s="980"/>
      <c r="AP76" s="981">
        <v>24010</v>
      </c>
      <c r="AQ76" s="979"/>
      <c r="AR76" s="979"/>
      <c r="AS76" s="979"/>
      <c r="AT76" s="980"/>
      <c r="AU76" s="981" t="s">
        <v>487</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t="s">
        <v>554</v>
      </c>
      <c r="C77" s="975"/>
      <c r="D77" s="975"/>
      <c r="E77" s="975"/>
      <c r="F77" s="975"/>
      <c r="G77" s="975"/>
      <c r="H77" s="975"/>
      <c r="I77" s="975"/>
      <c r="J77" s="975"/>
      <c r="K77" s="975"/>
      <c r="L77" s="975"/>
      <c r="M77" s="975"/>
      <c r="N77" s="975"/>
      <c r="O77" s="975"/>
      <c r="P77" s="976"/>
      <c r="Q77" s="978">
        <v>19862</v>
      </c>
      <c r="R77" s="979"/>
      <c r="S77" s="979"/>
      <c r="T77" s="979"/>
      <c r="U77" s="980"/>
      <c r="V77" s="981">
        <v>19862</v>
      </c>
      <c r="W77" s="979"/>
      <c r="X77" s="979"/>
      <c r="Y77" s="979"/>
      <c r="Z77" s="980"/>
      <c r="AA77" s="981" t="s">
        <v>487</v>
      </c>
      <c r="AB77" s="979"/>
      <c r="AC77" s="979"/>
      <c r="AD77" s="979"/>
      <c r="AE77" s="980"/>
      <c r="AF77" s="981" t="s">
        <v>487</v>
      </c>
      <c r="AG77" s="979"/>
      <c r="AH77" s="979"/>
      <c r="AI77" s="979"/>
      <c r="AJ77" s="980"/>
      <c r="AK77" s="981" t="s">
        <v>487</v>
      </c>
      <c r="AL77" s="979"/>
      <c r="AM77" s="979"/>
      <c r="AN77" s="979"/>
      <c r="AO77" s="980"/>
      <c r="AP77" s="981">
        <v>16817</v>
      </c>
      <c r="AQ77" s="979"/>
      <c r="AR77" s="979"/>
      <c r="AS77" s="979"/>
      <c r="AT77" s="980"/>
      <c r="AU77" s="981">
        <v>521</v>
      </c>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87390</v>
      </c>
      <c r="AG88" s="959"/>
      <c r="AH88" s="959"/>
      <c r="AI88" s="959"/>
      <c r="AJ88" s="959"/>
      <c r="AK88" s="963"/>
      <c r="AL88" s="963"/>
      <c r="AM88" s="963"/>
      <c r="AN88" s="963"/>
      <c r="AO88" s="963"/>
      <c r="AP88" s="959">
        <v>141681</v>
      </c>
      <c r="AQ88" s="959"/>
      <c r="AR88" s="959"/>
      <c r="AS88" s="959"/>
      <c r="AT88" s="959"/>
      <c r="AU88" s="959">
        <v>2885</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32</v>
      </c>
      <c r="CS102" s="953"/>
      <c r="CT102" s="953"/>
      <c r="CU102" s="953"/>
      <c r="CV102" s="954"/>
      <c r="CW102" s="952">
        <v>3</v>
      </c>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18"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5024963</v>
      </c>
      <c r="AB110" s="889"/>
      <c r="AC110" s="889"/>
      <c r="AD110" s="889"/>
      <c r="AE110" s="890"/>
      <c r="AF110" s="891">
        <v>4731643</v>
      </c>
      <c r="AG110" s="889"/>
      <c r="AH110" s="889"/>
      <c r="AI110" s="889"/>
      <c r="AJ110" s="890"/>
      <c r="AK110" s="891">
        <v>4607997</v>
      </c>
      <c r="AL110" s="889"/>
      <c r="AM110" s="889"/>
      <c r="AN110" s="889"/>
      <c r="AO110" s="890"/>
      <c r="AP110" s="892">
        <v>14.6</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55652073</v>
      </c>
      <c r="BR110" s="842"/>
      <c r="BS110" s="842"/>
      <c r="BT110" s="842"/>
      <c r="BU110" s="842"/>
      <c r="BV110" s="842">
        <v>55106636</v>
      </c>
      <c r="BW110" s="842"/>
      <c r="BX110" s="842"/>
      <c r="BY110" s="842"/>
      <c r="BZ110" s="842"/>
      <c r="CA110" s="842">
        <v>51564307</v>
      </c>
      <c r="CB110" s="842"/>
      <c r="CC110" s="842"/>
      <c r="CD110" s="842"/>
      <c r="CE110" s="842"/>
      <c r="CF110" s="866">
        <v>163.69999999999999</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9819590</v>
      </c>
      <c r="BR112" s="817"/>
      <c r="BS112" s="817"/>
      <c r="BT112" s="817"/>
      <c r="BU112" s="817"/>
      <c r="BV112" s="817">
        <v>9885733</v>
      </c>
      <c r="BW112" s="817"/>
      <c r="BX112" s="817"/>
      <c r="BY112" s="817"/>
      <c r="BZ112" s="817"/>
      <c r="CA112" s="817">
        <v>10338720</v>
      </c>
      <c r="CB112" s="817"/>
      <c r="CC112" s="817"/>
      <c r="CD112" s="817"/>
      <c r="CE112" s="817"/>
      <c r="CF112" s="875">
        <v>32.799999999999997</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802393</v>
      </c>
      <c r="AB113" s="919"/>
      <c r="AC113" s="919"/>
      <c r="AD113" s="919"/>
      <c r="AE113" s="920"/>
      <c r="AF113" s="921">
        <v>702430</v>
      </c>
      <c r="AG113" s="919"/>
      <c r="AH113" s="919"/>
      <c r="AI113" s="919"/>
      <c r="AJ113" s="920"/>
      <c r="AK113" s="921">
        <v>714794</v>
      </c>
      <c r="AL113" s="919"/>
      <c r="AM113" s="919"/>
      <c r="AN113" s="919"/>
      <c r="AO113" s="920"/>
      <c r="AP113" s="922">
        <v>2.2999999999999998</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2777078</v>
      </c>
      <c r="BR113" s="817"/>
      <c r="BS113" s="817"/>
      <c r="BT113" s="817"/>
      <c r="BU113" s="817"/>
      <c r="BV113" s="817">
        <v>2955765</v>
      </c>
      <c r="BW113" s="817"/>
      <c r="BX113" s="817"/>
      <c r="BY113" s="817"/>
      <c r="BZ113" s="817"/>
      <c r="CA113" s="817">
        <v>2885376</v>
      </c>
      <c r="CB113" s="817"/>
      <c r="CC113" s="817"/>
      <c r="CD113" s="817"/>
      <c r="CE113" s="817"/>
      <c r="CF113" s="875">
        <v>9.1999999999999993</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174394</v>
      </c>
      <c r="AB114" s="780"/>
      <c r="AC114" s="780"/>
      <c r="AD114" s="780"/>
      <c r="AE114" s="781"/>
      <c r="AF114" s="782">
        <v>252116</v>
      </c>
      <c r="AG114" s="780"/>
      <c r="AH114" s="780"/>
      <c r="AI114" s="780"/>
      <c r="AJ114" s="781"/>
      <c r="AK114" s="782">
        <v>274256</v>
      </c>
      <c r="AL114" s="780"/>
      <c r="AM114" s="780"/>
      <c r="AN114" s="780"/>
      <c r="AO114" s="781"/>
      <c r="AP114" s="824">
        <v>0.9</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3565775</v>
      </c>
      <c r="BR114" s="817"/>
      <c r="BS114" s="817"/>
      <c r="BT114" s="817"/>
      <c r="BU114" s="817"/>
      <c r="BV114" s="817">
        <v>3656678</v>
      </c>
      <c r="BW114" s="817"/>
      <c r="BX114" s="817"/>
      <c r="BY114" s="817"/>
      <c r="BZ114" s="817"/>
      <c r="CA114" s="817">
        <v>3705077</v>
      </c>
      <c r="CB114" s="817"/>
      <c r="CC114" s="817"/>
      <c r="CD114" s="817"/>
      <c r="CE114" s="817"/>
      <c r="CF114" s="875">
        <v>11.8</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v>162</v>
      </c>
      <c r="AG116" s="780"/>
      <c r="AH116" s="780"/>
      <c r="AI116" s="780"/>
      <c r="AJ116" s="781"/>
      <c r="AK116" s="782">
        <v>411</v>
      </c>
      <c r="AL116" s="780"/>
      <c r="AM116" s="780"/>
      <c r="AN116" s="780"/>
      <c r="AO116" s="781"/>
      <c r="AP116" s="824">
        <v>0</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6001750</v>
      </c>
      <c r="AB117" s="903"/>
      <c r="AC117" s="903"/>
      <c r="AD117" s="903"/>
      <c r="AE117" s="904"/>
      <c r="AF117" s="905">
        <v>5686351</v>
      </c>
      <c r="AG117" s="903"/>
      <c r="AH117" s="903"/>
      <c r="AI117" s="903"/>
      <c r="AJ117" s="904"/>
      <c r="AK117" s="905">
        <v>5597458</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441</v>
      </c>
      <c r="BP119" s="878"/>
      <c r="BQ119" s="879">
        <v>71814516</v>
      </c>
      <c r="BR119" s="845"/>
      <c r="BS119" s="845"/>
      <c r="BT119" s="845"/>
      <c r="BU119" s="845"/>
      <c r="BV119" s="845">
        <v>71604812</v>
      </c>
      <c r="BW119" s="845"/>
      <c r="BX119" s="845"/>
      <c r="BY119" s="845"/>
      <c r="BZ119" s="845"/>
      <c r="CA119" s="845">
        <v>68493480</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14059878</v>
      </c>
      <c r="BR120" s="842"/>
      <c r="BS120" s="842"/>
      <c r="BT120" s="842"/>
      <c r="BU120" s="842"/>
      <c r="BV120" s="842">
        <v>18130831</v>
      </c>
      <c r="BW120" s="842"/>
      <c r="BX120" s="842"/>
      <c r="BY120" s="842"/>
      <c r="BZ120" s="842"/>
      <c r="CA120" s="842">
        <v>19993321</v>
      </c>
      <c r="CB120" s="842"/>
      <c r="CC120" s="842"/>
      <c r="CD120" s="842"/>
      <c r="CE120" s="842"/>
      <c r="CF120" s="866">
        <v>63.5</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9809508</v>
      </c>
      <c r="DH120" s="842"/>
      <c r="DI120" s="842"/>
      <c r="DJ120" s="842"/>
      <c r="DK120" s="842"/>
      <c r="DL120" s="842">
        <v>9863317</v>
      </c>
      <c r="DM120" s="842"/>
      <c r="DN120" s="842"/>
      <c r="DO120" s="842"/>
      <c r="DP120" s="842"/>
      <c r="DQ120" s="842">
        <v>10305091</v>
      </c>
      <c r="DR120" s="842"/>
      <c r="DS120" s="842"/>
      <c r="DT120" s="842"/>
      <c r="DU120" s="842"/>
      <c r="DV120" s="843">
        <v>32.700000000000003</v>
      </c>
      <c r="DW120" s="843"/>
      <c r="DX120" s="843"/>
      <c r="DY120" s="843"/>
      <c r="DZ120" s="844"/>
    </row>
    <row r="121" spans="1:130" s="218"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10623377</v>
      </c>
      <c r="BR121" s="817"/>
      <c r="BS121" s="817"/>
      <c r="BT121" s="817"/>
      <c r="BU121" s="817"/>
      <c r="BV121" s="817">
        <v>10540575</v>
      </c>
      <c r="BW121" s="817"/>
      <c r="BX121" s="817"/>
      <c r="BY121" s="817"/>
      <c r="BZ121" s="817"/>
      <c r="CA121" s="817">
        <v>11702125</v>
      </c>
      <c r="CB121" s="817"/>
      <c r="CC121" s="817"/>
      <c r="CD121" s="817"/>
      <c r="CE121" s="817"/>
      <c r="CF121" s="875">
        <v>37.1</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v>10082</v>
      </c>
      <c r="DH121" s="817"/>
      <c r="DI121" s="817"/>
      <c r="DJ121" s="817"/>
      <c r="DK121" s="817"/>
      <c r="DL121" s="817">
        <v>22416</v>
      </c>
      <c r="DM121" s="817"/>
      <c r="DN121" s="817"/>
      <c r="DO121" s="817"/>
      <c r="DP121" s="817"/>
      <c r="DQ121" s="817">
        <v>33629</v>
      </c>
      <c r="DR121" s="817"/>
      <c r="DS121" s="817"/>
      <c r="DT121" s="817"/>
      <c r="DU121" s="817"/>
      <c r="DV121" s="794">
        <v>0.1</v>
      </c>
      <c r="DW121" s="794"/>
      <c r="DX121" s="794"/>
      <c r="DY121" s="794"/>
      <c r="DZ121" s="795"/>
    </row>
    <row r="122" spans="1:130" s="218"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42409320</v>
      </c>
      <c r="BR122" s="845"/>
      <c r="BS122" s="845"/>
      <c r="BT122" s="845"/>
      <c r="BU122" s="845"/>
      <c r="BV122" s="845">
        <v>42171317</v>
      </c>
      <c r="BW122" s="845"/>
      <c r="BX122" s="845"/>
      <c r="BY122" s="845"/>
      <c r="BZ122" s="845"/>
      <c r="CA122" s="845">
        <v>40230371</v>
      </c>
      <c r="CB122" s="845"/>
      <c r="CC122" s="845"/>
      <c r="CD122" s="845"/>
      <c r="CE122" s="845"/>
      <c r="CF122" s="846">
        <v>127.7</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449</v>
      </c>
      <c r="BP123" s="878"/>
      <c r="BQ123" s="832">
        <v>67092575</v>
      </c>
      <c r="BR123" s="833"/>
      <c r="BS123" s="833"/>
      <c r="BT123" s="833"/>
      <c r="BU123" s="833"/>
      <c r="BV123" s="833">
        <v>70842723</v>
      </c>
      <c r="BW123" s="833"/>
      <c r="BX123" s="833"/>
      <c r="BY123" s="833"/>
      <c r="BZ123" s="833"/>
      <c r="CA123" s="833">
        <v>71925817</v>
      </c>
      <c r="CB123" s="833"/>
      <c r="CC123" s="833"/>
      <c r="CD123" s="833"/>
      <c r="CE123" s="833"/>
      <c r="CF123" s="748"/>
      <c r="CG123" s="749"/>
      <c r="CH123" s="749"/>
      <c r="CI123" s="749"/>
      <c r="CJ123" s="834"/>
      <c r="CK123" s="869"/>
      <c r="CL123" s="855"/>
      <c r="CM123" s="855"/>
      <c r="CN123" s="855"/>
      <c r="CO123" s="856"/>
      <c r="CP123" s="835" t="s">
        <v>391</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15.9</v>
      </c>
      <c r="BR124" s="831"/>
      <c r="BS124" s="831"/>
      <c r="BT124" s="831"/>
      <c r="BU124" s="831"/>
      <c r="BV124" s="831">
        <v>2.5</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921791</v>
      </c>
      <c r="AB128" s="801"/>
      <c r="AC128" s="801"/>
      <c r="AD128" s="801"/>
      <c r="AE128" s="802"/>
      <c r="AF128" s="803">
        <v>761142</v>
      </c>
      <c r="AG128" s="801"/>
      <c r="AH128" s="801"/>
      <c r="AI128" s="801"/>
      <c r="AJ128" s="802"/>
      <c r="AK128" s="803">
        <v>793662</v>
      </c>
      <c r="AL128" s="801"/>
      <c r="AM128" s="801"/>
      <c r="AN128" s="801"/>
      <c r="AO128" s="802"/>
      <c r="AP128" s="804"/>
      <c r="AQ128" s="805"/>
      <c r="AR128" s="805"/>
      <c r="AS128" s="805"/>
      <c r="AT128" s="806"/>
      <c r="AU128" s="220"/>
      <c r="AV128" s="220"/>
      <c r="AW128" s="220"/>
      <c r="AX128" s="807" t="s">
        <v>463</v>
      </c>
      <c r="AY128" s="808"/>
      <c r="AZ128" s="808"/>
      <c r="BA128" s="808"/>
      <c r="BB128" s="808"/>
      <c r="BC128" s="808"/>
      <c r="BD128" s="808"/>
      <c r="BE128" s="809"/>
      <c r="BF128" s="786" t="s">
        <v>122</v>
      </c>
      <c r="BG128" s="787"/>
      <c r="BH128" s="787"/>
      <c r="BI128" s="787"/>
      <c r="BJ128" s="787"/>
      <c r="BK128" s="787"/>
      <c r="BL128" s="810"/>
      <c r="BM128" s="786">
        <v>11.61</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33140161</v>
      </c>
      <c r="AB129" s="780"/>
      <c r="AC129" s="780"/>
      <c r="AD129" s="780"/>
      <c r="AE129" s="781"/>
      <c r="AF129" s="782">
        <v>33634931</v>
      </c>
      <c r="AG129" s="780"/>
      <c r="AH129" s="780"/>
      <c r="AI129" s="780"/>
      <c r="AJ129" s="781"/>
      <c r="AK129" s="782">
        <v>34845768</v>
      </c>
      <c r="AL129" s="780"/>
      <c r="AM129" s="780"/>
      <c r="AN129" s="780"/>
      <c r="AO129" s="781"/>
      <c r="AP129" s="783"/>
      <c r="AQ129" s="784"/>
      <c r="AR129" s="784"/>
      <c r="AS129" s="784"/>
      <c r="AT129" s="785"/>
      <c r="AU129" s="221"/>
      <c r="AV129" s="221"/>
      <c r="AW129" s="221"/>
      <c r="AX129" s="751" t="s">
        <v>466</v>
      </c>
      <c r="AY129" s="752"/>
      <c r="AZ129" s="752"/>
      <c r="BA129" s="752"/>
      <c r="BB129" s="752"/>
      <c r="BC129" s="752"/>
      <c r="BD129" s="752"/>
      <c r="BE129" s="753"/>
      <c r="BF129" s="770" t="s">
        <v>122</v>
      </c>
      <c r="BG129" s="771"/>
      <c r="BH129" s="771"/>
      <c r="BI129" s="771"/>
      <c r="BJ129" s="771"/>
      <c r="BK129" s="771"/>
      <c r="BL129" s="772"/>
      <c r="BM129" s="770">
        <v>16.61</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3625157</v>
      </c>
      <c r="AB130" s="780"/>
      <c r="AC130" s="780"/>
      <c r="AD130" s="780"/>
      <c r="AE130" s="781"/>
      <c r="AF130" s="782">
        <v>3398785</v>
      </c>
      <c r="AG130" s="780"/>
      <c r="AH130" s="780"/>
      <c r="AI130" s="780"/>
      <c r="AJ130" s="781"/>
      <c r="AK130" s="782">
        <v>3339334</v>
      </c>
      <c r="AL130" s="780"/>
      <c r="AM130" s="780"/>
      <c r="AN130" s="780"/>
      <c r="AO130" s="781"/>
      <c r="AP130" s="783"/>
      <c r="AQ130" s="784"/>
      <c r="AR130" s="784"/>
      <c r="AS130" s="784"/>
      <c r="AT130" s="785"/>
      <c r="AU130" s="221"/>
      <c r="AV130" s="221"/>
      <c r="AW130" s="221"/>
      <c r="AX130" s="751" t="s">
        <v>469</v>
      </c>
      <c r="AY130" s="752"/>
      <c r="AZ130" s="752"/>
      <c r="BA130" s="752"/>
      <c r="BB130" s="752"/>
      <c r="BC130" s="752"/>
      <c r="BD130" s="752"/>
      <c r="BE130" s="753"/>
      <c r="BF130" s="754">
        <v>4.8</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29515004</v>
      </c>
      <c r="AB131" s="764"/>
      <c r="AC131" s="764"/>
      <c r="AD131" s="764"/>
      <c r="AE131" s="765"/>
      <c r="AF131" s="766">
        <v>30236146</v>
      </c>
      <c r="AG131" s="764"/>
      <c r="AH131" s="764"/>
      <c r="AI131" s="764"/>
      <c r="AJ131" s="765"/>
      <c r="AK131" s="766">
        <v>31506434</v>
      </c>
      <c r="AL131" s="764"/>
      <c r="AM131" s="764"/>
      <c r="AN131" s="764"/>
      <c r="AO131" s="765"/>
      <c r="AP131" s="767"/>
      <c r="AQ131" s="768"/>
      <c r="AR131" s="768"/>
      <c r="AS131" s="768"/>
      <c r="AT131" s="769"/>
      <c r="AU131" s="221"/>
      <c r="AV131" s="221"/>
      <c r="AW131" s="221"/>
      <c r="AX131" s="729" t="s">
        <v>471</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4.9290252509999997</v>
      </c>
      <c r="AB132" s="745"/>
      <c r="AC132" s="745"/>
      <c r="AD132" s="745"/>
      <c r="AE132" s="746"/>
      <c r="AF132" s="747">
        <v>5.0483418090000001</v>
      </c>
      <c r="AG132" s="745"/>
      <c r="AH132" s="745"/>
      <c r="AI132" s="745"/>
      <c r="AJ132" s="746"/>
      <c r="AK132" s="747">
        <v>4.648135345</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6</v>
      </c>
      <c r="AB133" s="724"/>
      <c r="AC133" s="724"/>
      <c r="AD133" s="724"/>
      <c r="AE133" s="725"/>
      <c r="AF133" s="723">
        <v>5.5</v>
      </c>
      <c r="AG133" s="724"/>
      <c r="AH133" s="724"/>
      <c r="AI133" s="724"/>
      <c r="AJ133" s="725"/>
      <c r="AK133" s="723">
        <v>4.8</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GY2b6Zr6CTCqCNhAU4/De2bZgcoHVnixRFYY9vqj8bqsDER7bB/vwEy7hn6ZgdblbFEVhrHUe9+0SIuZSKD92g==" saltValue="+zgZ7JRlBz+yX2R5C2kjy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U83:AY83"/>
    <mergeCell ref="AZ83:BD83"/>
    <mergeCell ref="CR82:CV82"/>
    <mergeCell ref="CW82:DA82"/>
    <mergeCell ref="DB82:DF82"/>
    <mergeCell ref="DG82:DK82"/>
    <mergeCell ref="DL82:DP82"/>
    <mergeCell ref="DQ82:DU82"/>
    <mergeCell ref="AP83:AT83"/>
    <mergeCell ref="AU82:AY82"/>
    <mergeCell ref="AZ82:BD82"/>
    <mergeCell ref="BS82:CG82"/>
    <mergeCell ref="CH82:CL82"/>
    <mergeCell ref="CM82:CQ82"/>
    <mergeCell ref="AP82:AT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sL2I72/ypOZm1Ouun9pA4/hNVh6jQBgn0untMnDLtG7G0Ocj77XyBwA6wF3qPbvAwJefx0DPGySwCWsxFUwnGg==" saltValue="sPwuM1dym04SFbQDtbqwEA=="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2I5QokPmnwLjWAdx7efuE7Lx3NidkN2BMDawQ1PobSdjelDdcTdJcX4yn9g3Qa0McdkeXLIH6bqIq0qeCOfe2A==" saltValue="X4ioWh52lpfhb/y5f/7kn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483</v>
      </c>
      <c r="AL9" s="1131"/>
      <c r="AM9" s="1131"/>
      <c r="AN9" s="1132"/>
      <c r="AO9" s="269">
        <v>6004328</v>
      </c>
      <c r="AP9" s="269">
        <v>42607</v>
      </c>
      <c r="AQ9" s="270">
        <v>68274</v>
      </c>
      <c r="AR9" s="271">
        <v>-37.6</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484</v>
      </c>
      <c r="AL10" s="1131"/>
      <c r="AM10" s="1131"/>
      <c r="AN10" s="1132"/>
      <c r="AO10" s="272">
        <v>1850966</v>
      </c>
      <c r="AP10" s="272">
        <v>13135</v>
      </c>
      <c r="AQ10" s="273">
        <v>4860</v>
      </c>
      <c r="AR10" s="274">
        <v>170.3</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485</v>
      </c>
      <c r="AL11" s="1131"/>
      <c r="AM11" s="1131"/>
      <c r="AN11" s="1132"/>
      <c r="AO11" s="272">
        <v>54076</v>
      </c>
      <c r="AP11" s="272">
        <v>384</v>
      </c>
      <c r="AQ11" s="273">
        <v>567</v>
      </c>
      <c r="AR11" s="274">
        <v>-32.299999999999997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487</v>
      </c>
      <c r="AP12" s="272" t="s">
        <v>487</v>
      </c>
      <c r="AQ12" s="273">
        <v>16</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488</v>
      </c>
      <c r="AL13" s="1131"/>
      <c r="AM13" s="1131"/>
      <c r="AN13" s="1132"/>
      <c r="AO13" s="272">
        <v>456688</v>
      </c>
      <c r="AP13" s="272">
        <v>3241</v>
      </c>
      <c r="AQ13" s="273">
        <v>2777</v>
      </c>
      <c r="AR13" s="274">
        <v>16.7</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489</v>
      </c>
      <c r="AL14" s="1131"/>
      <c r="AM14" s="1131"/>
      <c r="AN14" s="1132"/>
      <c r="AO14" s="272">
        <v>138052</v>
      </c>
      <c r="AP14" s="272">
        <v>980</v>
      </c>
      <c r="AQ14" s="273">
        <v>1330</v>
      </c>
      <c r="AR14" s="274">
        <v>-26.3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490</v>
      </c>
      <c r="AL15" s="1134"/>
      <c r="AM15" s="1134"/>
      <c r="AN15" s="1135"/>
      <c r="AO15" s="272">
        <v>-339054</v>
      </c>
      <c r="AP15" s="272">
        <v>-2406</v>
      </c>
      <c r="AQ15" s="273">
        <v>-3833</v>
      </c>
      <c r="AR15" s="274">
        <v>-37.200000000000003</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8165056</v>
      </c>
      <c r="AP16" s="272">
        <v>57940</v>
      </c>
      <c r="AQ16" s="273">
        <v>73991</v>
      </c>
      <c r="AR16" s="274">
        <v>-21.7</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495</v>
      </c>
      <c r="AL21" s="1137"/>
      <c r="AM21" s="1137"/>
      <c r="AN21" s="1138"/>
      <c r="AO21" s="285">
        <v>3.98</v>
      </c>
      <c r="AP21" s="286">
        <v>6.28</v>
      </c>
      <c r="AQ21" s="287">
        <v>-2.2999999999999998</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496</v>
      </c>
      <c r="AL22" s="1137"/>
      <c r="AM22" s="1137"/>
      <c r="AN22" s="1138"/>
      <c r="AO22" s="290">
        <v>98.5</v>
      </c>
      <c r="AP22" s="291">
        <v>98.7</v>
      </c>
      <c r="AQ22" s="292">
        <v>-0.2</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500</v>
      </c>
      <c r="AL32" s="1121"/>
      <c r="AM32" s="1121"/>
      <c r="AN32" s="1122"/>
      <c r="AO32" s="300">
        <v>4607997</v>
      </c>
      <c r="AP32" s="300">
        <v>32699</v>
      </c>
      <c r="AQ32" s="301">
        <v>32402</v>
      </c>
      <c r="AR32" s="302">
        <v>0.9</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501</v>
      </c>
      <c r="AL33" s="1121"/>
      <c r="AM33" s="1121"/>
      <c r="AN33" s="112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502</v>
      </c>
      <c r="AL34" s="1121"/>
      <c r="AM34" s="1121"/>
      <c r="AN34" s="1122"/>
      <c r="AO34" s="300" t="s">
        <v>487</v>
      </c>
      <c r="AP34" s="300" t="s">
        <v>487</v>
      </c>
      <c r="AQ34" s="301">
        <v>16</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503</v>
      </c>
      <c r="AL35" s="1121"/>
      <c r="AM35" s="1121"/>
      <c r="AN35" s="1122"/>
      <c r="AO35" s="300">
        <v>714794</v>
      </c>
      <c r="AP35" s="300">
        <v>5072</v>
      </c>
      <c r="AQ35" s="301">
        <v>5520</v>
      </c>
      <c r="AR35" s="302">
        <v>-8.1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504</v>
      </c>
      <c r="AL36" s="1121"/>
      <c r="AM36" s="1121"/>
      <c r="AN36" s="1122"/>
      <c r="AO36" s="300">
        <v>274256</v>
      </c>
      <c r="AP36" s="300">
        <v>1946</v>
      </c>
      <c r="AQ36" s="301">
        <v>1296</v>
      </c>
      <c r="AR36" s="302">
        <v>50.2</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505</v>
      </c>
      <c r="AL37" s="1121"/>
      <c r="AM37" s="1121"/>
      <c r="AN37" s="1122"/>
      <c r="AO37" s="300" t="s">
        <v>487</v>
      </c>
      <c r="AP37" s="300" t="s">
        <v>487</v>
      </c>
      <c r="AQ37" s="301">
        <v>571</v>
      </c>
      <c r="AR37" s="302" t="s">
        <v>487</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506</v>
      </c>
      <c r="AL38" s="1124"/>
      <c r="AM38" s="1124"/>
      <c r="AN38" s="1125"/>
      <c r="AO38" s="303">
        <v>411</v>
      </c>
      <c r="AP38" s="303">
        <v>3</v>
      </c>
      <c r="AQ38" s="304">
        <v>0</v>
      </c>
      <c r="AR38" s="292">
        <v>0</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507</v>
      </c>
      <c r="AL39" s="1124"/>
      <c r="AM39" s="1124"/>
      <c r="AN39" s="1125"/>
      <c r="AO39" s="300">
        <v>-793662</v>
      </c>
      <c r="AP39" s="300">
        <v>-5632</v>
      </c>
      <c r="AQ39" s="301">
        <v>-6093</v>
      </c>
      <c r="AR39" s="302">
        <v>-7.6</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508</v>
      </c>
      <c r="AL40" s="1121"/>
      <c r="AM40" s="1121"/>
      <c r="AN40" s="1122"/>
      <c r="AO40" s="300">
        <v>-3339334</v>
      </c>
      <c r="AP40" s="300">
        <v>-23696</v>
      </c>
      <c r="AQ40" s="301">
        <v>-23816</v>
      </c>
      <c r="AR40" s="302">
        <v>-0.5</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1464462</v>
      </c>
      <c r="AP41" s="300">
        <v>10392</v>
      </c>
      <c r="AQ41" s="301">
        <v>9896</v>
      </c>
      <c r="AR41" s="302">
        <v>5</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478</v>
      </c>
      <c r="AN49" s="1115" t="s">
        <v>511</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6627824</v>
      </c>
      <c r="AN51" s="322">
        <v>46175</v>
      </c>
      <c r="AO51" s="323">
        <v>73.3</v>
      </c>
      <c r="AP51" s="324">
        <v>44161</v>
      </c>
      <c r="AQ51" s="325">
        <v>3.1</v>
      </c>
      <c r="AR51" s="326">
        <v>70.2</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3512274</v>
      </c>
      <c r="AN52" s="330">
        <v>24470</v>
      </c>
      <c r="AO52" s="331">
        <v>126.7</v>
      </c>
      <c r="AP52" s="332">
        <v>23644</v>
      </c>
      <c r="AQ52" s="333">
        <v>3.1</v>
      </c>
      <c r="AR52" s="334">
        <v>123.6</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3844570</v>
      </c>
      <c r="AN53" s="322">
        <v>26950</v>
      </c>
      <c r="AO53" s="323">
        <v>-41.6</v>
      </c>
      <c r="AP53" s="324">
        <v>43955</v>
      </c>
      <c r="AQ53" s="325">
        <v>-0.5</v>
      </c>
      <c r="AR53" s="326">
        <v>-41.1</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2716029</v>
      </c>
      <c r="AN54" s="330">
        <v>19039</v>
      </c>
      <c r="AO54" s="331">
        <v>-22.2</v>
      </c>
      <c r="AP54" s="332">
        <v>21318</v>
      </c>
      <c r="AQ54" s="333">
        <v>-9.8000000000000007</v>
      </c>
      <c r="AR54" s="334">
        <v>-12.4</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4811345</v>
      </c>
      <c r="AN55" s="322">
        <v>33879</v>
      </c>
      <c r="AO55" s="323">
        <v>25.7</v>
      </c>
      <c r="AP55" s="324">
        <v>41921</v>
      </c>
      <c r="AQ55" s="325">
        <v>-4.5999999999999996</v>
      </c>
      <c r="AR55" s="326">
        <v>30.3</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1407886</v>
      </c>
      <c r="AN56" s="330">
        <v>9914</v>
      </c>
      <c r="AO56" s="331">
        <v>-47.9</v>
      </c>
      <c r="AP56" s="332">
        <v>21655</v>
      </c>
      <c r="AQ56" s="333">
        <v>1.6</v>
      </c>
      <c r="AR56" s="334">
        <v>-49.5</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4616806</v>
      </c>
      <c r="AN57" s="322">
        <v>32687</v>
      </c>
      <c r="AO57" s="323">
        <v>-3.5</v>
      </c>
      <c r="AP57" s="324">
        <v>44585</v>
      </c>
      <c r="AQ57" s="325">
        <v>6.4</v>
      </c>
      <c r="AR57" s="326">
        <v>-9.9</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2393380</v>
      </c>
      <c r="AN58" s="330">
        <v>16945</v>
      </c>
      <c r="AO58" s="331">
        <v>70.900000000000006</v>
      </c>
      <c r="AP58" s="332">
        <v>23077</v>
      </c>
      <c r="AQ58" s="333">
        <v>6.6</v>
      </c>
      <c r="AR58" s="334">
        <v>64.3</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5486949</v>
      </c>
      <c r="AN59" s="322">
        <v>38936</v>
      </c>
      <c r="AO59" s="323">
        <v>19.100000000000001</v>
      </c>
      <c r="AP59" s="324">
        <v>49779</v>
      </c>
      <c r="AQ59" s="325">
        <v>11.6</v>
      </c>
      <c r="AR59" s="326">
        <v>7.5</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3605093</v>
      </c>
      <c r="AN60" s="330">
        <v>25582</v>
      </c>
      <c r="AO60" s="331">
        <v>51</v>
      </c>
      <c r="AP60" s="332">
        <v>28921</v>
      </c>
      <c r="AQ60" s="333">
        <v>25.3</v>
      </c>
      <c r="AR60" s="334">
        <v>25.7</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5077499</v>
      </c>
      <c r="AN61" s="337">
        <v>35725</v>
      </c>
      <c r="AO61" s="338">
        <v>14.6</v>
      </c>
      <c r="AP61" s="339">
        <v>44880</v>
      </c>
      <c r="AQ61" s="340">
        <v>3.2</v>
      </c>
      <c r="AR61" s="326">
        <v>11.4</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2726932</v>
      </c>
      <c r="AN62" s="330">
        <v>19190</v>
      </c>
      <c r="AO62" s="331">
        <v>35.700000000000003</v>
      </c>
      <c r="AP62" s="332">
        <v>23723</v>
      </c>
      <c r="AQ62" s="333">
        <v>5.4</v>
      </c>
      <c r="AR62" s="334">
        <v>30.3</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2mePe5hdp43Aw2bQKV4Xr93wBOrd810qbygdV+QlQN0ItWn6/yZ3J9yPLYcBEx1LC8HmIvrf2zPYRkDWLymQpw==" saltValue="/jfYvbIMBUeGHaS+Eget+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1" spans="125:125" ht="13.5" hidden="1" customHeight="1" x14ac:dyDescent="0.2">
      <c r="DU121" s="247"/>
    </row>
  </sheetData>
  <sheetProtection algorithmName="SHA-512" hashValue="/sCRcMf8nf8loZ58INww04heUhXiYm98khW5nNaThQ1iQ4V2BLBr4lFejE+5OtaoIrNbuDBpmZ5q86eYdAQDPQ==" saltValue="m1ZpR3Mme8XhK7bLV3Z1w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vT116H/zR3GZAR2CMqmj62O7KJvdy+hEwGMvnujilML/7wctcRYNc30dx8bZ9Ker+9WFykXtGvEti6qOLYgvLg==" saltValue="TPuM0s/UPAzDCgckJoqyp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12.39</v>
      </c>
      <c r="G47" s="12">
        <v>13.07</v>
      </c>
      <c r="H47" s="12">
        <v>15.53</v>
      </c>
      <c r="I47" s="12">
        <v>19.329999999999998</v>
      </c>
      <c r="J47" s="13">
        <v>18.36</v>
      </c>
    </row>
    <row r="48" spans="2:10" ht="57.75" customHeight="1" x14ac:dyDescent="0.2">
      <c r="B48" s="14"/>
      <c r="C48" s="1141" t="s">
        <v>4</v>
      </c>
      <c r="D48" s="1141"/>
      <c r="E48" s="1142"/>
      <c r="F48" s="15">
        <v>5.93</v>
      </c>
      <c r="G48" s="16">
        <v>6.22</v>
      </c>
      <c r="H48" s="16">
        <v>6.86</v>
      </c>
      <c r="I48" s="16">
        <v>2.78</v>
      </c>
      <c r="J48" s="17">
        <v>4.08</v>
      </c>
    </row>
    <row r="49" spans="2:10" ht="57.75" customHeight="1" thickBot="1" x14ac:dyDescent="0.25">
      <c r="B49" s="18"/>
      <c r="C49" s="1143" t="s">
        <v>5</v>
      </c>
      <c r="D49" s="1143"/>
      <c r="E49" s="1144"/>
      <c r="F49" s="19">
        <v>0.44</v>
      </c>
      <c r="G49" s="20">
        <v>6.99</v>
      </c>
      <c r="H49" s="20">
        <v>5.05</v>
      </c>
      <c r="I49" s="20" t="s">
        <v>530</v>
      </c>
      <c r="J49" s="21">
        <v>6.14</v>
      </c>
    </row>
    <row r="50" spans="2:10" ht="13.2" x14ac:dyDescent="0.2"/>
  </sheetData>
  <sheetProtection algorithmName="SHA-512" hashValue="FeRBiask0WMRshmeRGvaRgb3Cf2ovh2mFvBXriKxnOzuYjrFwcMnofhHV/F5IkqdodfsqbFXh2WhxFTobED4ig==" saltValue="AWjJ9iF7pT3INtfWnw3A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dcterms:created xsi:type="dcterms:W3CDTF">2026-02-23T07:37:50Z</dcterms:created>
  <dcterms:modified xsi:type="dcterms:W3CDTF">2026-03-17T00:17:05Z</dcterms:modified>
  <cp:category/>
</cp:coreProperties>
</file>