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384BDF77-F743-4AEF-9933-0672A4547458}"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E36" i="10"/>
  <c r="C36" i="10"/>
  <c r="CO35" i="10"/>
  <c r="BW35" i="10"/>
  <c r="BW36" i="10" s="1"/>
  <c r="BE35" i="10"/>
  <c r="C35" i="10"/>
  <c r="CO34" i="10"/>
  <c r="BW34" i="10"/>
  <c r="BE34" i="10"/>
  <c r="C34" i="10"/>
  <c r="U34" i="10" s="1"/>
  <c r="U35" i="10" l="1"/>
  <c r="U36"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<sst xmlns="http://schemas.openxmlformats.org/spreadsheetml/2006/main" count="1042" uniqueCount="560">
  <si>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</si>
  <si>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</si>
  <si>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</si>
  <si>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</si>
  <si>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</si>
  <si>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</si>
  <si>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</si>
  <si>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</si>
  <si>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</si>
  <si>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</si>
  <si>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</si>
  <si>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</si>
  <si>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</si>
  <si>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</si>
  <si>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</si>
  <si>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</si>
  <si>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</si>
  <si>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</si>
  <si>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</si>
  <si>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</si>
  <si>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</si>
  <si>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</si>
  <si>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</si>
  <si>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</si>
  <si>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</si>
  <si>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</si>
  <si>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</si>
  <si>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</si>
  <si>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</si>
  <si>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</si>
  <si>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</si>
  <si>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</si>
  <si>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</si>
  <si>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</si>
  <si>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</si>
  <si>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</si>
  <si>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</si>
  <si>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</si>
  <si>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</si>
  <si>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</si>
  <si>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</si>
  <si>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</si>
  <si>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</si>
  <si>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</si>
  <si>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</si>
  <si>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</si>
  <si>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</si>
  <si>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</si>
  <si>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</si>
  <si>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</si>
  <si>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</si>
  <si>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</si>
  <si>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</si>
  <si>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</si>
  <si>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</si>
  <si>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</si>
  <si>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</si>
  <si>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</si>
  <si>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</si>
  <si>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</si>
  <si>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</si>
  <si>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</si>
  <si>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</si>
  <si>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</si>
  <si>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</si>
  <si>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</si>
  <si>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</si>
  <si>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</si>
  <si>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</si>
  <si>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</si>
  <si>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</si>
  <si>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</si>
  <si>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</si>
  <si>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</si>
  <si>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</si>
  <si>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</si>
  <si>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</si>
  <si>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</si>
  <si>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</si>
  <si>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</si>
  <si>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</si>
  <si>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</si>
  <si>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</si>
  <si>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</si>
  <si>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</si>
  <si>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</si>
  <si>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</si>
  <si>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</si>
  <si>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</si>
  <si>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</si>
  <si>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</si>
  <si>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</si>
  <si>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</si>
  <si>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</si>
  <si>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貝塚市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</si>
  <si>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</si>
  <si>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</si>
  <si>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</si>
  <si>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</si>
  <si>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</si>
  <si>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</si>
  <si>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</si>
  <si>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</si>
  <si>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</si>
  <si>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</si>
  <si>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</si>
  <si>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</si>
  <si>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</si>
  <si>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</si>
  <si>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</si>
  <si>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</si>
  <si>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</si>
  <si>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</si>
  <si>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</si>
  <si>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</si>
  <si>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</si>
  <si>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</si>
  <si>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</si>
  <si>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</si>
  <si>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</si>
  <si>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</si>
  <si>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</si>
  <si>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</si>
  <si>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</si>
  <si>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</si>
  <si>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</si>
  <si>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</si>
  <si>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</si>
  <si>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</si>
  <si>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</si>
  <si>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</si>
  <si>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</si>
  <si>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</si>
  <si>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</si>
  <si>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</si>
  <si>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</si>
  <si>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</si>
  <si>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</si>
  <si>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</si>
  <si>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</si>
  <si>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</si>
  <si>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</si>
  <si>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</si>
  <si>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病院事業会計</t>
    <phoneticPr fontId="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</si>
  <si>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</si>
  <si>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</si>
  <si>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</si>
  <si>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</si>
  <si>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</si>
  <si>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</si>
  <si>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</si>
  <si>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</si>
  <si>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</si>
  <si>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</si>
  <si>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</si>
  <si>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</si>
  <si>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</si>
  <si>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</si>
  <si>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</si>
  <si>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</si>
  <si>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</si>
  <si>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</si>
  <si>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</si>
  <si>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</si>
  <si>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</si>
  <si>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</si>
  <si>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</si>
  <si>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</si>
  <si>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</si>
  <si>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</si>
  <si>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</si>
  <si>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</si>
  <si>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</si>
  <si>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</si>
  <si>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</si>
  <si>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</si>
  <si>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</si>
  <si>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</si>
  <si>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</si>
  <si>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</si>
  <si>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</si>
  <si>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</si>
  <si>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</si>
  <si>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</si>
  <si>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</si>
  <si>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</si>
  <si>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</si>
  <si>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</si>
  <si>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</si>
  <si>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</si>
  <si>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</si>
  <si>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</si>
  <si>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</si>
  <si>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</si>
  <si>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</si>
  <si>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</si>
  <si>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</si>
  <si>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</si>
  <si>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</si>
  <si>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</si>
  <si>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</si>
  <si>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</si>
  <si>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</si>
  <si>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</si>
  <si>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大阪府貝塚市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</si>
  <si>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</si>
  <si>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</si>
  <si>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</si>
  <si>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</si>
  <si>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</si>
  <si>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</si>
  <si>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</si>
  <si>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</si>
  <si>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</si>
  <si>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</si>
  <si>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</si>
  <si>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</si>
  <si>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</si>
  <si>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</si>
  <si>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</si>
  <si>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</si>
  <si>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</si>
  <si>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</si>
  <si>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</si>
  <si>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</si>
  <si>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</si>
  <si>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</si>
  <si>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</si>
  <si>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</si>
  <si>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</si>
  <si>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</si>
  <si>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</si>
  <si>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</si>
  <si>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</si>
  <si>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</si>
  <si>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</si>
  <si>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</si>
  <si>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</si>
  <si>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</si>
  <si>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</si>
  <si>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</si>
  <si>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</si>
  <si>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</si>
  <si>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</si>
  <si>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</si>
  <si>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</si>
  <si>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</si>
  <si>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</si>
  <si>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</si>
  <si>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</si>
  <si>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</si>
  <si>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</si>
  <si>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</si>
  <si>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</si>
  <si>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</si>
  <si>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</si>
  <si>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</si>
  <si>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</si>
  <si>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</si>
  <si>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</si>
  <si>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</si>
  <si>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</si>
  <si>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</si>
  <si>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</si>
  <si>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</si>
  <si>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</si>
  <si>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</si>
  <si>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</si>
  <si>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</si>
  <si>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</si>
  <si>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</si>
  <si>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</si>
  <si>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</si>
  <si>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</si>
  <si>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</si>
  <si>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</si>
  <si>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</si>
  <si>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</si>
  <si>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</si>
  <si>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</si>
  <si>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</si>
  <si>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</si>
  <si>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</si>
  <si>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</si>
  <si>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</si>
  <si>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</si>
  <si>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</si>
  <si>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</si>
  <si>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</si>
  <si>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</si>
  <si>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</si>
  <si>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</si>
  <si>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</si>
  <si>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</si>
  <si>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</si>
  <si>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</si>
  <si>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</si>
  <si>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</si>
  <si>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</si>
  <si>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</si>
  <si>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</si>
  <si>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</si>
  <si>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</si>
  <si>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</si>
  <si>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</si>
  <si>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</si>
  <si>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</si>
  <si>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</si>
  <si>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</si>
  <si>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</si>
  <si>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</si>
  <si>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</si>
  <si>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</si>
  <si>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</si>
  <si>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</si>
  <si>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</si>
  <si>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</si>
  <si>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</si>
  <si>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</si>
  <si>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</si>
  <si>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</si>
  <si>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</si>
  <si>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</si>
  <si>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</si>
  <si>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</si>
  <si>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</si>
  <si>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</si>
  <si>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</si>
  <si>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</si>
  <si>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</si>
  <si>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</si>
  <si>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</si>
  <si>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</si>
  <si>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</si>
  <si>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</si>
  <si>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</si>
  <si>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</si>
  <si>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</si>
  <si>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</si>
  <si>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</si>
  <si>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</si>
  <si>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</si>
  <si>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</si>
  <si>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</si>
  <si>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</si>
  <si>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</si>
  <si>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</si>
  <si>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</si>
  <si>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</si>
  <si>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</si>
  <si>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</si>
  <si>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</si>
  <si>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</si>
  <si>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</si>
  <si>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</si>
  <si>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大阪府貝塚市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</si>
  <si>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</si>
  <si>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</si>
  <si>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</si>
  <si>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</si>
  <si>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</si>
  <si>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</si>
  <si>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</si>
  <si>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</si>
  <si>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</si>
  <si>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</si>
  <si>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</si>
  <si>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</si>
  <si>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</si>
  <si>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</si>
  <si>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</si>
  <si>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</si>
  <si>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</si>
  <si>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</si>
  <si>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</si>
  <si>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</si>
  <si>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</si>
  <si>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</si>
  <si>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</si>
  <si>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</si>
  <si>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</si>
  <si>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</si>
  <si>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</si>
  <si>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</si>
  <si>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</si>
  <si>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</si>
  <si>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</si>
  <si>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</si>
  <si>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</si>
  <si>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</si>
  <si>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</si>
  <si>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</si>
  <si>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</si>
  <si>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</si>
  <si>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</si>
  <si>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</si>
  <si>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</si>
  <si>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</si>
  <si>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</si>
  <si>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</si>
  <si>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</si>
  <si>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</si>
  <si>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</si>
  <si>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</si>
  <si>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</si>
  <si>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</si>
  <si>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</si>
  <si>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</si>
  <si>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</si>
  <si>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</si>
  <si>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</si>
  <si>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</si>
  <si>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</si>
  <si>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</si>
  <si>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</si>
  <si>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</si>
  <si>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</si>
  <si>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</si>
  <si>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</si>
  <si>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</si>
  <si>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</si>
  <si>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</si>
  <si>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</si>
  <si>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</si>
  <si>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</si>
  <si>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</si>
  <si>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</si>
  <si>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</si>
  <si>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</si>
  <si>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</si>
  <si>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</si>
  <si>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</si>
  <si>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</si>
  <si>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</si>
  <si>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</si>
  <si>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</si>
  <si>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</si>
  <si>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</si>
  <si>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</si>
  <si>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</si>
  <si>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</si>
  <si>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</si>
  <si>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</si>
  <si>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</si>
  <si>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</si>
  <si>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</si>
  <si>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</si>
  <si>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</si>
  <si>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</si>
  <si>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</si>
  <si>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</si>
  <si>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</si>
  <si>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</si>
  <si>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</si>
  <si>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</si>
  <si>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</si>
  <si>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</si>
  <si>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</si>
  <si>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</si>
  <si>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</si>
  <si>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</si>
  <si>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</si>
  <si>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</si>
  <si>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</si>
  <si>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</si>
  <si>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</si>
  <si>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</si>
  <si>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</si>
  <si>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</si>
  <si>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</si>
  <si>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</si>
  <si>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</si>
  <si>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</si>
  <si>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</si>
  <si>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</si>
  <si>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</si>
  <si>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</si>
  <si>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</si>
  <si>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</si>
  <si>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</si>
  <si>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</si>
  <si>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</si>
  <si>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</si>
  <si>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</si>
  <si>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</si>
  <si>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</si>
  <si>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</si>
  <si>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</si>
  <si>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</si>
  <si>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</si>
  <si>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</si>
  <si>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</si>
  <si>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</si>
  <si>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</si>
  <si>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</si>
  <si>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</si>
  <si>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</si>
  <si>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</si>
  <si>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</si>
  <si>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</si>
  <si>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</si>
  <si>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</si>
  <si>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</si>
  <si>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</si>
  <si>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</si>
  <si>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</si>
  <si>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</si>
  <si>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</si>
  <si>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</si>
  <si>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</si>
  <si>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</si>
  <si>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</si>
  <si>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</si>
  <si>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</si>
  <si>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</si>
  <si>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</si>
  <si>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</si>
  <si>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</si>
  <si>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</si>
  <si>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</si>
  <si>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</si>
  <si>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</si>
  <si>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</si>
  <si>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</si>
  <si>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</si>
  <si>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</si>
  <si>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</si>
  <si>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</si>
  <si>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</si>
  <si>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</si>
  <si>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0.54</t>
  </si>
  <si>
    <t>病院事業会計</t>
  </si>
  <si>
    <t>▲ 0.32</t>
  </si>
  <si>
    <t>▲ 0.10</t>
  </si>
  <si>
    <t>水道事業会計</t>
  </si>
  <si>
    <t>国民健康保険事業特別会計</t>
  </si>
  <si>
    <t>下水道事業会計</t>
  </si>
  <si>
    <t>後期高齢者医療事業特別会計</t>
  </si>
  <si>
    <t>介護保険事業特別会計</t>
  </si>
  <si>
    <t>一般会計</t>
  </si>
  <si>
    <t>その他会計（赤字）</t>
  </si>
  <si>
    <t>その他会計（黒字）</t>
  </si>
  <si>
    <t>R02</t>
    <phoneticPr fontId="5"/>
  </si>
  <si>
    <t>R03</t>
    <phoneticPr fontId="5"/>
  </si>
  <si>
    <t>R04</t>
    <phoneticPr fontId="5"/>
  </si>
  <si>
    <t>R05</t>
    <phoneticPr fontId="5"/>
  </si>
  <si>
    <t>R06</t>
    <phoneticPr fontId="5"/>
  </si>
  <si>
    <t>-</t>
    <phoneticPr fontId="2"/>
  </si>
  <si>
    <t>岸和田市貝塚市清掃施設組合</t>
    <rPh sb="0" eb="4">
      <t>キシワダシ</t>
    </rPh>
    <rPh sb="4" eb="7">
      <t>カイヅカシ</t>
    </rPh>
    <rPh sb="7" eb="11">
      <t>セイソウシセツ</t>
    </rPh>
    <rPh sb="11" eb="13">
      <t>クミアイ</t>
    </rPh>
    <phoneticPr fontId="2"/>
  </si>
  <si>
    <t>大阪府都市ボートレース企業団</t>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</si>
  <si>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9">
      <t>イッパンカイケイ</t>
    </rPh>
    <phoneticPr fontId="2"/>
  </si>
  <si>
    <t>大阪府後期高齢者医療広域連合（後期高齢者医療特別会計）</t>
    <rPh sb="0" eb="3">
      <t>オオサカフ</t>
    </rPh>
    <rPh sb="3" eb="8">
      <t>コウキコウレイシャ</t>
    </rPh>
    <rPh sb="8" eb="10">
      <t>イリョウ</t>
    </rPh>
    <rPh sb="10" eb="14">
      <t>コウイキレンゴウ</t>
    </rPh>
    <rPh sb="15" eb="20">
      <t>コウキコウレイシャ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</si>
  <si>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9">
      <t>キギョウダン</t>
    </rPh>
    <rPh sb="10" eb="12">
      <t>スイドウ</t>
    </rPh>
    <rPh sb="12" eb="16">
      <t>ジギョウカイケイ</t>
    </rPh>
    <rPh sb="17" eb="21">
      <t>スイドウヨウスイ</t>
    </rPh>
    <rPh sb="21" eb="25">
      <t>キョウキュウジギョウ</t>
    </rPh>
    <phoneticPr fontId="2"/>
  </si>
  <si>
    <t>大阪広域水道企業団（工業用水道事業会計）</t>
    <rPh sb="0" eb="2">
      <t>オオサカ</t>
    </rPh>
    <rPh sb="2" eb="4">
      <t>コウイキ</t>
    </rPh>
    <rPh sb="4" eb="6">
      <t>スイドウ</t>
    </rPh>
    <rPh sb="6" eb="9">
      <t>キギョウダン</t>
    </rPh>
    <rPh sb="10" eb="12">
      <t>コウギョウ</t>
    </rPh>
    <rPh sb="12" eb="13">
      <t>ヨウ</t>
    </rPh>
    <rPh sb="13" eb="15">
      <t>スイドウ</t>
    </rPh>
    <rPh sb="15" eb="17">
      <t>ジギョウ</t>
    </rPh>
    <rPh sb="17" eb="19">
      <t>カイケイ</t>
    </rPh>
    <phoneticPr fontId="2"/>
  </si>
  <si>
    <t>貝塚市文化振興事業団</t>
    <rPh sb="0" eb="3">
      <t>カイヅカシ</t>
    </rPh>
    <rPh sb="3" eb="7">
      <t>ブンカシンコウ</t>
    </rPh>
    <rPh sb="7" eb="10">
      <t>ジギョウダン</t>
    </rPh>
    <phoneticPr fontId="2"/>
  </si>
  <si>
    <t>公共施設等整備基金</t>
  </si>
  <si>
    <t>ふるさと応援基金</t>
  </si>
  <si>
    <t>地域福祉基金</t>
  </si>
  <si>
    <t>地域公共交通活用促進基金</t>
  </si>
  <si>
    <t>バリアフリー基金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</si>
</sst>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86AB-4FC4-B98C-A0DCDA3A931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28942</c:v>
                </c:pt>
                <c:pt idx="1">
                  <c:v>72241</c:v>
                </c:pt>
                <c:pt idx="2">
                  <c:v>50035</c:v>
                </c:pt>
                <c:pt idx="3">
                  <c:v>32907</c:v>
                </c:pt>
                <c:pt idx="4">
                  <c:v>22445</c:v>
                </c:pt>
              </c:numCache>
            </c:numRef>
          </c:val>
          <c:smooth val="0"/>
          <c:extLst>
            <c:ext xmlns:c16="http://schemas.microsoft.com/office/drawing/2014/chart" uri="{C3380CC4-5D6E-409C-BE32-E72D297353CC}">
              <c16:uniqueId val="{00000001-86AB-4FC4-B98C-A0DCDA3A931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0.5</c:v>
                </c:pt>
                <c:pt idx="1">
                  <c:v>0.8</c:v>
                </c:pt>
                <c:pt idx="2">
                  <c:v>2.4300000000000002</c:v>
                </c:pt>
                <c:pt idx="3">
                  <c:v>1.25</c:v>
                </c:pt>
                <c:pt idx="4">
                  <c:v>0.06</c:v>
                </c:pt>
              </c:numCache>
            </c:numRef>
          </c:val>
          <c:extLst>
            <c:ext xmlns:c16="http://schemas.microsoft.com/office/drawing/2014/chart" uri="{C3380CC4-5D6E-409C-BE32-E72D297353CC}">
              <c16:uniqueId val="{00000000-76D3-44DB-A08A-FCAE6AC87B4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15.71</c:v>
                </c:pt>
                <c:pt idx="1">
                  <c:v>20.29</c:v>
                </c:pt>
                <c:pt idx="2">
                  <c:v>21.31</c:v>
                </c:pt>
                <c:pt idx="3">
                  <c:v>22.1</c:v>
                </c:pt>
                <c:pt idx="4">
                  <c:v>22.22</c:v>
                </c:pt>
              </c:numCache>
            </c:numRef>
          </c:val>
          <c:extLst>
            <c:ext xmlns:c16="http://schemas.microsoft.com/office/drawing/2014/chart" uri="{C3380CC4-5D6E-409C-BE32-E72D297353CC}">
              <c16:uniqueId val="{00000001-76D3-44DB-A08A-FCAE6AC87B4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2.09</c:v>
                </c:pt>
                <c:pt idx="1">
                  <c:v>5.71</c:v>
                </c:pt>
                <c:pt idx="2">
                  <c:v>2.17</c:v>
                </c:pt>
                <c:pt idx="3">
                  <c:v>0.06</c:v>
                </c:pt>
                <c:pt idx="4">
                  <c:v>-0.54</c:v>
                </c:pt>
              </c:numCache>
            </c:numRef>
          </c:val>
          <c:smooth val="0"/>
          <c:extLst>
            <c:ext xmlns:c16="http://schemas.microsoft.com/office/drawing/2014/chart" uri="{C3380CC4-5D6E-409C-BE32-E72D297353CC}">
              <c16:uniqueId val="{00000002-76D3-44DB-A08A-FCAE6AC87B4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BEC-44DF-8B11-7B0BD03127E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BEC-44DF-8B11-7B0BD03127E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BEC-44DF-8B11-7B0BD03127EE}"/>
            </c:ext>
          </c:extLst>
        </c:ser>
        <c:ser>
          <c:idx val="3"/>
          <c:order val="3"/>
          <c:tx>
            <c:strRef>
              <c:f>データシート!$A$30</c:f>
              <c:strCache>
                <c:ptCount val="1"/>
                <c:pt idx="0">
                  <c:v>一般会計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0.5</c:v>
                </c:pt>
                <c:pt idx="2">
                  <c:v>#N/A</c:v>
                </c:pt>
                <c:pt idx="3">
                  <c:v>0.79</c:v>
                </c:pt>
                <c:pt idx="4">
                  <c:v>#N/A</c:v>
                </c:pt>
                <c:pt idx="5">
                  <c:v>2.4300000000000002</c:v>
                </c:pt>
                <c:pt idx="6">
                  <c:v>#N/A</c:v>
                </c:pt>
                <c:pt idx="7">
                  <c:v>1.25</c:v>
                </c:pt>
                <c:pt idx="8">
                  <c:v>#N/A</c:v>
                </c:pt>
                <c:pt idx="9">
                  <c:v>0.05</c:v>
                </c:pt>
              </c:numCache>
            </c:numRef>
          </c:val>
          <c:extLst>
            <c:ext xmlns:c16="http://schemas.microsoft.com/office/drawing/2014/chart" uri="{C3380CC4-5D6E-409C-BE32-E72D297353CC}">
              <c16:uniqueId val="{00000003-6BEC-44DF-8B11-7B0BD03127EE}"/>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1.29</c:v>
                </c:pt>
                <c:pt idx="2">
                  <c:v>#N/A</c:v>
                </c:pt>
                <c:pt idx="3">
                  <c:v>1.1200000000000001</c:v>
                </c:pt>
                <c:pt idx="4">
                  <c:v>#N/A</c:v>
                </c:pt>
                <c:pt idx="5">
                  <c:v>0.59</c:v>
                </c:pt>
                <c:pt idx="6">
                  <c:v>#N/A</c:v>
                </c:pt>
                <c:pt idx="7">
                  <c:v>0.1</c:v>
                </c:pt>
                <c:pt idx="8">
                  <c:v>#N/A</c:v>
                </c:pt>
                <c:pt idx="9">
                  <c:v>0.21</c:v>
                </c:pt>
              </c:numCache>
            </c:numRef>
          </c:val>
          <c:extLst>
            <c:ext xmlns:c16="http://schemas.microsoft.com/office/drawing/2014/chart" uri="{C3380CC4-5D6E-409C-BE32-E72D297353CC}">
              <c16:uniqueId val="{00000004-6BEC-44DF-8B11-7B0BD03127EE}"/>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0.03</c:v>
                </c:pt>
                <c:pt idx="2">
                  <c:v>#N/A</c:v>
                </c:pt>
                <c:pt idx="3">
                  <c:v>0.18</c:v>
                </c:pt>
                <c:pt idx="4">
                  <c:v>#N/A</c:v>
                </c:pt>
                <c:pt idx="5">
                  <c:v>0.35</c:v>
                </c:pt>
                <c:pt idx="6">
                  <c:v>#N/A</c:v>
                </c:pt>
                <c:pt idx="7">
                  <c:v>0.23</c:v>
                </c:pt>
                <c:pt idx="8">
                  <c:v>#N/A</c:v>
                </c:pt>
                <c:pt idx="9">
                  <c:v>0.31</c:v>
                </c:pt>
              </c:numCache>
            </c:numRef>
          </c:val>
          <c:extLst>
            <c:ext xmlns:c16="http://schemas.microsoft.com/office/drawing/2014/chart" uri="{C3380CC4-5D6E-409C-BE32-E72D297353CC}">
              <c16:uniqueId val="{00000005-6BEC-44DF-8B11-7B0BD03127EE}"/>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0.14000000000000001</c:v>
                </c:pt>
                <c:pt idx="2">
                  <c:v>#N/A</c:v>
                </c:pt>
                <c:pt idx="3">
                  <c:v>0.28000000000000003</c:v>
                </c:pt>
                <c:pt idx="4">
                  <c:v>#N/A</c:v>
                </c:pt>
                <c:pt idx="5">
                  <c:v>0.32</c:v>
                </c:pt>
                <c:pt idx="6">
                  <c:v>#N/A</c:v>
                </c:pt>
                <c:pt idx="7">
                  <c:v>0.38</c:v>
                </c:pt>
                <c:pt idx="8">
                  <c:v>#N/A</c:v>
                </c:pt>
                <c:pt idx="9">
                  <c:v>0.56999999999999995</c:v>
                </c:pt>
              </c:numCache>
            </c:numRef>
          </c:val>
          <c:extLst>
            <c:ext xmlns:c16="http://schemas.microsoft.com/office/drawing/2014/chart" uri="{C3380CC4-5D6E-409C-BE32-E72D297353CC}">
              <c16:uniqueId val="{00000006-6BEC-44DF-8B11-7B0BD03127E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2.59</c:v>
                </c:pt>
                <c:pt idx="2">
                  <c:v>#N/A</c:v>
                </c:pt>
                <c:pt idx="3">
                  <c:v>1.28</c:v>
                </c:pt>
                <c:pt idx="4">
                  <c:v>#N/A</c:v>
                </c:pt>
                <c:pt idx="5">
                  <c:v>1.55</c:v>
                </c:pt>
                <c:pt idx="6">
                  <c:v>#N/A</c:v>
                </c:pt>
                <c:pt idx="7">
                  <c:v>1.6</c:v>
                </c:pt>
                <c:pt idx="8">
                  <c:v>#N/A</c:v>
                </c:pt>
                <c:pt idx="9">
                  <c:v>1.55</c:v>
                </c:pt>
              </c:numCache>
            </c:numRef>
          </c:val>
          <c:extLst>
            <c:ext xmlns:c16="http://schemas.microsoft.com/office/drawing/2014/chart" uri="{C3380CC4-5D6E-409C-BE32-E72D297353CC}">
              <c16:uniqueId val="{00000007-6BEC-44DF-8B11-7B0BD03127EE}"/>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14.53</c:v>
                </c:pt>
                <c:pt idx="2">
                  <c:v>#N/A</c:v>
                </c:pt>
                <c:pt idx="3">
                  <c:v>13.43</c:v>
                </c:pt>
                <c:pt idx="4">
                  <c:v>#N/A</c:v>
                </c:pt>
                <c:pt idx="5">
                  <c:v>13.67</c:v>
                </c:pt>
                <c:pt idx="6">
                  <c:v>#N/A</c:v>
                </c:pt>
                <c:pt idx="7">
                  <c:v>13.23</c:v>
                </c:pt>
                <c:pt idx="8">
                  <c:v>#N/A</c:v>
                </c:pt>
                <c:pt idx="9">
                  <c:v>12.47</c:v>
                </c:pt>
              </c:numCache>
            </c:numRef>
          </c:val>
          <c:extLst>
            <c:ext xmlns:c16="http://schemas.microsoft.com/office/drawing/2014/chart" uri="{C3380CC4-5D6E-409C-BE32-E72D297353CC}">
              <c16:uniqueId val="{00000008-6BEC-44DF-8B11-7B0BD03127EE}"/>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0.32</c:v>
                </c:pt>
                <c:pt idx="1">
                  <c:v>#N/A</c:v>
                </c:pt>
                <c:pt idx="2">
                  <c:v>#N/A</c:v>
                </c:pt>
                <c:pt idx="3">
                  <c:v>3.54</c:v>
                </c:pt>
                <c:pt idx="4">
                  <c:v>#N/A</c:v>
                </c:pt>
                <c:pt idx="5">
                  <c:v>4.45</c:v>
                </c:pt>
                <c:pt idx="6">
                  <c:v>#N/A</c:v>
                </c:pt>
                <c:pt idx="7">
                  <c:v>1.78</c:v>
                </c:pt>
                <c:pt idx="8">
                  <c:v>0.1</c:v>
                </c:pt>
                <c:pt idx="9">
                  <c:v>#N/A</c:v>
                </c:pt>
              </c:numCache>
            </c:numRef>
          </c:val>
          <c:extLst>
            <c:ext xmlns:c16="http://schemas.microsoft.com/office/drawing/2014/chart" uri="{C3380CC4-5D6E-409C-BE32-E72D297353CC}">
              <c16:uniqueId val="{00000009-6BEC-44DF-8B11-7B0BD03127E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3236</c:v>
                </c:pt>
                <c:pt idx="5">
                  <c:v>7173</c:v>
                </c:pt>
                <c:pt idx="8">
                  <c:v>3795</c:v>
                </c:pt>
                <c:pt idx="11">
                  <c:v>3159</c:v>
                </c:pt>
                <c:pt idx="14">
                  <c:v>3178</c:v>
                </c:pt>
              </c:numCache>
            </c:numRef>
          </c:val>
          <c:extLst>
            <c:ext xmlns:c16="http://schemas.microsoft.com/office/drawing/2014/chart" uri="{C3380CC4-5D6E-409C-BE32-E72D297353CC}">
              <c16:uniqueId val="{00000000-31C6-4142-B07E-A1321223C9C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1C6-4142-B07E-A1321223C9C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83</c:v>
                </c:pt>
                <c:pt idx="3">
                  <c:v>4097</c:v>
                </c:pt>
                <c:pt idx="6">
                  <c:v>893</c:v>
                </c:pt>
                <c:pt idx="9">
                  <c:v>107</c:v>
                </c:pt>
                <c:pt idx="12">
                  <c:v>107</c:v>
                </c:pt>
              </c:numCache>
            </c:numRef>
          </c:val>
          <c:extLst>
            <c:ext xmlns:c16="http://schemas.microsoft.com/office/drawing/2014/chart" uri="{C3380CC4-5D6E-409C-BE32-E72D297353CC}">
              <c16:uniqueId val="{00000002-31C6-4142-B07E-A1321223C9C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240</c:v>
                </c:pt>
                <c:pt idx="3">
                  <c:v>139</c:v>
                </c:pt>
                <c:pt idx="6">
                  <c:v>40</c:v>
                </c:pt>
                <c:pt idx="9">
                  <c:v>69</c:v>
                </c:pt>
                <c:pt idx="12">
                  <c:v>103</c:v>
                </c:pt>
              </c:numCache>
            </c:numRef>
          </c:val>
          <c:extLst>
            <c:ext xmlns:c16="http://schemas.microsoft.com/office/drawing/2014/chart" uri="{C3380CC4-5D6E-409C-BE32-E72D297353CC}">
              <c16:uniqueId val="{00000003-31C6-4142-B07E-A1321223C9C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1192</c:v>
                </c:pt>
                <c:pt idx="3">
                  <c:v>1172</c:v>
                </c:pt>
                <c:pt idx="6">
                  <c:v>1189</c:v>
                </c:pt>
                <c:pt idx="9">
                  <c:v>1254</c:v>
                </c:pt>
                <c:pt idx="12">
                  <c:v>1239</c:v>
                </c:pt>
              </c:numCache>
            </c:numRef>
          </c:val>
          <c:extLst>
            <c:ext xmlns:c16="http://schemas.microsoft.com/office/drawing/2014/chart" uri="{C3380CC4-5D6E-409C-BE32-E72D297353CC}">
              <c16:uniqueId val="{00000004-31C6-4142-B07E-A1321223C9C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1C6-4142-B07E-A1321223C9C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1C6-4142-B07E-A1321223C9C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2466</c:v>
                </c:pt>
                <c:pt idx="3">
                  <c:v>2491</c:v>
                </c:pt>
                <c:pt idx="6">
                  <c:v>2573</c:v>
                </c:pt>
                <c:pt idx="9">
                  <c:v>2665</c:v>
                </c:pt>
                <c:pt idx="12">
                  <c:v>2820</c:v>
                </c:pt>
              </c:numCache>
            </c:numRef>
          </c:val>
          <c:extLst>
            <c:ext xmlns:c16="http://schemas.microsoft.com/office/drawing/2014/chart" uri="{C3380CC4-5D6E-409C-BE32-E72D297353CC}">
              <c16:uniqueId val="{00000007-31C6-4142-B07E-A1321223C9C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745</c:v>
                </c:pt>
                <c:pt idx="2">
                  <c:v>#N/A</c:v>
                </c:pt>
                <c:pt idx="3">
                  <c:v>#N/A</c:v>
                </c:pt>
                <c:pt idx="4">
                  <c:v>726</c:v>
                </c:pt>
                <c:pt idx="5">
                  <c:v>#N/A</c:v>
                </c:pt>
                <c:pt idx="6">
                  <c:v>#N/A</c:v>
                </c:pt>
                <c:pt idx="7">
                  <c:v>900</c:v>
                </c:pt>
                <c:pt idx="8">
                  <c:v>#N/A</c:v>
                </c:pt>
                <c:pt idx="9">
                  <c:v>#N/A</c:v>
                </c:pt>
                <c:pt idx="10">
                  <c:v>936</c:v>
                </c:pt>
                <c:pt idx="11">
                  <c:v>#N/A</c:v>
                </c:pt>
                <c:pt idx="12">
                  <c:v>#N/A</c:v>
                </c:pt>
                <c:pt idx="13">
                  <c:v>1091</c:v>
                </c:pt>
                <c:pt idx="14">
                  <c:v>#N/A</c:v>
                </c:pt>
              </c:numCache>
            </c:numRef>
          </c:val>
          <c:smooth val="0"/>
          <c:extLst>
            <c:ext xmlns:c16="http://schemas.microsoft.com/office/drawing/2014/chart" uri="{C3380CC4-5D6E-409C-BE32-E72D297353CC}">
              <c16:uniqueId val="{00000008-31C6-4142-B07E-A1321223C9C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31203</c:v>
                </c:pt>
                <c:pt idx="5">
                  <c:v>32223</c:v>
                </c:pt>
                <c:pt idx="8">
                  <c:v>31980</c:v>
                </c:pt>
                <c:pt idx="11">
                  <c:v>30905</c:v>
                </c:pt>
                <c:pt idx="14">
                  <c:v>29389</c:v>
                </c:pt>
              </c:numCache>
            </c:numRef>
          </c:val>
          <c:extLst>
            <c:ext xmlns:c16="http://schemas.microsoft.com/office/drawing/2014/chart" uri="{C3380CC4-5D6E-409C-BE32-E72D297353CC}">
              <c16:uniqueId val="{00000000-72A9-4542-A5A7-A88C77688C6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7576</c:v>
                </c:pt>
                <c:pt idx="5">
                  <c:v>8358</c:v>
                </c:pt>
                <c:pt idx="8">
                  <c:v>9177</c:v>
                </c:pt>
                <c:pt idx="11">
                  <c:v>9847</c:v>
                </c:pt>
                <c:pt idx="14">
                  <c:v>10233</c:v>
                </c:pt>
              </c:numCache>
            </c:numRef>
          </c:val>
          <c:extLst>
            <c:ext xmlns:c16="http://schemas.microsoft.com/office/drawing/2014/chart" uri="{C3380CC4-5D6E-409C-BE32-E72D297353CC}">
              <c16:uniqueId val="{00000001-72A9-4542-A5A7-A88C77688C6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7352</c:v>
                </c:pt>
                <c:pt idx="5">
                  <c:v>9891</c:v>
                </c:pt>
                <c:pt idx="8">
                  <c:v>9940</c:v>
                </c:pt>
                <c:pt idx="11">
                  <c:v>10151</c:v>
                </c:pt>
                <c:pt idx="14">
                  <c:v>10339</c:v>
                </c:pt>
              </c:numCache>
            </c:numRef>
          </c:val>
          <c:extLst>
            <c:ext xmlns:c16="http://schemas.microsoft.com/office/drawing/2014/chart" uri="{C3380CC4-5D6E-409C-BE32-E72D297353CC}">
              <c16:uniqueId val="{00000002-72A9-4542-A5A7-A88C77688C6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2A9-4542-A5A7-A88C77688C6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2A9-4542-A5A7-A88C77688C6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2A9-4542-A5A7-A88C77688C6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4105</c:v>
                </c:pt>
                <c:pt idx="3">
                  <c:v>4074</c:v>
                </c:pt>
                <c:pt idx="6">
                  <c:v>4156</c:v>
                </c:pt>
                <c:pt idx="9">
                  <c:v>4208</c:v>
                </c:pt>
                <c:pt idx="12">
                  <c:v>4336</c:v>
                </c:pt>
              </c:numCache>
            </c:numRef>
          </c:val>
          <c:extLst>
            <c:ext xmlns:c16="http://schemas.microsoft.com/office/drawing/2014/chart" uri="{C3380CC4-5D6E-409C-BE32-E72D297353CC}">
              <c16:uniqueId val="{00000006-72A9-4542-A5A7-A88C77688C6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991</c:v>
                </c:pt>
                <c:pt idx="3">
                  <c:v>1075</c:v>
                </c:pt>
                <c:pt idx="6">
                  <c:v>1442</c:v>
                </c:pt>
                <c:pt idx="9">
                  <c:v>1699</c:v>
                </c:pt>
                <c:pt idx="12">
                  <c:v>1683</c:v>
                </c:pt>
              </c:numCache>
            </c:numRef>
          </c:val>
          <c:extLst>
            <c:ext xmlns:c16="http://schemas.microsoft.com/office/drawing/2014/chart" uri="{C3380CC4-5D6E-409C-BE32-E72D297353CC}">
              <c16:uniqueId val="{00000007-72A9-4542-A5A7-A88C77688C6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15868</c:v>
                </c:pt>
                <c:pt idx="3">
                  <c:v>15186</c:v>
                </c:pt>
                <c:pt idx="6">
                  <c:v>14115</c:v>
                </c:pt>
                <c:pt idx="9">
                  <c:v>14036</c:v>
                </c:pt>
                <c:pt idx="12">
                  <c:v>14032</c:v>
                </c:pt>
              </c:numCache>
            </c:numRef>
          </c:val>
          <c:extLst>
            <c:ext xmlns:c16="http://schemas.microsoft.com/office/drawing/2014/chart" uri="{C3380CC4-5D6E-409C-BE32-E72D297353CC}">
              <c16:uniqueId val="{00000008-72A9-4542-A5A7-A88C77688C6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151</c:v>
                </c:pt>
                <c:pt idx="3">
                  <c:v>76</c:v>
                </c:pt>
                <c:pt idx="6">
                  <c:v>2168</c:v>
                </c:pt>
                <c:pt idx="9">
                  <c:v>2061</c:v>
                </c:pt>
                <c:pt idx="12">
                  <c:v>1954</c:v>
                </c:pt>
              </c:numCache>
            </c:numRef>
          </c:val>
          <c:extLst>
            <c:ext xmlns:c16="http://schemas.microsoft.com/office/drawing/2014/chart" uri="{C3380CC4-5D6E-409C-BE32-E72D297353CC}">
              <c16:uniqueId val="{00000009-72A9-4542-A5A7-A88C77688C6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28502</c:v>
                </c:pt>
                <c:pt idx="3">
                  <c:v>31785</c:v>
                </c:pt>
                <c:pt idx="6">
                  <c:v>32339</c:v>
                </c:pt>
                <c:pt idx="9">
                  <c:v>31732</c:v>
                </c:pt>
                <c:pt idx="12">
                  <c:v>30070</c:v>
                </c:pt>
              </c:numCache>
            </c:numRef>
          </c:val>
          <c:extLst>
            <c:ext xmlns:c16="http://schemas.microsoft.com/office/drawing/2014/chart" uri="{C3380CC4-5D6E-409C-BE32-E72D297353CC}">
              <c16:uniqueId val="{0000000A-72A9-4542-A5A7-A88C77688C6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3486</c:v>
                </c:pt>
                <c:pt idx="2">
                  <c:v>#N/A</c:v>
                </c:pt>
                <c:pt idx="3">
                  <c:v>#N/A</c:v>
                </c:pt>
                <c:pt idx="4">
                  <c:v>1725</c:v>
                </c:pt>
                <c:pt idx="5">
                  <c:v>#N/A</c:v>
                </c:pt>
                <c:pt idx="6">
                  <c:v>#N/A</c:v>
                </c:pt>
                <c:pt idx="7">
                  <c:v>3122</c:v>
                </c:pt>
                <c:pt idx="8">
                  <c:v>#N/A</c:v>
                </c:pt>
                <c:pt idx="9">
                  <c:v>#N/A</c:v>
                </c:pt>
                <c:pt idx="10">
                  <c:v>2833</c:v>
                </c:pt>
                <c:pt idx="11">
                  <c:v>#N/A</c:v>
                </c:pt>
                <c:pt idx="12">
                  <c:v>#N/A</c:v>
                </c:pt>
                <c:pt idx="13">
                  <c:v>2115</c:v>
                </c:pt>
                <c:pt idx="14">
                  <c:v>#N/A</c:v>
                </c:pt>
              </c:numCache>
            </c:numRef>
          </c:val>
          <c:smooth val="0"/>
          <c:extLst>
            <c:ext xmlns:c16="http://schemas.microsoft.com/office/drawing/2014/chart" uri="{C3380CC4-5D6E-409C-BE32-E72D297353CC}">
              <c16:uniqueId val="{0000000B-72A9-4542-A5A7-A88C77688C6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4044</c:v>
                </c:pt>
                <c:pt idx="1">
                  <c:v>4275</c:v>
                </c:pt>
                <c:pt idx="2">
                  <c:v>4399</c:v>
                </c:pt>
              </c:numCache>
            </c:numRef>
          </c:val>
          <c:extLst>
            <c:ext xmlns:c16="http://schemas.microsoft.com/office/drawing/2014/chart" uri="{C3380CC4-5D6E-409C-BE32-E72D297353CC}">
              <c16:uniqueId val="{00000000-2DF5-4C25-B965-988AAA7586D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189</c:v>
                </c:pt>
                <c:pt idx="1">
                  <c:v>189</c:v>
                </c:pt>
                <c:pt idx="2">
                  <c:v>320</c:v>
                </c:pt>
              </c:numCache>
            </c:numRef>
          </c:val>
          <c:extLst>
            <c:ext xmlns:c16="http://schemas.microsoft.com/office/drawing/2014/chart" uri="{C3380CC4-5D6E-409C-BE32-E72D297353CC}">
              <c16:uniqueId val="{00000001-2DF5-4C25-B965-988AAA7586D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4240</c:v>
                </c:pt>
                <c:pt idx="1">
                  <c:v>4244</c:v>
                </c:pt>
                <c:pt idx="2">
                  <c:v>4261</c:v>
                </c:pt>
              </c:numCache>
            </c:numRef>
          </c:val>
          <c:extLst>
            <c:ext xmlns:c16="http://schemas.microsoft.com/office/drawing/2014/chart" uri="{C3380CC4-5D6E-409C-BE32-E72D297353CC}">
              <c16:uniqueId val="{00000002-2DF5-4C25-B965-988AAA7586D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新庁舎整備事業、全小学校屋内運動場空調設置工事に対する起債の元金償還開始により、元利償還金</a:t>
          </a:r>
          <a:r>
            <a:rPr kumimoji="1" lang="en-US" altLang="ja-JP" sz="1400">
              <a:solidFill>
                <a:sysClr val="windowText" lastClr="000000"/>
              </a:solidFill>
              <a:latin typeface="ＭＳ ゴシック" pitchFamily="49" charset="-128"/>
              <a:ea typeface="ＭＳ ゴシック" pitchFamily="49" charset="-128"/>
            </a:rPr>
            <a:t>(A)</a:t>
          </a:r>
          <a:r>
            <a:rPr kumimoji="1" lang="ja-JP" altLang="en-US" sz="1400">
              <a:solidFill>
                <a:sysClr val="windowText" lastClr="000000"/>
              </a:solidFill>
              <a:latin typeface="ＭＳ ゴシック" pitchFamily="49" charset="-128"/>
              <a:ea typeface="ＭＳ ゴシック" pitchFamily="49" charset="-128"/>
            </a:rPr>
            <a:t>が増加した。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算入公債費</a:t>
          </a:r>
          <a:r>
            <a:rPr kumimoji="1" lang="en-US" altLang="ja-JP" sz="1400">
              <a:solidFill>
                <a:sysClr val="windowText" lastClr="000000"/>
              </a:solidFill>
              <a:latin typeface="ＭＳ ゴシック" pitchFamily="49" charset="-128"/>
              <a:ea typeface="ＭＳ ゴシック" pitchFamily="49" charset="-128"/>
            </a:rPr>
            <a:t>(B)</a:t>
          </a:r>
          <a:r>
            <a:rPr kumimoji="1" lang="ja-JP" altLang="en-US" sz="1400">
              <a:solidFill>
                <a:sysClr val="windowText" lastClr="000000"/>
              </a:solidFill>
              <a:latin typeface="ＭＳ ゴシック" pitchFamily="49" charset="-128"/>
              <a:ea typeface="ＭＳ ゴシック" pitchFamily="49" charset="-128"/>
            </a:rPr>
            <a:t>についても、令和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年度に庁舎割賦払いに対して公共施設等整備基金を</a:t>
          </a:r>
          <a:r>
            <a:rPr kumimoji="1" lang="en-US" altLang="ja-JP" sz="1400">
              <a:solidFill>
                <a:sysClr val="windowText" lastClr="000000"/>
              </a:solidFill>
              <a:latin typeface="ＭＳ ゴシック" pitchFamily="49" charset="-128"/>
              <a:ea typeface="ＭＳ ゴシック" pitchFamily="49" charset="-128"/>
            </a:rPr>
            <a:t>85</a:t>
          </a:r>
          <a:r>
            <a:rPr kumimoji="1" lang="ja-JP" altLang="en-US" sz="1400">
              <a:solidFill>
                <a:sysClr val="windowText" lastClr="000000"/>
              </a:solidFill>
              <a:latin typeface="ＭＳ ゴシック" pitchFamily="49" charset="-128"/>
              <a:ea typeface="ＭＳ ゴシック" pitchFamily="49" charset="-128"/>
            </a:rPr>
            <a:t>百万円充当したため増加した。</a:t>
          </a:r>
          <a:r>
            <a:rPr kumimoji="1" lang="en-US" altLang="ja-JP" sz="1400">
              <a:solidFill>
                <a:sysClr val="windowText" lastClr="000000"/>
              </a:solidFill>
              <a:latin typeface="ＭＳ ゴシック" pitchFamily="49" charset="-128"/>
              <a:ea typeface="ＭＳ ゴシック" pitchFamily="49" charset="-128"/>
            </a:rPr>
            <a:t>(A)(B)</a:t>
          </a:r>
          <a:r>
            <a:rPr kumimoji="1" lang="ja-JP" altLang="en-US" sz="1400">
              <a:solidFill>
                <a:sysClr val="windowText" lastClr="000000"/>
              </a:solidFill>
              <a:latin typeface="ＭＳ ゴシック" pitchFamily="49" charset="-128"/>
              <a:ea typeface="ＭＳ ゴシック" pitchFamily="49" charset="-128"/>
            </a:rPr>
            <a:t>ともに増加しているが、</a:t>
          </a:r>
          <a:r>
            <a:rPr kumimoji="1" lang="en-US" altLang="ja-JP" sz="1400">
              <a:solidFill>
                <a:sysClr val="windowText" lastClr="000000"/>
              </a:solidFill>
              <a:latin typeface="ＭＳ ゴシック" pitchFamily="49" charset="-128"/>
              <a:ea typeface="ＭＳ ゴシック" pitchFamily="49" charset="-128"/>
            </a:rPr>
            <a:t>(A)</a:t>
          </a:r>
          <a:r>
            <a:rPr kumimoji="1" lang="ja-JP" altLang="en-US" sz="1400">
              <a:solidFill>
                <a:sysClr val="windowText" lastClr="000000"/>
              </a:solidFill>
              <a:latin typeface="ＭＳ ゴシック" pitchFamily="49" charset="-128"/>
              <a:ea typeface="ＭＳ ゴシック" pitchFamily="49" charset="-128"/>
            </a:rPr>
            <a:t>の方がより増加額が多かったため、実質公債費率の分子は増加した。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今後は庁舎整備事業債により元利償還金等の増加が見込まれるため、事業の選択と集中を進め、大幅な増加が生じないよう努める。</a:t>
          </a:r>
          <a:endParaRPr kumimoji="1" lang="en-US" altLang="ja-JP" sz="1400">
            <a:solidFill>
              <a:sysClr val="windowText" lastClr="000000"/>
            </a:solidFill>
            <a:latin typeface="ＭＳ ゴシック" pitchFamily="49" charset="-128"/>
            <a:ea typeface="ＭＳ ゴシック" pitchFamily="49" charset="-128"/>
          </a:endParaRPr>
        </a:p>
        <a:p>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令和</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年度、臨時財政対策債の償還が進んだため、「一般会計等に係る地方債の現在高」が減少。将来負担額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全体は</a:t>
          </a:r>
          <a:r>
            <a:rPr kumimoji="1" lang="en-US" altLang="ja-JP" sz="1200">
              <a:latin typeface="ＭＳ ゴシック" pitchFamily="49" charset="-128"/>
              <a:ea typeface="ＭＳ ゴシック" pitchFamily="49" charset="-128"/>
            </a:rPr>
            <a:t>1,661</a:t>
          </a:r>
          <a:r>
            <a:rPr kumimoji="1" lang="ja-JP" altLang="en-US" sz="1200">
              <a:latin typeface="ＭＳ ゴシック" pitchFamily="49" charset="-128"/>
              <a:ea typeface="ＭＳ ゴシック" pitchFamily="49" charset="-128"/>
            </a:rPr>
            <a:t>百万円の減少となった。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充当可能財源等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についても、</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同様に臨時財政対策債の償還が進んだため、「基準財政需要額算入見込額」が減少した。一方で都市計画税の充当見込額の増加により、「充当可能特定歳入」が増加していることもあり、</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全体では、</a:t>
          </a:r>
          <a:r>
            <a:rPr kumimoji="1" lang="en-US" altLang="ja-JP" sz="1200">
              <a:latin typeface="ＭＳ ゴシック" pitchFamily="49" charset="-128"/>
              <a:ea typeface="ＭＳ ゴシック" pitchFamily="49" charset="-128"/>
            </a:rPr>
            <a:t>942</a:t>
          </a:r>
          <a:r>
            <a:rPr kumimoji="1" lang="ja-JP" altLang="en-US" sz="1200">
              <a:latin typeface="ＭＳ ゴシック" pitchFamily="49" charset="-128"/>
              <a:ea typeface="ＭＳ ゴシック" pitchFamily="49" charset="-128"/>
            </a:rPr>
            <a:t>百万円の減少となった。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(A)(B)</a:t>
          </a:r>
          <a:r>
            <a:rPr kumimoji="1" lang="ja-JP" altLang="en-US" sz="1200">
              <a:latin typeface="ＭＳ ゴシック" pitchFamily="49" charset="-128"/>
              <a:ea typeface="ＭＳ ゴシック" pitchFamily="49" charset="-128"/>
            </a:rPr>
            <a:t>ともに減少しているが、</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の減少額がより大きいため、将来負担比率の分子は減少した。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少子高齢化に伴う社会保障関係経費の増加による財政調整基金の取崩し、老朽化した公共施設の建て替えに伴う地方債の残高の増加が懸念されるため、公共施設等マネジメントの推進により投資事業の抑制を行い、持続的で安定した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大阪府貝塚市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かいづかふるさと応援基金から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百万円取り崩したが、同基金に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百万円をそれぞれ積立たこと等により、基金全体として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目的に応じて基金を適正に取り崩して対応するとともに、基金に依存しない財政運営に努める。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公共、公益及び公用の整備に要する経費及びその整備のために起こした市債の償還金の対して充当する。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職員退職手当基金：将来にわたる健全な財政運営を目的として、退職金支給に必要な財源を積み立て、実質的な支給額に充当する。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公共施設の老朽化に対応するために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百万円積み立てたことにより増加したが、同年度に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退職金支給に必要な財源を確保するため、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百万円取り崩したことにより、皆減。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安心安全なまちづくり基金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公用車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青パト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の購入のために令和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職員退職手当基金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退職金支給に必要な財源を確保するため、令和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歳入において、普通交付税や特別交付税、株式譲渡所得割交付金の各種交付金が増加したため、令和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年度決算の実質収支が黒字となった。そのため財政調整基金を取り崩すことなく、</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百万円積み立てることができたため。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事業内容の精査を行い、基金の活用が必要な場合でも最小限の取崩しになるように努める。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年度に普通交付税の基準財政需要額の「臨時財政対策債償還基金費」の算定額分を減債基金に積立を行ったため。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普通交付税における「臨時財政対策債償還基金費」の動向を確認しながら、臨時財政対策債の元利償還金の支払いに備える。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81,420
79,585
43.93
37,910,031
37,758,607
11,679
19,798,160
30,070,420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令和５、６年度普通交付税は再算定があり、臨時財政対策費や臨時財政対策債償還基金費が追加で措置されたため、基準財政需要額が大きく増加した。そのため、単年度の財政力指数を見ると令和４年度が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0.64</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、令和５年度が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0.63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、令和６年度が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0.62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と低い水準で推移しており、それが３カ年平均での財政力指数の悪化にもつながっている。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財政力指数の改善には基準財政収入額を増加させる必要がある。そのため、企業誘致やそれに伴う流入人口の増加等で個人・法人市民税等の税収入の拡大に努める。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125942</xdr:rowOff>
    </xdr:from>
    <xdr:to>
      <xdr:col>23</xdr:col>
      <xdr:colOff>133350</xdr:colOff>
      <xdr:row>42</xdr:row>
      <xdr:rowOff>125942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268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85725</xdr:rowOff>
    </xdr:from>
    <xdr:to>
      <xdr:col>19</xdr:col>
      <xdr:colOff>133350</xdr:colOff>
      <xdr:row>42</xdr:row>
      <xdr:rowOff>125942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866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46160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85725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665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26052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8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65617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263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5944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75142</xdr:rowOff>
    </xdr:from>
    <xdr:to>
      <xdr:col>23</xdr:col>
      <xdr:colOff>184150</xdr:colOff>
      <xdr:row>43</xdr:row>
      <xdr:rowOff>5292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47219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4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75142</xdr:rowOff>
    </xdr:from>
    <xdr:to>
      <xdr:col>19</xdr:col>
      <xdr:colOff>184150</xdr:colOff>
      <xdr:row>43</xdr:row>
      <xdr:rowOff>5292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7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161519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6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34925</xdr:rowOff>
    </xdr:from>
    <xdr:to>
      <xdr:col>15</xdr:col>
      <xdr:colOff>133350</xdr:colOff>
      <xdr:row>42</xdr:row>
      <xdr:rowOff>136525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121302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2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令和５年度は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、令和６年度は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99.1%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ポイント悪化している。要因としては、分母である経常的一般財源等において地方交付税や地方特例交付金が増加したものの、分子である経常的経費充当一般財源が、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786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万</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千円、率にして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％と大きく増加したことが主な要因である。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今後は、業務の委託化や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ICT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化の推進、公共施設の統廃合等により、職員の配置の最適化を行うことで、経常経費充当一般財源の圧縮に取り組み、経常収支比率の改善に努める。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157480</xdr:rowOff>
    </xdr:from>
    <xdr:to>
      <xdr:col>23</xdr:col>
      <xdr:colOff>133350</xdr:colOff>
      <xdr:row>66</xdr:row>
      <xdr:rowOff>28257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301730"/>
          <a:ext cx="8382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129857</xdr:rowOff>
    </xdr:from>
    <xdr:to>
      <xdr:col>19</xdr:col>
      <xdr:colOff>133350</xdr:colOff>
      <xdr:row>65</xdr:row>
      <xdr:rowOff>157480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102657"/>
          <a:ext cx="889000" cy="19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134938</xdr:rowOff>
    </xdr:from>
    <xdr:to>
      <xdr:col>15</xdr:col>
      <xdr:colOff>82550</xdr:colOff>
      <xdr:row>64</xdr:row>
      <xdr:rowOff>129857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64838"/>
          <a:ext cx="889000" cy="33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134938</xdr:rowOff>
    </xdr:from>
    <xdr:to>
      <xdr:col>11</xdr:col>
      <xdr:colOff>31750</xdr:colOff>
      <xdr:row>64</xdr:row>
      <xdr:rowOff>27305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64838"/>
          <a:ext cx="889000" cy="235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148907</xdr:rowOff>
    </xdr:from>
    <xdr:to>
      <xdr:col>23</xdr:col>
      <xdr:colOff>184150</xdr:colOff>
      <xdr:row>66</xdr:row>
      <xdr:rowOff>79057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2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120984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26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106680</xdr:rowOff>
    </xdr:from>
    <xdr:to>
      <xdr:col>19</xdr:col>
      <xdr:colOff>184150</xdr:colOff>
      <xdr:row>66</xdr:row>
      <xdr:rowOff>36830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21607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37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79057</xdr:rowOff>
    </xdr:from>
    <xdr:to>
      <xdr:col>15</xdr:col>
      <xdr:colOff>133350</xdr:colOff>
      <xdr:row>65</xdr:row>
      <xdr:rowOff>9207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165434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84138</xdr:rowOff>
    </xdr:from>
    <xdr:to>
      <xdr:col>11</xdr:col>
      <xdr:colOff>82550</xdr:colOff>
      <xdr:row>63</xdr:row>
      <xdr:rowOff>14288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170515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0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147955</xdr:rowOff>
    </xdr:from>
    <xdr:to>
      <xdr:col>7</xdr:col>
      <xdr:colOff>31750</xdr:colOff>
      <xdr:row>64</xdr:row>
      <xdr:rowOff>78105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88282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71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[134,791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人件費、物件費ともに増加している関係で、人口１人当たり人件費・物件費等決算額も増加した。人勧反映による人件費の増加や、重層的支援体制整備事業開始や物価高騰による物件費の増加が要因である。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引き続き、類似団体内平均値、全国平均、大阪府平均を下回っているが、今後も職員配置の最適化による人件費の抑制や物件費の歳出抑制に努める。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119011</xdr:rowOff>
    </xdr:from>
    <xdr:to>
      <xdr:col>23</xdr:col>
      <xdr:colOff>133350</xdr:colOff>
      <xdr:row>80</xdr:row>
      <xdr:rowOff>147145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35011"/>
          <a:ext cx="838200" cy="2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131921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47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119011</xdr:rowOff>
    </xdr:from>
    <xdr:to>
      <xdr:col>19</xdr:col>
      <xdr:colOff>133350</xdr:colOff>
      <xdr:row>80</xdr:row>
      <xdr:rowOff>127468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35011"/>
          <a:ext cx="889000" cy="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106299</xdr:rowOff>
    </xdr:from>
    <xdr:to>
      <xdr:col>15</xdr:col>
      <xdr:colOff>82550</xdr:colOff>
      <xdr:row>80</xdr:row>
      <xdr:rowOff>127468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22299"/>
          <a:ext cx="889000" cy="2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81583</xdr:rowOff>
    </xdr:from>
    <xdr:to>
      <xdr:col>11</xdr:col>
      <xdr:colOff>31750</xdr:colOff>
      <xdr:row>80</xdr:row>
      <xdr:rowOff>106299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797583"/>
          <a:ext cx="889000" cy="2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96345</xdr:rowOff>
    </xdr:from>
    <xdr:to>
      <xdr:col>23</xdr:col>
      <xdr:colOff>184150</xdr:colOff>
      <xdr:row>81</xdr:row>
      <xdr:rowOff>26495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1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17622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33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68211</xdr:rowOff>
    </xdr:from>
    <xdr:to>
      <xdr:col>19</xdr:col>
      <xdr:colOff>184150</xdr:colOff>
      <xdr:row>80</xdr:row>
      <xdr:rowOff>169811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8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8538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53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76668</xdr:rowOff>
    </xdr:from>
    <xdr:to>
      <xdr:col>15</xdr:col>
      <xdr:colOff>133350</xdr:colOff>
      <xdr:row>81</xdr:row>
      <xdr:rowOff>6818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9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16995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61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55499</xdr:rowOff>
    </xdr:from>
    <xdr:to>
      <xdr:col>11</xdr:col>
      <xdr:colOff>82550</xdr:colOff>
      <xdr:row>80</xdr:row>
      <xdr:rowOff>157099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7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167276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40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30783</xdr:rowOff>
    </xdr:from>
    <xdr:to>
      <xdr:col>7</xdr:col>
      <xdr:colOff>31750</xdr:colOff>
      <xdr:row>80</xdr:row>
      <xdr:rowOff>132383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4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142560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15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大学卒・経験年数</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年以上 </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年未満の職員の階層において、</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ラスパイレス指数と</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ラスパイレス指数の寄与率に差が生じたため。</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135164</xdr:rowOff>
    </xdr:from>
    <xdr:to>
      <xdr:col>81</xdr:col>
      <xdr:colOff>44450</xdr:colOff>
      <xdr:row>86</xdr:row>
      <xdr:rowOff>15421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08414"/>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86</xdr:row>
      <xdr:rowOff>15421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74288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85</xdr:row>
      <xdr:rowOff>169636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7084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85</xdr:row>
      <xdr:rowOff>135164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484350"/>
          <a:ext cx="889000" cy="224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56441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2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136071</xdr:rowOff>
    </xdr:from>
    <xdr:to>
      <xdr:col>77</xdr:col>
      <xdr:colOff>95250</xdr:colOff>
      <xdr:row>86</xdr:row>
      <xdr:rowOff>66221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前年度調査時点から今年度調査にかけて、人口が減少傾向である一方、職員数については、水間公園の整備事業、和泉橋本駅まちづくり事業等をおこなうため増員した。そのため、人口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人当たり職員数は増加傾向となっている。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26353</xdr:rowOff>
    </xdr:from>
    <xdr:to>
      <xdr:col>81</xdr:col>
      <xdr:colOff>44450</xdr:colOff>
      <xdr:row>62</xdr:row>
      <xdr:rowOff>90699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656253"/>
          <a:ext cx="8382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147531</xdr:rowOff>
    </xdr:from>
    <xdr:to>
      <xdr:col>77</xdr:col>
      <xdr:colOff>44450</xdr:colOff>
      <xdr:row>62</xdr:row>
      <xdr:rowOff>26353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05981"/>
          <a:ext cx="889000" cy="5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120032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113347</xdr:rowOff>
    </xdr:from>
    <xdr:to>
      <xdr:col>72</xdr:col>
      <xdr:colOff>203200</xdr:colOff>
      <xdr:row>61</xdr:row>
      <xdr:rowOff>147531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571797"/>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103946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19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95250</xdr:rowOff>
    </xdr:from>
    <xdr:to>
      <xdr:col>68</xdr:col>
      <xdr:colOff>152400</xdr:colOff>
      <xdr:row>61</xdr:row>
      <xdr:rowOff>113347</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53700"/>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97913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71772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39899</xdr:rowOff>
    </xdr:from>
    <xdr:to>
      <xdr:col>81</xdr:col>
      <xdr:colOff>95250</xdr:colOff>
      <xdr:row>62</xdr:row>
      <xdr:rowOff>141499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66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11976</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641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147003</xdr:rowOff>
    </xdr:from>
    <xdr:to>
      <xdr:col>77</xdr:col>
      <xdr:colOff>95250</xdr:colOff>
      <xdr:row>62</xdr:row>
      <xdr:rowOff>77153</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61930</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691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96731</xdr:rowOff>
    </xdr:from>
    <xdr:to>
      <xdr:col>73</xdr:col>
      <xdr:colOff>44450</xdr:colOff>
      <xdr:row>62</xdr:row>
      <xdr:rowOff>26881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11658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62547</xdr:rowOff>
    </xdr:from>
    <xdr:to>
      <xdr:col>68</xdr:col>
      <xdr:colOff>203200</xdr:colOff>
      <xdr:row>61</xdr:row>
      <xdr:rowOff>164147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5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148924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60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44450</xdr:rowOff>
    </xdr:from>
    <xdr:to>
      <xdr:col>64</xdr:col>
      <xdr:colOff>152400</xdr:colOff>
      <xdr:row>61</xdr:row>
      <xdr:rowOff>146050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130827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全小学校屋内運動場空調設置工事や新庁舎整備事業、新庁舎情報ネットワーク構築事業に係る起債の償還開始等により、元利償還金の額は増加傾向であるため、令和６年度の単年度および３ヶ年平均の実質公債比率はともに上昇した。</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今後は庁舎整備事業債により元利償還金等のさらなる増加が見込まれるため、事業の選択と集中を進め、大幅な増加が生じないよう努める。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41</xdr:row>
      <xdr:rowOff>11854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985000"/>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102870</xdr:rowOff>
    </xdr:from>
    <xdr:to>
      <xdr:col>77</xdr:col>
      <xdr:colOff>44450</xdr:colOff>
      <xdr:row>40</xdr:row>
      <xdr:rowOff>127000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9608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102870</xdr:rowOff>
    </xdr:from>
    <xdr:to>
      <xdr:col>72</xdr:col>
      <xdr:colOff>203200</xdr:colOff>
      <xdr:row>40</xdr:row>
      <xdr:rowOff>102870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9608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8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102870</xdr:rowOff>
    </xdr:from>
    <xdr:to>
      <xdr:col>68</xdr:col>
      <xdr:colOff>152400</xdr:colOff>
      <xdr:row>40</xdr:row>
      <xdr:rowOff>159173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96087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47431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104581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96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52070</xdr:rowOff>
    </xdr:from>
    <xdr:to>
      <xdr:col>73</xdr:col>
      <xdr:colOff>44450</xdr:colOff>
      <xdr:row>40</xdr:row>
      <xdr:rowOff>153670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163847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52070</xdr:rowOff>
    </xdr:from>
    <xdr:to>
      <xdr:col>68</xdr:col>
      <xdr:colOff>203200</xdr:colOff>
      <xdr:row>40</xdr:row>
      <xdr:rowOff>153670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163847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令和６年度の将来負担比率は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と、前年度対比で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分母を構成する標準税収入額等の増加。また、分子において充当可能基金や都市計画税の充当見込額の増加により、充当可能財源等が増加したことが要因としてあげられる。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今後は将来負担比率の悪化を防ぐ為にも、公共施設マネジメントの推進により投資事業の抑制を行い公債費を圧縮し、財政の健全化に努める。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51949</xdr:rowOff>
    </xdr:from>
    <xdr:to>
      <xdr:col>81</xdr:col>
      <xdr:colOff>44450</xdr:colOff>
      <xdr:row>14</xdr:row>
      <xdr:rowOff>104805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452249"/>
          <a:ext cx="838200" cy="52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104805</xdr:rowOff>
    </xdr:from>
    <xdr:to>
      <xdr:col>77</xdr:col>
      <xdr:colOff>44450</xdr:colOff>
      <xdr:row>14</xdr:row>
      <xdr:rowOff>128935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50510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27819</xdr:rowOff>
    </xdr:from>
    <xdr:to>
      <xdr:col>72</xdr:col>
      <xdr:colOff>203200</xdr:colOff>
      <xdr:row>14</xdr:row>
      <xdr:rowOff>128935</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2428119"/>
          <a:ext cx="889000" cy="10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27819</xdr:rowOff>
    </xdr:from>
    <xdr:to>
      <xdr:col>68</xdr:col>
      <xdr:colOff>152400</xdr:colOff>
      <xdr:row>14</xdr:row>
      <xdr:rowOff>158810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428119"/>
          <a:ext cx="889000" cy="13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77185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7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1149</xdr:rowOff>
    </xdr:from>
    <xdr:to>
      <xdr:col>81</xdr:col>
      <xdr:colOff>95250</xdr:colOff>
      <xdr:row>14</xdr:row>
      <xdr:rowOff>102749</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40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144676</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373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54005</xdr:rowOff>
    </xdr:from>
    <xdr:to>
      <xdr:col>77</xdr:col>
      <xdr:colOff>95250</xdr:colOff>
      <xdr:row>14</xdr:row>
      <xdr:rowOff>155605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45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140382</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540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78135</xdr:rowOff>
    </xdr:from>
    <xdr:to>
      <xdr:col>73</xdr:col>
      <xdr:colOff>44450</xdr:colOff>
      <xdr:row>15</xdr:row>
      <xdr:rowOff>8285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4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164512</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5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148469</xdr:rowOff>
    </xdr:from>
    <xdr:to>
      <xdr:col>68</xdr:col>
      <xdr:colOff>203200</xdr:colOff>
      <xdr:row>14</xdr:row>
      <xdr:rowOff>78619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37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88796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14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108010</xdr:rowOff>
    </xdr:from>
    <xdr:to>
      <xdr:col>64</xdr:col>
      <xdr:colOff>152400</xdr:colOff>
      <xdr:row>15</xdr:row>
      <xdr:rowOff>38160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50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22937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594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81,420
79,585
43.93
37,910,031
37,758,607
11,679
19,798,160
30,070,420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令和６年度は、期末手当や勤勉手当の増加により人件費総額が増加したため、比率は１．２ポイント上昇した。</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類似団体内平均値と比較し、３．９ポイント上回っているが、これはごみ収集業務の一部及び小学校給食調理業務を直営で実施しているためである。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今後も効率的な事務の執行を図るため、職員配置の最適化に努める。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30988</xdr:rowOff>
    </xdr:from>
    <xdr:to>
      <xdr:col>24</xdr:col>
      <xdr:colOff>25400</xdr:colOff>
      <xdr:row>38</xdr:row>
      <xdr:rowOff>85852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4608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44721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170434</xdr:rowOff>
    </xdr:from>
    <xdr:to>
      <xdr:col>19</xdr:col>
      <xdr:colOff>187325</xdr:colOff>
      <xdr:row>38</xdr:row>
      <xdr:rowOff>30988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140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156718</xdr:rowOff>
    </xdr:from>
    <xdr:to>
      <xdr:col>15</xdr:col>
      <xdr:colOff>98425</xdr:colOff>
      <xdr:row>37</xdr:row>
      <xdr:rowOff>170434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003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156718</xdr:rowOff>
    </xdr:from>
    <xdr:to>
      <xdr:col>11</xdr:col>
      <xdr:colOff>9525</xdr:colOff>
      <xdr:row>37</xdr:row>
      <xdr:rowOff>170434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003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117111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35052</xdr:rowOff>
    </xdr:from>
    <xdr:to>
      <xdr:col>24</xdr:col>
      <xdr:colOff>76200</xdr:colOff>
      <xdr:row>38</xdr:row>
      <xdr:rowOff>136652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7129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119634</xdr:rowOff>
    </xdr:from>
    <xdr:to>
      <xdr:col>15</xdr:col>
      <xdr:colOff>149225</xdr:colOff>
      <xdr:row>38</xdr:row>
      <xdr:rowOff>49785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34561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105918</xdr:rowOff>
    </xdr:from>
    <xdr:to>
      <xdr:col>11</xdr:col>
      <xdr:colOff>60325</xdr:colOff>
      <xdr:row>38</xdr:row>
      <xdr:rowOff>36068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20845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119634</xdr:rowOff>
    </xdr:from>
    <xdr:to>
      <xdr:col>6</xdr:col>
      <xdr:colOff>171450</xdr:colOff>
      <xdr:row>38</xdr:row>
      <xdr:rowOff>49785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34561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令和６年度は、重層的支援体制整備事業を開始したことによる増加や、母子健康管理事業の事業費が増加したため、物件費に係る経常収支比率は上昇した。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昨年に引き続き、類似団体内平均値や全国平均、大阪府平均を下回っており、今後も経費の抑制に努める。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79375</xdr:rowOff>
    </xdr:from>
    <xdr:to>
      <xdr:col>82</xdr:col>
      <xdr:colOff>107950</xdr:colOff>
      <xdr:row>15</xdr:row>
      <xdr:rowOff>3175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479675"/>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79375</xdr:rowOff>
    </xdr:from>
    <xdr:to>
      <xdr:col>78</xdr:col>
      <xdr:colOff>69850</xdr:colOff>
      <xdr:row>14</xdr:row>
      <xdr:rowOff>107950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4796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60325</xdr:rowOff>
    </xdr:from>
    <xdr:to>
      <xdr:col>73</xdr:col>
      <xdr:colOff>180975</xdr:colOff>
      <xdr:row>14</xdr:row>
      <xdr:rowOff>107950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289175"/>
          <a:ext cx="88900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60325</xdr:rowOff>
    </xdr:from>
    <xdr:to>
      <xdr:col>69</xdr:col>
      <xdr:colOff>92075</xdr:colOff>
      <xdr:row>13</xdr:row>
      <xdr:rowOff>146050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2891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123825</xdr:rowOff>
    </xdr:from>
    <xdr:to>
      <xdr:col>82</xdr:col>
      <xdr:colOff>158750</xdr:colOff>
      <xdr:row>15</xdr:row>
      <xdr:rowOff>53975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2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140352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28575</xdr:rowOff>
    </xdr:from>
    <xdr:to>
      <xdr:col>78</xdr:col>
      <xdr:colOff>120650</xdr:colOff>
      <xdr:row>14</xdr:row>
      <xdr:rowOff>130175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42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140352</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97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57150</xdr:rowOff>
    </xdr:from>
    <xdr:to>
      <xdr:col>74</xdr:col>
      <xdr:colOff>31750</xdr:colOff>
      <xdr:row>14</xdr:row>
      <xdr:rowOff>158750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2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9525</xdr:rowOff>
    </xdr:from>
    <xdr:to>
      <xdr:col>69</xdr:col>
      <xdr:colOff>142875</xdr:colOff>
      <xdr:row>13</xdr:row>
      <xdr:rowOff>111125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23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121302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0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95250</xdr:rowOff>
    </xdr:from>
    <xdr:to>
      <xdr:col>65</xdr:col>
      <xdr:colOff>53975</xdr:colOff>
      <xdr:row>14</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35577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令和６年度扶助費に係る経常収支比率が類似団体内平均値や全国平均を上回ったが、昨年度より減少した。その要因として、保育所等支援事業や地域生活支援事業の減少があげられる。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　今後、高齢化に伴い扶助費の増加が予想されるため、適正な事務執行に努めることで、上昇の抑制を図る。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3175</xdr:rowOff>
    </xdr:from>
    <xdr:to>
      <xdr:col>24</xdr:col>
      <xdr:colOff>25400</xdr:colOff>
      <xdr:row>57</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77582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69850</xdr:rowOff>
    </xdr:from>
    <xdr:to>
      <xdr:col>19</xdr:col>
      <xdr:colOff>187325</xdr:colOff>
      <xdr:row>57</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6710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127000</xdr:rowOff>
    </xdr:from>
    <xdr:to>
      <xdr:col>15</xdr:col>
      <xdr:colOff>98425</xdr:colOff>
      <xdr:row>56</xdr:row>
      <xdr:rowOff>69850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5567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127000</xdr:rowOff>
    </xdr:from>
    <xdr:to>
      <xdr:col>11</xdr:col>
      <xdr:colOff>9525</xdr:colOff>
      <xdr:row>56</xdr:row>
      <xdr:rowOff>12700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9556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45102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123825</xdr:rowOff>
    </xdr:from>
    <xdr:to>
      <xdr:col>24</xdr:col>
      <xdr:colOff>76200</xdr:colOff>
      <xdr:row>57</xdr:row>
      <xdr:rowOff>53975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72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95902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697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19050</xdr:rowOff>
    </xdr:from>
    <xdr:to>
      <xdr:col>20</xdr:col>
      <xdr:colOff>38100</xdr:colOff>
      <xdr:row>57</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19050</xdr:rowOff>
    </xdr:from>
    <xdr:to>
      <xdr:col>15</xdr:col>
      <xdr:colOff>149225</xdr:colOff>
      <xdr:row>56</xdr:row>
      <xdr:rowOff>120650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76200</xdr:rowOff>
    </xdr:from>
    <xdr:to>
      <xdr:col>11</xdr:col>
      <xdr:colOff>60325</xdr:colOff>
      <xdr:row>56</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162577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その他に係る経常経費比率が類似団体平均値を上回っているのは、繰出金の増加が主な要因である。これは、後期高齢者医療事業会計や介護保険事業会計への繰出金等が増加したためである。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今後も、高齢化の進行により後期高齢者医療事業会計や介護保険事業会計への繰出金等は増加していくことが見込まれるので、適正な事務執行に努めることで、上昇の抑制を図る。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99568</xdr:rowOff>
    </xdr:from>
    <xdr:to>
      <xdr:col>82</xdr:col>
      <xdr:colOff>107950</xdr:colOff>
      <xdr:row>58</xdr:row>
      <xdr:rowOff>145288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04366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53848</xdr:rowOff>
    </xdr:from>
    <xdr:to>
      <xdr:col>78</xdr:col>
      <xdr:colOff>69850</xdr:colOff>
      <xdr:row>58</xdr:row>
      <xdr:rowOff>145288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9979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124714</xdr:rowOff>
    </xdr:from>
    <xdr:to>
      <xdr:col>73</xdr:col>
      <xdr:colOff>180975</xdr:colOff>
      <xdr:row>58</xdr:row>
      <xdr:rowOff>53848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9736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139971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56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124714</xdr:rowOff>
    </xdr:from>
    <xdr:to>
      <xdr:col>69</xdr:col>
      <xdr:colOff>92075</xdr:colOff>
      <xdr:row>58</xdr:row>
      <xdr:rowOff>26416</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973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75963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0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48768</xdr:rowOff>
    </xdr:from>
    <xdr:to>
      <xdr:col>82</xdr:col>
      <xdr:colOff>158750</xdr:colOff>
      <xdr:row>58</xdr:row>
      <xdr:rowOff>150368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20845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96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94488</xdr:rowOff>
    </xdr:from>
    <xdr:to>
      <xdr:col>78</xdr:col>
      <xdr:colOff>120650</xdr:colOff>
      <xdr:row>59</xdr:row>
      <xdr:rowOff>24638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9415</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124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3048</xdr:rowOff>
    </xdr:from>
    <xdr:to>
      <xdr:col>74</xdr:col>
      <xdr:colOff>31750</xdr:colOff>
      <xdr:row>58</xdr:row>
      <xdr:rowOff>104648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89425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0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73914</xdr:rowOff>
    </xdr:from>
    <xdr:to>
      <xdr:col>69</xdr:col>
      <xdr:colOff>142875</xdr:colOff>
      <xdr:row>58</xdr:row>
      <xdr:rowOff>4064</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160291</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3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令和６年度の比率は減少した。しかし、依然として下水道事業会計や病院事業会計への負担金が大きいことから、類似団体内平均値や全国平均、大阪府平均を上回っている。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下水道普及率が大阪府内で低位であることや、岸和田市貝塚市清掃施設の老朽化により、更新や改修等を行うため今後も下水道事業会計や岸和田市貝塚市清掃施設組合への負担金は高止まりすることが想定されるため、その他の補助費等を含め、適正に精査し抑制に努め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1270</xdr:rowOff>
    </xdr:from>
    <xdr:to>
      <xdr:col>82</xdr:col>
      <xdr:colOff>107950</xdr:colOff>
      <xdr:row>37</xdr:row>
      <xdr:rowOff>19558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34492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19558</xdr:rowOff>
    </xdr:from>
    <xdr:to>
      <xdr:col>78</xdr:col>
      <xdr:colOff>69850</xdr:colOff>
      <xdr:row>37</xdr:row>
      <xdr:rowOff>37846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3632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37846</xdr:rowOff>
    </xdr:from>
    <xdr:to>
      <xdr:col>73</xdr:col>
      <xdr:colOff>180975</xdr:colOff>
      <xdr:row>37</xdr:row>
      <xdr:rowOff>42418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3814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42418</xdr:rowOff>
    </xdr:from>
    <xdr:to>
      <xdr:col>69</xdr:col>
      <xdr:colOff>92075</xdr:colOff>
      <xdr:row>37</xdr:row>
      <xdr:rowOff>78994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3860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93997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140208</xdr:rowOff>
    </xdr:from>
    <xdr:to>
      <xdr:col>78</xdr:col>
      <xdr:colOff>120650</xdr:colOff>
      <xdr:row>37</xdr:row>
      <xdr:rowOff>70358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158496</xdr:rowOff>
    </xdr:from>
    <xdr:to>
      <xdr:col>74</xdr:col>
      <xdr:colOff>31750</xdr:colOff>
      <xdr:row>37</xdr:row>
      <xdr:rowOff>88646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73423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163068</xdr:rowOff>
    </xdr:from>
    <xdr:to>
      <xdr:col>69</xdr:col>
      <xdr:colOff>142875</xdr:colOff>
      <xdr:row>37</xdr:row>
      <xdr:rowOff>93218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28194</xdr:rowOff>
    </xdr:from>
    <xdr:to>
      <xdr:col>65</xdr:col>
      <xdr:colOff>53975</xdr:colOff>
      <xdr:row>37</xdr:row>
      <xdr:rowOff>129794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114571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昨年度に引き続き、全国平均を下回ってはいるが、類似団体内平均値と大阪府平均は上回った。令和６年度より全小学校屋内運動場空調設置工事や新庁舎整備事業に対する起債の元金償還開始に伴い、一般単独事業債の償還額が増加したこともあり、比率は増加した。</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新庁舎整備事業に加え、三館等合同施設整備事業、岸和田市貝塚市斎場整備事業に対する起債の償還等により、さらなる比率の上昇が見込まれるため、起債対象事業の平準化を図り、公債費の抑制に努める。</a:t>
          </a:r>
          <a:endParaRPr kumimoji="1" lang="en-US" altLang="ja-JP" sz="12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142239</xdr:rowOff>
    </xdr:from>
    <xdr:to>
      <xdr:col>24</xdr:col>
      <xdr:colOff>25400</xdr:colOff>
      <xdr:row>76</xdr:row>
      <xdr:rowOff>149861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1724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76</xdr:row>
      <xdr:rowOff>142239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1343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29227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43180</xdr:rowOff>
    </xdr:from>
    <xdr:to>
      <xdr:col>15</xdr:col>
      <xdr:colOff>98425</xdr:colOff>
      <xdr:row>76</xdr:row>
      <xdr:rowOff>104139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0733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43180</xdr:rowOff>
    </xdr:from>
    <xdr:to>
      <xdr:col>11</xdr:col>
      <xdr:colOff>9525</xdr:colOff>
      <xdr:row>76</xdr:row>
      <xdr:rowOff>81280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073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71138</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91439</xdr:rowOff>
    </xdr:from>
    <xdr:to>
      <xdr:col>20</xdr:col>
      <xdr:colOff>38100</xdr:colOff>
      <xdr:row>77</xdr:row>
      <xdr:rowOff>21589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31767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89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163830</xdr:rowOff>
    </xdr:from>
    <xdr:to>
      <xdr:col>11</xdr:col>
      <xdr:colOff>60325</xdr:colOff>
      <xdr:row>76</xdr:row>
      <xdr:rowOff>93980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104157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30480</xdr:rowOff>
    </xdr:from>
    <xdr:to>
      <xdr:col>6</xdr:col>
      <xdr:colOff>171450</xdr:colOff>
      <xdr:row>76</xdr:row>
      <xdr:rowOff>132080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142257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度に比べ、維持補修費が減少したものの、繰出金、扶助費等が増加したため、公債費以外の経常経費充当一般財源額及び比率が増加した。類似団体内平均値や全国平均、大阪府平均を上回っており、財政の硬直化が見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今後も、業務の効率化等により経常経費の削減に取り組み、比率の減少を目指す。</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56135</xdr:rowOff>
    </xdr:from>
    <xdr:to>
      <xdr:col>82</xdr:col>
      <xdr:colOff>107950</xdr:colOff>
      <xdr:row>77</xdr:row>
      <xdr:rowOff>83565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257785"/>
          <a:ext cx="838200" cy="2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19575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87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99568</xdr:rowOff>
    </xdr:from>
    <xdr:to>
      <xdr:col>78</xdr:col>
      <xdr:colOff>69850</xdr:colOff>
      <xdr:row>77</xdr:row>
      <xdr:rowOff>56135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129768"/>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51562</xdr:rowOff>
    </xdr:from>
    <xdr:to>
      <xdr:col>73</xdr:col>
      <xdr:colOff>180975</xdr:colOff>
      <xdr:row>76</xdr:row>
      <xdr:rowOff>99568</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910312"/>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144543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51562</xdr:rowOff>
    </xdr:from>
    <xdr:to>
      <xdr:col>69</xdr:col>
      <xdr:colOff>92075</xdr:colOff>
      <xdr:row>76</xdr:row>
      <xdr:rowOff>35561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910312"/>
          <a:ext cx="889000" cy="15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169689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14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32765</xdr:rowOff>
    </xdr:from>
    <xdr:to>
      <xdr:col>82</xdr:col>
      <xdr:colOff>158750</xdr:colOff>
      <xdr:row>77</xdr:row>
      <xdr:rowOff>134365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4842</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5335</xdr:rowOff>
    </xdr:from>
    <xdr:to>
      <xdr:col>78</xdr:col>
      <xdr:colOff>120650</xdr:colOff>
      <xdr:row>77</xdr:row>
      <xdr:rowOff>106935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91712</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29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48768</xdr:rowOff>
    </xdr:from>
    <xdr:to>
      <xdr:col>74</xdr:col>
      <xdr:colOff>31750</xdr:colOff>
      <xdr:row>76</xdr:row>
      <xdr:rowOff>150368</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762</xdr:rowOff>
    </xdr:from>
    <xdr:to>
      <xdr:col>69</xdr:col>
      <xdr:colOff>142875</xdr:colOff>
      <xdr:row>75</xdr:row>
      <xdr:rowOff>102362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87140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9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71138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85471</xdr:rowOff>
    </xdr:from>
    <xdr:to>
      <xdr:col>29</xdr:col>
      <xdr:colOff>127000</xdr:colOff>
      <xdr:row>18</xdr:row>
      <xdr:rowOff>165303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19196"/>
          <a:ext cx="647700" cy="79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77970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11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165303</xdr:rowOff>
    </xdr:from>
    <xdr:to>
      <xdr:col>26</xdr:col>
      <xdr:colOff>50800</xdr:colOff>
      <xdr:row>19</xdr:row>
      <xdr:rowOff>47866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99028"/>
          <a:ext cx="698500" cy="540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94035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399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47866</xdr:rowOff>
    </xdr:from>
    <xdr:to>
      <xdr:col>22</xdr:col>
      <xdr:colOff>114300</xdr:colOff>
      <xdr:row>19</xdr:row>
      <xdr:rowOff>54140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53041"/>
          <a:ext cx="698500" cy="62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123969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2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54140</xdr:rowOff>
    </xdr:from>
    <xdr:to>
      <xdr:col>18</xdr:col>
      <xdr:colOff>177800</xdr:colOff>
      <xdr:row>19</xdr:row>
      <xdr:rowOff>96228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59315"/>
          <a:ext cx="698500" cy="42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126192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31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144822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34671</xdr:rowOff>
    </xdr:from>
    <xdr:to>
      <xdr:col>29</xdr:col>
      <xdr:colOff>177800</xdr:colOff>
      <xdr:row>18</xdr:row>
      <xdr:rowOff>136271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68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51198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3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114503</xdr:rowOff>
    </xdr:from>
    <xdr:to>
      <xdr:col>26</xdr:col>
      <xdr:colOff>101600</xdr:colOff>
      <xdr:row>19</xdr:row>
      <xdr:rowOff>44653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48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54830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17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168516</xdr:rowOff>
    </xdr:from>
    <xdr:to>
      <xdr:col>22</xdr:col>
      <xdr:colOff>165100</xdr:colOff>
      <xdr:row>19</xdr:row>
      <xdr:rowOff>98666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02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108843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7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3340</xdr:rowOff>
    </xdr:from>
    <xdr:to>
      <xdr:col>19</xdr:col>
      <xdr:colOff>38100</xdr:colOff>
      <xdr:row>19</xdr:row>
      <xdr:rowOff>104940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085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115117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77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45428</xdr:rowOff>
    </xdr:from>
    <xdr:to>
      <xdr:col>15</xdr:col>
      <xdr:colOff>101600</xdr:colOff>
      <xdr:row>19</xdr:row>
      <xdr:rowOff>147028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50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157205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19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236565</xdr:rowOff>
    </xdr:from>
    <xdr:to>
      <xdr:col>29</xdr:col>
      <xdr:colOff>127000</xdr:colOff>
      <xdr:row>35</xdr:row>
      <xdr:rowOff>303610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846915"/>
          <a:ext cx="647700" cy="67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221342</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31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303610</xdr:rowOff>
    </xdr:from>
    <xdr:to>
      <xdr:col>26</xdr:col>
      <xdr:colOff>50800</xdr:colOff>
      <xdr:row>35</xdr:row>
      <xdr:rowOff>320265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913960"/>
          <a:ext cx="698500" cy="16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337253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04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320265</xdr:rowOff>
    </xdr:from>
    <xdr:to>
      <xdr:col>22</xdr:col>
      <xdr:colOff>114300</xdr:colOff>
      <xdr:row>36</xdr:row>
      <xdr:rowOff>48427</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30615"/>
          <a:ext cx="698500" cy="710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331636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9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44802</xdr:rowOff>
    </xdr:from>
    <xdr:to>
      <xdr:col>18</xdr:col>
      <xdr:colOff>177800</xdr:colOff>
      <xdr:row>36</xdr:row>
      <xdr:rowOff>48427</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998052"/>
          <a:ext cx="698500" cy="3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7645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185765</xdr:rowOff>
    </xdr:from>
    <xdr:to>
      <xdr:col>29</xdr:col>
      <xdr:colOff>177800</xdr:colOff>
      <xdr:row>35</xdr:row>
      <xdr:rowOff>287365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96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30842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64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252810</xdr:rowOff>
    </xdr:from>
    <xdr:to>
      <xdr:col>26</xdr:col>
      <xdr:colOff>101600</xdr:colOff>
      <xdr:row>36</xdr:row>
      <xdr:rowOff>11510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63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339187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4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269465</xdr:rowOff>
    </xdr:from>
    <xdr:to>
      <xdr:col>22</xdr:col>
      <xdr:colOff>165100</xdr:colOff>
      <xdr:row>36</xdr:row>
      <xdr:rowOff>28165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798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12942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6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340527</xdr:rowOff>
    </xdr:from>
    <xdr:to>
      <xdr:col>19</xdr:col>
      <xdr:colOff>38100</xdr:colOff>
      <xdr:row>36</xdr:row>
      <xdr:rowOff>99227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508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84004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37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336902</xdr:rowOff>
    </xdr:from>
    <xdr:to>
      <xdr:col>15</xdr:col>
      <xdr:colOff>101600</xdr:colOff>
      <xdr:row>36</xdr:row>
      <xdr:rowOff>95602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47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80379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03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81,420
79,585
43.93
37,910,031
37,758,607
11,679
19,798,160
30,070,420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83383</xdr:rowOff>
    </xdr:from>
    <xdr:to>
      <xdr:col>24</xdr:col>
      <xdr:colOff>63500</xdr:colOff>
      <xdr:row>36</xdr:row>
      <xdr:rowOff>41565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084133"/>
          <a:ext cx="838200" cy="12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12659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4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41565</xdr:rowOff>
    </xdr:from>
    <xdr:to>
      <xdr:col>19</xdr:col>
      <xdr:colOff>177800</xdr:colOff>
      <xdr:row>36</xdr:row>
      <xdr:rowOff>76329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13765"/>
          <a:ext cx="889000" cy="3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51227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9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67152</xdr:rowOff>
    </xdr:from>
    <xdr:to>
      <xdr:col>15</xdr:col>
      <xdr:colOff>50800</xdr:colOff>
      <xdr:row>36</xdr:row>
      <xdr:rowOff>76329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39352"/>
          <a:ext cx="889000" cy="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70331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67152</xdr:rowOff>
    </xdr:from>
    <xdr:to>
      <xdr:col>10</xdr:col>
      <xdr:colOff>114300</xdr:colOff>
      <xdr:row>36</xdr:row>
      <xdr:rowOff>151195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39352"/>
          <a:ext cx="889000" cy="8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75083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8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103021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32583</xdr:rowOff>
    </xdr:from>
    <xdr:to>
      <xdr:col>24</xdr:col>
      <xdr:colOff>114300</xdr:colOff>
      <xdr:row>35</xdr:row>
      <xdr:rowOff>134183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3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55460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88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162215</xdr:rowOff>
    </xdr:from>
    <xdr:to>
      <xdr:col>20</xdr:col>
      <xdr:colOff>38100</xdr:colOff>
      <xdr:row>36</xdr:row>
      <xdr:rowOff>92365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108892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3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25529</xdr:rowOff>
    </xdr:from>
    <xdr:to>
      <xdr:col>15</xdr:col>
      <xdr:colOff>101600</xdr:colOff>
      <xdr:row>36</xdr:row>
      <xdr:rowOff>127129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9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143656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72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16352</xdr:rowOff>
    </xdr:from>
    <xdr:to>
      <xdr:col>10</xdr:col>
      <xdr:colOff>165100</xdr:colOff>
      <xdr:row>36</xdr:row>
      <xdr:rowOff>117952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8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134479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63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100395</xdr:rowOff>
    </xdr:from>
    <xdr:to>
      <xdr:col>6</xdr:col>
      <xdr:colOff>38100</xdr:colOff>
      <xdr:row>37</xdr:row>
      <xdr:rowOff>30545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47072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4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106863</xdr:rowOff>
    </xdr:from>
    <xdr:to>
      <xdr:col>24</xdr:col>
      <xdr:colOff>63500</xdr:colOff>
      <xdr:row>58</xdr:row>
      <xdr:rowOff>111239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10050963"/>
          <a:ext cx="838200" cy="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89927</xdr:rowOff>
    </xdr:from>
    <xdr:to>
      <xdr:col>19</xdr:col>
      <xdr:colOff>177800</xdr:colOff>
      <xdr:row>58</xdr:row>
      <xdr:rowOff>111239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34027"/>
          <a:ext cx="889000" cy="2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89927</xdr:rowOff>
    </xdr:from>
    <xdr:to>
      <xdr:col>15</xdr:col>
      <xdr:colOff>50800</xdr:colOff>
      <xdr:row>58</xdr:row>
      <xdr:rowOff>108297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34027"/>
          <a:ext cx="889000" cy="1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108297</xdr:rowOff>
    </xdr:from>
    <xdr:to>
      <xdr:col>10</xdr:col>
      <xdr:colOff>114300</xdr:colOff>
      <xdr:row>58</xdr:row>
      <xdr:rowOff>122016</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52397"/>
          <a:ext cx="889000" cy="1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144080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97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56063</xdr:rowOff>
    </xdr:from>
    <xdr:to>
      <xdr:col>24</xdr:col>
      <xdr:colOff>114300</xdr:colOff>
      <xdr:row>58</xdr:row>
      <xdr:rowOff>157663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1000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142440</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1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60439</xdr:rowOff>
    </xdr:from>
    <xdr:to>
      <xdr:col>20</xdr:col>
      <xdr:colOff>38100</xdr:colOff>
      <xdr:row>58</xdr:row>
      <xdr:rowOff>162039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1000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153166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9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39127</xdr:rowOff>
    </xdr:from>
    <xdr:to>
      <xdr:col>15</xdr:col>
      <xdr:colOff>101600</xdr:colOff>
      <xdr:row>58</xdr:row>
      <xdr:rowOff>140727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8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131854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7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57497</xdr:rowOff>
    </xdr:from>
    <xdr:to>
      <xdr:col>10</xdr:col>
      <xdr:colOff>165100</xdr:colOff>
      <xdr:row>58</xdr:row>
      <xdr:rowOff>159097</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10001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150224</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9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71216</xdr:rowOff>
    </xdr:from>
    <xdr:to>
      <xdr:col>6</xdr:col>
      <xdr:colOff>38100</xdr:colOff>
      <xdr:row>59</xdr:row>
      <xdr:rowOff>1366</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10015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163943</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1010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69292</xdr:rowOff>
    </xdr:from>
    <xdr:to>
      <xdr:col>24</xdr:col>
      <xdr:colOff>63500</xdr:colOff>
      <xdr:row>78</xdr:row>
      <xdr:rowOff>70053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442392"/>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70053</xdr:rowOff>
    </xdr:from>
    <xdr:to>
      <xdr:col>19</xdr:col>
      <xdr:colOff>177800</xdr:colOff>
      <xdr:row>78</xdr:row>
      <xdr:rowOff>75958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908300" y="13443153"/>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75958</xdr:rowOff>
    </xdr:from>
    <xdr:to>
      <xdr:col>15</xdr:col>
      <xdr:colOff>50800</xdr:colOff>
      <xdr:row>78</xdr:row>
      <xdr:rowOff>78893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449058"/>
          <a:ext cx="889000" cy="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76378</xdr:rowOff>
    </xdr:from>
    <xdr:to>
      <xdr:col>10</xdr:col>
      <xdr:colOff>114300</xdr:colOff>
      <xdr:row>78</xdr:row>
      <xdr:rowOff>78893</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a:off x="1130300" y="13449478"/>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18492</xdr:rowOff>
    </xdr:from>
    <xdr:to>
      <xdr:col>24</xdr:col>
      <xdr:colOff>114300</xdr:colOff>
      <xdr:row>78</xdr:row>
      <xdr:rowOff>120092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391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133622</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35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19253</xdr:rowOff>
    </xdr:from>
    <xdr:to>
      <xdr:col>20</xdr:col>
      <xdr:colOff>38100</xdr:colOff>
      <xdr:row>78</xdr:row>
      <xdr:rowOff>120853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3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111980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485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25158</xdr:rowOff>
    </xdr:from>
    <xdr:to>
      <xdr:col>15</xdr:col>
      <xdr:colOff>101600</xdr:colOff>
      <xdr:row>78</xdr:row>
      <xdr:rowOff>126758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39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117885</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490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28093</xdr:rowOff>
    </xdr:from>
    <xdr:to>
      <xdr:col>10</xdr:col>
      <xdr:colOff>165100</xdr:colOff>
      <xdr:row>78</xdr:row>
      <xdr:rowOff>129693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0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120820</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49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25578</xdr:rowOff>
    </xdr:from>
    <xdr:to>
      <xdr:col>6</xdr:col>
      <xdr:colOff>38100</xdr:colOff>
      <xdr:row>78</xdr:row>
      <xdr:rowOff>127178</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39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118305</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49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157933</xdr:rowOff>
    </xdr:from>
    <xdr:to>
      <xdr:col>24</xdr:col>
      <xdr:colOff>63500</xdr:colOff>
      <xdr:row>96</xdr:row>
      <xdr:rowOff>19283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3797300" y="16445683"/>
          <a:ext cx="838200" cy="3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157933</xdr:rowOff>
    </xdr:from>
    <xdr:to>
      <xdr:col>19</xdr:col>
      <xdr:colOff>177800</xdr:colOff>
      <xdr:row>96</xdr:row>
      <xdr:rowOff>127888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445683"/>
          <a:ext cx="889000" cy="14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111212</xdr:rowOff>
    </xdr:from>
    <xdr:to>
      <xdr:col>15</xdr:col>
      <xdr:colOff>50800</xdr:colOff>
      <xdr:row>96</xdr:row>
      <xdr:rowOff>127888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398962"/>
          <a:ext cx="889000" cy="188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111212</xdr:rowOff>
    </xdr:from>
    <xdr:to>
      <xdr:col>10</xdr:col>
      <xdr:colOff>114300</xdr:colOff>
      <xdr:row>97</xdr:row>
      <xdr:rowOff>62336</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398962"/>
          <a:ext cx="889000" cy="29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139933</xdr:rowOff>
    </xdr:from>
    <xdr:to>
      <xdr:col>24</xdr:col>
      <xdr:colOff>114300</xdr:colOff>
      <xdr:row>96</xdr:row>
      <xdr:rowOff>70083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42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162810</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279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107133</xdr:rowOff>
    </xdr:from>
    <xdr:to>
      <xdr:col>20</xdr:col>
      <xdr:colOff>38100</xdr:colOff>
      <xdr:row>96</xdr:row>
      <xdr:rowOff>37283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39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53810</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170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77088</xdr:rowOff>
    </xdr:from>
    <xdr:to>
      <xdr:col>15</xdr:col>
      <xdr:colOff>101600</xdr:colOff>
      <xdr:row>97</xdr:row>
      <xdr:rowOff>7238</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53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23765</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31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60412</xdr:rowOff>
    </xdr:from>
    <xdr:to>
      <xdr:col>10</xdr:col>
      <xdr:colOff>165100</xdr:colOff>
      <xdr:row>95</xdr:row>
      <xdr:rowOff>162012</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34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7089</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12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11536</xdr:rowOff>
    </xdr:from>
    <xdr:to>
      <xdr:col>6</xdr:col>
      <xdr:colOff>38100</xdr:colOff>
      <xdr:row>97</xdr:row>
      <xdr:rowOff>113136</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64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129663</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417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60269</xdr:rowOff>
    </xdr:from>
    <xdr:to>
      <xdr:col>55</xdr:col>
      <xdr:colOff>0</xdr:colOff>
      <xdr:row>37</xdr:row>
      <xdr:rowOff>19388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232469"/>
          <a:ext cx="838200" cy="130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64180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236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156312</xdr:rowOff>
    </xdr:from>
    <xdr:to>
      <xdr:col>50</xdr:col>
      <xdr:colOff>114300</xdr:colOff>
      <xdr:row>37</xdr:row>
      <xdr:rowOff>19388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328512"/>
          <a:ext cx="889000" cy="34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156312</xdr:rowOff>
    </xdr:from>
    <xdr:to>
      <xdr:col>45</xdr:col>
      <xdr:colOff>177800</xdr:colOff>
      <xdr:row>37</xdr:row>
      <xdr:rowOff>11593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328512"/>
          <a:ext cx="889000" cy="2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20307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84554</xdr:rowOff>
    </xdr:from>
    <xdr:to>
      <xdr:col>41</xdr:col>
      <xdr:colOff>50800</xdr:colOff>
      <xdr:row>37</xdr:row>
      <xdr:rowOff>11593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570954"/>
          <a:ext cx="889000" cy="78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60068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134180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9469</xdr:rowOff>
    </xdr:from>
    <xdr:to>
      <xdr:col>55</xdr:col>
      <xdr:colOff>50800</xdr:colOff>
      <xdr:row>36</xdr:row>
      <xdr:rowOff>111069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18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32346</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03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140038</xdr:rowOff>
    </xdr:from>
    <xdr:to>
      <xdr:col>50</xdr:col>
      <xdr:colOff>165100</xdr:colOff>
      <xdr:row>37</xdr:row>
      <xdr:rowOff>70188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31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61315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40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105512</xdr:rowOff>
    </xdr:from>
    <xdr:to>
      <xdr:col>46</xdr:col>
      <xdr:colOff>38100</xdr:colOff>
      <xdr:row>37</xdr:row>
      <xdr:rowOff>35662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277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26789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37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132243</xdr:rowOff>
    </xdr:from>
    <xdr:to>
      <xdr:col>41</xdr:col>
      <xdr:colOff>101600</xdr:colOff>
      <xdr:row>37</xdr:row>
      <xdr:rowOff>62393</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30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53520</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39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33754</xdr:rowOff>
    </xdr:from>
    <xdr:to>
      <xdr:col>36</xdr:col>
      <xdr:colOff>165100</xdr:colOff>
      <xdr:row>32</xdr:row>
      <xdr:rowOff>135354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52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126481</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612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83562</xdr:rowOff>
    </xdr:from>
    <xdr:to>
      <xdr:col>55</xdr:col>
      <xdr:colOff>0</xdr:colOff>
      <xdr:row>58</xdr:row>
      <xdr:rowOff>25998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856212"/>
          <a:ext cx="838200" cy="11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68562</xdr:rowOff>
    </xdr:from>
    <xdr:to>
      <xdr:col>50</xdr:col>
      <xdr:colOff>114300</xdr:colOff>
      <xdr:row>57</xdr:row>
      <xdr:rowOff>83562</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669762"/>
          <a:ext cx="889000" cy="186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169734</xdr:rowOff>
    </xdr:from>
    <xdr:to>
      <xdr:col>45</xdr:col>
      <xdr:colOff>177800</xdr:colOff>
      <xdr:row>56</xdr:row>
      <xdr:rowOff>68562</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428034"/>
          <a:ext cx="889000" cy="24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171014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77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169734</xdr:rowOff>
    </xdr:from>
    <xdr:to>
      <xdr:col>41</xdr:col>
      <xdr:colOff>50800</xdr:colOff>
      <xdr:row>57</xdr:row>
      <xdr:rowOff>126724</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428034"/>
          <a:ext cx="889000" cy="47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155012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75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13991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43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146648</xdr:rowOff>
    </xdr:from>
    <xdr:to>
      <xdr:col>55</xdr:col>
      <xdr:colOff>50800</xdr:colOff>
      <xdr:row>58</xdr:row>
      <xdr:rowOff>76798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91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125075</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89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32762</xdr:rowOff>
    </xdr:from>
    <xdr:to>
      <xdr:col>50</xdr:col>
      <xdr:colOff>165100</xdr:colOff>
      <xdr:row>57</xdr:row>
      <xdr:rowOff>134362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0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125489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98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17762</xdr:rowOff>
    </xdr:from>
    <xdr:to>
      <xdr:col>46</xdr:col>
      <xdr:colOff>38100</xdr:colOff>
      <xdr:row>56</xdr:row>
      <xdr:rowOff>119362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61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135889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39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118934</xdr:rowOff>
    </xdr:from>
    <xdr:to>
      <xdr:col>41</xdr:col>
      <xdr:colOff>101600</xdr:colOff>
      <xdr:row>55</xdr:row>
      <xdr:rowOff>49084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37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65611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15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75924</xdr:rowOff>
    </xdr:from>
    <xdr:to>
      <xdr:col>36</xdr:col>
      <xdr:colOff>165100</xdr:colOff>
      <xdr:row>58</xdr:row>
      <xdr:rowOff>6074</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4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168651</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4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129394</xdr:rowOff>
    </xdr:from>
    <xdr:to>
      <xdr:col>55</xdr:col>
      <xdr:colOff>0</xdr:colOff>
      <xdr:row>79</xdr:row>
      <xdr:rowOff>31535</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502494"/>
          <a:ext cx="838200" cy="7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20676</xdr:rowOff>
    </xdr:from>
    <xdr:to>
      <xdr:col>50</xdr:col>
      <xdr:colOff>114300</xdr:colOff>
      <xdr:row>78</xdr:row>
      <xdr:rowOff>129394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8750300" y="13393776"/>
          <a:ext cx="889000" cy="108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20676</xdr:rowOff>
    </xdr:from>
    <xdr:to>
      <xdr:col>45</xdr:col>
      <xdr:colOff>177800</xdr:colOff>
      <xdr:row>78</xdr:row>
      <xdr:rowOff>162864</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7861300" y="13393776"/>
          <a:ext cx="889000" cy="142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64812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43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160426</xdr:rowOff>
    </xdr:from>
    <xdr:to>
      <xdr:col>41</xdr:col>
      <xdr:colOff>50800</xdr:colOff>
      <xdr:row>78</xdr:row>
      <xdr:rowOff>162864</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533526"/>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152185</xdr:rowOff>
    </xdr:from>
    <xdr:to>
      <xdr:col>55</xdr:col>
      <xdr:colOff>50800</xdr:colOff>
      <xdr:row>79</xdr:row>
      <xdr:rowOff>82335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5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67112</xdr:rowOff>
    </xdr:from>
    <xdr:ext cx="378565"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440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78594</xdr:rowOff>
    </xdr:from>
    <xdr:to>
      <xdr:col>50</xdr:col>
      <xdr:colOff>165100</xdr:colOff>
      <xdr:row>79</xdr:row>
      <xdr:rowOff>8744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5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171321</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544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141326</xdr:rowOff>
    </xdr:from>
    <xdr:to>
      <xdr:col>46</xdr:col>
      <xdr:colOff>38100</xdr:colOff>
      <xdr:row>78</xdr:row>
      <xdr:rowOff>71476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3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88003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483111" y="1311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112064</xdr:rowOff>
    </xdr:from>
    <xdr:to>
      <xdr:col>41</xdr:col>
      <xdr:colOff>101600</xdr:colOff>
      <xdr:row>79</xdr:row>
      <xdr:rowOff>42214</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48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33341</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77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109626</xdr:rowOff>
    </xdr:from>
    <xdr:to>
      <xdr:col>36</xdr:col>
      <xdr:colOff>165100</xdr:colOff>
      <xdr:row>79</xdr:row>
      <xdr:rowOff>39776</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8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30903</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7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7646</xdr:rowOff>
    </xdr:from>
    <xdr:to>
      <xdr:col>55</xdr:col>
      <xdr:colOff>0</xdr:colOff>
      <xdr:row>98</xdr:row>
      <xdr:rowOff>13018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809746"/>
          <a:ext cx="8382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159829</xdr:rowOff>
    </xdr:from>
    <xdr:to>
      <xdr:col>50</xdr:col>
      <xdr:colOff>114300</xdr:colOff>
      <xdr:row>98</xdr:row>
      <xdr:rowOff>13018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619029"/>
          <a:ext cx="889000" cy="196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62942</xdr:rowOff>
    </xdr:from>
    <xdr:to>
      <xdr:col>45</xdr:col>
      <xdr:colOff>177800</xdr:colOff>
      <xdr:row>96</xdr:row>
      <xdr:rowOff>159829</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179242"/>
          <a:ext cx="889000" cy="43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95483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72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62942</xdr:rowOff>
    </xdr:from>
    <xdr:to>
      <xdr:col>41</xdr:col>
      <xdr:colOff>50800</xdr:colOff>
      <xdr:row>97</xdr:row>
      <xdr:rowOff>125298</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179242"/>
          <a:ext cx="889000" cy="57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98620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7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128296</xdr:rowOff>
    </xdr:from>
    <xdr:to>
      <xdr:col>55</xdr:col>
      <xdr:colOff>50800</xdr:colOff>
      <xdr:row>98</xdr:row>
      <xdr:rowOff>58446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5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106723</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3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133668</xdr:rowOff>
    </xdr:from>
    <xdr:to>
      <xdr:col>50</xdr:col>
      <xdr:colOff>165100</xdr:colOff>
      <xdr:row>98</xdr:row>
      <xdr:rowOff>63818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6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54945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5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109029</xdr:rowOff>
    </xdr:from>
    <xdr:to>
      <xdr:col>46</xdr:col>
      <xdr:colOff>38100</xdr:colOff>
      <xdr:row>97</xdr:row>
      <xdr:rowOff>39179</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56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55706</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34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12142</xdr:rowOff>
    </xdr:from>
    <xdr:to>
      <xdr:col>41</xdr:col>
      <xdr:colOff>101600</xdr:colOff>
      <xdr:row>94</xdr:row>
      <xdr:rowOff>113742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12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130269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590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74498</xdr:rowOff>
    </xdr:from>
    <xdr:to>
      <xdr:col>36</xdr:col>
      <xdr:colOff>165100</xdr:colOff>
      <xdr:row>98</xdr:row>
      <xdr:rowOff>4648</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0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167225</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79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118554</xdr:rowOff>
    </xdr:from>
    <xdr:to>
      <xdr:col>85</xdr:col>
      <xdr:colOff>127000</xdr:colOff>
      <xdr:row>76</xdr:row>
      <xdr:rowOff>148210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148754"/>
          <a:ext cx="838200" cy="2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83138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941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148210</xdr:rowOff>
    </xdr:from>
    <xdr:to>
      <xdr:col>81</xdr:col>
      <xdr:colOff>50800</xdr:colOff>
      <xdr:row>76</xdr:row>
      <xdr:rowOff>161658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178410"/>
          <a:ext cx="889000" cy="1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2684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861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161658</xdr:rowOff>
    </xdr:from>
    <xdr:to>
      <xdr:col>76</xdr:col>
      <xdr:colOff>114300</xdr:colOff>
      <xdr:row>77</xdr:row>
      <xdr:rowOff>6592</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3703300" y="13191858"/>
          <a:ext cx="889000" cy="1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166781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6592</xdr:rowOff>
    </xdr:from>
    <xdr:to>
      <xdr:col>71</xdr:col>
      <xdr:colOff>177800</xdr:colOff>
      <xdr:row>77</xdr:row>
      <xdr:rowOff>16472</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208242"/>
          <a:ext cx="889000" cy="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171213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167644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67754</xdr:rowOff>
    </xdr:from>
    <xdr:to>
      <xdr:col>85</xdr:col>
      <xdr:colOff>177800</xdr:colOff>
      <xdr:row>76</xdr:row>
      <xdr:rowOff>169354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097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46181</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07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97410</xdr:rowOff>
    </xdr:from>
    <xdr:to>
      <xdr:col>81</xdr:col>
      <xdr:colOff>101600</xdr:colOff>
      <xdr:row>77</xdr:row>
      <xdr:rowOff>27560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12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18687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322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110858</xdr:rowOff>
    </xdr:from>
    <xdr:to>
      <xdr:col>76</xdr:col>
      <xdr:colOff>165100</xdr:colOff>
      <xdr:row>77</xdr:row>
      <xdr:rowOff>41008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14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32135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3233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127242</xdr:rowOff>
    </xdr:from>
    <xdr:to>
      <xdr:col>72</xdr:col>
      <xdr:colOff>38100</xdr:colOff>
      <xdr:row>77</xdr:row>
      <xdr:rowOff>57392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15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48519</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325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137122</xdr:rowOff>
    </xdr:from>
    <xdr:to>
      <xdr:col>67</xdr:col>
      <xdr:colOff>101600</xdr:colOff>
      <xdr:row>77</xdr:row>
      <xdr:rowOff>67272</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16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58399</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326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26533</xdr:rowOff>
    </xdr:from>
    <xdr:to>
      <xdr:col>85</xdr:col>
      <xdr:colOff>127000</xdr:colOff>
      <xdr:row>98</xdr:row>
      <xdr:rowOff>37105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828633"/>
          <a:ext cx="838200" cy="10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37105</xdr:rowOff>
    </xdr:from>
    <xdr:to>
      <xdr:col>81</xdr:col>
      <xdr:colOff>50800</xdr:colOff>
      <xdr:row>98</xdr:row>
      <xdr:rowOff>54477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839205"/>
          <a:ext cx="889000" cy="1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126633</xdr:rowOff>
    </xdr:from>
    <xdr:to>
      <xdr:col>76</xdr:col>
      <xdr:colOff>114300</xdr:colOff>
      <xdr:row>98</xdr:row>
      <xdr:rowOff>54477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3703300" y="16585833"/>
          <a:ext cx="889000" cy="27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126633</xdr:rowOff>
    </xdr:from>
    <xdr:to>
      <xdr:col>71</xdr:col>
      <xdr:colOff>177800</xdr:colOff>
      <xdr:row>97</xdr:row>
      <xdr:rowOff>132933</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585833"/>
          <a:ext cx="889000" cy="17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145215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41907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147183</xdr:rowOff>
    </xdr:from>
    <xdr:to>
      <xdr:col>85</xdr:col>
      <xdr:colOff>177800</xdr:colOff>
      <xdr:row>98</xdr:row>
      <xdr:rowOff>77333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77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62110</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69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157755</xdr:rowOff>
    </xdr:from>
    <xdr:to>
      <xdr:col>81</xdr:col>
      <xdr:colOff>101600</xdr:colOff>
      <xdr:row>98</xdr:row>
      <xdr:rowOff>87905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8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79032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8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3677</xdr:rowOff>
    </xdr:from>
    <xdr:to>
      <xdr:col>76</xdr:col>
      <xdr:colOff>165100</xdr:colOff>
      <xdr:row>98</xdr:row>
      <xdr:rowOff>105277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0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96404</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57428" y="16898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75833</xdr:rowOff>
    </xdr:from>
    <xdr:to>
      <xdr:col>72</xdr:col>
      <xdr:colOff>38100</xdr:colOff>
      <xdr:row>97</xdr:row>
      <xdr:rowOff>5983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53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22510</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31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82133</xdr:rowOff>
    </xdr:from>
    <xdr:to>
      <xdr:col>67</xdr:col>
      <xdr:colOff>101600</xdr:colOff>
      <xdr:row>98</xdr:row>
      <xdr:rowOff>12283</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12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28810</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48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43688</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43688</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7302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164338</xdr:rowOff>
    </xdr:from>
    <xdr:to>
      <xdr:col>102</xdr:col>
      <xdr:colOff>165100</xdr:colOff>
      <xdr:row>39</xdr:row>
      <xdr:rowOff>94488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85615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1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105890</xdr:rowOff>
    </xdr:from>
    <xdr:to>
      <xdr:col>116</xdr:col>
      <xdr:colOff>63500</xdr:colOff>
      <xdr:row>58</xdr:row>
      <xdr:rowOff>106667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049990"/>
          <a:ext cx="8382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106667</xdr:rowOff>
    </xdr:from>
    <xdr:to>
      <xdr:col>111</xdr:col>
      <xdr:colOff>177800</xdr:colOff>
      <xdr:row>58</xdr:row>
      <xdr:rowOff>107353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050767"/>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97363</xdr:rowOff>
    </xdr:from>
    <xdr:to>
      <xdr:col>107</xdr:col>
      <xdr:colOff>50800</xdr:colOff>
      <xdr:row>58</xdr:row>
      <xdr:rowOff>107353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41463"/>
          <a:ext cx="889000" cy="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97363</xdr:rowOff>
    </xdr:from>
    <xdr:to>
      <xdr:col>102</xdr:col>
      <xdr:colOff>114300</xdr:colOff>
      <xdr:row>58</xdr:row>
      <xdr:rowOff>97866</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041463"/>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55090</xdr:rowOff>
    </xdr:from>
    <xdr:to>
      <xdr:col>116</xdr:col>
      <xdr:colOff>114300</xdr:colOff>
      <xdr:row>58</xdr:row>
      <xdr:rowOff>156690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9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469744"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55867</xdr:rowOff>
    </xdr:from>
    <xdr:to>
      <xdr:col>112</xdr:col>
      <xdr:colOff>38100</xdr:colOff>
      <xdr:row>58</xdr:row>
      <xdr:rowOff>157467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9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148594</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88428" y="1009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56553</xdr:rowOff>
    </xdr:from>
    <xdr:to>
      <xdr:col>107</xdr:col>
      <xdr:colOff>101600</xdr:colOff>
      <xdr:row>58</xdr:row>
      <xdr:rowOff>158153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0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149280</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99428" y="10093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46563</xdr:rowOff>
    </xdr:from>
    <xdr:to>
      <xdr:col>102</xdr:col>
      <xdr:colOff>165100</xdr:colOff>
      <xdr:row>58</xdr:row>
      <xdr:rowOff>148163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9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139290</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10428" y="1008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47066</xdr:rowOff>
    </xdr:from>
    <xdr:to>
      <xdr:col>98</xdr:col>
      <xdr:colOff>38100</xdr:colOff>
      <xdr:row>58</xdr:row>
      <xdr:rowOff>148666</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139793</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21428" y="10083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84455</xdr:rowOff>
    </xdr:from>
    <xdr:to>
      <xdr:col>116</xdr:col>
      <xdr:colOff>63500</xdr:colOff>
      <xdr:row>73</xdr:row>
      <xdr:rowOff>124917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600305"/>
          <a:ext cx="8382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124917</xdr:rowOff>
    </xdr:from>
    <xdr:to>
      <xdr:col>111</xdr:col>
      <xdr:colOff>177800</xdr:colOff>
      <xdr:row>74</xdr:row>
      <xdr:rowOff>70206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640767"/>
          <a:ext cx="889000" cy="116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70206</xdr:rowOff>
    </xdr:from>
    <xdr:to>
      <xdr:col>107</xdr:col>
      <xdr:colOff>50800</xdr:colOff>
      <xdr:row>74</xdr:row>
      <xdr:rowOff>146101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757506"/>
          <a:ext cx="889000" cy="7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146101</xdr:rowOff>
    </xdr:from>
    <xdr:to>
      <xdr:col>102</xdr:col>
      <xdr:colOff>114300</xdr:colOff>
      <xdr:row>74</xdr:row>
      <xdr:rowOff>160045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833401"/>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33655</xdr:rowOff>
    </xdr:from>
    <xdr:to>
      <xdr:col>116</xdr:col>
      <xdr:colOff>114300</xdr:colOff>
      <xdr:row>73</xdr:row>
      <xdr:rowOff>135255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54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56532</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40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74117</xdr:rowOff>
    </xdr:from>
    <xdr:to>
      <xdr:col>112</xdr:col>
      <xdr:colOff>38100</xdr:colOff>
      <xdr:row>74</xdr:row>
      <xdr:rowOff>4267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58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20794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36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19406</xdr:rowOff>
    </xdr:from>
    <xdr:to>
      <xdr:col>107</xdr:col>
      <xdr:colOff>101600</xdr:colOff>
      <xdr:row>74</xdr:row>
      <xdr:rowOff>121006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70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137533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48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95301</xdr:rowOff>
    </xdr:from>
    <xdr:to>
      <xdr:col>102</xdr:col>
      <xdr:colOff>165100</xdr:colOff>
      <xdr:row>75</xdr:row>
      <xdr:rowOff>25451</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782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41978</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55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109245</xdr:rowOff>
    </xdr:from>
    <xdr:to>
      <xdr:col>98</xdr:col>
      <xdr:colOff>38100</xdr:colOff>
      <xdr:row>75</xdr:row>
      <xdr:rowOff>39395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79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55922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57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463,753</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円となっており、令和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年度と比較すると、</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17,546</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円の増加となっている。主な増加項目として、人件費、補助費等、公債費があげられる。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・人件費に関して、人勧反映の影響を受け、住民一人当たりのコストが</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7,939</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円の増加となっている。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・補助費等については、定額減税補足給付金事業や物価高騰対策給付金事業の開始により</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17,135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円の増加となった。</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・公債費については、全小学校屋内運動場空調設置工事事業、新庁舎整備事業の据置期間が終了し、元金償還開始が開始したことに伴い</a:t>
          </a:r>
          <a:r>
            <a:rPr kumimoji="1" lang="en-US" altLang="ja-JP" sz="1400">
              <a:solidFill>
                <a:sysClr val="windowText" lastClr="000000"/>
              </a:solidFill>
              <a:latin typeface="ＭＳ Ｐゴシック" panose="020B0600070205080204" pitchFamily="50" charset="-128"/>
              <a:ea typeface="ＭＳ Ｐゴシック" panose="020B0600070205080204" pitchFamily="50" charset="-128"/>
            </a:rPr>
            <a:t>2,335</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円増加した。</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大阪府貝塚市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81,420
79,585
43.93
37,910,031
37,758,607
11,679
19,798,160
30,070,420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12.1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12141</xdr:rowOff>
    </xdr:from>
    <xdr:to>
      <xdr:col>24</xdr:col>
      <xdr:colOff>63500</xdr:colOff>
      <xdr:row>36</xdr:row>
      <xdr:rowOff>65176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184341"/>
          <a:ext cx="838200" cy="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43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19457</xdr:rowOff>
    </xdr:from>
    <xdr:to>
      <xdr:col>19</xdr:col>
      <xdr:colOff>177800</xdr:colOff>
      <xdr:row>36</xdr:row>
      <xdr:rowOff>65176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91657"/>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121988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19457</xdr:rowOff>
    </xdr:from>
    <xdr:to>
      <xdr:col>15</xdr:col>
      <xdr:colOff>50800</xdr:colOff>
      <xdr:row>36</xdr:row>
      <xdr:rowOff>28601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19165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147134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28601</xdr:rowOff>
    </xdr:from>
    <xdr:to>
      <xdr:col>10</xdr:col>
      <xdr:colOff>114300</xdr:colOff>
      <xdr:row>36</xdr:row>
      <xdr:rowOff>33172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20080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92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154906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81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132791</xdr:rowOff>
    </xdr:from>
    <xdr:to>
      <xdr:col>24</xdr:col>
      <xdr:colOff>114300</xdr:colOff>
      <xdr:row>36</xdr:row>
      <xdr:rowOff>62941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3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111218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11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14376</xdr:rowOff>
    </xdr:from>
    <xdr:to>
      <xdr:col>20</xdr:col>
      <xdr:colOff>38100</xdr:colOff>
      <xdr:row>36</xdr:row>
      <xdr:rowOff>115976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107103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79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140107</xdr:rowOff>
    </xdr:from>
    <xdr:to>
      <xdr:col>15</xdr:col>
      <xdr:colOff>101600</xdr:colOff>
      <xdr:row>36</xdr:row>
      <xdr:rowOff>70257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61384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2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149251</xdr:rowOff>
    </xdr:from>
    <xdr:to>
      <xdr:col>10</xdr:col>
      <xdr:colOff>165100</xdr:colOff>
      <xdr:row>36</xdr:row>
      <xdr:rowOff>79401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5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70528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24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153822</xdr:rowOff>
    </xdr:from>
    <xdr:to>
      <xdr:col>6</xdr:col>
      <xdr:colOff>38100</xdr:colOff>
      <xdr:row>36</xdr:row>
      <xdr:rowOff>83972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15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75099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24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56979</xdr:rowOff>
    </xdr:from>
    <xdr:to>
      <xdr:col>24</xdr:col>
      <xdr:colOff>63500</xdr:colOff>
      <xdr:row>57</xdr:row>
      <xdr:rowOff>130843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29629"/>
          <a:ext cx="838200" cy="7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66580</xdr:rowOff>
    </xdr:from>
    <xdr:to>
      <xdr:col>19</xdr:col>
      <xdr:colOff>177800</xdr:colOff>
      <xdr:row>57</xdr:row>
      <xdr:rowOff>130843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39230"/>
          <a:ext cx="889000" cy="64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159033</xdr:rowOff>
    </xdr:from>
    <xdr:to>
      <xdr:col>15</xdr:col>
      <xdr:colOff>50800</xdr:colOff>
      <xdr:row>57</xdr:row>
      <xdr:rowOff>66580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588783"/>
          <a:ext cx="889000" cy="25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126245</xdr:rowOff>
    </xdr:from>
    <xdr:to>
      <xdr:col>10</xdr:col>
      <xdr:colOff>114300</xdr:colOff>
      <xdr:row>55</xdr:row>
      <xdr:rowOff>159033</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13095"/>
          <a:ext cx="889000" cy="375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43219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1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6179</xdr:rowOff>
    </xdr:from>
    <xdr:to>
      <xdr:col>24</xdr:col>
      <xdr:colOff>114300</xdr:colOff>
      <xdr:row>57</xdr:row>
      <xdr:rowOff>107779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156056</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5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80043</xdr:rowOff>
    </xdr:from>
    <xdr:to>
      <xdr:col>20</xdr:col>
      <xdr:colOff>38100</xdr:colOff>
      <xdr:row>58</xdr:row>
      <xdr:rowOff>10193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5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1320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4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15780</xdr:rowOff>
    </xdr:from>
    <xdr:to>
      <xdr:col>15</xdr:col>
      <xdr:colOff>101600</xdr:colOff>
      <xdr:row>57</xdr:row>
      <xdr:rowOff>117380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108507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8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108233</xdr:rowOff>
    </xdr:from>
    <xdr:to>
      <xdr:col>10</xdr:col>
      <xdr:colOff>165100</xdr:colOff>
      <xdr:row>56</xdr:row>
      <xdr:rowOff>38383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53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54910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31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75445</xdr:rowOff>
    </xdr:from>
    <xdr:to>
      <xdr:col>6</xdr:col>
      <xdr:colOff>38100</xdr:colOff>
      <xdr:row>54</xdr:row>
      <xdr:rowOff>5595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16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168172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25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110256</xdr:rowOff>
    </xdr:from>
    <xdr:to>
      <xdr:col>24</xdr:col>
      <xdr:colOff>63500</xdr:colOff>
      <xdr:row>75</xdr:row>
      <xdr:rowOff>58053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97556"/>
          <a:ext cx="838200" cy="119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58053</xdr:rowOff>
    </xdr:from>
    <xdr:to>
      <xdr:col>19</xdr:col>
      <xdr:colOff>177800</xdr:colOff>
      <xdr:row>75</xdr:row>
      <xdr:rowOff>130419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916803"/>
          <a:ext cx="889000" cy="72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80594</xdr:rowOff>
    </xdr:from>
    <xdr:to>
      <xdr:col>15</xdr:col>
      <xdr:colOff>50800</xdr:colOff>
      <xdr:row>75</xdr:row>
      <xdr:rowOff>130419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939344"/>
          <a:ext cx="889000" cy="49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80594</xdr:rowOff>
    </xdr:from>
    <xdr:to>
      <xdr:col>10</xdr:col>
      <xdr:colOff>114300</xdr:colOff>
      <xdr:row>77</xdr:row>
      <xdr:rowOff>3555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939344"/>
          <a:ext cx="889000" cy="265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59456</xdr:rowOff>
    </xdr:from>
    <xdr:to>
      <xdr:col>24</xdr:col>
      <xdr:colOff>114300</xdr:colOff>
      <xdr:row>74</xdr:row>
      <xdr:rowOff>161056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46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82333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598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7253</xdr:rowOff>
    </xdr:from>
    <xdr:to>
      <xdr:col>20</xdr:col>
      <xdr:colOff>38100</xdr:colOff>
      <xdr:row>75</xdr:row>
      <xdr:rowOff>108853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125380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4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79619</xdr:rowOff>
    </xdr:from>
    <xdr:to>
      <xdr:col>15</xdr:col>
      <xdr:colOff>101600</xdr:colOff>
      <xdr:row>76</xdr:row>
      <xdr:rowOff>9770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383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26296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13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29794</xdr:rowOff>
    </xdr:from>
    <xdr:to>
      <xdr:col>10</xdr:col>
      <xdr:colOff>165100</xdr:colOff>
      <xdr:row>75</xdr:row>
      <xdr:rowOff>131394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8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147921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63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124205</xdr:rowOff>
    </xdr:from>
    <xdr:to>
      <xdr:col>6</xdr:col>
      <xdr:colOff>38100</xdr:colOff>
      <xdr:row>77</xdr:row>
      <xdr:rowOff>54355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5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70882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2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23423</xdr:rowOff>
    </xdr:from>
    <xdr:to>
      <xdr:col>24</xdr:col>
      <xdr:colOff>63500</xdr:colOff>
      <xdr:row>98</xdr:row>
      <xdr:rowOff>50992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25523"/>
          <a:ext cx="838200" cy="2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23423</xdr:rowOff>
    </xdr:from>
    <xdr:to>
      <xdr:col>19</xdr:col>
      <xdr:colOff>177800</xdr:colOff>
      <xdr:row>98</xdr:row>
      <xdr:rowOff>41909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825523"/>
          <a:ext cx="889000" cy="1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93635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89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36544</xdr:rowOff>
    </xdr:from>
    <xdr:to>
      <xdr:col>15</xdr:col>
      <xdr:colOff>50800</xdr:colOff>
      <xdr:row>98</xdr:row>
      <xdr:rowOff>41909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38644"/>
          <a:ext cx="889000" cy="5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86887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88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36544</xdr:rowOff>
    </xdr:from>
    <xdr:to>
      <xdr:col>10</xdr:col>
      <xdr:colOff>114300</xdr:colOff>
      <xdr:row>98</xdr:row>
      <xdr:rowOff>55750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38644"/>
          <a:ext cx="889000" cy="19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122051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2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192</xdr:rowOff>
    </xdr:from>
    <xdr:to>
      <xdr:col>24</xdr:col>
      <xdr:colOff>114300</xdr:colOff>
      <xdr:row>98</xdr:row>
      <xdr:rowOff>101792</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0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141965</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144073</xdr:rowOff>
    </xdr:from>
    <xdr:to>
      <xdr:col>20</xdr:col>
      <xdr:colOff>38100</xdr:colOff>
      <xdr:row>98</xdr:row>
      <xdr:rowOff>74223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77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90750</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549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162559</xdr:rowOff>
    </xdr:from>
    <xdr:to>
      <xdr:col>15</xdr:col>
      <xdr:colOff>101600</xdr:colOff>
      <xdr:row>98</xdr:row>
      <xdr:rowOff>92709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79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109236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157194</xdr:rowOff>
    </xdr:from>
    <xdr:to>
      <xdr:col>10</xdr:col>
      <xdr:colOff>165100</xdr:colOff>
      <xdr:row>98</xdr:row>
      <xdr:rowOff>87344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103871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563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4950</xdr:rowOff>
    </xdr:from>
    <xdr:to>
      <xdr:col>6</xdr:col>
      <xdr:colOff>38100</xdr:colOff>
      <xdr:row>98</xdr:row>
      <xdr:rowOff>106550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0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123077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58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166116</xdr:rowOff>
    </xdr:from>
    <xdr:to>
      <xdr:col>55</xdr:col>
      <xdr:colOff>0</xdr:colOff>
      <xdr:row>39</xdr:row>
      <xdr:rowOff>21209</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681216"/>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166116</xdr:rowOff>
    </xdr:from>
    <xdr:to>
      <xdr:col>50</xdr:col>
      <xdr:colOff>114300</xdr:colOff>
      <xdr:row>38</xdr:row>
      <xdr:rowOff>166116</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812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166116</xdr:rowOff>
    </xdr:from>
    <xdr:to>
      <xdr:col>45</xdr:col>
      <xdr:colOff>177800</xdr:colOff>
      <xdr:row>38</xdr:row>
      <xdr:rowOff>168529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81216"/>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167894</xdr:rowOff>
    </xdr:from>
    <xdr:to>
      <xdr:col>41</xdr:col>
      <xdr:colOff>50800</xdr:colOff>
      <xdr:row>38</xdr:row>
      <xdr:rowOff>168529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682994"/>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141859</xdr:rowOff>
    </xdr:from>
    <xdr:to>
      <xdr:col>55</xdr:col>
      <xdr:colOff>50800</xdr:colOff>
      <xdr:row>39</xdr:row>
      <xdr:rowOff>72009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5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115316</xdr:rowOff>
    </xdr:from>
    <xdr:to>
      <xdr:col>50</xdr:col>
      <xdr:colOff>165100</xdr:colOff>
      <xdr:row>39</xdr:row>
      <xdr:rowOff>45466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3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36593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23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115316</xdr:rowOff>
    </xdr:from>
    <xdr:to>
      <xdr:col>46</xdr:col>
      <xdr:colOff>38100</xdr:colOff>
      <xdr:row>39</xdr:row>
      <xdr:rowOff>45466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3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36593</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23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117729</xdr:rowOff>
    </xdr:from>
    <xdr:to>
      <xdr:col>41</xdr:col>
      <xdr:colOff>101600</xdr:colOff>
      <xdr:row>39</xdr:row>
      <xdr:rowOff>47879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3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39006</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25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117094</xdr:rowOff>
    </xdr:from>
    <xdr:to>
      <xdr:col>36</xdr:col>
      <xdr:colOff>165100</xdr:colOff>
      <xdr:row>39</xdr:row>
      <xdr:rowOff>47244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3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38371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249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102971</xdr:rowOff>
    </xdr:from>
    <xdr:to>
      <xdr:col>55</xdr:col>
      <xdr:colOff>0</xdr:colOff>
      <xdr:row>58</xdr:row>
      <xdr:rowOff>120955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047071"/>
          <a:ext cx="8382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78816</xdr:rowOff>
    </xdr:from>
    <xdr:to>
      <xdr:col>50</xdr:col>
      <xdr:colOff>114300</xdr:colOff>
      <xdr:row>58</xdr:row>
      <xdr:rowOff>102971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22916"/>
          <a:ext cx="8890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78816</xdr:rowOff>
    </xdr:from>
    <xdr:to>
      <xdr:col>45</xdr:col>
      <xdr:colOff>177800</xdr:colOff>
      <xdr:row>58</xdr:row>
      <xdr:rowOff>102209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022916"/>
          <a:ext cx="889000" cy="2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92151</xdr:rowOff>
    </xdr:from>
    <xdr:to>
      <xdr:col>41</xdr:col>
      <xdr:colOff>50800</xdr:colOff>
      <xdr:row>58</xdr:row>
      <xdr:rowOff>102209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036251"/>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70155</xdr:rowOff>
    </xdr:from>
    <xdr:to>
      <xdr:col>55</xdr:col>
      <xdr:colOff>50800</xdr:colOff>
      <xdr:row>59</xdr:row>
      <xdr:rowOff>305</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156532</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29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52171</xdr:rowOff>
    </xdr:from>
    <xdr:to>
      <xdr:col>50</xdr:col>
      <xdr:colOff>165100</xdr:colOff>
      <xdr:row>58</xdr:row>
      <xdr:rowOff>153771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96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144898</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088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28016</xdr:rowOff>
    </xdr:from>
    <xdr:to>
      <xdr:col>46</xdr:col>
      <xdr:colOff>38100</xdr:colOff>
      <xdr:row>58</xdr:row>
      <xdr:rowOff>129616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7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120743</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064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51409</xdr:rowOff>
    </xdr:from>
    <xdr:to>
      <xdr:col>41</xdr:col>
      <xdr:colOff>101600</xdr:colOff>
      <xdr:row>58</xdr:row>
      <xdr:rowOff>153009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144136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088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41351</xdr:rowOff>
    </xdr:from>
    <xdr:to>
      <xdr:col>36</xdr:col>
      <xdr:colOff>165100</xdr:colOff>
      <xdr:row>58</xdr:row>
      <xdr:rowOff>142951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8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134078</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78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161113</xdr:rowOff>
    </xdr:from>
    <xdr:to>
      <xdr:col>55</xdr:col>
      <xdr:colOff>0</xdr:colOff>
      <xdr:row>78</xdr:row>
      <xdr:rowOff>43307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62763"/>
          <a:ext cx="838200" cy="5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140767</xdr:rowOff>
    </xdr:from>
    <xdr:to>
      <xdr:col>50</xdr:col>
      <xdr:colOff>114300</xdr:colOff>
      <xdr:row>77</xdr:row>
      <xdr:rowOff>161113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42417"/>
          <a:ext cx="889000" cy="2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140767</xdr:rowOff>
    </xdr:from>
    <xdr:to>
      <xdr:col>45</xdr:col>
      <xdr:colOff>177800</xdr:colOff>
      <xdr:row>78</xdr:row>
      <xdr:rowOff>94780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42417"/>
          <a:ext cx="889000" cy="12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35382</xdr:rowOff>
    </xdr:from>
    <xdr:to>
      <xdr:col>41</xdr:col>
      <xdr:colOff>50800</xdr:colOff>
      <xdr:row>78</xdr:row>
      <xdr:rowOff>94780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08482"/>
          <a:ext cx="889000" cy="5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163957</xdr:rowOff>
    </xdr:from>
    <xdr:to>
      <xdr:col>55</xdr:col>
      <xdr:colOff>50800</xdr:colOff>
      <xdr:row>78</xdr:row>
      <xdr:rowOff>94107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65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142384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4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110313</xdr:rowOff>
    </xdr:from>
    <xdr:to>
      <xdr:col>50</xdr:col>
      <xdr:colOff>165100</xdr:colOff>
      <xdr:row>78</xdr:row>
      <xdr:rowOff>40463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1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31590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0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89967</xdr:rowOff>
    </xdr:from>
    <xdr:to>
      <xdr:col>46</xdr:col>
      <xdr:colOff>38100</xdr:colOff>
      <xdr:row>78</xdr:row>
      <xdr:rowOff>20117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9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11244</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384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43980</xdr:rowOff>
    </xdr:from>
    <xdr:to>
      <xdr:col>41</xdr:col>
      <xdr:colOff>101600</xdr:colOff>
      <xdr:row>78</xdr:row>
      <xdr:rowOff>145580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1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136707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0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156032</xdr:rowOff>
    </xdr:from>
    <xdr:to>
      <xdr:col>36</xdr:col>
      <xdr:colOff>165100</xdr:colOff>
      <xdr:row>78</xdr:row>
      <xdr:rowOff>86182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57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77309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0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105639</xdr:rowOff>
    </xdr:from>
    <xdr:to>
      <xdr:col>55</xdr:col>
      <xdr:colOff>0</xdr:colOff>
      <xdr:row>97</xdr:row>
      <xdr:rowOff>154597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736289"/>
          <a:ext cx="838200" cy="48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111014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98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105639</xdr:rowOff>
    </xdr:from>
    <xdr:to>
      <xdr:col>50</xdr:col>
      <xdr:colOff>114300</xdr:colOff>
      <xdr:row>97</xdr:row>
      <xdr:rowOff>142481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736289"/>
          <a:ext cx="889000" cy="3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59789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34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60700</xdr:rowOff>
    </xdr:from>
    <xdr:to>
      <xdr:col>45</xdr:col>
      <xdr:colOff>177800</xdr:colOff>
      <xdr:row>97</xdr:row>
      <xdr:rowOff>142481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348450"/>
          <a:ext cx="889000" cy="42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57066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344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60700</xdr:rowOff>
    </xdr:from>
    <xdr:to>
      <xdr:col>41</xdr:col>
      <xdr:colOff>50800</xdr:colOff>
      <xdr:row>97</xdr:row>
      <xdr:rowOff>155378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348450"/>
          <a:ext cx="889000" cy="43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96004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3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103797</xdr:rowOff>
    </xdr:from>
    <xdr:to>
      <xdr:col>55</xdr:col>
      <xdr:colOff>50800</xdr:colOff>
      <xdr:row>98</xdr:row>
      <xdr:rowOff>33947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3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82224</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1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54839</xdr:rowOff>
    </xdr:from>
    <xdr:to>
      <xdr:col>50</xdr:col>
      <xdr:colOff>165100</xdr:colOff>
      <xdr:row>97</xdr:row>
      <xdr:rowOff>156439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8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147566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778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91681</xdr:rowOff>
    </xdr:from>
    <xdr:to>
      <xdr:col>46</xdr:col>
      <xdr:colOff>38100</xdr:colOff>
      <xdr:row>98</xdr:row>
      <xdr:rowOff>21831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2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12958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1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9900</xdr:rowOff>
    </xdr:from>
    <xdr:to>
      <xdr:col>41</xdr:col>
      <xdr:colOff>101600</xdr:colOff>
      <xdr:row>95</xdr:row>
      <xdr:rowOff>111500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2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128027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07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104578</xdr:rowOff>
    </xdr:from>
    <xdr:to>
      <xdr:col>36</xdr:col>
      <xdr:colOff>165100</xdr:colOff>
      <xdr:row>98</xdr:row>
      <xdr:rowOff>34728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3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25855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27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115049</xdr:rowOff>
    </xdr:from>
    <xdr:to>
      <xdr:col>85</xdr:col>
      <xdr:colOff>127000</xdr:colOff>
      <xdr:row>37</xdr:row>
      <xdr:rowOff>116402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458699"/>
          <a:ext cx="8382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88836</xdr:rowOff>
    </xdr:from>
    <xdr:to>
      <xdr:col>81</xdr:col>
      <xdr:colOff>50800</xdr:colOff>
      <xdr:row>37</xdr:row>
      <xdr:rowOff>115049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32486"/>
          <a:ext cx="889000" cy="26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88836</xdr:rowOff>
    </xdr:from>
    <xdr:to>
      <xdr:col>76</xdr:col>
      <xdr:colOff>114300</xdr:colOff>
      <xdr:row>37</xdr:row>
      <xdr:rowOff>170732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32486"/>
          <a:ext cx="889000" cy="81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91865</xdr:rowOff>
    </xdr:from>
    <xdr:to>
      <xdr:col>71</xdr:col>
      <xdr:colOff>177800</xdr:colOff>
      <xdr:row>37</xdr:row>
      <xdr:rowOff>170732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35515"/>
          <a:ext cx="889000" cy="7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136993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65602</xdr:rowOff>
    </xdr:from>
    <xdr:to>
      <xdr:col>85</xdr:col>
      <xdr:colOff>177800</xdr:colOff>
      <xdr:row>37</xdr:row>
      <xdr:rowOff>167202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0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151979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64249</xdr:rowOff>
    </xdr:from>
    <xdr:to>
      <xdr:col>81</xdr:col>
      <xdr:colOff>101600</xdr:colOff>
      <xdr:row>37</xdr:row>
      <xdr:rowOff>165849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156977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0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38036</xdr:rowOff>
    </xdr:from>
    <xdr:to>
      <xdr:col>76</xdr:col>
      <xdr:colOff>165100</xdr:colOff>
      <xdr:row>37</xdr:row>
      <xdr:rowOff>139636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8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156163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15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119933</xdr:rowOff>
    </xdr:from>
    <xdr:to>
      <xdr:col>72</xdr:col>
      <xdr:colOff>38100</xdr:colOff>
      <xdr:row>38</xdr:row>
      <xdr:rowOff>50082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635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41209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5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41065</xdr:rowOff>
    </xdr:from>
    <xdr:to>
      <xdr:col>67</xdr:col>
      <xdr:colOff>101600</xdr:colOff>
      <xdr:row>37</xdr:row>
      <xdr:rowOff>142665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159192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159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63576</xdr:rowOff>
    </xdr:from>
    <xdr:to>
      <xdr:col>85</xdr:col>
      <xdr:colOff>127000</xdr:colOff>
      <xdr:row>58</xdr:row>
      <xdr:rowOff>97993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10007676"/>
          <a:ext cx="838200" cy="34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140805</xdr:rowOff>
    </xdr:from>
    <xdr:to>
      <xdr:col>81</xdr:col>
      <xdr:colOff>50800</xdr:colOff>
      <xdr:row>58</xdr:row>
      <xdr:rowOff>97993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913455"/>
          <a:ext cx="889000" cy="12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140805</xdr:rowOff>
    </xdr:from>
    <xdr:to>
      <xdr:col>76</xdr:col>
      <xdr:colOff>114300</xdr:colOff>
      <xdr:row>57</xdr:row>
      <xdr:rowOff>145186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13455"/>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145186</xdr:rowOff>
    </xdr:from>
    <xdr:to>
      <xdr:col>71</xdr:col>
      <xdr:colOff>177800</xdr:colOff>
      <xdr:row>58</xdr:row>
      <xdr:rowOff>10440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917836"/>
          <a:ext cx="889000" cy="3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40174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98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12776</xdr:rowOff>
    </xdr:from>
    <xdr:to>
      <xdr:col>85</xdr:col>
      <xdr:colOff>177800</xdr:colOff>
      <xdr:row>58</xdr:row>
      <xdr:rowOff>114376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5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162653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3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47193</xdr:rowOff>
    </xdr:from>
    <xdr:to>
      <xdr:col>81</xdr:col>
      <xdr:colOff>101600</xdr:colOff>
      <xdr:row>58</xdr:row>
      <xdr:rowOff>148793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9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139920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8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90005</xdr:rowOff>
    </xdr:from>
    <xdr:to>
      <xdr:col>76</xdr:col>
      <xdr:colOff>165100</xdr:colOff>
      <xdr:row>58</xdr:row>
      <xdr:rowOff>20155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6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36682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63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94386</xdr:rowOff>
    </xdr:from>
    <xdr:to>
      <xdr:col>72</xdr:col>
      <xdr:colOff>38100</xdr:colOff>
      <xdr:row>58</xdr:row>
      <xdr:rowOff>24536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6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41063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642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131090</xdr:rowOff>
    </xdr:from>
    <xdr:to>
      <xdr:col>67</xdr:col>
      <xdr:colOff>101600</xdr:colOff>
      <xdr:row>58</xdr:row>
      <xdr:rowOff>61240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0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52367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9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118554</xdr:rowOff>
    </xdr:from>
    <xdr:to>
      <xdr:col>85</xdr:col>
      <xdr:colOff>127000</xdr:colOff>
      <xdr:row>96</xdr:row>
      <xdr:rowOff>148210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577754"/>
          <a:ext cx="838200" cy="2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83114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70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148210</xdr:rowOff>
    </xdr:from>
    <xdr:to>
      <xdr:col>81</xdr:col>
      <xdr:colOff>50800</xdr:colOff>
      <xdr:row>96</xdr:row>
      <xdr:rowOff>161556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607410"/>
          <a:ext cx="889000" cy="1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9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161556</xdr:rowOff>
    </xdr:from>
    <xdr:to>
      <xdr:col>76</xdr:col>
      <xdr:colOff>114300</xdr:colOff>
      <xdr:row>97</xdr:row>
      <xdr:rowOff>6592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620756"/>
          <a:ext cx="889000" cy="1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166767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6592</xdr:rowOff>
    </xdr:from>
    <xdr:to>
      <xdr:col>71</xdr:col>
      <xdr:colOff>177800</xdr:colOff>
      <xdr:row>97</xdr:row>
      <xdr:rowOff>16472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637242"/>
          <a:ext cx="889000" cy="9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171048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167645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67754</xdr:rowOff>
    </xdr:from>
    <xdr:to>
      <xdr:col>85</xdr:col>
      <xdr:colOff>177800</xdr:colOff>
      <xdr:row>96</xdr:row>
      <xdr:rowOff>169354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52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46181</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50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97410</xdr:rowOff>
    </xdr:from>
    <xdr:to>
      <xdr:col>81</xdr:col>
      <xdr:colOff>101600</xdr:colOff>
      <xdr:row>97</xdr:row>
      <xdr:rowOff>27560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55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18687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64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110756</xdr:rowOff>
    </xdr:from>
    <xdr:to>
      <xdr:col>76</xdr:col>
      <xdr:colOff>165100</xdr:colOff>
      <xdr:row>97</xdr:row>
      <xdr:rowOff>40906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32033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66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127242</xdr:rowOff>
    </xdr:from>
    <xdr:to>
      <xdr:col>72</xdr:col>
      <xdr:colOff>38100</xdr:colOff>
      <xdr:row>97</xdr:row>
      <xdr:rowOff>57392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58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48519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67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137122</xdr:rowOff>
    </xdr:from>
    <xdr:to>
      <xdr:col>67</xdr:col>
      <xdr:colOff>101600</xdr:colOff>
      <xdr:row>97</xdr:row>
      <xdr:rowOff>67272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596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58399</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68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・総務費は、定額減税補足給付金事業の開始による増加や、普通交付税の追加交付に伴い、減債基金を積み立てたことから減債基金積立事業が増加し、住民一人当たりのコストが増加した。</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民生費は、住民税非課税世帯支援給付金事業の終了に伴う減少はあったものの、低所得世帯支援給付金事業や物価高騰対策給付金事業の開始による増加等に加え、後期高齢者医療事業会計、介護保険事業会計への繰出金等や生活保護扶助費が昨年増加したこともあり、住民一人当たりのコストが増加し、また昨年に引き続き最も高い構成比となっている。</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・一方で、衛生費は岸和田市貝塚市斎場整備事業費の減と、新型コロナウイルスワクチン接種事業の終了に伴う減により、住民一人当たりのコストが減少し、類似団体内平均値を下回った。</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物価高騰対応給付金事業の開始により、歳入、歳出ともに増となっている。その中においても、歳入において、普通交付税や株式等譲渡所得割交付金などの各種交付金が前年比増加していることもあり、昨年に引き続き、財政調整基金を取り崩さず財政運営することができた。そのため、実質収支額は黒字を維持することができたものの、昨年度より大幅に減少したため、実質単年度収支は赤字となった。</a:t>
          </a:r>
          <a:endParaRPr kumimoji="1" lang="en-US" altLang="ja-JP" sz="1100">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今後、市税の大幅な伸びは見込めず、また社会保障関係経費、公共施設の更新・老朽化対策経費等の増加も見込まれるため、より一層歳出の見直しを徹底し、持続可能な財政運営に努める。</a:t>
          </a:r>
          <a:endParaRPr kumimoji="1" lang="en-US" altLang="ja-JP" sz="11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大阪府貝塚市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介護保険事業会計については、介護サービス等諸費等により、保険給付費が増加したために歳出総額が増加。実質収支額は</a:t>
          </a:r>
          <a:r>
            <a:rPr kumimoji="1" lang="en-US" altLang="ja-JP" sz="1400">
              <a:solidFill>
                <a:sysClr val="windowText" lastClr="000000"/>
              </a:solidFill>
              <a:latin typeface="ＭＳ ゴシック" pitchFamily="49" charset="-128"/>
              <a:ea typeface="ＭＳ ゴシック" pitchFamily="49" charset="-128"/>
            </a:rPr>
            <a:t>42</a:t>
          </a:r>
          <a:r>
            <a:rPr kumimoji="1" lang="ja-JP" altLang="en-US" sz="1400">
              <a:solidFill>
                <a:sysClr val="windowText" lastClr="000000"/>
              </a:solidFill>
              <a:latin typeface="ＭＳ ゴシック" pitchFamily="49" charset="-128"/>
              <a:ea typeface="ＭＳ ゴシック" pitchFamily="49" charset="-128"/>
            </a:rPr>
            <a:t>百万円となり、</a:t>
          </a:r>
          <a:r>
            <a:rPr kumimoji="1" lang="en-US" altLang="ja-JP" sz="1400">
              <a:solidFill>
                <a:sysClr val="windowText" lastClr="000000"/>
              </a:solidFill>
              <a:latin typeface="ＭＳ ゴシック" pitchFamily="49" charset="-128"/>
              <a:ea typeface="ＭＳ ゴシック" pitchFamily="49" charset="-128"/>
            </a:rPr>
            <a:t>0.11</a:t>
          </a:r>
          <a:r>
            <a:rPr kumimoji="1" lang="ja-JP" altLang="en-US" sz="1400">
              <a:solidFill>
                <a:sysClr val="windowText" lastClr="000000"/>
              </a:solidFill>
              <a:latin typeface="ＭＳ ゴシック" pitchFamily="49" charset="-128"/>
              <a:ea typeface="ＭＳ ゴシック" pitchFamily="49" charset="-128"/>
            </a:rPr>
            <a:t>ポイントの増加となっている。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上記要因はあるものの、令和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年度は全会計の剰余金額</a:t>
          </a:r>
          <a:r>
            <a:rPr kumimoji="1" lang="en-US" altLang="ja-JP" sz="1400">
              <a:solidFill>
                <a:sysClr val="windowText" lastClr="000000"/>
              </a:solidFill>
              <a:latin typeface="ＭＳ ゴシック" pitchFamily="49" charset="-128"/>
              <a:ea typeface="ＭＳ ゴシック" pitchFamily="49" charset="-128"/>
            </a:rPr>
            <a:t>2,985</a:t>
          </a:r>
          <a:r>
            <a:rPr kumimoji="1" lang="ja-JP" altLang="en-US" sz="1400">
              <a:solidFill>
                <a:sysClr val="windowText" lastClr="000000"/>
              </a:solidFill>
              <a:latin typeface="ＭＳ ゴシック" pitchFamily="49" charset="-128"/>
              <a:ea typeface="ＭＳ ゴシック" pitchFamily="49" charset="-128"/>
            </a:rPr>
            <a:t>百万円となっており、病院事業会計を除き、昨年に引き続き、全ての会計で黒字になっている。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今後も、全会計で資金不足が発生しないよいうな取組を着実に実行する。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37910031</v>
      </c>
      <c r="BO4" s="449"/>
      <c r="BP4" s="449"/>
      <c r="BQ4" s="449"/>
      <c r="BR4" s="449"/>
      <c r="BS4" s="449"/>
      <c r="BT4" s="449"/>
      <c r="BU4" s="450"/>
      <c r="BV4" s="448">
        <v>37140680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0.1</v>
      </c>
      <c r="CU4" s="589"/>
      <c r="CV4" s="589"/>
      <c r="CW4" s="589"/>
      <c r="CX4" s="589"/>
      <c r="CY4" s="589"/>
      <c r="CZ4" s="589"/>
      <c r="DA4" s="590"/>
      <c r="DB4" s="588">
        <v>1.3</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37758607</v>
      </c>
      <c r="BO5" s="420"/>
      <c r="BP5" s="420"/>
      <c r="BQ5" s="420"/>
      <c r="BR5" s="420"/>
      <c r="BS5" s="420"/>
      <c r="BT5" s="420"/>
      <c r="BU5" s="421"/>
      <c r="BV5" s="419">
        <v>36812112</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99.1</v>
      </c>
      <c r="CU5" s="417"/>
      <c r="CV5" s="417"/>
      <c r="CW5" s="417"/>
      <c r="CX5" s="417"/>
      <c r="CY5" s="417"/>
      <c r="CZ5" s="417"/>
      <c r="DA5" s="418"/>
      <c r="DB5" s="416">
        <v>98.4</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151424</v>
      </c>
      <c r="BO6" s="420"/>
      <c r="BP6" s="420"/>
      <c r="BQ6" s="420"/>
      <c r="BR6" s="420"/>
      <c r="BS6" s="420"/>
      <c r="BT6" s="420"/>
      <c r="BU6" s="421"/>
      <c r="BV6" s="419">
        <v>328568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99.5</v>
      </c>
      <c r="CU6" s="563"/>
      <c r="CV6" s="563"/>
      <c r="CW6" s="563"/>
      <c r="CX6" s="563"/>
      <c r="CY6" s="563"/>
      <c r="CZ6" s="563"/>
      <c r="DA6" s="564"/>
      <c r="DB6" s="562">
        <v>98.8</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139745</v>
      </c>
      <c r="BO7" s="420"/>
      <c r="BP7" s="420"/>
      <c r="BQ7" s="420"/>
      <c r="BR7" s="420"/>
      <c r="BS7" s="420"/>
      <c r="BT7" s="420"/>
      <c r="BU7" s="421"/>
      <c r="BV7" s="419">
        <v>86089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19798160</v>
      </c>
      <c r="CU7" s="420"/>
      <c r="CV7" s="420"/>
      <c r="CW7" s="420"/>
      <c r="CX7" s="420"/>
      <c r="CY7" s="420"/>
      <c r="CZ7" s="420"/>
      <c r="DA7" s="421"/>
      <c r="DB7" s="419">
        <v>19345298</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11679</v>
      </c>
      <c r="BO8" s="420"/>
      <c r="BP8" s="420"/>
      <c r="BQ8" s="420"/>
      <c r="BR8" s="420"/>
      <c r="BS8" s="420"/>
      <c r="BT8" s="420"/>
      <c r="BU8" s="421"/>
      <c r="BV8" s="419">
        <v>242479</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0.63</v>
      </c>
      <c r="CU8" s="523"/>
      <c r="CV8" s="523"/>
      <c r="CW8" s="523"/>
      <c r="CX8" s="523"/>
      <c r="CY8" s="523"/>
      <c r="CZ8" s="523"/>
      <c r="DA8" s="524"/>
      <c r="DB8" s="522">
        <v>0.63</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84443</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-230800</v>
      </c>
      <c r="BO9" s="420"/>
      <c r="BP9" s="420"/>
      <c r="BQ9" s="420"/>
      <c r="BR9" s="420"/>
      <c r="BS9" s="420"/>
      <c r="BT9" s="420"/>
      <c r="BU9" s="421"/>
      <c r="BV9" s="419">
        <v>-218932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11.6</v>
      </c>
      <c r="CU9" s="417"/>
      <c r="CV9" s="417"/>
      <c r="CW9" s="417"/>
      <c r="CX9" s="417"/>
      <c r="CY9" s="417"/>
      <c r="CZ9" s="417"/>
      <c r="DA9" s="418"/>
      <c r="DB9" s="416">
        <v>11.4</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88694</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124274</v>
      </c>
      <c r="BO10" s="420"/>
      <c r="BP10" s="420"/>
      <c r="BQ10" s="420"/>
      <c r="BR10" s="420"/>
      <c r="BS10" s="420"/>
      <c r="BT10" s="420"/>
      <c r="BU10" s="421"/>
      <c r="BV10" s="419">
        <v>231000</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81420</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79585</v>
      </c>
      <c r="S13" s="507"/>
      <c r="T13" s="507"/>
      <c r="U13" s="507"/>
      <c r="V13" s="508"/>
      <c r="W13" s="509" t="s">
        <v>131</v>
      </c>
      <c r="X13" s="405"/>
      <c r="Y13" s="405"/>
      <c r="Z13" s="405"/>
      <c r="AA13" s="405"/>
      <c r="AB13" s="406"/>
      <c r="AC13" s="372">
        <v>567</v>
      </c>
      <c r="AD13" s="373"/>
      <c r="AE13" s="373"/>
      <c r="AF13" s="373"/>
      <c r="AG13" s="374"/>
      <c r="AH13" s="372">
        <v>605</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-106526</v>
      </c>
      <c r="BO13" s="420"/>
      <c r="BP13" s="420"/>
      <c r="BQ13" s="420"/>
      <c r="BR13" s="420"/>
      <c r="BS13" s="420"/>
      <c r="BT13" s="420"/>
      <c r="BU13" s="421"/>
      <c r="BV13" s="419">
        <v>12068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5.7</v>
      </c>
      <c r="CU13" s="417"/>
      <c r="CV13" s="417"/>
      <c r="CW13" s="417"/>
      <c r="CX13" s="417"/>
      <c r="CY13" s="417"/>
      <c r="CZ13" s="417"/>
      <c r="DA13" s="418"/>
      <c r="DB13" s="416">
        <v>5</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82500</v>
      </c>
      <c r="S14" s="507"/>
      <c r="T14" s="507"/>
      <c r="U14" s="507"/>
      <c r="V14" s="508"/>
      <c r="W14" s="510"/>
      <c r="X14" s="408"/>
      <c r="Y14" s="408"/>
      <c r="Z14" s="408"/>
      <c r="AA14" s="408"/>
      <c r="AB14" s="409"/>
      <c r="AC14" s="499">
        <v>1.6</v>
      </c>
      <c r="AD14" s="500"/>
      <c r="AE14" s="500"/>
      <c r="AF14" s="500"/>
      <c r="AG14" s="501"/>
      <c r="AH14" s="499">
        <v>1.6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12.1</v>
      </c>
      <c r="CU14" s="517"/>
      <c r="CV14" s="517"/>
      <c r="CW14" s="517"/>
      <c r="CX14" s="517"/>
      <c r="CY14" s="517"/>
      <c r="CZ14" s="517"/>
      <c r="DA14" s="518"/>
      <c r="DB14" s="516">
        <v>16.7</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80888</v>
      </c>
      <c r="S15" s="507"/>
      <c r="T15" s="507"/>
      <c r="U15" s="507"/>
      <c r="V15" s="508"/>
      <c r="W15" s="509" t="s">
        <v>137</v>
      </c>
      <c r="X15" s="405"/>
      <c r="Y15" s="405"/>
      <c r="Z15" s="405"/>
      <c r="AA15" s="405"/>
      <c r="AB15" s="406"/>
      <c r="AC15" s="372">
        <v>9160</v>
      </c>
      <c r="AD15" s="373"/>
      <c r="AE15" s="373"/>
      <c r="AF15" s="373"/>
      <c r="AG15" s="374"/>
      <c r="AH15" s="372">
        <v>9697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10414705</v>
      </c>
      <c r="BO15" s="449"/>
      <c r="BP15" s="449"/>
      <c r="BQ15" s="449"/>
      <c r="BR15" s="449"/>
      <c r="BS15" s="449"/>
      <c r="BT15" s="449"/>
      <c r="BU15" s="450"/>
      <c r="BV15" s="448">
        <v>10376178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25.1</v>
      </c>
      <c r="AD16" s="500"/>
      <c r="AE16" s="500"/>
      <c r="AF16" s="500"/>
      <c r="AG16" s="501"/>
      <c r="AH16" s="499">
        <v>25.6</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16933685</v>
      </c>
      <c r="BO16" s="420"/>
      <c r="BP16" s="420"/>
      <c r="BQ16" s="420"/>
      <c r="BR16" s="420"/>
      <c r="BS16" s="420"/>
      <c r="BT16" s="420"/>
      <c r="BU16" s="421"/>
      <c r="BV16" s="419">
        <v>16414789</v>
      </c>
      <c r="BW16" s="420"/>
      <c r="BX16" s="420"/>
      <c r="BY16" s="420"/>
      <c r="BZ16" s="420"/>
      <c r="CA16" s="420"/>
      <c r="CB16" s="420"/>
      <c r="CC16" s="421"/>
      <c r="CD16" s="182"/>
      <c r="CE16" s="451" t="s">
        <v>143</v>
      </c>
      <c r="CF16" s="451"/>
      <c r="CG16" s="451"/>
      <c r="CH16" s="451"/>
      <c r="CI16" s="451"/>
      <c r="CJ16" s="451"/>
      <c r="CK16" s="451"/>
      <c r="CL16" s="451"/>
      <c r="CM16" s="451"/>
      <c r="CN16" s="451"/>
      <c r="CO16" s="451"/>
      <c r="CP16" s="451"/>
      <c r="CQ16" s="451"/>
      <c r="CR16" s="451"/>
      <c r="CS16" s="452"/>
      <c r="CT16" s="416">
        <v>0.2</v>
      </c>
      <c r="CU16" s="417"/>
      <c r="CV16" s="417"/>
      <c r="CW16" s="417"/>
      <c r="CX16" s="417"/>
      <c r="CY16" s="417"/>
      <c r="CZ16" s="417"/>
      <c r="DA16" s="418"/>
      <c r="DB16" s="416" t="s">
        <v>122</v>
      </c>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144</v>
      </c>
      <c r="N17" s="513"/>
      <c r="O17" s="513"/>
      <c r="P17" s="513"/>
      <c r="Q17" s="514"/>
      <c r="R17" s="496" t="s">
        <v>145</v>
      </c>
      <c r="S17" s="497"/>
      <c r="T17" s="497"/>
      <c r="U17" s="497"/>
      <c r="V17" s="498"/>
      <c r="W17" s="509" t="s">
        <v>146</v>
      </c>
      <c r="X17" s="405"/>
      <c r="Y17" s="405"/>
      <c r="Z17" s="405"/>
      <c r="AA17" s="405"/>
      <c r="AB17" s="406"/>
      <c r="AC17" s="372">
        <v>26796</v>
      </c>
      <c r="AD17" s="373"/>
      <c r="AE17" s="373"/>
      <c r="AF17" s="373"/>
      <c r="AG17" s="374"/>
      <c r="AH17" s="372">
        <v>27558</v>
      </c>
      <c r="AI17" s="373"/>
      <c r="AJ17" s="373"/>
      <c r="AK17" s="373"/>
      <c r="AL17" s="432"/>
      <c r="AM17" s="476"/>
      <c r="AN17" s="376"/>
      <c r="AO17" s="376"/>
      <c r="AP17" s="376"/>
      <c r="AQ17" s="376"/>
      <c r="AR17" s="376"/>
      <c r="AS17" s="376"/>
      <c r="AT17" s="377"/>
      <c r="AU17" s="477"/>
      <c r="AV17" s="478"/>
      <c r="AW17" s="478"/>
      <c r="AX17" s="478"/>
      <c r="AY17" s="433" t="s">
        <v>147</v>
      </c>
      <c r="AZ17" s="434"/>
      <c r="BA17" s="434"/>
      <c r="BB17" s="434"/>
      <c r="BC17" s="434"/>
      <c r="BD17" s="434"/>
      <c r="BE17" s="434"/>
      <c r="BF17" s="434"/>
      <c r="BG17" s="434"/>
      <c r="BH17" s="434"/>
      <c r="BI17" s="434"/>
      <c r="BJ17" s="434"/>
      <c r="BK17" s="434"/>
      <c r="BL17" s="434"/>
      <c r="BM17" s="435"/>
      <c r="BN17" s="419">
        <v>13184537</v>
      </c>
      <c r="BO17" s="420"/>
      <c r="BP17" s="420"/>
      <c r="BQ17" s="420"/>
      <c r="BR17" s="420"/>
      <c r="BS17" s="420"/>
      <c r="BT17" s="420"/>
      <c r="BU17" s="421"/>
      <c r="BV17" s="419">
        <v>13134087</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148</v>
      </c>
      <c r="C18" s="470"/>
      <c r="D18" s="470"/>
      <c r="E18" s="471"/>
      <c r="F18" s="471"/>
      <c r="G18" s="471"/>
      <c r="H18" s="471"/>
      <c r="I18" s="471"/>
      <c r="J18" s="471"/>
      <c r="K18" s="471"/>
      <c r="L18" s="472">
        <v>43.93</v>
      </c>
      <c r="M18" s="472"/>
      <c r="N18" s="472"/>
      <c r="O18" s="472"/>
      <c r="P18" s="472"/>
      <c r="Q18" s="472"/>
      <c r="R18" s="473"/>
      <c r="S18" s="473"/>
      <c r="T18" s="473"/>
      <c r="U18" s="473"/>
      <c r="V18" s="474"/>
      <c r="W18" s="490"/>
      <c r="X18" s="491"/>
      <c r="Y18" s="491"/>
      <c r="Z18" s="491"/>
      <c r="AA18" s="491"/>
      <c r="AB18" s="515"/>
      <c r="AC18" s="389">
        <v>73.400000000000006</v>
      </c>
      <c r="AD18" s="390"/>
      <c r="AE18" s="390"/>
      <c r="AF18" s="390"/>
      <c r="AG18" s="475"/>
      <c r="AH18" s="389">
        <v>72.8</v>
      </c>
      <c r="AI18" s="390"/>
      <c r="AJ18" s="390"/>
      <c r="AK18" s="390"/>
      <c r="AL18" s="391"/>
      <c r="AM18" s="476"/>
      <c r="AN18" s="376"/>
      <c r="AO18" s="376"/>
      <c r="AP18" s="376"/>
      <c r="AQ18" s="376"/>
      <c r="AR18" s="376"/>
      <c r="AS18" s="376"/>
      <c r="AT18" s="377"/>
      <c r="AU18" s="477"/>
      <c r="AV18" s="478"/>
      <c r="AW18" s="478"/>
      <c r="AX18" s="478"/>
      <c r="AY18" s="433" t="s">
        <v>149</v>
      </c>
      <c r="AZ18" s="434"/>
      <c r="BA18" s="434"/>
      <c r="BB18" s="434"/>
      <c r="BC18" s="434"/>
      <c r="BD18" s="434"/>
      <c r="BE18" s="434"/>
      <c r="BF18" s="434"/>
      <c r="BG18" s="434"/>
      <c r="BH18" s="434"/>
      <c r="BI18" s="434"/>
      <c r="BJ18" s="434"/>
      <c r="BK18" s="434"/>
      <c r="BL18" s="434"/>
      <c r="BM18" s="435"/>
      <c r="BN18" s="419">
        <v>20296106</v>
      </c>
      <c r="BO18" s="420"/>
      <c r="BP18" s="420"/>
      <c r="BQ18" s="420"/>
      <c r="BR18" s="420"/>
      <c r="BS18" s="420"/>
      <c r="BT18" s="420"/>
      <c r="BU18" s="421"/>
      <c r="BV18" s="419">
        <v>19158240</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150</v>
      </c>
      <c r="C19" s="470"/>
      <c r="D19" s="470"/>
      <c r="E19" s="471"/>
      <c r="F19" s="471"/>
      <c r="G19" s="471"/>
      <c r="H19" s="471"/>
      <c r="I19" s="471"/>
      <c r="J19" s="471"/>
      <c r="K19" s="471"/>
      <c r="L19" s="479">
        <v>1922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151</v>
      </c>
      <c r="AZ19" s="434"/>
      <c r="BA19" s="434"/>
      <c r="BB19" s="434"/>
      <c r="BC19" s="434"/>
      <c r="BD19" s="434"/>
      <c r="BE19" s="434"/>
      <c r="BF19" s="434"/>
      <c r="BG19" s="434"/>
      <c r="BH19" s="434"/>
      <c r="BI19" s="434"/>
      <c r="BJ19" s="434"/>
      <c r="BK19" s="434"/>
      <c r="BL19" s="434"/>
      <c r="BM19" s="435"/>
      <c r="BN19" s="419">
        <v>24262757</v>
      </c>
      <c r="BO19" s="420"/>
      <c r="BP19" s="420"/>
      <c r="BQ19" s="420"/>
      <c r="BR19" s="420"/>
      <c r="BS19" s="420"/>
      <c r="BT19" s="420"/>
      <c r="BU19" s="421"/>
      <c r="BV19" s="419">
        <v>23376791</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152</v>
      </c>
      <c r="C20" s="470"/>
      <c r="D20" s="470"/>
      <c r="E20" s="471"/>
      <c r="F20" s="471"/>
      <c r="G20" s="471"/>
      <c r="H20" s="471"/>
      <c r="I20" s="471"/>
      <c r="J20" s="471"/>
      <c r="K20" s="471"/>
      <c r="L20" s="479">
        <v>33284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153</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154</v>
      </c>
      <c r="C22" s="396"/>
      <c r="D22" s="397"/>
      <c r="E22" s="404" t="s">
        <v>1</v>
      </c>
      <c r="F22" s="405"/>
      <c r="G22" s="405"/>
      <c r="H22" s="405"/>
      <c r="I22" s="405"/>
      <c r="J22" s="405"/>
      <c r="K22" s="406"/>
      <c r="L22" s="404" t="s">
        <v>155</v>
      </c>
      <c r="M22" s="405"/>
      <c r="N22" s="405"/>
      <c r="O22" s="405"/>
      <c r="P22" s="406"/>
      <c r="Q22" s="410" t="s">
        <v>156</v>
      </c>
      <c r="R22" s="411"/>
      <c r="S22" s="411"/>
      <c r="T22" s="411"/>
      <c r="U22" s="411"/>
      <c r="V22" s="412"/>
      <c r="W22" s="461" t="s">
        <v>157</v>
      </c>
      <c r="X22" s="396"/>
      <c r="Y22" s="397"/>
      <c r="Z22" s="404" t="s">
        <v>1</v>
      </c>
      <c r="AA22" s="405"/>
      <c r="AB22" s="405"/>
      <c r="AC22" s="405"/>
      <c r="AD22" s="405"/>
      <c r="AE22" s="405"/>
      <c r="AF22" s="405"/>
      <c r="AG22" s="406"/>
      <c r="AH22" s="422" t="s">
        <v>158</v>
      </c>
      <c r="AI22" s="405"/>
      <c r="AJ22" s="405"/>
      <c r="AK22" s="405"/>
      <c r="AL22" s="406"/>
      <c r="AM22" s="422" t="s">
        <v>159</v>
      </c>
      <c r="AN22" s="423"/>
      <c r="AO22" s="423"/>
      <c r="AP22" s="423"/>
      <c r="AQ22" s="423"/>
      <c r="AR22" s="424"/>
      <c r="AS22" s="410" t="s">
        <v>156</v>
      </c>
      <c r="AT22" s="411"/>
      <c r="AU22" s="411"/>
      <c r="AV22" s="411"/>
      <c r="AW22" s="411"/>
      <c r="AX22" s="428"/>
      <c r="AY22" s="445" t="s">
        <v>160</v>
      </c>
      <c r="AZ22" s="446"/>
      <c r="BA22" s="446"/>
      <c r="BB22" s="446"/>
      <c r="BC22" s="446"/>
      <c r="BD22" s="446"/>
      <c r="BE22" s="446"/>
      <c r="BF22" s="446"/>
      <c r="BG22" s="446"/>
      <c r="BH22" s="446"/>
      <c r="BI22" s="446"/>
      <c r="BJ22" s="446"/>
      <c r="BK22" s="446"/>
      <c r="BL22" s="446"/>
      <c r="BM22" s="447"/>
      <c r="BN22" s="448">
        <v>30070420</v>
      </c>
      <c r="BO22" s="449"/>
      <c r="BP22" s="449"/>
      <c r="BQ22" s="449"/>
      <c r="BR22" s="449"/>
      <c r="BS22" s="449"/>
      <c r="BT22" s="449"/>
      <c r="BU22" s="450"/>
      <c r="BV22" s="448">
        <v>31732020</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161</v>
      </c>
      <c r="AZ23" s="434"/>
      <c r="BA23" s="434"/>
      <c r="BB23" s="434"/>
      <c r="BC23" s="434"/>
      <c r="BD23" s="434"/>
      <c r="BE23" s="434"/>
      <c r="BF23" s="434"/>
      <c r="BG23" s="434"/>
      <c r="BH23" s="434"/>
      <c r="BI23" s="434"/>
      <c r="BJ23" s="434"/>
      <c r="BK23" s="434"/>
      <c r="BL23" s="434"/>
      <c r="BM23" s="435"/>
      <c r="BN23" s="419">
        <v>22547926</v>
      </c>
      <c r="BO23" s="420"/>
      <c r="BP23" s="420"/>
      <c r="BQ23" s="420"/>
      <c r="BR23" s="420"/>
      <c r="BS23" s="420"/>
      <c r="BT23" s="420"/>
      <c r="BU23" s="421"/>
      <c r="BV23" s="419">
        <v>23894020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162</v>
      </c>
      <c r="F24" s="376"/>
      <c r="G24" s="376"/>
      <c r="H24" s="376"/>
      <c r="I24" s="376"/>
      <c r="J24" s="376"/>
      <c r="K24" s="377"/>
      <c r="L24" s="372">
        <v>1</v>
      </c>
      <c r="M24" s="373"/>
      <c r="N24" s="373"/>
      <c r="O24" s="373"/>
      <c r="P24" s="374"/>
      <c r="Q24" s="372">
        <v>9150</v>
      </c>
      <c r="R24" s="373"/>
      <c r="S24" s="373"/>
      <c r="T24" s="373"/>
      <c r="U24" s="373"/>
      <c r="V24" s="374"/>
      <c r="W24" s="462"/>
      <c r="X24" s="399"/>
      <c r="Y24" s="400"/>
      <c r="Z24" s="375" t="s">
        <v>163</v>
      </c>
      <c r="AA24" s="376"/>
      <c r="AB24" s="376"/>
      <c r="AC24" s="376"/>
      <c r="AD24" s="376"/>
      <c r="AE24" s="376"/>
      <c r="AF24" s="376"/>
      <c r="AG24" s="377"/>
      <c r="AH24" s="372">
        <v>598</v>
      </c>
      <c r="AI24" s="373"/>
      <c r="AJ24" s="373"/>
      <c r="AK24" s="373"/>
      <c r="AL24" s="374"/>
      <c r="AM24" s="372">
        <v>1840046</v>
      </c>
      <c r="AN24" s="373"/>
      <c r="AO24" s="373"/>
      <c r="AP24" s="373"/>
      <c r="AQ24" s="373"/>
      <c r="AR24" s="374"/>
      <c r="AS24" s="372">
        <v>3077</v>
      </c>
      <c r="AT24" s="373"/>
      <c r="AU24" s="373"/>
      <c r="AV24" s="373"/>
      <c r="AW24" s="373"/>
      <c r="AX24" s="432"/>
      <c r="AY24" s="392" t="s">
        <v>164</v>
      </c>
      <c r="AZ24" s="393"/>
      <c r="BA24" s="393"/>
      <c r="BB24" s="393"/>
      <c r="BC24" s="393"/>
      <c r="BD24" s="393"/>
      <c r="BE24" s="393"/>
      <c r="BF24" s="393"/>
      <c r="BG24" s="393"/>
      <c r="BH24" s="393"/>
      <c r="BI24" s="393"/>
      <c r="BJ24" s="393"/>
      <c r="BK24" s="393"/>
      <c r="BL24" s="393"/>
      <c r="BM24" s="394"/>
      <c r="BN24" s="419">
        <v>18053726</v>
      </c>
      <c r="BO24" s="420"/>
      <c r="BP24" s="420"/>
      <c r="BQ24" s="420"/>
      <c r="BR24" s="420"/>
      <c r="BS24" s="420"/>
      <c r="BT24" s="420"/>
      <c r="BU24" s="421"/>
      <c r="BV24" s="419">
        <v>18473660</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165</v>
      </c>
      <c r="F25" s="376"/>
      <c r="G25" s="376"/>
      <c r="H25" s="376"/>
      <c r="I25" s="376"/>
      <c r="J25" s="376"/>
      <c r="K25" s="377"/>
      <c r="L25" s="372">
        <v>2</v>
      </c>
      <c r="M25" s="373"/>
      <c r="N25" s="373"/>
      <c r="O25" s="373"/>
      <c r="P25" s="374"/>
      <c r="Q25" s="372">
        <v>7910</v>
      </c>
      <c r="R25" s="373"/>
      <c r="S25" s="373"/>
      <c r="T25" s="373"/>
      <c r="U25" s="373"/>
      <c r="V25" s="374"/>
      <c r="W25" s="462"/>
      <c r="X25" s="399"/>
      <c r="Y25" s="400"/>
      <c r="Z25" s="375" t="s">
        <v>166</v>
      </c>
      <c r="AA25" s="376"/>
      <c r="AB25" s="376"/>
      <c r="AC25" s="376"/>
      <c r="AD25" s="376"/>
      <c r="AE25" s="376"/>
      <c r="AF25" s="376"/>
      <c r="AG25" s="377"/>
      <c r="AH25" s="372">
        <v>91</v>
      </c>
      <c r="AI25" s="373"/>
      <c r="AJ25" s="373"/>
      <c r="AK25" s="373"/>
      <c r="AL25" s="374"/>
      <c r="AM25" s="372">
        <v>276731</v>
      </c>
      <c r="AN25" s="373"/>
      <c r="AO25" s="373"/>
      <c r="AP25" s="373"/>
      <c r="AQ25" s="373"/>
      <c r="AR25" s="374"/>
      <c r="AS25" s="372">
        <v>3041</v>
      </c>
      <c r="AT25" s="373"/>
      <c r="AU25" s="373"/>
      <c r="AV25" s="373"/>
      <c r="AW25" s="373"/>
      <c r="AX25" s="432"/>
      <c r="AY25" s="445" t="s">
        <v>167</v>
      </c>
      <c r="AZ25" s="446"/>
      <c r="BA25" s="446"/>
      <c r="BB25" s="446"/>
      <c r="BC25" s="446"/>
      <c r="BD25" s="446"/>
      <c r="BE25" s="446"/>
      <c r="BF25" s="446"/>
      <c r="BG25" s="446"/>
      <c r="BH25" s="446"/>
      <c r="BI25" s="446"/>
      <c r="BJ25" s="446"/>
      <c r="BK25" s="446"/>
      <c r="BL25" s="446"/>
      <c r="BM25" s="447"/>
      <c r="BN25" s="448">
        <v>8073774</v>
      </c>
      <c r="BO25" s="449"/>
      <c r="BP25" s="449"/>
      <c r="BQ25" s="449"/>
      <c r="BR25" s="449"/>
      <c r="BS25" s="449"/>
      <c r="BT25" s="449"/>
      <c r="BU25" s="450"/>
      <c r="BV25" s="448">
        <v>6955867</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168</v>
      </c>
      <c r="F26" s="376"/>
      <c r="G26" s="376"/>
      <c r="H26" s="376"/>
      <c r="I26" s="376"/>
      <c r="J26" s="376"/>
      <c r="K26" s="377"/>
      <c r="L26" s="372">
        <v>1</v>
      </c>
      <c r="M26" s="373"/>
      <c r="N26" s="373"/>
      <c r="O26" s="373"/>
      <c r="P26" s="374"/>
      <c r="Q26" s="372">
        <v>7050</v>
      </c>
      <c r="R26" s="373"/>
      <c r="S26" s="373"/>
      <c r="T26" s="373"/>
      <c r="U26" s="373"/>
      <c r="V26" s="374"/>
      <c r="W26" s="462"/>
      <c r="X26" s="399"/>
      <c r="Y26" s="400"/>
      <c r="Z26" s="375" t="s">
        <v>169</v>
      </c>
      <c r="AA26" s="430"/>
      <c r="AB26" s="430"/>
      <c r="AC26" s="430"/>
      <c r="AD26" s="430"/>
      <c r="AE26" s="430"/>
      <c r="AF26" s="430"/>
      <c r="AG26" s="431"/>
      <c r="AH26" s="372">
        <v>57</v>
      </c>
      <c r="AI26" s="373"/>
      <c r="AJ26" s="373"/>
      <c r="AK26" s="373"/>
      <c r="AL26" s="374"/>
      <c r="AM26" s="372">
        <v>188784</v>
      </c>
      <c r="AN26" s="373"/>
      <c r="AO26" s="373"/>
      <c r="AP26" s="373"/>
      <c r="AQ26" s="373"/>
      <c r="AR26" s="374"/>
      <c r="AS26" s="372">
        <v>3312</v>
      </c>
      <c r="AT26" s="373"/>
      <c r="AU26" s="373"/>
      <c r="AV26" s="373"/>
      <c r="AW26" s="373"/>
      <c r="AX26" s="432"/>
      <c r="AY26" s="459" t="s">
        <v>170</v>
      </c>
      <c r="AZ26" s="379"/>
      <c r="BA26" s="379"/>
      <c r="BB26" s="379"/>
      <c r="BC26" s="379"/>
      <c r="BD26" s="379"/>
      <c r="BE26" s="379"/>
      <c r="BF26" s="379"/>
      <c r="BG26" s="379"/>
      <c r="BH26" s="379"/>
      <c r="BI26" s="379"/>
      <c r="BJ26" s="379"/>
      <c r="BK26" s="379"/>
      <c r="BL26" s="379"/>
      <c r="BM26" s="460"/>
      <c r="BN26" s="419">
        <v>293348</v>
      </c>
      <c r="BO26" s="420"/>
      <c r="BP26" s="420"/>
      <c r="BQ26" s="420"/>
      <c r="BR26" s="420"/>
      <c r="BS26" s="420"/>
      <c r="BT26" s="420"/>
      <c r="BU26" s="421"/>
      <c r="BV26" s="419">
        <v>381093</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171</v>
      </c>
      <c r="F27" s="376"/>
      <c r="G27" s="376"/>
      <c r="H27" s="376"/>
      <c r="I27" s="376"/>
      <c r="J27" s="376"/>
      <c r="K27" s="377"/>
      <c r="L27" s="372">
        <v>1</v>
      </c>
      <c r="M27" s="373"/>
      <c r="N27" s="373"/>
      <c r="O27" s="373"/>
      <c r="P27" s="374"/>
      <c r="Q27" s="372">
        <v>6020</v>
      </c>
      <c r="R27" s="373"/>
      <c r="S27" s="373"/>
      <c r="T27" s="373"/>
      <c r="U27" s="373"/>
      <c r="V27" s="374"/>
      <c r="W27" s="462"/>
      <c r="X27" s="399"/>
      <c r="Y27" s="400"/>
      <c r="Z27" s="375" t="s">
        <v>172</v>
      </c>
      <c r="AA27" s="376"/>
      <c r="AB27" s="376"/>
      <c r="AC27" s="376"/>
      <c r="AD27" s="376"/>
      <c r="AE27" s="376"/>
      <c r="AF27" s="376"/>
      <c r="AG27" s="377"/>
      <c r="AH27" s="372">
        <v>20</v>
      </c>
      <c r="AI27" s="373"/>
      <c r="AJ27" s="373"/>
      <c r="AK27" s="373"/>
      <c r="AL27" s="374"/>
      <c r="AM27" s="372">
        <v>83079</v>
      </c>
      <c r="AN27" s="373"/>
      <c r="AO27" s="373"/>
      <c r="AP27" s="373"/>
      <c r="AQ27" s="373"/>
      <c r="AR27" s="374"/>
      <c r="AS27" s="372">
        <v>4154</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174</v>
      </c>
      <c r="F28" s="376"/>
      <c r="G28" s="376"/>
      <c r="H28" s="376"/>
      <c r="I28" s="376"/>
      <c r="J28" s="376"/>
      <c r="K28" s="377"/>
      <c r="L28" s="372">
        <v>1</v>
      </c>
      <c r="M28" s="373"/>
      <c r="N28" s="373"/>
      <c r="O28" s="373"/>
      <c r="P28" s="374"/>
      <c r="Q28" s="372">
        <v>5630</v>
      </c>
      <c r="R28" s="373"/>
      <c r="S28" s="373"/>
      <c r="T28" s="373"/>
      <c r="U28" s="373"/>
      <c r="V28" s="374"/>
      <c r="W28" s="462"/>
      <c r="X28" s="399"/>
      <c r="Y28" s="400"/>
      <c r="Z28" s="375" t="s">
        <v>175</v>
      </c>
      <c r="AA28" s="376"/>
      <c r="AB28" s="376"/>
      <c r="AC28" s="376"/>
      <c r="AD28" s="376"/>
      <c r="AE28" s="376"/>
      <c r="AF28" s="376"/>
      <c r="AG28" s="377"/>
      <c r="AH28" s="372">
        <v>3</v>
      </c>
      <c r="AI28" s="373"/>
      <c r="AJ28" s="373"/>
      <c r="AK28" s="373"/>
      <c r="AL28" s="374"/>
      <c r="AM28" s="372">
        <v>7248</v>
      </c>
      <c r="AN28" s="373"/>
      <c r="AO28" s="373"/>
      <c r="AP28" s="373"/>
      <c r="AQ28" s="373"/>
      <c r="AR28" s="374"/>
      <c r="AS28" s="372">
        <v>2416</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4399407</v>
      </c>
      <c r="BO28" s="449"/>
      <c r="BP28" s="449"/>
      <c r="BQ28" s="449"/>
      <c r="BR28" s="449"/>
      <c r="BS28" s="449"/>
      <c r="BT28" s="449"/>
      <c r="BU28" s="450"/>
      <c r="BV28" s="448">
        <v>4275133</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177</v>
      </c>
      <c r="F29" s="376"/>
      <c r="G29" s="376"/>
      <c r="H29" s="376"/>
      <c r="I29" s="376"/>
      <c r="J29" s="376"/>
      <c r="K29" s="377"/>
      <c r="L29" s="372">
        <v>16</v>
      </c>
      <c r="M29" s="373"/>
      <c r="N29" s="373"/>
      <c r="O29" s="373"/>
      <c r="P29" s="374"/>
      <c r="Q29" s="372">
        <v>5250</v>
      </c>
      <c r="R29" s="373"/>
      <c r="S29" s="373"/>
      <c r="T29" s="373"/>
      <c r="U29" s="373"/>
      <c r="V29" s="374"/>
      <c r="W29" s="463"/>
      <c r="X29" s="464"/>
      <c r="Y29" s="465"/>
      <c r="Z29" s="375" t="s">
        <v>178</v>
      </c>
      <c r="AA29" s="376"/>
      <c r="AB29" s="376"/>
      <c r="AC29" s="376"/>
      <c r="AD29" s="376"/>
      <c r="AE29" s="376"/>
      <c r="AF29" s="376"/>
      <c r="AG29" s="377"/>
      <c r="AH29" s="372">
        <v>621</v>
      </c>
      <c r="AI29" s="373"/>
      <c r="AJ29" s="373"/>
      <c r="AK29" s="373"/>
      <c r="AL29" s="374"/>
      <c r="AM29" s="372">
        <v>1930373</v>
      </c>
      <c r="AN29" s="373"/>
      <c r="AO29" s="373"/>
      <c r="AP29" s="373"/>
      <c r="AQ29" s="373"/>
      <c r="AR29" s="374"/>
      <c r="AS29" s="372">
        <v>3108</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320113</v>
      </c>
      <c r="BO29" s="420"/>
      <c r="BP29" s="420"/>
      <c r="BQ29" s="420"/>
      <c r="BR29" s="420"/>
      <c r="BS29" s="420"/>
      <c r="BT29" s="420"/>
      <c r="BU29" s="421"/>
      <c r="BV29" s="419">
        <v>188831</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99.6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4261494</v>
      </c>
      <c r="BO30" s="454"/>
      <c r="BP30" s="454"/>
      <c r="BQ30" s="454"/>
      <c r="BR30" s="454"/>
      <c r="BS30" s="454"/>
      <c r="BT30" s="454"/>
      <c r="BU30" s="455"/>
      <c r="BV30" s="453">
        <v>4243883</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岸和田市貝塚市清掃施設組合</v>
      </c>
      <c r="BZ34" s="368"/>
      <c r="CA34" s="368"/>
      <c r="CB34" s="368"/>
      <c r="CC34" s="368"/>
      <c r="CD34" s="368"/>
      <c r="CE34" s="368"/>
      <c r="CF34" s="368"/>
      <c r="CG34" s="368"/>
      <c r="CH34" s="368"/>
      <c r="CI34" s="368"/>
      <c r="CJ34" s="368"/>
      <c r="CK34" s="368"/>
      <c r="CL34" s="368"/>
      <c r="CM34" s="368"/>
      <c r="CN34" s="169"/>
      <c r="CO34" s="367">
        <f>IF(CQ34="","",MAX(C34:D43,U34:V43,AM34:AN43,BE34:BF43,BW34:BX43)+1)</f>
        <v>14</v>
      </c>
      <c r="CP34" s="367"/>
      <c r="CQ34" s="368" t="str">
        <f>IF('各会計、関係団体の財政状況及び健全化判断比率'!BS7="","",'各会計、関係団体の財政状況及び健全化判断比率'!BS7)</f>
        <v>貝塚市文化振興事業団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病院事業会計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大阪府都市ボートレース企業団</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後期高齢者医療事業特別会計</v>
      </c>
      <c r="X36" s="368"/>
      <c r="Y36" s="368"/>
      <c r="Z36" s="368"/>
      <c r="AA36" s="368"/>
      <c r="AB36" s="368"/>
      <c r="AC36" s="368"/>
      <c r="AD36" s="368"/>
      <c r="AE36" s="368"/>
      <c r="AF36" s="368"/>
      <c r="AG36" s="368"/>
      <c r="AH36" s="368"/>
      <c r="AI36" s="368"/>
      <c r="AJ36" s="368"/>
      <c r="AK36" s="368"/>
      <c r="AL36" s="169"/>
      <c r="AM36" s="367">
        <f t="shared" si="0"/>
        <v>7</v>
      </c>
      <c r="AN36" s="367"/>
      <c r="AO36" s="368" t="str">
        <f>IF('各会計、関係団体の財政状況及び健全化判断比率'!B33="","",'各会計、関係団体の財政状況及び健全化判断比率'!B33)</f>
        <v>下水道事業会計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大阪広域水道企業団（水道事業会計（水道用水供給事業））</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xDo8GeUv0SOhIwmv56QefRjLh4no9f79vCK2u1v+FLeUfxc1JgSjuk5Jws0pGGlc8jzt9HU1EC4iprkquy6LTw==" saltValue="/jmee4RDn+bY6PVVJxpIf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ageMargins left="0.59055118110236227" right="0" top="0.59055118110236227" bottom="0.59055118110236227" header="0.39370078740157483" footer="0.39370078740157483"/>
  <pageSetup paperSize="9" scale="52" orientation="landscape" horizontalDpi="1200" verticalDpi="300"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1"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0" t="s">
        <v>531</v>
      </c>
      <c r="D34" s="1150"/>
      <c r="E34" s="1151"/>
      <c r="F34" s="32" t="s">
        <v>532</v>
      </c>
      <c r="G34" s="33">
        <v>3.54</v>
      </c>
      <c r="H34" s="33">
        <v>4.45</v>
      </c>
      <c r="I34" s="33">
        <v>1.78</v>
      </c>
      <c r="J34" s="34" t="s">
        <v>533</v>
      </c>
      <c r="K34" s="22"/>
      <c r="L34" s="22"/>
      <c r="M34" s="22"/>
      <c r="N34" s="22"/>
      <c r="O34" s="22"/>
      <c r="P34" s="22"/>
    </row>
    <row r="35" spans="1:16" ht="39" customHeight="1" x14ac:dyDescent="0.2">
      <c r="A35" s="22"/>
      <c r="B35" s="35"/>
      <c r="C35" s="1144" t="s">
        <v>534</v>
      </c>
      <c r="D35" s="1145"/>
      <c r="E35" s="1146"/>
      <c r="F35" s="36">
        <v>14.53</v>
      </c>
      <c r="G35" s="37">
        <v>13.43</v>
      </c>
      <c r="H35" s="37">
        <v>13.67</v>
      </c>
      <c r="I35" s="37">
        <v>13.23</v>
      </c>
      <c r="J35" s="38">
        <v>12.47</v>
      </c>
      <c r="K35" s="22"/>
      <c r="L35" s="22"/>
      <c r="M35" s="22"/>
      <c r="N35" s="22"/>
      <c r="O35" s="22"/>
      <c r="P35" s="22"/>
    </row>
    <row r="36" spans="1:16" ht="39" customHeight="1" x14ac:dyDescent="0.2">
      <c r="A36" s="22"/>
      <c r="B36" s="35"/>
      <c r="C36" s="1144" t="s">
        <v>535</v>
      </c>
      <c r="D36" s="1145"/>
      <c r="E36" s="1146"/>
      <c r="F36" s="36">
        <v>2.59</v>
      </c>
      <c r="G36" s="37">
        <v>1.28</v>
      </c>
      <c r="H36" s="37">
        <v>1.55</v>
      </c>
      <c r="I36" s="37">
        <v>1.6</v>
      </c>
      <c r="J36" s="38">
        <v>1.55</v>
      </c>
      <c r="K36" s="22"/>
      <c r="L36" s="22"/>
      <c r="M36" s="22"/>
      <c r="N36" s="22"/>
      <c r="O36" s="22"/>
      <c r="P36" s="22"/>
    </row>
    <row r="37" spans="1:16" ht="39" customHeight="1" x14ac:dyDescent="0.2">
      <c r="A37" s="22"/>
      <c r="B37" s="35"/>
      <c r="C37" s="1144" t="s">
        <v>536</v>
      </c>
      <c r="D37" s="1145"/>
      <c r="E37" s="1146"/>
      <c r="F37" s="36">
        <v>0.14000000000000001</v>
      </c>
      <c r="G37" s="37">
        <v>0.28000000000000003</v>
      </c>
      <c r="H37" s="37">
        <v>0.32</v>
      </c>
      <c r="I37" s="37">
        <v>0.38</v>
      </c>
      <c r="J37" s="38">
        <v>0.56999999999999995</v>
      </c>
      <c r="K37" s="22"/>
      <c r="L37" s="22"/>
      <c r="M37" s="22"/>
      <c r="N37" s="22"/>
      <c r="O37" s="22"/>
      <c r="P37" s="22"/>
    </row>
    <row r="38" spans="1:16" ht="39" customHeight="1" x14ac:dyDescent="0.2">
      <c r="A38" s="22"/>
      <c r="B38" s="35"/>
      <c r="C38" s="1144" t="s">
        <v>537</v>
      </c>
      <c r="D38" s="1145"/>
      <c r="E38" s="1146"/>
      <c r="F38" s="36">
        <v>0.03</v>
      </c>
      <c r="G38" s="37">
        <v>0.18</v>
      </c>
      <c r="H38" s="37">
        <v>0.35</v>
      </c>
      <c r="I38" s="37">
        <v>0.23</v>
      </c>
      <c r="J38" s="38">
        <v>0.31</v>
      </c>
      <c r="K38" s="22"/>
      <c r="L38" s="22"/>
      <c r="M38" s="22"/>
      <c r="N38" s="22"/>
      <c r="O38" s="22"/>
      <c r="P38" s="22"/>
    </row>
    <row r="39" spans="1:16" ht="39" customHeight="1" x14ac:dyDescent="0.2">
      <c r="A39" s="22"/>
      <c r="B39" s="35"/>
      <c r="C39" s="1144" t="s">
        <v>538</v>
      </c>
      <c r="D39" s="1145"/>
      <c r="E39" s="1146"/>
      <c r="F39" s="36">
        <v>1.29</v>
      </c>
      <c r="G39" s="37">
        <v>1.1200000000000001</v>
      </c>
      <c r="H39" s="37">
        <v>0.59</v>
      </c>
      <c r="I39" s="37">
        <v>0.1</v>
      </c>
      <c r="J39" s="38">
        <v>0.21</v>
      </c>
      <c r="K39" s="22"/>
      <c r="L39" s="22"/>
      <c r="M39" s="22"/>
      <c r="N39" s="22"/>
      <c r="O39" s="22"/>
      <c r="P39" s="22"/>
    </row>
    <row r="40" spans="1:16" ht="39" customHeight="1" x14ac:dyDescent="0.2">
      <c r="A40" s="22"/>
      <c r="B40" s="35"/>
      <c r="C40" s="1144" t="s">
        <v>539</v>
      </c>
      <c r="D40" s="1145"/>
      <c r="E40" s="1146"/>
      <c r="F40" s="36">
        <v>0.5</v>
      </c>
      <c r="G40" s="37">
        <v>0.79</v>
      </c>
      <c r="H40" s="37">
        <v>2.4300000000000002</v>
      </c>
      <c r="I40" s="37">
        <v>1.25</v>
      </c>
      <c r="J40" s="38">
        <v>0.05</v>
      </c>
      <c r="K40" s="22"/>
      <c r="L40" s="22"/>
      <c r="M40" s="22"/>
      <c r="N40" s="22"/>
      <c r="O40" s="22"/>
      <c r="P40" s="22"/>
    </row>
    <row r="41" spans="1:16" ht="39" customHeight="1" x14ac:dyDescent="0.2">
      <c r="A41" s="22"/>
      <c r="B41" s="35"/>
      <c r="C41" s="1144"/>
      <c r="D41" s="1145"/>
      <c r="E41" s="1146"/>
      <c r="F41" s="36"/>
      <c r="G41" s="37"/>
      <c r="H41" s="37"/>
      <c r="I41" s="37"/>
      <c r="J41" s="38"/>
      <c r="K41" s="22"/>
      <c r="L41" s="22"/>
      <c r="M41" s="22"/>
      <c r="N41" s="22"/>
      <c r="O41" s="22"/>
      <c r="P41" s="22"/>
    </row>
    <row r="42" spans="1:16" ht="39" customHeight="1" x14ac:dyDescent="0.2">
      <c r="A42" s="22"/>
      <c r="B42" s="39"/>
      <c r="C42" s="1144" t="s">
        <v>540</v>
      </c>
      <c r="D42" s="1145"/>
      <c r="E42" s="1146"/>
      <c r="F42" s="36" t="s">
        <v>487</v>
      </c>
      <c r="G42" s="37" t="s">
        <v>487</v>
      </c>
      <c r="H42" s="37" t="s">
        <v>487</v>
      </c>
      <c r="I42" s="37" t="s">
        <v>487</v>
      </c>
      <c r="J42" s="38" t="s">
        <v>487</v>
      </c>
      <c r="K42" s="22"/>
      <c r="L42" s="22"/>
      <c r="M42" s="22"/>
      <c r="N42" s="22"/>
      <c r="O42" s="22"/>
      <c r="P42" s="22"/>
    </row>
    <row r="43" spans="1:16" ht="39" customHeight="1" thickBot="1" x14ac:dyDescent="0.25">
      <c r="A43" s="22"/>
      <c r="B43" s="40"/>
      <c r="C43" s="1147" t="s">
        <v>541</v>
      </c>
      <c r="D43" s="1148"/>
      <c r="E43" s="1149"/>
      <c r="F43" s="41" t="s">
        <v>487</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17TO6R53W3tmnAorA2pJj8GahN+PbTXjhpb5qKaJXmBGKiP4R6AyE/QeK6DUWtLcT4ha8hTYvDt+S0Dq9ko2Q==" saltValue="K8o+YbYQPwMLps8D50lzs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ageMargins left="0.59055118110236227" right="0" top="0.59055118110236227" bottom="0.59055118110236227" header="0.39370078740157483" footer="0.39370078740157483"/>
  <pageSetup paperSize="9" scale="55" orientation="landscape" horizontalDpi="12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E1"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5" t="s">
        <v>9</v>
      </c>
      <c r="C45" s="1176"/>
      <c r="D45" s="58"/>
      <c r="E45" s="1181" t="s">
        <v>10</v>
      </c>
      <c r="F45" s="1181"/>
      <c r="G45" s="1181"/>
      <c r="H45" s="1181"/>
      <c r="I45" s="1181"/>
      <c r="J45" s="1182"/>
      <c r="K45" s="59">
        <v>2466</v>
      </c>
      <c r="L45" s="60">
        <v>2491</v>
      </c>
      <c r="M45" s="60">
        <v>2573</v>
      </c>
      <c r="N45" s="60">
        <v>2665</v>
      </c>
      <c r="O45" s="61">
        <v>2820</v>
      </c>
      <c r="P45" s="48"/>
      <c r="Q45" s="48"/>
      <c r="R45" s="48"/>
      <c r="S45" s="48"/>
      <c r="T45" s="48"/>
      <c r="U45" s="48"/>
    </row>
    <row r="46" spans="1:21" ht="30.75" customHeight="1" x14ac:dyDescent="0.2">
      <c r="A46" s="48"/>
      <c r="B46" s="1177"/>
      <c r="C46" s="1178"/>
      <c r="D46" s="62"/>
      <c r="E46" s="1154" t="s">
        <v>11</v>
      </c>
      <c r="F46" s="1154"/>
      <c r="G46" s="1154"/>
      <c r="H46" s="1154"/>
      <c r="I46" s="1154"/>
      <c r="J46" s="1155"/>
      <c r="K46" s="63" t="s">
        <v>487</v>
      </c>
      <c r="L46" s="64" t="s">
        <v>487</v>
      </c>
      <c r="M46" s="64" t="s">
        <v>487</v>
      </c>
      <c r="N46" s="64" t="s">
        <v>487</v>
      </c>
      <c r="O46" s="65" t="s">
        <v>487</v>
      </c>
      <c r="P46" s="48"/>
      <c r="Q46" s="48"/>
      <c r="R46" s="48"/>
      <c r="S46" s="48"/>
      <c r="T46" s="48"/>
      <c r="U46" s="48"/>
    </row>
    <row r="47" spans="1:21" ht="30.75" customHeight="1" x14ac:dyDescent="0.2">
      <c r="A47" s="48"/>
      <c r="B47" s="1177"/>
      <c r="C47" s="1178"/>
      <c r="D47" s="62"/>
      <c r="E47" s="1154" t="s">
        <v>12</v>
      </c>
      <c r="F47" s="1154"/>
      <c r="G47" s="1154"/>
      <c r="H47" s="1154"/>
      <c r="I47" s="1154"/>
      <c r="J47" s="1155"/>
      <c r="K47" s="63" t="s">
        <v>487</v>
      </c>
      <c r="L47" s="64" t="s">
        <v>487</v>
      </c>
      <c r="M47" s="64" t="s">
        <v>487</v>
      </c>
      <c r="N47" s="64" t="s">
        <v>487</v>
      </c>
      <c r="O47" s="65" t="s">
        <v>487</v>
      </c>
      <c r="P47" s="48"/>
      <c r="Q47" s="48"/>
      <c r="R47" s="48"/>
      <c r="S47" s="48"/>
      <c r="T47" s="48"/>
      <c r="U47" s="48"/>
    </row>
    <row r="48" spans="1:21" ht="30.75" customHeight="1" x14ac:dyDescent="0.2">
      <c r="A48" s="48"/>
      <c r="B48" s="1177"/>
      <c r="C48" s="1178"/>
      <c r="D48" s="62"/>
      <c r="E48" s="1154" t="s">
        <v>13</v>
      </c>
      <c r="F48" s="1154"/>
      <c r="G48" s="1154"/>
      <c r="H48" s="1154"/>
      <c r="I48" s="1154"/>
      <c r="J48" s="1155"/>
      <c r="K48" s="63">
        <v>1192</v>
      </c>
      <c r="L48" s="64">
        <v>1172</v>
      </c>
      <c r="M48" s="64">
        <v>1189</v>
      </c>
      <c r="N48" s="64">
        <v>1254</v>
      </c>
      <c r="O48" s="65">
        <v>1239</v>
      </c>
      <c r="P48" s="48"/>
      <c r="Q48" s="48"/>
      <c r="R48" s="48"/>
      <c r="S48" s="48"/>
      <c r="T48" s="48"/>
      <c r="U48" s="48"/>
    </row>
    <row r="49" spans="1:21" ht="30.75" customHeight="1" x14ac:dyDescent="0.2">
      <c r="A49" s="48"/>
      <c r="B49" s="1177"/>
      <c r="C49" s="1178"/>
      <c r="D49" s="62"/>
      <c r="E49" s="1154" t="s">
        <v>14</v>
      </c>
      <c r="F49" s="1154"/>
      <c r="G49" s="1154"/>
      <c r="H49" s="1154"/>
      <c r="I49" s="1154"/>
      <c r="J49" s="1155"/>
      <c r="K49" s="63">
        <v>240</v>
      </c>
      <c r="L49" s="64">
        <v>139</v>
      </c>
      <c r="M49" s="64">
        <v>40</v>
      </c>
      <c r="N49" s="64">
        <v>69</v>
      </c>
      <c r="O49" s="65">
        <v>103</v>
      </c>
      <c r="P49" s="48"/>
      <c r="Q49" s="48"/>
      <c r="R49" s="48"/>
      <c r="S49" s="48"/>
      <c r="T49" s="48"/>
      <c r="U49" s="48"/>
    </row>
    <row r="50" spans="1:21" ht="30.75" customHeight="1" x14ac:dyDescent="0.2">
      <c r="A50" s="48"/>
      <c r="B50" s="1177"/>
      <c r="C50" s="1178"/>
      <c r="D50" s="62"/>
      <c r="E50" s="1154" t="s">
        <v>15</v>
      </c>
      <c r="F50" s="1154"/>
      <c r="G50" s="1154"/>
      <c r="H50" s="1154"/>
      <c r="I50" s="1154"/>
      <c r="J50" s="1155"/>
      <c r="K50" s="63">
        <v>83</v>
      </c>
      <c r="L50" s="64">
        <v>4097</v>
      </c>
      <c r="M50" s="64">
        <v>893</v>
      </c>
      <c r="N50" s="64">
        <v>107</v>
      </c>
      <c r="O50" s="65">
        <v>107</v>
      </c>
      <c r="P50" s="48"/>
      <c r="Q50" s="48"/>
      <c r="R50" s="48"/>
      <c r="S50" s="48"/>
      <c r="T50" s="48"/>
      <c r="U50" s="48"/>
    </row>
    <row r="51" spans="1:21" ht="30.75" customHeight="1" x14ac:dyDescent="0.2">
      <c r="A51" s="48"/>
      <c r="B51" s="1179"/>
      <c r="C51" s="1180"/>
      <c r="D51" s="66"/>
      <c r="E51" s="1154" t="s">
        <v>16</v>
      </c>
      <c r="F51" s="1154"/>
      <c r="G51" s="1154"/>
      <c r="H51" s="1154"/>
      <c r="I51" s="1154"/>
      <c r="J51" s="1155"/>
      <c r="K51" s="63" t="s">
        <v>487</v>
      </c>
      <c r="L51" s="64" t="s">
        <v>487</v>
      </c>
      <c r="M51" s="64" t="s">
        <v>487</v>
      </c>
      <c r="N51" s="64" t="s">
        <v>487</v>
      </c>
      <c r="O51" s="65" t="s">
        <v>487</v>
      </c>
      <c r="P51" s="48"/>
      <c r="Q51" s="48"/>
      <c r="R51" s="48"/>
      <c r="S51" s="48"/>
      <c r="T51" s="48"/>
      <c r="U51" s="48"/>
    </row>
    <row r="52" spans="1:21" ht="30.75" customHeight="1" x14ac:dyDescent="0.2">
      <c r="A52" s="48"/>
      <c r="B52" s="1152" t="s">
        <v>17</v>
      </c>
      <c r="C52" s="1153"/>
      <c r="D52" s="66"/>
      <c r="E52" s="1154" t="s">
        <v>18</v>
      </c>
      <c r="F52" s="1154"/>
      <c r="G52" s="1154"/>
      <c r="H52" s="1154"/>
      <c r="I52" s="1154"/>
      <c r="J52" s="1155"/>
      <c r="K52" s="63">
        <v>3236</v>
      </c>
      <c r="L52" s="64">
        <v>7173</v>
      </c>
      <c r="M52" s="64">
        <v>3795</v>
      </c>
      <c r="N52" s="64">
        <v>3159</v>
      </c>
      <c r="O52" s="65">
        <v>3178</v>
      </c>
      <c r="P52" s="48"/>
      <c r="Q52" s="48"/>
      <c r="R52" s="48"/>
      <c r="S52" s="48"/>
      <c r="T52" s="48"/>
      <c r="U52" s="48"/>
    </row>
    <row r="53" spans="1:21" ht="30.75" customHeight="1" thickBot="1" x14ac:dyDescent="0.25">
      <c r="A53" s="48"/>
      <c r="B53" s="1156" t="s">
        <v>19</v>
      </c>
      <c r="C53" s="1157"/>
      <c r="D53" s="67"/>
      <c r="E53" s="1158" t="s">
        <v>20</v>
      </c>
      <c r="F53" s="1158"/>
      <c r="G53" s="1158"/>
      <c r="H53" s="1158"/>
      <c r="I53" s="1158"/>
      <c r="J53" s="1159"/>
      <c r="K53" s="68">
        <v>745</v>
      </c>
      <c r="L53" s="69">
        <v>726</v>
      </c>
      <c r="M53" s="69">
        <v>900</v>
      </c>
      <c r="N53" s="69">
        <v>936</v>
      </c>
      <c r="O53" s="70">
        <v>1091</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0" t="s">
        <v>24</v>
      </c>
      <c r="C58" s="1161"/>
      <c r="D58" s="1166" t="s">
        <v>25</v>
      </c>
      <c r="E58" s="1167"/>
      <c r="F58" s="1167"/>
      <c r="G58" s="1167"/>
      <c r="H58" s="1167"/>
      <c r="I58" s="1167"/>
      <c r="J58" s="1168"/>
      <c r="K58" s="83"/>
      <c r="L58" s="84"/>
      <c r="M58" s="84"/>
      <c r="N58" s="84"/>
      <c r="O58" s="85"/>
    </row>
    <row r="59" spans="1:21" ht="31.5" customHeight="1" x14ac:dyDescent="0.2">
      <c r="B59" s="1162"/>
      <c r="C59" s="1163"/>
      <c r="D59" s="1169" t="s">
        <v>26</v>
      </c>
      <c r="E59" s="1170"/>
      <c r="F59" s="1170"/>
      <c r="G59" s="1170"/>
      <c r="H59" s="1170"/>
      <c r="I59" s="1170"/>
      <c r="J59" s="1171"/>
      <c r="K59" s="86"/>
      <c r="L59" s="87"/>
      <c r="M59" s="87"/>
      <c r="N59" s="87"/>
      <c r="O59" s="88"/>
    </row>
    <row r="60" spans="1:21" ht="31.5" customHeight="1" thickBot="1" x14ac:dyDescent="0.25">
      <c r="B60" s="1164"/>
      <c r="C60" s="1165"/>
      <c r="D60" s="1172" t="s">
        <v>27</v>
      </c>
      <c r="E60" s="1173"/>
      <c r="F60" s="1173"/>
      <c r="G60" s="1173"/>
      <c r="H60" s="1173"/>
      <c r="I60" s="1173"/>
      <c r="J60" s="1174"/>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tsXW/Qx2Cq+yE312q5Fr9kk5xFxhA/rc2Z0COp/752jy2CMFLDoa69KHkpGwF5pGx2KgbrKYDLyeHzwyZ7/CkA==" saltValue="/gsTHszRSe4wOyiLE75CX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ageMargins left="0.59055118110236227" right="0" top="0.59055118110236227" bottom="0.59055118110236227" header="0.39370078740157483" footer="0.39370078740157483"/>
  <pageSetup paperSize="9" scale="48" orientation="landscape" horizontalDpi="12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5" t="s">
        <v>30</v>
      </c>
      <c r="C41" s="1196"/>
      <c r="D41" s="105"/>
      <c r="E41" s="1197" t="s">
        <v>31</v>
      </c>
      <c r="F41" s="1197"/>
      <c r="G41" s="1197"/>
      <c r="H41" s="1198"/>
      <c r="I41" s="343">
        <v>28502</v>
      </c>
      <c r="J41" s="344">
        <v>31785</v>
      </c>
      <c r="K41" s="344">
        <v>32339</v>
      </c>
      <c r="L41" s="344">
        <v>31732</v>
      </c>
      <c r="M41" s="345">
        <v>30070</v>
      </c>
    </row>
    <row r="42" spans="2:13" ht="27.75" customHeight="1" x14ac:dyDescent="0.2">
      <c r="B42" s="1185"/>
      <c r="C42" s="1186"/>
      <c r="D42" s="106"/>
      <c r="E42" s="1189" t="s">
        <v>32</v>
      </c>
      <c r="F42" s="1189"/>
      <c r="G42" s="1189"/>
      <c r="H42" s="1190"/>
      <c r="I42" s="346">
        <v>151</v>
      </c>
      <c r="J42" s="347">
        <v>76</v>
      </c>
      <c r="K42" s="347">
        <v>2168</v>
      </c>
      <c r="L42" s="347">
        <v>2061</v>
      </c>
      <c r="M42" s="348">
        <v>1954</v>
      </c>
    </row>
    <row r="43" spans="2:13" ht="27.75" customHeight="1" x14ac:dyDescent="0.2">
      <c r="B43" s="1185"/>
      <c r="C43" s="1186"/>
      <c r="D43" s="106"/>
      <c r="E43" s="1189" t="s">
        <v>33</v>
      </c>
      <c r="F43" s="1189"/>
      <c r="G43" s="1189"/>
      <c r="H43" s="1190"/>
      <c r="I43" s="346">
        <v>15868</v>
      </c>
      <c r="J43" s="347">
        <v>15186</v>
      </c>
      <c r="K43" s="347">
        <v>14115</v>
      </c>
      <c r="L43" s="347">
        <v>14036</v>
      </c>
      <c r="M43" s="348">
        <v>14032</v>
      </c>
    </row>
    <row r="44" spans="2:13" ht="27.75" customHeight="1" x14ac:dyDescent="0.2">
      <c r="B44" s="1185"/>
      <c r="C44" s="1186"/>
      <c r="D44" s="106"/>
      <c r="E44" s="1189" t="s">
        <v>34</v>
      </c>
      <c r="F44" s="1189"/>
      <c r="G44" s="1189"/>
      <c r="H44" s="1190"/>
      <c r="I44" s="346">
        <v>991</v>
      </c>
      <c r="J44" s="347">
        <v>1075</v>
      </c>
      <c r="K44" s="347">
        <v>1442</v>
      </c>
      <c r="L44" s="347">
        <v>1699</v>
      </c>
      <c r="M44" s="348">
        <v>1683</v>
      </c>
    </row>
    <row r="45" spans="2:13" ht="27.75" customHeight="1" x14ac:dyDescent="0.2">
      <c r="B45" s="1185"/>
      <c r="C45" s="1186"/>
      <c r="D45" s="106"/>
      <c r="E45" s="1189" t="s">
        <v>35</v>
      </c>
      <c r="F45" s="1189"/>
      <c r="G45" s="1189"/>
      <c r="H45" s="1190"/>
      <c r="I45" s="346">
        <v>4105</v>
      </c>
      <c r="J45" s="347">
        <v>4074</v>
      </c>
      <c r="K45" s="347">
        <v>4156</v>
      </c>
      <c r="L45" s="347">
        <v>4208</v>
      </c>
      <c r="M45" s="348">
        <v>4336</v>
      </c>
    </row>
    <row r="46" spans="2:13" ht="27.75" customHeight="1" x14ac:dyDescent="0.2">
      <c r="B46" s="1185"/>
      <c r="C46" s="1186"/>
      <c r="D46" s="107"/>
      <c r="E46" s="1189" t="s">
        <v>36</v>
      </c>
      <c r="F46" s="1189"/>
      <c r="G46" s="1189"/>
      <c r="H46" s="1190"/>
      <c r="I46" s="346">
        <v>0</v>
      </c>
      <c r="J46" s="347" t="s">
        <v>487</v>
      </c>
      <c r="K46" s="347" t="s">
        <v>487</v>
      </c>
      <c r="L46" s="347" t="s">
        <v>487</v>
      </c>
      <c r="M46" s="348">
        <v>0</v>
      </c>
    </row>
    <row r="47" spans="2:13" ht="27.75" customHeight="1" x14ac:dyDescent="0.2">
      <c r="B47" s="1185"/>
      <c r="C47" s="1186"/>
      <c r="D47" s="108"/>
      <c r="E47" s="1199" t="s">
        <v>37</v>
      </c>
      <c r="F47" s="1200"/>
      <c r="G47" s="1200"/>
      <c r="H47" s="1201"/>
      <c r="I47" s="346" t="s">
        <v>487</v>
      </c>
      <c r="J47" s="347" t="s">
        <v>487</v>
      </c>
      <c r="K47" s="347" t="s">
        <v>487</v>
      </c>
      <c r="L47" s="347" t="s">
        <v>487</v>
      </c>
      <c r="M47" s="348" t="s">
        <v>487</v>
      </c>
    </row>
    <row r="48" spans="2:13" ht="27.75" customHeight="1" x14ac:dyDescent="0.2">
      <c r="B48" s="1185"/>
      <c r="C48" s="1186"/>
      <c r="D48" s="106"/>
      <c r="E48" s="1189" t="s">
        <v>38</v>
      </c>
      <c r="F48" s="1189"/>
      <c r="G48" s="1189"/>
      <c r="H48" s="1190"/>
      <c r="I48" s="346" t="s">
        <v>487</v>
      </c>
      <c r="J48" s="347" t="s">
        <v>487</v>
      </c>
      <c r="K48" s="347" t="s">
        <v>487</v>
      </c>
      <c r="L48" s="347" t="s">
        <v>487</v>
      </c>
      <c r="M48" s="348" t="s">
        <v>487</v>
      </c>
    </row>
    <row r="49" spans="2:13" ht="27.75" customHeight="1" x14ac:dyDescent="0.2">
      <c r="B49" s="1187"/>
      <c r="C49" s="1188"/>
      <c r="D49" s="106"/>
      <c r="E49" s="1189" t="s">
        <v>39</v>
      </c>
      <c r="F49" s="1189"/>
      <c r="G49" s="1189"/>
      <c r="H49" s="1190"/>
      <c r="I49" s="346" t="s">
        <v>487</v>
      </c>
      <c r="J49" s="347" t="s">
        <v>487</v>
      </c>
      <c r="K49" s="347" t="s">
        <v>487</v>
      </c>
      <c r="L49" s="347" t="s">
        <v>487</v>
      </c>
      <c r="M49" s="348" t="s">
        <v>487</v>
      </c>
    </row>
    <row r="50" spans="2:13" ht="27.75" customHeight="1" x14ac:dyDescent="0.2">
      <c r="B50" s="1183" t="s">
        <v>40</v>
      </c>
      <c r="C50" s="1184"/>
      <c r="D50" s="109"/>
      <c r="E50" s="1189" t="s">
        <v>41</v>
      </c>
      <c r="F50" s="1189"/>
      <c r="G50" s="1189"/>
      <c r="H50" s="1190"/>
      <c r="I50" s="346">
        <v>7352</v>
      </c>
      <c r="J50" s="347">
        <v>9891</v>
      </c>
      <c r="K50" s="347">
        <v>9940</v>
      </c>
      <c r="L50" s="347">
        <v>10151</v>
      </c>
      <c r="M50" s="348">
        <v>10339</v>
      </c>
    </row>
    <row r="51" spans="2:13" ht="27.75" customHeight="1" x14ac:dyDescent="0.2">
      <c r="B51" s="1185"/>
      <c r="C51" s="1186"/>
      <c r="D51" s="106"/>
      <c r="E51" s="1189" t="s">
        <v>42</v>
      </c>
      <c r="F51" s="1189"/>
      <c r="G51" s="1189"/>
      <c r="H51" s="1190"/>
      <c r="I51" s="346">
        <v>7576</v>
      </c>
      <c r="J51" s="347">
        <v>8358</v>
      </c>
      <c r="K51" s="347">
        <v>9177</v>
      </c>
      <c r="L51" s="347">
        <v>9847</v>
      </c>
      <c r="M51" s="348">
        <v>10233</v>
      </c>
    </row>
    <row r="52" spans="2:13" ht="27.75" customHeight="1" x14ac:dyDescent="0.2">
      <c r="B52" s="1187"/>
      <c r="C52" s="1188"/>
      <c r="D52" s="106"/>
      <c r="E52" s="1189" t="s">
        <v>43</v>
      </c>
      <c r="F52" s="1189"/>
      <c r="G52" s="1189"/>
      <c r="H52" s="1190"/>
      <c r="I52" s="346">
        <v>31203</v>
      </c>
      <c r="J52" s="347">
        <v>32223</v>
      </c>
      <c r="K52" s="347">
        <v>31980</v>
      </c>
      <c r="L52" s="347">
        <v>30905</v>
      </c>
      <c r="M52" s="348">
        <v>29389</v>
      </c>
    </row>
    <row r="53" spans="2:13" ht="27.75" customHeight="1" thickBot="1" x14ac:dyDescent="0.25">
      <c r="B53" s="1191" t="s">
        <v>19</v>
      </c>
      <c r="C53" s="1192"/>
      <c r="D53" s="110"/>
      <c r="E53" s="1193" t="s">
        <v>44</v>
      </c>
      <c r="F53" s="1193"/>
      <c r="G53" s="1193"/>
      <c r="H53" s="1194"/>
      <c r="I53" s="349">
        <v>3486</v>
      </c>
      <c r="J53" s="350">
        <v>1725</v>
      </c>
      <c r="K53" s="350">
        <v>3122</v>
      </c>
      <c r="L53" s="350">
        <v>2833</v>
      </c>
      <c r="M53" s="351">
        <v>2115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dB8CL0YzGXsaWHiFR9/DfFSw3GqoAcfljauvw/xfiQ/q1PqRjKK7NTQEfcf6v5gFPHxxsIPESkBjUzyU0/fcvg==" saltValue="JXGkDkRTQClpYWvxX5mrq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ageMargins left="0.59055118110236227" right="0" top="0.59055118110236227" bottom="0.59055118110236227" header="0.39370078740157483" footer="0.39370078740157483"/>
  <pageSetup paperSize="9" scale="55" orientation="landscape" horizontalDpi="12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04" t="s">
        <v>46</v>
      </c>
      <c r="D55" s="1204"/>
      <c r="E55" s="1205"/>
      <c r="F55" s="352">
        <v>4044</v>
      </c>
      <c r="G55" s="352">
        <v>4275</v>
      </c>
      <c r="H55" s="353">
        <v>4399</v>
      </c>
    </row>
    <row r="56" spans="2:8" ht="52.5" customHeight="1" x14ac:dyDescent="0.2">
      <c r="B56" s="122"/>
      <c r="C56" s="1206" t="s">
        <v>47</v>
      </c>
      <c r="D56" s="1206"/>
      <c r="E56" s="1207"/>
      <c r="F56" s="354">
        <v>189</v>
      </c>
      <c r="G56" s="354">
        <v>189</v>
      </c>
      <c r="H56" s="355">
        <v>320</v>
      </c>
    </row>
    <row r="57" spans="2:8" ht="53.25" customHeight="1" x14ac:dyDescent="0.2">
      <c r="B57" s="122"/>
      <c r="C57" s="1208" t="s">
        <v>48</v>
      </c>
      <c r="D57" s="1208"/>
      <c r="E57" s="1209"/>
      <c r="F57" s="356">
        <v>4240</v>
      </c>
      <c r="G57" s="356">
        <v>4244</v>
      </c>
      <c r="H57" s="357">
        <v>4261</v>
      </c>
    </row>
    <row r="58" spans="2:8" ht="45.75" customHeight="1" x14ac:dyDescent="0.2">
      <c r="B58" s="123"/>
      <c r="C58" s="1210" t="s">
        <v>555</v>
      </c>
      <c r="D58" s="1211"/>
      <c r="E58" s="1212"/>
      <c r="F58" s="360">
        <v>2981</v>
      </c>
      <c r="G58" s="360">
        <v>2986</v>
      </c>
      <c r="H58" s="361">
        <v>2899</v>
      </c>
    </row>
    <row r="59" spans="2:8" ht="45.75" customHeight="1" x14ac:dyDescent="0.2">
      <c r="B59" s="123"/>
      <c r="C59" s="1210" t="s">
        <v>556</v>
      </c>
      <c r="D59" s="1211"/>
      <c r="E59" s="1212"/>
      <c r="F59" s="360">
        <v>661</v>
      </c>
      <c r="G59" s="360">
        <v>609</v>
      </c>
      <c r="H59" s="361">
        <v>739</v>
      </c>
    </row>
    <row r="60" spans="2:8" ht="45.75" customHeight="1" x14ac:dyDescent="0.2">
      <c r="B60" s="123"/>
      <c r="C60" s="1210" t="s">
        <v>557</v>
      </c>
      <c r="D60" s="1211"/>
      <c r="E60" s="1212"/>
      <c r="F60" s="360">
        <v>231</v>
      </c>
      <c r="G60" s="360">
        <v>249</v>
      </c>
      <c r="H60" s="361">
        <v>248</v>
      </c>
    </row>
    <row r="61" spans="2:8" ht="45.75" customHeight="1" x14ac:dyDescent="0.2">
      <c r="B61" s="123"/>
      <c r="C61" s="1210" t="s">
        <v>558</v>
      </c>
      <c r="D61" s="1211"/>
      <c r="E61" s="1212"/>
      <c r="F61" s="360">
        <v>208</v>
      </c>
      <c r="G61" s="360">
        <v>196</v>
      </c>
      <c r="H61" s="361">
        <v>192</v>
      </c>
    </row>
    <row r="62" spans="2:8" ht="45.75" customHeight="1" thickBot="1" x14ac:dyDescent="0.25">
      <c r="B62" s="124"/>
      <c r="C62" s="1213" t="s">
        <v>559</v>
      </c>
      <c r="D62" s="1214"/>
      <c r="E62" s="1215"/>
      <c r="F62" s="362">
        <v>74</v>
      </c>
      <c r="G62" s="362">
        <v>54</v>
      </c>
      <c r="H62" s="363">
        <v>64</v>
      </c>
    </row>
    <row r="63" spans="2:8" ht="52.5" customHeight="1" thickBot="1" x14ac:dyDescent="0.25">
      <c r="B63" s="125"/>
      <c r="C63" s="1202" t="s">
        <v>49</v>
      </c>
      <c r="D63" s="1202"/>
      <c r="E63" s="1203"/>
      <c r="F63" s="358">
        <v>8473</v>
      </c>
      <c r="G63" s="358">
        <v>8708</v>
      </c>
      <c r="H63" s="359">
        <v>8981</v>
      </c>
    </row>
    <row r="64" spans="2:8" ht="13.2" x14ac:dyDescent="0.2"/>
  </sheetData>
  <sheetProtection algorithmName="SHA-512" hashValue="3XCiNRGl0PDiNOqqu9zfX9Yxcm5UNhyn0oShRfBsl7wnadDpdD0uUzjxyKCCZviErrfkM3UjUFJGRKQruSc+Xw==" saltValue="d17tgRdflzfS/A4UTjfNeA==" spinCount="100000" sheet="1" objects="1" scenarios="1"/>
  <mergeCells count="9">
    <mergeCell ref="C63:E63"/>
    <mergeCell ref="C55:E55"/>
    <mergeCell ref="C56:E56"/>
    <mergeCell ref="C57:E57"/>
    <mergeCell ref="C61:E61"/>
    <mergeCell ref="C62:E62"/>
    <mergeCell ref="C58:E58"/>
    <mergeCell ref="C59:E59"/>
    <mergeCell ref="C60:E60"/>
  </mergeCells>
  <phoneticPr fontId="2"/>
  <pageMargins left="0.59055118110236227" right="0" top="0.59055118110236227" bottom="0.59055118110236227" header="0.39370078740157483" footer="0.39370078740157483"/>
  <pageSetup paperSize="9" scale="39" orientation="landscape" horizontalDpi="12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topLeftCell="A34"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28942</v>
      </c>
      <c r="E3" s="144"/>
      <c r="F3" s="145">
        <v>45483</v>
      </c>
      <c r="G3" s="146"/>
      <c r="H3" s="147"/>
    </row>
    <row r="4" spans="1:8" x14ac:dyDescent="0.2">
      <c r="A4" s="148"/>
      <c r="B4" s="149"/>
      <c r="C4" s="150"/>
      <c r="D4" s="151">
        <v>20392</v>
      </c>
      <c r="E4" s="152"/>
      <c r="F4" s="153">
        <v>24241</v>
      </c>
      <c r="G4" s="154"/>
      <c r="H4" s="155"/>
    </row>
    <row r="5" spans="1:8" x14ac:dyDescent="0.2">
      <c r="A5" s="136" t="s">
        <v>519</v>
      </c>
      <c r="B5" s="141"/>
      <c r="C5" s="142"/>
      <c r="D5" s="143">
        <v>72241</v>
      </c>
      <c r="E5" s="144"/>
      <c r="F5" s="145">
        <v>45945</v>
      </c>
      <c r="G5" s="146"/>
      <c r="H5" s="147"/>
    </row>
    <row r="6" spans="1:8" x14ac:dyDescent="0.2">
      <c r="A6" s="148"/>
      <c r="B6" s="149"/>
      <c r="C6" s="150"/>
      <c r="D6" s="151">
        <v>56528</v>
      </c>
      <c r="E6" s="152"/>
      <c r="F6" s="153">
        <v>25180</v>
      </c>
      <c r="G6" s="154"/>
      <c r="H6" s="155"/>
    </row>
    <row r="7" spans="1:8" x14ac:dyDescent="0.2">
      <c r="A7" s="136" t="s">
        <v>520</v>
      </c>
      <c r="B7" s="141"/>
      <c r="C7" s="142"/>
      <c r="D7" s="143">
        <v>50035</v>
      </c>
      <c r="E7" s="144"/>
      <c r="F7" s="145">
        <v>44475</v>
      </c>
      <c r="G7" s="146"/>
      <c r="H7" s="147"/>
    </row>
    <row r="8" spans="1:8" x14ac:dyDescent="0.2">
      <c r="A8" s="148"/>
      <c r="B8" s="149"/>
      <c r="C8" s="150"/>
      <c r="D8" s="151">
        <v>36581</v>
      </c>
      <c r="E8" s="152"/>
      <c r="F8" s="153">
        <v>24780</v>
      </c>
      <c r="G8" s="154"/>
      <c r="H8" s="155"/>
    </row>
    <row r="9" spans="1:8" x14ac:dyDescent="0.2">
      <c r="A9" s="136" t="s">
        <v>521</v>
      </c>
      <c r="B9" s="141"/>
      <c r="C9" s="142"/>
      <c r="D9" s="143">
        <v>32907</v>
      </c>
      <c r="E9" s="144"/>
      <c r="F9" s="145">
        <v>45982</v>
      </c>
      <c r="G9" s="146"/>
      <c r="H9" s="147"/>
    </row>
    <row r="10" spans="1:8" x14ac:dyDescent="0.2">
      <c r="A10" s="148"/>
      <c r="B10" s="149"/>
      <c r="C10" s="150"/>
      <c r="D10" s="151">
        <v>23529</v>
      </c>
      <c r="E10" s="152"/>
      <c r="F10" s="153">
        <v>25583</v>
      </c>
      <c r="G10" s="154"/>
      <c r="H10" s="155"/>
    </row>
    <row r="11" spans="1:8" x14ac:dyDescent="0.2">
      <c r="A11" s="136" t="s">
        <v>522</v>
      </c>
      <c r="B11" s="141"/>
      <c r="C11" s="142"/>
      <c r="D11" s="143">
        <v>22445</v>
      </c>
      <c r="E11" s="144"/>
      <c r="F11" s="145">
        <v>50538</v>
      </c>
      <c r="G11" s="146"/>
      <c r="H11" s="147"/>
    </row>
    <row r="12" spans="1:8" x14ac:dyDescent="0.2">
      <c r="A12" s="148"/>
      <c r="B12" s="149"/>
      <c r="C12" s="156"/>
      <c r="D12" s="151">
        <v>13279</v>
      </c>
      <c r="E12" s="152"/>
      <c r="F12" s="153">
        <v>29053</v>
      </c>
      <c r="G12" s="154"/>
      <c r="H12" s="155"/>
    </row>
    <row r="13" spans="1:8" x14ac:dyDescent="0.2">
      <c r="A13" s="136"/>
      <c r="B13" s="141"/>
      <c r="C13" s="157"/>
      <c r="D13" s="158">
        <v>41314</v>
      </c>
      <c r="E13" s="159"/>
      <c r="F13" s="160">
        <v>46485</v>
      </c>
      <c r="G13" s="161"/>
      <c r="H13" s="147"/>
    </row>
    <row r="14" spans="1:8" x14ac:dyDescent="0.2">
      <c r="A14" s="148"/>
      <c r="B14" s="149"/>
      <c r="C14" s="150"/>
      <c r="D14" s="151">
        <v>30062</v>
      </c>
      <c r="E14" s="152"/>
      <c r="F14" s="153">
        <v>25767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0.5</v>
      </c>
      <c r="C19" s="162">
        <f>ROUND(VALUE(SUBSTITUTE(実質収支比率等に係る経年分析!G$48,"▲","-")),2)</f>
        <v>0.8</v>
      </c>
      <c r="D19" s="162">
        <f>ROUND(VALUE(SUBSTITUTE(実質収支比率等に係る経年分析!H$48,"▲","-")),2)</f>
        <v>2.4300000000000002</v>
      </c>
      <c r="E19" s="162">
        <f>ROUND(VALUE(SUBSTITUTE(実質収支比率等に係る経年分析!I$48,"▲","-")),2)</f>
        <v>1.25</v>
      </c>
      <c r="F19" s="162">
        <f>ROUND(VALUE(SUBSTITUTE(実質収支比率等に係る経年分析!J$48,"▲","-")),2)</f>
        <v>0.06</v>
      </c>
    </row>
    <row r="20" spans="1:11" x14ac:dyDescent="0.2">
      <c r="A20" s="162" t="s">
        <v>53</v>
      </c>
      <c r="B20" s="162">
        <f>ROUND(VALUE(SUBSTITUTE(実質収支比率等に係る経年分析!F$47,"▲","-")),2)</f>
        <v>15.71</v>
      </c>
      <c r="C20" s="162">
        <f>ROUND(VALUE(SUBSTITUTE(実質収支比率等に係る経年分析!G$47,"▲","-")),2)</f>
        <v>20.29</v>
      </c>
      <c r="D20" s="162">
        <f>ROUND(VALUE(SUBSTITUTE(実質収支比率等に係る経年分析!H$47,"▲","-")),2)</f>
        <v>21.31</v>
      </c>
      <c r="E20" s="162">
        <f>ROUND(VALUE(SUBSTITUTE(実質収支比率等に係る経年分析!I$47,"▲","-")),2)</f>
        <v>22.1</v>
      </c>
      <c r="F20" s="162">
        <f>ROUND(VALUE(SUBSTITUTE(実質収支比率等に係る経年分析!J$47,"▲","-")),2)</f>
        <v>22.22</v>
      </c>
    </row>
    <row r="21" spans="1:11" x14ac:dyDescent="0.2">
      <c r="A21" s="162" t="s">
        <v>54</v>
      </c>
      <c r="B21" s="162">
        <f>IF(ISNUMBER(VALUE(SUBSTITUTE(実質収支比率等に係る経年分析!F$49,"▲","-"))),ROUND(VALUE(SUBSTITUTE(実質収支比率等に係る経年分析!F$49,"▲","-")),2),NA())</f>
        <v>2.09</v>
      </c>
      <c r="C21" s="162">
        <f>IF(ISNUMBER(VALUE(SUBSTITUTE(実質収支比率等に係る経年分析!G$49,"▲","-"))),ROUND(VALUE(SUBSTITUTE(実質収支比率等に係る経年分析!G$49,"▲","-")),2),NA())</f>
        <v>5.71</v>
      </c>
      <c r="D21" s="162">
        <f>IF(ISNUMBER(VALUE(SUBSTITUTE(実質収支比率等に係る経年分析!H$49,"▲","-"))),ROUND(VALUE(SUBSTITUTE(実質収支比率等に係る経年分析!H$49,"▲","-")),2),NA())</f>
        <v>2.17</v>
      </c>
      <c r="E21" s="162">
        <f>IF(ISNUMBER(VALUE(SUBSTITUTE(実質収支比率等に係る経年分析!I$49,"▲","-"))),ROUND(VALUE(SUBSTITUTE(実質収支比率等に係る経年分析!I$49,"▲","-")),2),NA())</f>
        <v>0.06</v>
      </c>
      <c r="F21" s="162">
        <f>IF(ISNUMBER(VALUE(SUBSTITUTE(実質収支比率等に係る経年分析!J$49,"▲","-"))),ROUND(VALUE(SUBSTITUTE(実質収支比率等に係る経年分析!J$49,"▲","-")),2),NA())</f>
        <v>-0.54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一般会計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0.5</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0.79</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2.4300000000000002</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1.25</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0.05</v>
      </c>
    </row>
    <row r="31" spans="1:11" x14ac:dyDescent="0.2">
      <c r="A31" s="163" t="str">
        <f>IF(連結実質赤字比率に係る赤字・黒字の構成分析!C$39="",NA(),連結実質赤字比率に係る赤字・黒字の構成分析!C$39)</f>
        <v>介護保険事業特別会計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1.29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1.1200000000000001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0.59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0.21</v>
      </c>
    </row>
    <row r="32" spans="1:11" x14ac:dyDescent="0.2">
      <c r="A32" s="163" t="str">
        <f>IF(連結実質赤字比率に係る赤字・黒字の構成分析!C$38="",NA(),連結実質赤字比率に係る赤字・黒字の構成分析!C$38)</f>
        <v>後期高齢者医療事業特別会計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0.31</v>
      </c>
    </row>
    <row r="33" spans="1:16" x14ac:dyDescent="0.2">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0.14000000000000001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0.28000000000000003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0.56999999999999995</v>
      </c>
    </row>
    <row r="34" spans="1:16" x14ac:dyDescent="0.2">
      <c r="A34" s="163" t="str">
        <f>IF(連結実質赤字比率に係る赤字・黒字の構成分析!C$36="",NA(),連結実質赤字比率に係る赤字・黒字の構成分析!C$36)</f>
        <v>国民健康保険事業特別会計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2.59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1.28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1.55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1.55</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14.53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13.43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13.67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13.23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12.47</v>
      </c>
    </row>
    <row r="36" spans="1:16" x14ac:dyDescent="0.2">
      <c r="A36" s="163" t="str">
        <f>IF(連結実質赤字比率に係る赤字・黒字の構成分析!C$34="",NA(),連結実質赤字比率に係る赤字・黒字の構成分析!C$34)</f>
        <v>病院事業会計</v>
      </c>
      <c r="B36" s="163">
        <f>IF(ROUND(VALUE(SUBSTITUTE(連結実質赤字比率に係る赤字・黒字の構成分析!F$34,"▲", "-")), 2) &lt; 0, ABS(ROUND(VALUE(SUBSTITUTE(連結実質赤字比率に係る赤字・黒字の構成分析!F$34,"▲", "-")), 2)), NA())</f>
        <v>0.32</v>
      </c>
      <c r="C36" s="163" t="e">
        <f>IF(ROUND(VALUE(SUBSTITUTE(連結実質赤字比率に係る赤字・黒字の構成分析!F$34,"▲", "-")), 2) &gt;= 0, ABS(ROUND(VALUE(SUBSTITUTE(連結実質赤字比率に係る赤字・黒字の構成分析!F$34,"▲", "-")), 2)), NA())</f>
        <v>#N/A</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3.54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4.45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1.78</v>
      </c>
      <c r="J36" s="163">
        <f>IF(ROUND(VALUE(SUBSTITUTE(連結実質赤字比率に係る赤字・黒字の構成分析!J$34,"▲", "-")), 2) &lt; 0, ABS(ROUND(VALUE(SUBSTITUTE(連結実質赤字比率に係る赤字・黒字の構成分析!J$34,"▲", "-")), 2)), NA())</f>
        <v>0.1</v>
      </c>
      <c r="K36" s="163" t="e">
        <f>IF(ROUND(VALUE(SUBSTITUTE(連結実質赤字比率に係る赤字・黒字の構成分析!J$34,"▲", "-")), 2) &gt;= 0, ABS(ROUND(VALUE(SUBSTITUTE(連結実質赤字比率に係る赤字・黒字の構成分析!J$34,"▲", "-")), 2)), NA())</f>
        <v>#N/A</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3236</v>
      </c>
      <c r="E42" s="164"/>
      <c r="F42" s="164"/>
      <c r="G42" s="164">
        <f>'実質公債費比率（分子）の構造'!L$52</f>
        <v>7173</v>
      </c>
      <c r="H42" s="164"/>
      <c r="I42" s="164"/>
      <c r="J42" s="164">
        <f>'実質公債費比率（分子）の構造'!M$52</f>
        <v>3795</v>
      </c>
      <c r="K42" s="164"/>
      <c r="L42" s="164"/>
      <c r="M42" s="164">
        <f>'実質公債費比率（分子）の構造'!N$52</f>
        <v>3159</v>
      </c>
      <c r="N42" s="164"/>
      <c r="O42" s="164"/>
      <c r="P42" s="164">
        <f>'実質公債費比率（分子）の構造'!O$52</f>
        <v>3178</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83</v>
      </c>
      <c r="C44" s="164"/>
      <c r="D44" s="164"/>
      <c r="E44" s="164">
        <f>'実質公債費比率（分子）の構造'!L$50</f>
        <v>4097</v>
      </c>
      <c r="F44" s="164"/>
      <c r="G44" s="164"/>
      <c r="H44" s="164">
        <f>'実質公債費比率（分子）の構造'!M$50</f>
        <v>893</v>
      </c>
      <c r="I44" s="164"/>
      <c r="J44" s="164"/>
      <c r="K44" s="164">
        <f>'実質公債費比率（分子）の構造'!N$50</f>
        <v>107</v>
      </c>
      <c r="L44" s="164"/>
      <c r="M44" s="164"/>
      <c r="N44" s="164">
        <f>'実質公債費比率（分子）の構造'!O$50</f>
        <v>107</v>
      </c>
      <c r="O44" s="164"/>
      <c r="P44" s="164"/>
    </row>
    <row r="45" spans="1:16" x14ac:dyDescent="0.2">
      <c r="A45" s="164" t="s">
        <v>63</v>
      </c>
      <c r="B45" s="164">
        <f>'実質公債費比率（分子）の構造'!K$49</f>
        <v>240</v>
      </c>
      <c r="C45" s="164"/>
      <c r="D45" s="164"/>
      <c r="E45" s="164">
        <f>'実質公債費比率（分子）の構造'!L$49</f>
        <v>139</v>
      </c>
      <c r="F45" s="164"/>
      <c r="G45" s="164"/>
      <c r="H45" s="164">
        <f>'実質公債費比率（分子）の構造'!M$49</f>
        <v>40</v>
      </c>
      <c r="I45" s="164"/>
      <c r="J45" s="164"/>
      <c r="K45" s="164">
        <f>'実質公債費比率（分子）の構造'!N$49</f>
        <v>69</v>
      </c>
      <c r="L45" s="164"/>
      <c r="M45" s="164"/>
      <c r="N45" s="164">
        <f>'実質公債費比率（分子）の構造'!O$49</f>
        <v>103</v>
      </c>
      <c r="O45" s="164"/>
      <c r="P45" s="164"/>
    </row>
    <row r="46" spans="1:16" x14ac:dyDescent="0.2">
      <c r="A46" s="164" t="s">
        <v>64</v>
      </c>
      <c r="B46" s="164">
        <f>'実質公債費比率（分子）の構造'!K$48</f>
        <v>1192</v>
      </c>
      <c r="C46" s="164"/>
      <c r="D46" s="164"/>
      <c r="E46" s="164">
        <f>'実質公債費比率（分子）の構造'!L$48</f>
        <v>1172</v>
      </c>
      <c r="F46" s="164"/>
      <c r="G46" s="164"/>
      <c r="H46" s="164">
        <f>'実質公債費比率（分子）の構造'!M$48</f>
        <v>1189</v>
      </c>
      <c r="I46" s="164"/>
      <c r="J46" s="164"/>
      <c r="K46" s="164">
        <f>'実質公債費比率（分子）の構造'!N$48</f>
        <v>1254</v>
      </c>
      <c r="L46" s="164"/>
      <c r="M46" s="164"/>
      <c r="N46" s="164">
        <f>'実質公債費比率（分子）の構造'!O$48</f>
        <v>1239</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2466</v>
      </c>
      <c r="C49" s="164"/>
      <c r="D49" s="164"/>
      <c r="E49" s="164">
        <f>'実質公債費比率（分子）の構造'!L$45</f>
        <v>2491</v>
      </c>
      <c r="F49" s="164"/>
      <c r="G49" s="164"/>
      <c r="H49" s="164">
        <f>'実質公債費比率（分子）の構造'!M$45</f>
        <v>2573</v>
      </c>
      <c r="I49" s="164"/>
      <c r="J49" s="164"/>
      <c r="K49" s="164">
        <f>'実質公債費比率（分子）の構造'!N$45</f>
        <v>2665</v>
      </c>
      <c r="L49" s="164"/>
      <c r="M49" s="164"/>
      <c r="N49" s="164">
        <f>'実質公債費比率（分子）の構造'!O$45</f>
        <v>2820</v>
      </c>
      <c r="O49" s="164"/>
      <c r="P49" s="164"/>
    </row>
    <row r="50" spans="1:16" x14ac:dyDescent="0.2">
      <c r="A50" s="164" t="s">
        <v>67</v>
      </c>
      <c r="B50" s="164" t="e">
        <f>NA()</f>
        <v>#N/A</v>
      </c>
      <c r="C50" s="164">
        <f>IF(ISNUMBER('実質公債費比率（分子）の構造'!K$53),'実質公債費比率（分子）の構造'!K$53,NA())</f>
        <v>745</v>
      </c>
      <c r="D50" s="164" t="e">
        <f>NA()</f>
        <v>#N/A</v>
      </c>
      <c r="E50" s="164" t="e">
        <f>NA()</f>
        <v>#N/A</v>
      </c>
      <c r="F50" s="164">
        <f>IF(ISNUMBER('実質公債費比率（分子）の構造'!L$53),'実質公債費比率（分子）の構造'!L$53,NA())</f>
        <v>726</v>
      </c>
      <c r="G50" s="164" t="e">
        <f>NA()</f>
        <v>#N/A</v>
      </c>
      <c r="H50" s="164" t="e">
        <f>NA()</f>
        <v>#N/A</v>
      </c>
      <c r="I50" s="164">
        <f>IF(ISNUMBER('実質公債費比率（分子）の構造'!M$53),'実質公債費比率（分子）の構造'!M$53,NA())</f>
        <v>900</v>
      </c>
      <c r="J50" s="164" t="e">
        <f>NA()</f>
        <v>#N/A</v>
      </c>
      <c r="K50" s="164" t="e">
        <f>NA()</f>
        <v>#N/A</v>
      </c>
      <c r="L50" s="164">
        <f>IF(ISNUMBER('実質公債費比率（分子）の構造'!N$53),'実質公債費比率（分子）の構造'!N$53,NA())</f>
        <v>936</v>
      </c>
      <c r="M50" s="164" t="e">
        <f>NA()</f>
        <v>#N/A</v>
      </c>
      <c r="N50" s="164" t="e">
        <f>NA()</f>
        <v>#N/A</v>
      </c>
      <c r="O50" s="164">
        <f>IF(ISNUMBER('実質公債費比率（分子）の構造'!O$53),'実質公債費比率（分子）の構造'!O$53,NA())</f>
        <v>1091</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31203</v>
      </c>
      <c r="E56" s="163"/>
      <c r="F56" s="163"/>
      <c r="G56" s="163">
        <f>'将来負担比率（分子）の構造'!J$52</f>
        <v>32223</v>
      </c>
      <c r="H56" s="163"/>
      <c r="I56" s="163"/>
      <c r="J56" s="163">
        <f>'将来負担比率（分子）の構造'!K$52</f>
        <v>31980</v>
      </c>
      <c r="K56" s="163"/>
      <c r="L56" s="163"/>
      <c r="M56" s="163">
        <f>'将来負担比率（分子）の構造'!L$52</f>
        <v>30905</v>
      </c>
      <c r="N56" s="163"/>
      <c r="O56" s="163"/>
      <c r="P56" s="163">
        <f>'将来負担比率（分子）の構造'!M$52</f>
        <v>29389</v>
      </c>
    </row>
    <row r="57" spans="1:16" x14ac:dyDescent="0.2">
      <c r="A57" s="163" t="s">
        <v>42</v>
      </c>
      <c r="B57" s="163"/>
      <c r="C57" s="163"/>
      <c r="D57" s="163">
        <f>'将来負担比率（分子）の構造'!I$51</f>
        <v>7576</v>
      </c>
      <c r="E57" s="163"/>
      <c r="F57" s="163"/>
      <c r="G57" s="163">
        <f>'将来負担比率（分子）の構造'!J$51</f>
        <v>8358</v>
      </c>
      <c r="H57" s="163"/>
      <c r="I57" s="163"/>
      <c r="J57" s="163">
        <f>'将来負担比率（分子）の構造'!K$51</f>
        <v>9177</v>
      </c>
      <c r="K57" s="163"/>
      <c r="L57" s="163"/>
      <c r="M57" s="163">
        <f>'将来負担比率（分子）の構造'!L$51</f>
        <v>9847</v>
      </c>
      <c r="N57" s="163"/>
      <c r="O57" s="163"/>
      <c r="P57" s="163">
        <f>'将来負担比率（分子）の構造'!M$51</f>
        <v>10233</v>
      </c>
    </row>
    <row r="58" spans="1:16" x14ac:dyDescent="0.2">
      <c r="A58" s="163" t="s">
        <v>41</v>
      </c>
      <c r="B58" s="163"/>
      <c r="C58" s="163"/>
      <c r="D58" s="163">
        <f>'将来負担比率（分子）の構造'!I$50</f>
        <v>7352</v>
      </c>
      <c r="E58" s="163"/>
      <c r="F58" s="163"/>
      <c r="G58" s="163">
        <f>'将来負担比率（分子）の構造'!J$50</f>
        <v>9891</v>
      </c>
      <c r="H58" s="163"/>
      <c r="I58" s="163"/>
      <c r="J58" s="163">
        <f>'将来負担比率（分子）の構造'!K$50</f>
        <v>9940</v>
      </c>
      <c r="K58" s="163"/>
      <c r="L58" s="163"/>
      <c r="M58" s="163">
        <f>'将来負担比率（分子）の構造'!L$50</f>
        <v>10151</v>
      </c>
      <c r="N58" s="163"/>
      <c r="O58" s="163"/>
      <c r="P58" s="163">
        <f>'将来負担比率（分子）の構造'!M$50</f>
        <v>10339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0</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f>'将来負担比率（分子）の構造'!M$46</f>
        <v>0</v>
      </c>
      <c r="O61" s="163"/>
      <c r="P61" s="163"/>
    </row>
    <row r="62" spans="1:16" x14ac:dyDescent="0.2">
      <c r="A62" s="163" t="s">
        <v>35</v>
      </c>
      <c r="B62" s="163">
        <f>'将来負担比率（分子）の構造'!I$45</f>
        <v>4105</v>
      </c>
      <c r="C62" s="163"/>
      <c r="D62" s="163"/>
      <c r="E62" s="163">
        <f>'将来負担比率（分子）の構造'!J$45</f>
        <v>4074</v>
      </c>
      <c r="F62" s="163"/>
      <c r="G62" s="163"/>
      <c r="H62" s="163">
        <f>'将来負担比率（分子）の構造'!K$45</f>
        <v>4156</v>
      </c>
      <c r="I62" s="163"/>
      <c r="J62" s="163"/>
      <c r="K62" s="163">
        <f>'将来負担比率（分子）の構造'!L$45</f>
        <v>4208</v>
      </c>
      <c r="L62" s="163"/>
      <c r="M62" s="163"/>
      <c r="N62" s="163">
        <f>'将来負担比率（分子）の構造'!M$45</f>
        <v>4336</v>
      </c>
      <c r="O62" s="163"/>
      <c r="P62" s="163"/>
    </row>
    <row r="63" spans="1:16" x14ac:dyDescent="0.2">
      <c r="A63" s="163" t="s">
        <v>34</v>
      </c>
      <c r="B63" s="163">
        <f>'将来負担比率（分子）の構造'!I$44</f>
        <v>991</v>
      </c>
      <c r="C63" s="163"/>
      <c r="D63" s="163"/>
      <c r="E63" s="163">
        <f>'将来負担比率（分子）の構造'!J$44</f>
        <v>1075</v>
      </c>
      <c r="F63" s="163"/>
      <c r="G63" s="163"/>
      <c r="H63" s="163">
        <f>'将来負担比率（分子）の構造'!K$44</f>
        <v>1442</v>
      </c>
      <c r="I63" s="163"/>
      <c r="J63" s="163"/>
      <c r="K63" s="163">
        <f>'将来負担比率（分子）の構造'!L$44</f>
        <v>1699</v>
      </c>
      <c r="L63" s="163"/>
      <c r="M63" s="163"/>
      <c r="N63" s="163">
        <f>'将来負担比率（分子）の構造'!M$44</f>
        <v>1683</v>
      </c>
      <c r="O63" s="163"/>
      <c r="P63" s="163"/>
    </row>
    <row r="64" spans="1:16" x14ac:dyDescent="0.2">
      <c r="A64" s="163" t="s">
        <v>33</v>
      </c>
      <c r="B64" s="163">
        <f>'将来負担比率（分子）の構造'!I$43</f>
        <v>15868</v>
      </c>
      <c r="C64" s="163"/>
      <c r="D64" s="163"/>
      <c r="E64" s="163">
        <f>'将来負担比率（分子）の構造'!J$43</f>
        <v>15186</v>
      </c>
      <c r="F64" s="163"/>
      <c r="G64" s="163"/>
      <c r="H64" s="163">
        <f>'将来負担比率（分子）の構造'!K$43</f>
        <v>14115</v>
      </c>
      <c r="I64" s="163"/>
      <c r="J64" s="163"/>
      <c r="K64" s="163">
        <f>'将来負担比率（分子）の構造'!L$43</f>
        <v>14036</v>
      </c>
      <c r="L64" s="163"/>
      <c r="M64" s="163"/>
      <c r="N64" s="163">
        <f>'将来負担比率（分子）の構造'!M$43</f>
        <v>14032</v>
      </c>
      <c r="O64" s="163"/>
      <c r="P64" s="163"/>
    </row>
    <row r="65" spans="1:16" x14ac:dyDescent="0.2">
      <c r="A65" s="163" t="s">
        <v>32</v>
      </c>
      <c r="B65" s="163">
        <f>'将来負担比率（分子）の構造'!I$42</f>
        <v>151</v>
      </c>
      <c r="C65" s="163"/>
      <c r="D65" s="163"/>
      <c r="E65" s="163">
        <f>'将来負担比率（分子）の構造'!J$42</f>
        <v>76</v>
      </c>
      <c r="F65" s="163"/>
      <c r="G65" s="163"/>
      <c r="H65" s="163">
        <f>'将来負担比率（分子）の構造'!K$42</f>
        <v>2168</v>
      </c>
      <c r="I65" s="163"/>
      <c r="J65" s="163"/>
      <c r="K65" s="163">
        <f>'将来負担比率（分子）の構造'!L$42</f>
        <v>2061</v>
      </c>
      <c r="L65" s="163"/>
      <c r="M65" s="163"/>
      <c r="N65" s="163">
        <f>'将来負担比率（分子）の構造'!M$42</f>
        <v>1954</v>
      </c>
      <c r="O65" s="163"/>
      <c r="P65" s="163"/>
    </row>
    <row r="66" spans="1:16" x14ac:dyDescent="0.2">
      <c r="A66" s="163" t="s">
        <v>31</v>
      </c>
      <c r="B66" s="163">
        <f>'将来負担比率（分子）の構造'!I$41</f>
        <v>28502</v>
      </c>
      <c r="C66" s="163"/>
      <c r="D66" s="163"/>
      <c r="E66" s="163">
        <f>'将来負担比率（分子）の構造'!J$41</f>
        <v>31785</v>
      </c>
      <c r="F66" s="163"/>
      <c r="G66" s="163"/>
      <c r="H66" s="163">
        <f>'将来負担比率（分子）の構造'!K$41</f>
        <v>32339</v>
      </c>
      <c r="I66" s="163"/>
      <c r="J66" s="163"/>
      <c r="K66" s="163">
        <f>'将来負担比率（分子）の構造'!L$41</f>
        <v>31732</v>
      </c>
      <c r="L66" s="163"/>
      <c r="M66" s="163"/>
      <c r="N66" s="163">
        <f>'将来負担比率（分子）の構造'!M$41</f>
        <v>30070</v>
      </c>
      <c r="O66" s="163"/>
      <c r="P66" s="163"/>
    </row>
    <row r="67" spans="1:16" x14ac:dyDescent="0.2">
      <c r="A67" s="163" t="s">
        <v>71</v>
      </c>
      <c r="B67" s="163" t="e">
        <f>NA()</f>
        <v>#N/A</v>
      </c>
      <c r="C67" s="163">
        <f>IF(ISNUMBER('将来負担比率（分子）の構造'!I$53), IF('将来負担比率（分子）の構造'!I$53 &lt; 0, 0, '将来負担比率（分子）の構造'!I$53), NA())</f>
        <v>3486</v>
      </c>
      <c r="D67" s="163" t="e">
        <f>NA()</f>
        <v>#N/A</v>
      </c>
      <c r="E67" s="163" t="e">
        <f>NA()</f>
        <v>#N/A</v>
      </c>
      <c r="F67" s="163">
        <f>IF(ISNUMBER('将来負担比率（分子）の構造'!J$53), IF('将来負担比率（分子）の構造'!J$53 &lt; 0, 0, '将来負担比率（分子）の構造'!J$53), NA())</f>
        <v>1725</v>
      </c>
      <c r="G67" s="163" t="e">
        <f>NA()</f>
        <v>#N/A</v>
      </c>
      <c r="H67" s="163" t="e">
        <f>NA()</f>
        <v>#N/A</v>
      </c>
      <c r="I67" s="163">
        <f>IF(ISNUMBER('将来負担比率（分子）の構造'!K$53), IF('将来負担比率（分子）の構造'!K$53 &lt; 0, 0, '将来負担比率（分子）の構造'!K$53), NA())</f>
        <v>3122</v>
      </c>
      <c r="J67" s="163" t="e">
        <f>NA()</f>
        <v>#N/A</v>
      </c>
      <c r="K67" s="163" t="e">
        <f>NA()</f>
        <v>#N/A</v>
      </c>
      <c r="L67" s="163">
        <f>IF(ISNUMBER('将来負担比率（分子）の構造'!L$53), IF('将来負担比率（分子）の構造'!L$53 &lt; 0, 0, '将来負担比率（分子）の構造'!L$53), NA())</f>
        <v>2833</v>
      </c>
      <c r="M67" s="163" t="e">
        <f>NA()</f>
        <v>#N/A</v>
      </c>
      <c r="N67" s="163" t="e">
        <f>NA()</f>
        <v>#N/A</v>
      </c>
      <c r="O67" s="163">
        <f>IF(ISNUMBER('将来負担比率（分子）の構造'!M$53), IF('将来負担比率（分子）の構造'!M$53 &lt; 0, 0, '将来負担比率（分子）の構造'!M$53), NA())</f>
        <v>2115</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4044</v>
      </c>
      <c r="C72" s="167">
        <f>基金残高に係る経年分析!G55</f>
        <v>4275</v>
      </c>
      <c r="D72" s="167">
        <f>基金残高に係る経年分析!H55</f>
        <v>4399</v>
      </c>
    </row>
    <row r="73" spans="1:16" x14ac:dyDescent="0.2">
      <c r="A73" s="166" t="s">
        <v>74</v>
      </c>
      <c r="B73" s="167">
        <f>基金残高に係る経年分析!F56</f>
        <v>189</v>
      </c>
      <c r="C73" s="167">
        <f>基金残高に係る経年分析!G56</f>
        <v>189</v>
      </c>
      <c r="D73" s="167">
        <f>基金残高に係る経年分析!H56</f>
        <v>320</v>
      </c>
    </row>
    <row r="74" spans="1:16" x14ac:dyDescent="0.2">
      <c r="A74" s="166" t="s">
        <v>75</v>
      </c>
      <c r="B74" s="167">
        <f>基金残高に係る経年分析!F57</f>
        <v>4240</v>
      </c>
      <c r="C74" s="167">
        <f>基金残高に係る経年分析!G57</f>
        <v>4244</v>
      </c>
      <c r="D74" s="167">
        <f>基金残高に係る経年分析!H57</f>
        <v>4261</v>
      </c>
    </row>
  </sheetData>
  <sheetProtection algorithmName="SHA-512" hashValue="3u4Cl+Bf4gHjc745jBoUga1qzIqdmbtYLk6ixM/JxPuIFteHtcPPCv59q/aeuWPltFAxny8cKFFq175BpKhIhA==" saltValue="zpRW0UlHwGP4IMkmg394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216</v>
      </c>
      <c r="C5" s="680"/>
      <c r="D5" s="680"/>
      <c r="E5" s="680"/>
      <c r="F5" s="680"/>
      <c r="G5" s="680"/>
      <c r="H5" s="680"/>
      <c r="I5" s="680"/>
      <c r="J5" s="680"/>
      <c r="K5" s="680"/>
      <c r="L5" s="680"/>
      <c r="M5" s="680"/>
      <c r="N5" s="680"/>
      <c r="O5" s="680"/>
      <c r="P5" s="680"/>
      <c r="Q5" s="681"/>
      <c r="R5" s="676">
        <v>11373282</v>
      </c>
      <c r="S5" s="677"/>
      <c r="T5" s="677"/>
      <c r="U5" s="677"/>
      <c r="V5" s="677"/>
      <c r="W5" s="677"/>
      <c r="X5" s="677"/>
      <c r="Y5" s="702"/>
      <c r="Z5" s="715">
        <v>30</v>
      </c>
      <c r="AA5" s="715"/>
      <c r="AB5" s="715"/>
      <c r="AC5" s="715"/>
      <c r="AD5" s="716">
        <v>10495263</v>
      </c>
      <c r="AE5" s="716"/>
      <c r="AF5" s="716"/>
      <c r="AG5" s="716"/>
      <c r="AH5" s="716"/>
      <c r="AI5" s="716"/>
      <c r="AJ5" s="716"/>
      <c r="AK5" s="716"/>
      <c r="AL5" s="703">
        <v>51.4</v>
      </c>
      <c r="AM5" s="685"/>
      <c r="AN5" s="685"/>
      <c r="AO5" s="704"/>
      <c r="AP5" s="679" t="s">
        <v>217</v>
      </c>
      <c r="AQ5" s="680"/>
      <c r="AR5" s="680"/>
      <c r="AS5" s="680"/>
      <c r="AT5" s="680"/>
      <c r="AU5" s="680"/>
      <c r="AV5" s="680"/>
      <c r="AW5" s="680"/>
      <c r="AX5" s="680"/>
      <c r="AY5" s="680"/>
      <c r="AZ5" s="680"/>
      <c r="BA5" s="680"/>
      <c r="BB5" s="680"/>
      <c r="BC5" s="680"/>
      <c r="BD5" s="680"/>
      <c r="BE5" s="680"/>
      <c r="BF5" s="681"/>
      <c r="BG5" s="621">
        <v>10494029</v>
      </c>
      <c r="BH5" s="622"/>
      <c r="BI5" s="622"/>
      <c r="BJ5" s="622"/>
      <c r="BK5" s="622"/>
      <c r="BL5" s="622"/>
      <c r="BM5" s="622"/>
      <c r="BN5" s="623"/>
      <c r="BO5" s="659">
        <v>92.3</v>
      </c>
      <c r="BP5" s="659"/>
      <c r="BQ5" s="659"/>
      <c r="BR5" s="659"/>
      <c r="BS5" s="660">
        <v>145500</v>
      </c>
      <c r="BT5" s="660"/>
      <c r="BU5" s="660"/>
      <c r="BV5" s="660"/>
      <c r="BW5" s="660"/>
      <c r="BX5" s="660"/>
      <c r="BY5" s="660"/>
      <c r="BZ5" s="660"/>
      <c r="CA5" s="660"/>
      <c r="CB5" s="700"/>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2">
      <c r="B6" s="618" t="s">
        <v>221</v>
      </c>
      <c r="C6" s="619"/>
      <c r="D6" s="619"/>
      <c r="E6" s="619"/>
      <c r="F6" s="619"/>
      <c r="G6" s="619"/>
      <c r="H6" s="619"/>
      <c r="I6" s="619"/>
      <c r="J6" s="619"/>
      <c r="K6" s="619"/>
      <c r="L6" s="619"/>
      <c r="M6" s="619"/>
      <c r="N6" s="619"/>
      <c r="O6" s="619"/>
      <c r="P6" s="619"/>
      <c r="Q6" s="620"/>
      <c r="R6" s="621">
        <v>181266</v>
      </c>
      <c r="S6" s="622"/>
      <c r="T6" s="622"/>
      <c r="U6" s="622"/>
      <c r="V6" s="622"/>
      <c r="W6" s="622"/>
      <c r="X6" s="622"/>
      <c r="Y6" s="623"/>
      <c r="Z6" s="659">
        <v>0.5</v>
      </c>
      <c r="AA6" s="659"/>
      <c r="AB6" s="659"/>
      <c r="AC6" s="659"/>
      <c r="AD6" s="660">
        <v>181266</v>
      </c>
      <c r="AE6" s="660"/>
      <c r="AF6" s="660"/>
      <c r="AG6" s="660"/>
      <c r="AH6" s="660"/>
      <c r="AI6" s="660"/>
      <c r="AJ6" s="660"/>
      <c r="AK6" s="660"/>
      <c r="AL6" s="624">
        <v>0.9</v>
      </c>
      <c r="AM6" s="625"/>
      <c r="AN6" s="625"/>
      <c r="AO6" s="661"/>
      <c r="AP6" s="618" t="s">
        <v>222</v>
      </c>
      <c r="AQ6" s="619"/>
      <c r="AR6" s="619"/>
      <c r="AS6" s="619"/>
      <c r="AT6" s="619"/>
      <c r="AU6" s="619"/>
      <c r="AV6" s="619"/>
      <c r="AW6" s="619"/>
      <c r="AX6" s="619"/>
      <c r="AY6" s="619"/>
      <c r="AZ6" s="619"/>
      <c r="BA6" s="619"/>
      <c r="BB6" s="619"/>
      <c r="BC6" s="619"/>
      <c r="BD6" s="619"/>
      <c r="BE6" s="619"/>
      <c r="BF6" s="620"/>
      <c r="BG6" s="621">
        <v>10494029</v>
      </c>
      <c r="BH6" s="622"/>
      <c r="BI6" s="622"/>
      <c r="BJ6" s="622"/>
      <c r="BK6" s="622"/>
      <c r="BL6" s="622"/>
      <c r="BM6" s="622"/>
      <c r="BN6" s="623"/>
      <c r="BO6" s="659">
        <v>92.3</v>
      </c>
      <c r="BP6" s="659"/>
      <c r="BQ6" s="659"/>
      <c r="BR6" s="659"/>
      <c r="BS6" s="660">
        <v>145500</v>
      </c>
      <c r="BT6" s="660"/>
      <c r="BU6" s="660"/>
      <c r="BV6" s="660"/>
      <c r="BW6" s="660"/>
      <c r="BX6" s="660"/>
      <c r="BY6" s="660"/>
      <c r="BZ6" s="660"/>
      <c r="CA6" s="660"/>
      <c r="CB6" s="700"/>
      <c r="CD6" s="679" t="s">
        <v>223</v>
      </c>
      <c r="CE6" s="680"/>
      <c r="CF6" s="680"/>
      <c r="CG6" s="680"/>
      <c r="CH6" s="680"/>
      <c r="CI6" s="680"/>
      <c r="CJ6" s="680"/>
      <c r="CK6" s="680"/>
      <c r="CL6" s="680"/>
      <c r="CM6" s="680"/>
      <c r="CN6" s="680"/>
      <c r="CO6" s="680"/>
      <c r="CP6" s="680"/>
      <c r="CQ6" s="681"/>
      <c r="CR6" s="621">
        <v>246589</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246589</v>
      </c>
      <c r="DR6" s="622"/>
      <c r="DS6" s="622"/>
      <c r="DT6" s="622"/>
      <c r="DU6" s="622"/>
      <c r="DV6" s="622"/>
      <c r="DW6" s="622"/>
      <c r="DX6" s="622"/>
      <c r="DY6" s="622"/>
      <c r="DZ6" s="622"/>
      <c r="EA6" s="622"/>
      <c r="EB6" s="622"/>
      <c r="EC6" s="658"/>
    </row>
    <row r="7" spans="2:143" ht="11.25" customHeight="1" x14ac:dyDescent="0.2">
      <c r="B7" s="618" t="s">
        <v>224</v>
      </c>
      <c r="C7" s="619"/>
      <c r="D7" s="619"/>
      <c r="E7" s="619"/>
      <c r="F7" s="619"/>
      <c r="G7" s="619"/>
      <c r="H7" s="619"/>
      <c r="I7" s="619"/>
      <c r="J7" s="619"/>
      <c r="K7" s="619"/>
      <c r="L7" s="619"/>
      <c r="M7" s="619"/>
      <c r="N7" s="619"/>
      <c r="O7" s="619"/>
      <c r="P7" s="619"/>
      <c r="Q7" s="620"/>
      <c r="R7" s="621">
        <v>11772</v>
      </c>
      <c r="S7" s="622"/>
      <c r="T7" s="622"/>
      <c r="U7" s="622"/>
      <c r="V7" s="622"/>
      <c r="W7" s="622"/>
      <c r="X7" s="622"/>
      <c r="Y7" s="623"/>
      <c r="Z7" s="659">
        <v>0</v>
      </c>
      <c r="AA7" s="659"/>
      <c r="AB7" s="659"/>
      <c r="AC7" s="659"/>
      <c r="AD7" s="660">
        <v>11772</v>
      </c>
      <c r="AE7" s="660"/>
      <c r="AF7" s="660"/>
      <c r="AG7" s="660"/>
      <c r="AH7" s="660"/>
      <c r="AI7" s="660"/>
      <c r="AJ7" s="660"/>
      <c r="AK7" s="660"/>
      <c r="AL7" s="624">
        <v>0.1</v>
      </c>
      <c r="AM7" s="625"/>
      <c r="AN7" s="625"/>
      <c r="AO7" s="661"/>
      <c r="AP7" s="618" t="s">
        <v>225</v>
      </c>
      <c r="AQ7" s="619"/>
      <c r="AR7" s="619"/>
      <c r="AS7" s="619"/>
      <c r="AT7" s="619"/>
      <c r="AU7" s="619"/>
      <c r="AV7" s="619"/>
      <c r="AW7" s="619"/>
      <c r="AX7" s="619"/>
      <c r="AY7" s="619"/>
      <c r="AZ7" s="619"/>
      <c r="BA7" s="619"/>
      <c r="BB7" s="619"/>
      <c r="BC7" s="619"/>
      <c r="BD7" s="619"/>
      <c r="BE7" s="619"/>
      <c r="BF7" s="620"/>
      <c r="BG7" s="621">
        <v>4585732</v>
      </c>
      <c r="BH7" s="622"/>
      <c r="BI7" s="622"/>
      <c r="BJ7" s="622"/>
      <c r="BK7" s="622"/>
      <c r="BL7" s="622"/>
      <c r="BM7" s="622"/>
      <c r="BN7" s="623"/>
      <c r="BO7" s="659">
        <v>40.299999999999997</v>
      </c>
      <c r="BP7" s="659"/>
      <c r="BQ7" s="659"/>
      <c r="BR7" s="659"/>
      <c r="BS7" s="660">
        <v>145500</v>
      </c>
      <c r="BT7" s="660"/>
      <c r="BU7" s="660"/>
      <c r="BV7" s="660"/>
      <c r="BW7" s="660"/>
      <c r="BX7" s="660"/>
      <c r="BY7" s="660"/>
      <c r="BZ7" s="660"/>
      <c r="CA7" s="660"/>
      <c r="CB7" s="700"/>
      <c r="CD7" s="618" t="s">
        <v>226</v>
      </c>
      <c r="CE7" s="619"/>
      <c r="CF7" s="619"/>
      <c r="CG7" s="619"/>
      <c r="CH7" s="619"/>
      <c r="CI7" s="619"/>
      <c r="CJ7" s="619"/>
      <c r="CK7" s="619"/>
      <c r="CL7" s="619"/>
      <c r="CM7" s="619"/>
      <c r="CN7" s="619"/>
      <c r="CO7" s="619"/>
      <c r="CP7" s="619"/>
      <c r="CQ7" s="620"/>
      <c r="CR7" s="621">
        <v>4796827</v>
      </c>
      <c r="CS7" s="622"/>
      <c r="CT7" s="622"/>
      <c r="CU7" s="622"/>
      <c r="CV7" s="622"/>
      <c r="CW7" s="622"/>
      <c r="CX7" s="622"/>
      <c r="CY7" s="623"/>
      <c r="CZ7" s="659">
        <v>12.7</v>
      </c>
      <c r="DA7" s="659"/>
      <c r="DB7" s="659"/>
      <c r="DC7" s="659"/>
      <c r="DD7" s="627">
        <v>158061</v>
      </c>
      <c r="DE7" s="622"/>
      <c r="DF7" s="622"/>
      <c r="DG7" s="622"/>
      <c r="DH7" s="622"/>
      <c r="DI7" s="622"/>
      <c r="DJ7" s="622"/>
      <c r="DK7" s="622"/>
      <c r="DL7" s="622"/>
      <c r="DM7" s="622"/>
      <c r="DN7" s="622"/>
      <c r="DO7" s="622"/>
      <c r="DP7" s="623"/>
      <c r="DQ7" s="627">
        <v>3593139</v>
      </c>
      <c r="DR7" s="622"/>
      <c r="DS7" s="622"/>
      <c r="DT7" s="622"/>
      <c r="DU7" s="622"/>
      <c r="DV7" s="622"/>
      <c r="DW7" s="622"/>
      <c r="DX7" s="622"/>
      <c r="DY7" s="622"/>
      <c r="DZ7" s="622"/>
      <c r="EA7" s="622"/>
      <c r="EB7" s="622"/>
      <c r="EC7" s="658"/>
    </row>
    <row r="8" spans="2:143" ht="11.25" customHeight="1" x14ac:dyDescent="0.2">
      <c r="B8" s="618" t="s">
        <v>227</v>
      </c>
      <c r="C8" s="619"/>
      <c r="D8" s="619"/>
      <c r="E8" s="619"/>
      <c r="F8" s="619"/>
      <c r="G8" s="619"/>
      <c r="H8" s="619"/>
      <c r="I8" s="619"/>
      <c r="J8" s="619"/>
      <c r="K8" s="619"/>
      <c r="L8" s="619"/>
      <c r="M8" s="619"/>
      <c r="N8" s="619"/>
      <c r="O8" s="619"/>
      <c r="P8" s="619"/>
      <c r="Q8" s="620"/>
      <c r="R8" s="621">
        <v>130135</v>
      </c>
      <c r="S8" s="622"/>
      <c r="T8" s="622"/>
      <c r="U8" s="622"/>
      <c r="V8" s="622"/>
      <c r="W8" s="622"/>
      <c r="X8" s="622"/>
      <c r="Y8" s="623"/>
      <c r="Z8" s="659">
        <v>0.3</v>
      </c>
      <c r="AA8" s="659"/>
      <c r="AB8" s="659"/>
      <c r="AC8" s="659"/>
      <c r="AD8" s="660">
        <v>130135</v>
      </c>
      <c r="AE8" s="660"/>
      <c r="AF8" s="660"/>
      <c r="AG8" s="660"/>
      <c r="AH8" s="660"/>
      <c r="AI8" s="660"/>
      <c r="AJ8" s="660"/>
      <c r="AK8" s="660"/>
      <c r="AL8" s="624">
        <v>0.6</v>
      </c>
      <c r="AM8" s="625"/>
      <c r="AN8" s="625"/>
      <c r="AO8" s="661"/>
      <c r="AP8" s="618" t="s">
        <v>228</v>
      </c>
      <c r="AQ8" s="619"/>
      <c r="AR8" s="619"/>
      <c r="AS8" s="619"/>
      <c r="AT8" s="619"/>
      <c r="AU8" s="619"/>
      <c r="AV8" s="619"/>
      <c r="AW8" s="619"/>
      <c r="AX8" s="619"/>
      <c r="AY8" s="619"/>
      <c r="AZ8" s="619"/>
      <c r="BA8" s="619"/>
      <c r="BB8" s="619"/>
      <c r="BC8" s="619"/>
      <c r="BD8" s="619"/>
      <c r="BE8" s="619"/>
      <c r="BF8" s="620"/>
      <c r="BG8" s="621">
        <v>118773</v>
      </c>
      <c r="BH8" s="622"/>
      <c r="BI8" s="622"/>
      <c r="BJ8" s="622"/>
      <c r="BK8" s="622"/>
      <c r="BL8" s="622"/>
      <c r="BM8" s="622"/>
      <c r="BN8" s="623"/>
      <c r="BO8" s="659">
        <v>1</v>
      </c>
      <c r="BP8" s="659"/>
      <c r="BQ8" s="659"/>
      <c r="BR8" s="659"/>
      <c r="BS8" s="660" t="s">
        <v>122</v>
      </c>
      <c r="BT8" s="660"/>
      <c r="BU8" s="660"/>
      <c r="BV8" s="660"/>
      <c r="BW8" s="660"/>
      <c r="BX8" s="660"/>
      <c r="BY8" s="660"/>
      <c r="BZ8" s="660"/>
      <c r="CA8" s="660"/>
      <c r="CB8" s="700"/>
      <c r="CD8" s="618" t="s">
        <v>229</v>
      </c>
      <c r="CE8" s="619"/>
      <c r="CF8" s="619"/>
      <c r="CG8" s="619"/>
      <c r="CH8" s="619"/>
      <c r="CI8" s="619"/>
      <c r="CJ8" s="619"/>
      <c r="CK8" s="619"/>
      <c r="CL8" s="619"/>
      <c r="CM8" s="619"/>
      <c r="CN8" s="619"/>
      <c r="CO8" s="619"/>
      <c r="CP8" s="619"/>
      <c r="CQ8" s="620"/>
      <c r="CR8" s="621">
        <v>18581644</v>
      </c>
      <c r="CS8" s="622"/>
      <c r="CT8" s="622"/>
      <c r="CU8" s="622"/>
      <c r="CV8" s="622"/>
      <c r="CW8" s="622"/>
      <c r="CX8" s="622"/>
      <c r="CY8" s="623"/>
      <c r="CZ8" s="659">
        <v>49.2</v>
      </c>
      <c r="DA8" s="659"/>
      <c r="DB8" s="659"/>
      <c r="DC8" s="659"/>
      <c r="DD8" s="627">
        <v>306966</v>
      </c>
      <c r="DE8" s="622"/>
      <c r="DF8" s="622"/>
      <c r="DG8" s="622"/>
      <c r="DH8" s="622"/>
      <c r="DI8" s="622"/>
      <c r="DJ8" s="622"/>
      <c r="DK8" s="622"/>
      <c r="DL8" s="622"/>
      <c r="DM8" s="622"/>
      <c r="DN8" s="622"/>
      <c r="DO8" s="622"/>
      <c r="DP8" s="623"/>
      <c r="DQ8" s="627">
        <v>7957015</v>
      </c>
      <c r="DR8" s="622"/>
      <c r="DS8" s="622"/>
      <c r="DT8" s="622"/>
      <c r="DU8" s="622"/>
      <c r="DV8" s="622"/>
      <c r="DW8" s="622"/>
      <c r="DX8" s="622"/>
      <c r="DY8" s="622"/>
      <c r="DZ8" s="622"/>
      <c r="EA8" s="622"/>
      <c r="EB8" s="622"/>
      <c r="EC8" s="658"/>
    </row>
    <row r="9" spans="2:143" ht="11.25" customHeight="1" x14ac:dyDescent="0.2">
      <c r="B9" s="618" t="s">
        <v>230</v>
      </c>
      <c r="C9" s="619"/>
      <c r="D9" s="619"/>
      <c r="E9" s="619"/>
      <c r="F9" s="619"/>
      <c r="G9" s="619"/>
      <c r="H9" s="619"/>
      <c r="I9" s="619"/>
      <c r="J9" s="619"/>
      <c r="K9" s="619"/>
      <c r="L9" s="619"/>
      <c r="M9" s="619"/>
      <c r="N9" s="619"/>
      <c r="O9" s="619"/>
      <c r="P9" s="619"/>
      <c r="Q9" s="620"/>
      <c r="R9" s="621">
        <v>170693</v>
      </c>
      <c r="S9" s="622"/>
      <c r="T9" s="622"/>
      <c r="U9" s="622"/>
      <c r="V9" s="622"/>
      <c r="W9" s="622"/>
      <c r="X9" s="622"/>
      <c r="Y9" s="623"/>
      <c r="Z9" s="659">
        <v>0.5</v>
      </c>
      <c r="AA9" s="659"/>
      <c r="AB9" s="659"/>
      <c r="AC9" s="659"/>
      <c r="AD9" s="660">
        <v>170693</v>
      </c>
      <c r="AE9" s="660"/>
      <c r="AF9" s="660"/>
      <c r="AG9" s="660"/>
      <c r="AH9" s="660"/>
      <c r="AI9" s="660"/>
      <c r="AJ9" s="660"/>
      <c r="AK9" s="660"/>
      <c r="AL9" s="624">
        <v>0.8</v>
      </c>
      <c r="AM9" s="625"/>
      <c r="AN9" s="625"/>
      <c r="AO9" s="661"/>
      <c r="AP9" s="618" t="s">
        <v>231</v>
      </c>
      <c r="AQ9" s="619"/>
      <c r="AR9" s="619"/>
      <c r="AS9" s="619"/>
      <c r="AT9" s="619"/>
      <c r="AU9" s="619"/>
      <c r="AV9" s="619"/>
      <c r="AW9" s="619"/>
      <c r="AX9" s="619"/>
      <c r="AY9" s="619"/>
      <c r="AZ9" s="619"/>
      <c r="BA9" s="619"/>
      <c r="BB9" s="619"/>
      <c r="BC9" s="619"/>
      <c r="BD9" s="619"/>
      <c r="BE9" s="619"/>
      <c r="BF9" s="620"/>
      <c r="BG9" s="621">
        <v>3725865</v>
      </c>
      <c r="BH9" s="622"/>
      <c r="BI9" s="622"/>
      <c r="BJ9" s="622"/>
      <c r="BK9" s="622"/>
      <c r="BL9" s="622"/>
      <c r="BM9" s="622"/>
      <c r="BN9" s="623"/>
      <c r="BO9" s="659">
        <v>32.799999999999997</v>
      </c>
      <c r="BP9" s="659"/>
      <c r="BQ9" s="659"/>
      <c r="BR9" s="659"/>
      <c r="BS9" s="660" t="s">
        <v>122</v>
      </c>
      <c r="BT9" s="660"/>
      <c r="BU9" s="660"/>
      <c r="BV9" s="660"/>
      <c r="BW9" s="660"/>
      <c r="BX9" s="660"/>
      <c r="BY9" s="660"/>
      <c r="BZ9" s="660"/>
      <c r="CA9" s="660"/>
      <c r="CB9" s="700"/>
      <c r="CD9" s="618" t="s">
        <v>232</v>
      </c>
      <c r="CE9" s="619"/>
      <c r="CF9" s="619"/>
      <c r="CG9" s="619"/>
      <c r="CH9" s="619"/>
      <c r="CI9" s="619"/>
      <c r="CJ9" s="619"/>
      <c r="CK9" s="619"/>
      <c r="CL9" s="619"/>
      <c r="CM9" s="619"/>
      <c r="CN9" s="619"/>
      <c r="CO9" s="619"/>
      <c r="CP9" s="619"/>
      <c r="CQ9" s="620"/>
      <c r="CR9" s="621">
        <v>3524132</v>
      </c>
      <c r="CS9" s="622"/>
      <c r="CT9" s="622"/>
      <c r="CU9" s="622"/>
      <c r="CV9" s="622"/>
      <c r="CW9" s="622"/>
      <c r="CX9" s="622"/>
      <c r="CY9" s="623"/>
      <c r="CZ9" s="659">
        <v>9.3000000000000007</v>
      </c>
      <c r="DA9" s="659"/>
      <c r="DB9" s="659"/>
      <c r="DC9" s="659"/>
      <c r="DD9" s="627">
        <v>90257</v>
      </c>
      <c r="DE9" s="622"/>
      <c r="DF9" s="622"/>
      <c r="DG9" s="622"/>
      <c r="DH9" s="622"/>
      <c r="DI9" s="622"/>
      <c r="DJ9" s="622"/>
      <c r="DK9" s="622"/>
      <c r="DL9" s="622"/>
      <c r="DM9" s="622"/>
      <c r="DN9" s="622"/>
      <c r="DO9" s="622"/>
      <c r="DP9" s="623"/>
      <c r="DQ9" s="627">
        <v>3172368</v>
      </c>
      <c r="DR9" s="622"/>
      <c r="DS9" s="622"/>
      <c r="DT9" s="622"/>
      <c r="DU9" s="622"/>
      <c r="DV9" s="622"/>
      <c r="DW9" s="622"/>
      <c r="DX9" s="622"/>
      <c r="DY9" s="622"/>
      <c r="DZ9" s="622"/>
      <c r="EA9" s="622"/>
      <c r="EB9" s="622"/>
      <c r="EC9" s="658"/>
    </row>
    <row r="10" spans="2:143" ht="11.25" customHeight="1" x14ac:dyDescent="0.2">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209954</v>
      </c>
      <c r="BH10" s="622"/>
      <c r="BI10" s="622"/>
      <c r="BJ10" s="622"/>
      <c r="BK10" s="622"/>
      <c r="BL10" s="622"/>
      <c r="BM10" s="622"/>
      <c r="BN10" s="623"/>
      <c r="BO10" s="659">
        <v>1.8</v>
      </c>
      <c r="BP10" s="659"/>
      <c r="BQ10" s="659"/>
      <c r="BR10" s="659"/>
      <c r="BS10" s="660" t="s">
        <v>122</v>
      </c>
      <c r="BT10" s="660"/>
      <c r="BU10" s="660"/>
      <c r="BV10" s="660"/>
      <c r="BW10" s="660"/>
      <c r="BX10" s="660"/>
      <c r="BY10" s="660"/>
      <c r="BZ10" s="660"/>
      <c r="CA10" s="660"/>
      <c r="CB10" s="700"/>
      <c r="CD10" s="618" t="s">
        <v>235</v>
      </c>
      <c r="CE10" s="619"/>
      <c r="CF10" s="619"/>
      <c r="CG10" s="619"/>
      <c r="CH10" s="619"/>
      <c r="CI10" s="619"/>
      <c r="CJ10" s="619"/>
      <c r="CK10" s="619"/>
      <c r="CL10" s="619"/>
      <c r="CM10" s="619"/>
      <c r="CN10" s="619"/>
      <c r="CO10" s="619"/>
      <c r="CP10" s="619"/>
      <c r="CQ10" s="620"/>
      <c r="CR10" s="621">
        <v>14929</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14881</v>
      </c>
      <c r="DR10" s="622"/>
      <c r="DS10" s="622"/>
      <c r="DT10" s="622"/>
      <c r="DU10" s="622"/>
      <c r="DV10" s="622"/>
      <c r="DW10" s="622"/>
      <c r="DX10" s="622"/>
      <c r="DY10" s="622"/>
      <c r="DZ10" s="622"/>
      <c r="EA10" s="622"/>
      <c r="EB10" s="622"/>
      <c r="EC10" s="658"/>
    </row>
    <row r="11" spans="2:143" ht="11.25" customHeight="1" x14ac:dyDescent="0.2">
      <c r="B11" s="618" t="s">
        <v>236</v>
      </c>
      <c r="C11" s="619"/>
      <c r="D11" s="619"/>
      <c r="E11" s="619"/>
      <c r="F11" s="619"/>
      <c r="G11" s="619"/>
      <c r="H11" s="619"/>
      <c r="I11" s="619"/>
      <c r="J11" s="619"/>
      <c r="K11" s="619"/>
      <c r="L11" s="619"/>
      <c r="M11" s="619"/>
      <c r="N11" s="619"/>
      <c r="O11" s="619"/>
      <c r="P11" s="619"/>
      <c r="Q11" s="620"/>
      <c r="R11" s="621">
        <v>2028649</v>
      </c>
      <c r="S11" s="622"/>
      <c r="T11" s="622"/>
      <c r="U11" s="622"/>
      <c r="V11" s="622"/>
      <c r="W11" s="622"/>
      <c r="X11" s="622"/>
      <c r="Y11" s="623"/>
      <c r="Z11" s="624">
        <v>5.4</v>
      </c>
      <c r="AA11" s="625"/>
      <c r="AB11" s="625"/>
      <c r="AC11" s="626"/>
      <c r="AD11" s="627">
        <v>2028649</v>
      </c>
      <c r="AE11" s="622"/>
      <c r="AF11" s="622"/>
      <c r="AG11" s="622"/>
      <c r="AH11" s="622"/>
      <c r="AI11" s="622"/>
      <c r="AJ11" s="622"/>
      <c r="AK11" s="623"/>
      <c r="AL11" s="624">
        <v>9.9</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531140</v>
      </c>
      <c r="BH11" s="622"/>
      <c r="BI11" s="622"/>
      <c r="BJ11" s="622"/>
      <c r="BK11" s="622"/>
      <c r="BL11" s="622"/>
      <c r="BM11" s="622"/>
      <c r="BN11" s="623"/>
      <c r="BO11" s="659">
        <v>4.7</v>
      </c>
      <c r="BP11" s="659"/>
      <c r="BQ11" s="659"/>
      <c r="BR11" s="659"/>
      <c r="BS11" s="660">
        <v>145500</v>
      </c>
      <c r="BT11" s="660"/>
      <c r="BU11" s="660"/>
      <c r="BV11" s="660"/>
      <c r="BW11" s="660"/>
      <c r="BX11" s="660"/>
      <c r="BY11" s="660"/>
      <c r="BZ11" s="660"/>
      <c r="CA11" s="660"/>
      <c r="CB11" s="700"/>
      <c r="CD11" s="618" t="s">
        <v>238</v>
      </c>
      <c r="CE11" s="619"/>
      <c r="CF11" s="619"/>
      <c r="CG11" s="619"/>
      <c r="CH11" s="619"/>
      <c r="CI11" s="619"/>
      <c r="CJ11" s="619"/>
      <c r="CK11" s="619"/>
      <c r="CL11" s="619"/>
      <c r="CM11" s="619"/>
      <c r="CN11" s="619"/>
      <c r="CO11" s="619"/>
      <c r="CP11" s="619"/>
      <c r="CQ11" s="620"/>
      <c r="CR11" s="621">
        <v>202874</v>
      </c>
      <c r="CS11" s="622"/>
      <c r="CT11" s="622"/>
      <c r="CU11" s="622"/>
      <c r="CV11" s="622"/>
      <c r="CW11" s="622"/>
      <c r="CX11" s="622"/>
      <c r="CY11" s="623"/>
      <c r="CZ11" s="659">
        <v>0.5</v>
      </c>
      <c r="DA11" s="659"/>
      <c r="DB11" s="659"/>
      <c r="DC11" s="659"/>
      <c r="DD11" s="627">
        <v>30195</v>
      </c>
      <c r="DE11" s="622"/>
      <c r="DF11" s="622"/>
      <c r="DG11" s="622"/>
      <c r="DH11" s="622"/>
      <c r="DI11" s="622"/>
      <c r="DJ11" s="622"/>
      <c r="DK11" s="622"/>
      <c r="DL11" s="622"/>
      <c r="DM11" s="622"/>
      <c r="DN11" s="622"/>
      <c r="DO11" s="622"/>
      <c r="DP11" s="623"/>
      <c r="DQ11" s="627">
        <v>165065</v>
      </c>
      <c r="DR11" s="622"/>
      <c r="DS11" s="622"/>
      <c r="DT11" s="622"/>
      <c r="DU11" s="622"/>
      <c r="DV11" s="622"/>
      <c r="DW11" s="622"/>
      <c r="DX11" s="622"/>
      <c r="DY11" s="622"/>
      <c r="DZ11" s="622"/>
      <c r="EA11" s="622"/>
      <c r="EB11" s="622"/>
      <c r="EC11" s="658"/>
    </row>
    <row r="12" spans="2:143" ht="11.25" customHeight="1" x14ac:dyDescent="0.2">
      <c r="B12" s="618" t="s">
        <v>239</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4964630</v>
      </c>
      <c r="BH12" s="622"/>
      <c r="BI12" s="622"/>
      <c r="BJ12" s="622"/>
      <c r="BK12" s="622"/>
      <c r="BL12" s="622"/>
      <c r="BM12" s="622"/>
      <c r="BN12" s="623"/>
      <c r="BO12" s="659">
        <v>43.7</v>
      </c>
      <c r="BP12" s="659"/>
      <c r="BQ12" s="659"/>
      <c r="BR12" s="659"/>
      <c r="BS12" s="660" t="s">
        <v>122</v>
      </c>
      <c r="BT12" s="660"/>
      <c r="BU12" s="660"/>
      <c r="BV12" s="660"/>
      <c r="BW12" s="660"/>
      <c r="BX12" s="660"/>
      <c r="BY12" s="660"/>
      <c r="BZ12" s="660"/>
      <c r="CA12" s="660"/>
      <c r="CB12" s="700"/>
      <c r="CD12" s="618" t="s">
        <v>241</v>
      </c>
      <c r="CE12" s="619"/>
      <c r="CF12" s="619"/>
      <c r="CG12" s="619"/>
      <c r="CH12" s="619"/>
      <c r="CI12" s="619"/>
      <c r="CJ12" s="619"/>
      <c r="CK12" s="619"/>
      <c r="CL12" s="619"/>
      <c r="CM12" s="619"/>
      <c r="CN12" s="619"/>
      <c r="CO12" s="619"/>
      <c r="CP12" s="619"/>
      <c r="CQ12" s="620"/>
      <c r="CR12" s="621">
        <v>368808</v>
      </c>
      <c r="CS12" s="622"/>
      <c r="CT12" s="622"/>
      <c r="CU12" s="622"/>
      <c r="CV12" s="622"/>
      <c r="CW12" s="622"/>
      <c r="CX12" s="622"/>
      <c r="CY12" s="623"/>
      <c r="CZ12" s="659">
        <v>1</v>
      </c>
      <c r="DA12" s="659"/>
      <c r="DB12" s="659"/>
      <c r="DC12" s="659"/>
      <c r="DD12" s="627" t="s">
        <v>122</v>
      </c>
      <c r="DE12" s="622"/>
      <c r="DF12" s="622"/>
      <c r="DG12" s="622"/>
      <c r="DH12" s="622"/>
      <c r="DI12" s="622"/>
      <c r="DJ12" s="622"/>
      <c r="DK12" s="622"/>
      <c r="DL12" s="622"/>
      <c r="DM12" s="622"/>
      <c r="DN12" s="622"/>
      <c r="DO12" s="622"/>
      <c r="DP12" s="623"/>
      <c r="DQ12" s="627">
        <v>241901</v>
      </c>
      <c r="DR12" s="622"/>
      <c r="DS12" s="622"/>
      <c r="DT12" s="622"/>
      <c r="DU12" s="622"/>
      <c r="DV12" s="622"/>
      <c r="DW12" s="622"/>
      <c r="DX12" s="622"/>
      <c r="DY12" s="622"/>
      <c r="DZ12" s="622"/>
      <c r="EA12" s="622"/>
      <c r="EB12" s="622"/>
      <c r="EC12" s="658"/>
    </row>
    <row r="13" spans="2:143" ht="11.25" customHeight="1" x14ac:dyDescent="0.2">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4760873</v>
      </c>
      <c r="BH13" s="622"/>
      <c r="BI13" s="622"/>
      <c r="BJ13" s="622"/>
      <c r="BK13" s="622"/>
      <c r="BL13" s="622"/>
      <c r="BM13" s="622"/>
      <c r="BN13" s="623"/>
      <c r="BO13" s="659">
        <v>41.9</v>
      </c>
      <c r="BP13" s="659"/>
      <c r="BQ13" s="659"/>
      <c r="BR13" s="659"/>
      <c r="BS13" s="660" t="s">
        <v>122</v>
      </c>
      <c r="BT13" s="660"/>
      <c r="BU13" s="660"/>
      <c r="BV13" s="660"/>
      <c r="BW13" s="660"/>
      <c r="BX13" s="660"/>
      <c r="BY13" s="660"/>
      <c r="BZ13" s="660"/>
      <c r="CA13" s="660"/>
      <c r="CB13" s="700"/>
      <c r="CD13" s="618" t="s">
        <v>244</v>
      </c>
      <c r="CE13" s="619"/>
      <c r="CF13" s="619"/>
      <c r="CG13" s="619"/>
      <c r="CH13" s="619"/>
      <c r="CI13" s="619"/>
      <c r="CJ13" s="619"/>
      <c r="CK13" s="619"/>
      <c r="CL13" s="619"/>
      <c r="CM13" s="619"/>
      <c r="CN13" s="619"/>
      <c r="CO13" s="619"/>
      <c r="CP13" s="619"/>
      <c r="CQ13" s="620"/>
      <c r="CR13" s="621">
        <v>2623200</v>
      </c>
      <c r="CS13" s="622"/>
      <c r="CT13" s="622"/>
      <c r="CU13" s="622"/>
      <c r="CV13" s="622"/>
      <c r="CW13" s="622"/>
      <c r="CX13" s="622"/>
      <c r="CY13" s="623"/>
      <c r="CZ13" s="659">
        <v>6.9</v>
      </c>
      <c r="DA13" s="659"/>
      <c r="DB13" s="659"/>
      <c r="DC13" s="659"/>
      <c r="DD13" s="627">
        <v>575119</v>
      </c>
      <c r="DE13" s="622"/>
      <c r="DF13" s="622"/>
      <c r="DG13" s="622"/>
      <c r="DH13" s="622"/>
      <c r="DI13" s="622"/>
      <c r="DJ13" s="622"/>
      <c r="DK13" s="622"/>
      <c r="DL13" s="622"/>
      <c r="DM13" s="622"/>
      <c r="DN13" s="622"/>
      <c r="DO13" s="622"/>
      <c r="DP13" s="623"/>
      <c r="DQ13" s="627">
        <v>2037923</v>
      </c>
      <c r="DR13" s="622"/>
      <c r="DS13" s="622"/>
      <c r="DT13" s="622"/>
      <c r="DU13" s="622"/>
      <c r="DV13" s="622"/>
      <c r="DW13" s="622"/>
      <c r="DX13" s="622"/>
      <c r="DY13" s="622"/>
      <c r="DZ13" s="622"/>
      <c r="EA13" s="622"/>
      <c r="EB13" s="622"/>
      <c r="EC13" s="658"/>
    </row>
    <row r="14" spans="2:143" ht="11.25" customHeight="1" x14ac:dyDescent="0.2">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249597</v>
      </c>
      <c r="BH14" s="622"/>
      <c r="BI14" s="622"/>
      <c r="BJ14" s="622"/>
      <c r="BK14" s="622"/>
      <c r="BL14" s="622"/>
      <c r="BM14" s="622"/>
      <c r="BN14" s="623"/>
      <c r="BO14" s="659">
        <v>2.2000000000000002</v>
      </c>
      <c r="BP14" s="659"/>
      <c r="BQ14" s="659"/>
      <c r="BR14" s="659"/>
      <c r="BS14" s="660" t="s">
        <v>122</v>
      </c>
      <c r="BT14" s="660"/>
      <c r="BU14" s="660"/>
      <c r="BV14" s="660"/>
      <c r="BW14" s="660"/>
      <c r="BX14" s="660"/>
      <c r="BY14" s="660"/>
      <c r="BZ14" s="660"/>
      <c r="CA14" s="660"/>
      <c r="CB14" s="700"/>
      <c r="CD14" s="618" t="s">
        <v>247</v>
      </c>
      <c r="CE14" s="619"/>
      <c r="CF14" s="619"/>
      <c r="CG14" s="619"/>
      <c r="CH14" s="619"/>
      <c r="CI14" s="619"/>
      <c r="CJ14" s="619"/>
      <c r="CK14" s="619"/>
      <c r="CL14" s="619"/>
      <c r="CM14" s="619"/>
      <c r="CN14" s="619"/>
      <c r="CO14" s="619"/>
      <c r="CP14" s="619"/>
      <c r="CQ14" s="620"/>
      <c r="CR14" s="621">
        <v>1158019</v>
      </c>
      <c r="CS14" s="622"/>
      <c r="CT14" s="622"/>
      <c r="CU14" s="622"/>
      <c r="CV14" s="622"/>
      <c r="CW14" s="622"/>
      <c r="CX14" s="622"/>
      <c r="CY14" s="623"/>
      <c r="CZ14" s="659">
        <v>3.1</v>
      </c>
      <c r="DA14" s="659"/>
      <c r="DB14" s="659"/>
      <c r="DC14" s="659"/>
      <c r="DD14" s="627">
        <v>141983</v>
      </c>
      <c r="DE14" s="622"/>
      <c r="DF14" s="622"/>
      <c r="DG14" s="622"/>
      <c r="DH14" s="622"/>
      <c r="DI14" s="622"/>
      <c r="DJ14" s="622"/>
      <c r="DK14" s="622"/>
      <c r="DL14" s="622"/>
      <c r="DM14" s="622"/>
      <c r="DN14" s="622"/>
      <c r="DO14" s="622"/>
      <c r="DP14" s="623"/>
      <c r="DQ14" s="627">
        <v>1024518</v>
      </c>
      <c r="DR14" s="622"/>
      <c r="DS14" s="622"/>
      <c r="DT14" s="622"/>
      <c r="DU14" s="622"/>
      <c r="DV14" s="622"/>
      <c r="DW14" s="622"/>
      <c r="DX14" s="622"/>
      <c r="DY14" s="622"/>
      <c r="DZ14" s="622"/>
      <c r="EA14" s="622"/>
      <c r="EB14" s="622"/>
      <c r="EC14" s="658"/>
    </row>
    <row r="15" spans="2:143" ht="11.25" customHeight="1" x14ac:dyDescent="0.2">
      <c r="B15" s="618" t="s">
        <v>248</v>
      </c>
      <c r="C15" s="619"/>
      <c r="D15" s="619"/>
      <c r="E15" s="619"/>
      <c r="F15" s="619"/>
      <c r="G15" s="619"/>
      <c r="H15" s="619"/>
      <c r="I15" s="619"/>
      <c r="J15" s="619"/>
      <c r="K15" s="619"/>
      <c r="L15" s="619"/>
      <c r="M15" s="619"/>
      <c r="N15" s="619"/>
      <c r="O15" s="619"/>
      <c r="P15" s="619"/>
      <c r="Q15" s="620"/>
      <c r="R15" s="621">
        <v>48601</v>
      </c>
      <c r="S15" s="622"/>
      <c r="T15" s="622"/>
      <c r="U15" s="622"/>
      <c r="V15" s="622"/>
      <c r="W15" s="622"/>
      <c r="X15" s="622"/>
      <c r="Y15" s="623"/>
      <c r="Z15" s="659">
        <v>0.1</v>
      </c>
      <c r="AA15" s="659"/>
      <c r="AB15" s="659"/>
      <c r="AC15" s="659"/>
      <c r="AD15" s="660">
        <v>48601</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694070</v>
      </c>
      <c r="BH15" s="622"/>
      <c r="BI15" s="622"/>
      <c r="BJ15" s="622"/>
      <c r="BK15" s="622"/>
      <c r="BL15" s="622"/>
      <c r="BM15" s="622"/>
      <c r="BN15" s="623"/>
      <c r="BO15" s="659">
        <v>6.1</v>
      </c>
      <c r="BP15" s="659"/>
      <c r="BQ15" s="659"/>
      <c r="BR15" s="659"/>
      <c r="BS15" s="660" t="s">
        <v>122</v>
      </c>
      <c r="BT15" s="660"/>
      <c r="BU15" s="660"/>
      <c r="BV15" s="660"/>
      <c r="BW15" s="660"/>
      <c r="BX15" s="660"/>
      <c r="BY15" s="660"/>
      <c r="BZ15" s="660"/>
      <c r="CA15" s="660"/>
      <c r="CB15" s="700"/>
      <c r="CD15" s="618" t="s">
        <v>250</v>
      </c>
      <c r="CE15" s="619"/>
      <c r="CF15" s="619"/>
      <c r="CG15" s="619"/>
      <c r="CH15" s="619"/>
      <c r="CI15" s="619"/>
      <c r="CJ15" s="619"/>
      <c r="CK15" s="619"/>
      <c r="CL15" s="619"/>
      <c r="CM15" s="619"/>
      <c r="CN15" s="619"/>
      <c r="CO15" s="619"/>
      <c r="CP15" s="619"/>
      <c r="CQ15" s="620"/>
      <c r="CR15" s="621">
        <v>3419170</v>
      </c>
      <c r="CS15" s="622"/>
      <c r="CT15" s="622"/>
      <c r="CU15" s="622"/>
      <c r="CV15" s="622"/>
      <c r="CW15" s="622"/>
      <c r="CX15" s="622"/>
      <c r="CY15" s="623"/>
      <c r="CZ15" s="659">
        <v>9.1</v>
      </c>
      <c r="DA15" s="659"/>
      <c r="DB15" s="659"/>
      <c r="DC15" s="659"/>
      <c r="DD15" s="627">
        <v>524906</v>
      </c>
      <c r="DE15" s="622"/>
      <c r="DF15" s="622"/>
      <c r="DG15" s="622"/>
      <c r="DH15" s="622"/>
      <c r="DI15" s="622"/>
      <c r="DJ15" s="622"/>
      <c r="DK15" s="622"/>
      <c r="DL15" s="622"/>
      <c r="DM15" s="622"/>
      <c r="DN15" s="622"/>
      <c r="DO15" s="622"/>
      <c r="DP15" s="623"/>
      <c r="DQ15" s="627">
        <v>2835519</v>
      </c>
      <c r="DR15" s="622"/>
      <c r="DS15" s="622"/>
      <c r="DT15" s="622"/>
      <c r="DU15" s="622"/>
      <c r="DV15" s="622"/>
      <c r="DW15" s="622"/>
      <c r="DX15" s="622"/>
      <c r="DY15" s="622"/>
      <c r="DZ15" s="622"/>
      <c r="EA15" s="622"/>
      <c r="EB15" s="622"/>
      <c r="EC15" s="658"/>
    </row>
    <row r="16" spans="2:143" ht="11.25" customHeight="1" x14ac:dyDescent="0.2">
      <c r="B16" s="618" t="s">
        <v>251</v>
      </c>
      <c r="C16" s="619"/>
      <c r="D16" s="619"/>
      <c r="E16" s="619"/>
      <c r="F16" s="619"/>
      <c r="G16" s="619"/>
      <c r="H16" s="619"/>
      <c r="I16" s="619"/>
      <c r="J16" s="619"/>
      <c r="K16" s="619"/>
      <c r="L16" s="619"/>
      <c r="M16" s="619"/>
      <c r="N16" s="619"/>
      <c r="O16" s="619"/>
      <c r="P16" s="619"/>
      <c r="Q16" s="620"/>
      <c r="R16" s="621">
        <v>239416</v>
      </c>
      <c r="S16" s="622"/>
      <c r="T16" s="622"/>
      <c r="U16" s="622"/>
      <c r="V16" s="622"/>
      <c r="W16" s="622"/>
      <c r="X16" s="622"/>
      <c r="Y16" s="623"/>
      <c r="Z16" s="659">
        <v>0.6</v>
      </c>
      <c r="AA16" s="659"/>
      <c r="AB16" s="659"/>
      <c r="AC16" s="659"/>
      <c r="AD16" s="660">
        <v>239416</v>
      </c>
      <c r="AE16" s="660"/>
      <c r="AF16" s="660"/>
      <c r="AG16" s="660"/>
      <c r="AH16" s="660"/>
      <c r="AI16" s="660"/>
      <c r="AJ16" s="660"/>
      <c r="AK16" s="660"/>
      <c r="AL16" s="624">
        <v>1.2</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253</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254</v>
      </c>
      <c r="C17" s="619"/>
      <c r="D17" s="619"/>
      <c r="E17" s="619"/>
      <c r="F17" s="619"/>
      <c r="G17" s="619"/>
      <c r="H17" s="619"/>
      <c r="I17" s="619"/>
      <c r="J17" s="619"/>
      <c r="K17" s="619"/>
      <c r="L17" s="619"/>
      <c r="M17" s="619"/>
      <c r="N17" s="619"/>
      <c r="O17" s="619"/>
      <c r="P17" s="619"/>
      <c r="Q17" s="620"/>
      <c r="R17" s="621">
        <v>434644</v>
      </c>
      <c r="S17" s="622"/>
      <c r="T17" s="622"/>
      <c r="U17" s="622"/>
      <c r="V17" s="622"/>
      <c r="W17" s="622"/>
      <c r="X17" s="622"/>
      <c r="Y17" s="623"/>
      <c r="Z17" s="659">
        <v>1.1000000000000001</v>
      </c>
      <c r="AA17" s="659"/>
      <c r="AB17" s="659"/>
      <c r="AC17" s="659"/>
      <c r="AD17" s="660">
        <v>434644</v>
      </c>
      <c r="AE17" s="660"/>
      <c r="AF17" s="660"/>
      <c r="AG17" s="660"/>
      <c r="AH17" s="660"/>
      <c r="AI17" s="660"/>
      <c r="AJ17" s="660"/>
      <c r="AK17" s="660"/>
      <c r="AL17" s="624">
        <v>2.1</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256</v>
      </c>
      <c r="CE17" s="619"/>
      <c r="CF17" s="619"/>
      <c r="CG17" s="619"/>
      <c r="CH17" s="619"/>
      <c r="CI17" s="619"/>
      <c r="CJ17" s="619"/>
      <c r="CK17" s="619"/>
      <c r="CL17" s="619"/>
      <c r="CM17" s="619"/>
      <c r="CN17" s="619"/>
      <c r="CO17" s="619"/>
      <c r="CP17" s="619"/>
      <c r="CQ17" s="620"/>
      <c r="CR17" s="621">
        <v>2822415</v>
      </c>
      <c r="CS17" s="622"/>
      <c r="CT17" s="622"/>
      <c r="CU17" s="622"/>
      <c r="CV17" s="622"/>
      <c r="CW17" s="622"/>
      <c r="CX17" s="622"/>
      <c r="CY17" s="623"/>
      <c r="CZ17" s="659">
        <v>7.5</v>
      </c>
      <c r="DA17" s="659"/>
      <c r="DB17" s="659"/>
      <c r="DC17" s="659"/>
      <c r="DD17" s="627" t="s">
        <v>122</v>
      </c>
      <c r="DE17" s="622"/>
      <c r="DF17" s="622"/>
      <c r="DG17" s="622"/>
      <c r="DH17" s="622"/>
      <c r="DI17" s="622"/>
      <c r="DJ17" s="622"/>
      <c r="DK17" s="622"/>
      <c r="DL17" s="622"/>
      <c r="DM17" s="622"/>
      <c r="DN17" s="622"/>
      <c r="DO17" s="622"/>
      <c r="DP17" s="623"/>
      <c r="DQ17" s="627">
        <v>2822415</v>
      </c>
      <c r="DR17" s="622"/>
      <c r="DS17" s="622"/>
      <c r="DT17" s="622"/>
      <c r="DU17" s="622"/>
      <c r="DV17" s="622"/>
      <c r="DW17" s="622"/>
      <c r="DX17" s="622"/>
      <c r="DY17" s="622"/>
      <c r="DZ17" s="622"/>
      <c r="EA17" s="622"/>
      <c r="EB17" s="622"/>
      <c r="EC17" s="658"/>
    </row>
    <row r="18" spans="2:133" ht="11.25" customHeight="1" x14ac:dyDescent="0.2">
      <c r="B18" s="618" t="s">
        <v>257</v>
      </c>
      <c r="C18" s="619"/>
      <c r="D18" s="619"/>
      <c r="E18" s="619"/>
      <c r="F18" s="619"/>
      <c r="G18" s="619"/>
      <c r="H18" s="619"/>
      <c r="I18" s="619"/>
      <c r="J18" s="619"/>
      <c r="K18" s="619"/>
      <c r="L18" s="619"/>
      <c r="M18" s="619"/>
      <c r="N18" s="619"/>
      <c r="O18" s="619"/>
      <c r="P18" s="619"/>
      <c r="Q18" s="620"/>
      <c r="R18" s="621">
        <v>75148</v>
      </c>
      <c r="S18" s="622"/>
      <c r="T18" s="622"/>
      <c r="U18" s="622"/>
      <c r="V18" s="622"/>
      <c r="W18" s="622"/>
      <c r="X18" s="622"/>
      <c r="Y18" s="623"/>
      <c r="Z18" s="659">
        <v>0.2</v>
      </c>
      <c r="AA18" s="659"/>
      <c r="AB18" s="659"/>
      <c r="AC18" s="659"/>
      <c r="AD18" s="660">
        <v>75148</v>
      </c>
      <c r="AE18" s="660"/>
      <c r="AF18" s="660"/>
      <c r="AG18" s="660"/>
      <c r="AH18" s="660"/>
      <c r="AI18" s="660"/>
      <c r="AJ18" s="660"/>
      <c r="AK18" s="660"/>
      <c r="AL18" s="624">
        <v>0.4</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260</v>
      </c>
      <c r="C19" s="619"/>
      <c r="D19" s="619"/>
      <c r="E19" s="619"/>
      <c r="F19" s="619"/>
      <c r="G19" s="619"/>
      <c r="H19" s="619"/>
      <c r="I19" s="619"/>
      <c r="J19" s="619"/>
      <c r="K19" s="619"/>
      <c r="L19" s="619"/>
      <c r="M19" s="619"/>
      <c r="N19" s="619"/>
      <c r="O19" s="619"/>
      <c r="P19" s="619"/>
      <c r="Q19" s="620"/>
      <c r="R19" s="621">
        <v>355271</v>
      </c>
      <c r="S19" s="622"/>
      <c r="T19" s="622"/>
      <c r="U19" s="622"/>
      <c r="V19" s="622"/>
      <c r="W19" s="622"/>
      <c r="X19" s="622"/>
      <c r="Y19" s="623"/>
      <c r="Z19" s="659">
        <v>0.9</v>
      </c>
      <c r="AA19" s="659"/>
      <c r="AB19" s="659"/>
      <c r="AC19" s="659"/>
      <c r="AD19" s="660">
        <v>355271</v>
      </c>
      <c r="AE19" s="660"/>
      <c r="AF19" s="660"/>
      <c r="AG19" s="660"/>
      <c r="AH19" s="660"/>
      <c r="AI19" s="660"/>
      <c r="AJ19" s="660"/>
      <c r="AK19" s="660"/>
      <c r="AL19" s="624">
        <v>1.7</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879253</v>
      </c>
      <c r="BH19" s="622"/>
      <c r="BI19" s="622"/>
      <c r="BJ19" s="622"/>
      <c r="BK19" s="622"/>
      <c r="BL19" s="622"/>
      <c r="BM19" s="622"/>
      <c r="BN19" s="623"/>
      <c r="BO19" s="659">
        <v>7.7</v>
      </c>
      <c r="BP19" s="659"/>
      <c r="BQ19" s="659"/>
      <c r="BR19" s="659"/>
      <c r="BS19" s="660" t="s">
        <v>122</v>
      </c>
      <c r="BT19" s="660"/>
      <c r="BU19" s="660"/>
      <c r="BV19" s="660"/>
      <c r="BW19" s="660"/>
      <c r="BX19" s="660"/>
      <c r="BY19" s="660"/>
      <c r="BZ19" s="660"/>
      <c r="CA19" s="660"/>
      <c r="CB19" s="700"/>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263</v>
      </c>
      <c r="C20" s="689"/>
      <c r="D20" s="689"/>
      <c r="E20" s="689"/>
      <c r="F20" s="689"/>
      <c r="G20" s="689"/>
      <c r="H20" s="689"/>
      <c r="I20" s="689"/>
      <c r="J20" s="689"/>
      <c r="K20" s="689"/>
      <c r="L20" s="689"/>
      <c r="M20" s="689"/>
      <c r="N20" s="689"/>
      <c r="O20" s="689"/>
      <c r="P20" s="689"/>
      <c r="Q20" s="690"/>
      <c r="R20" s="621">
        <v>4225</v>
      </c>
      <c r="S20" s="622"/>
      <c r="T20" s="622"/>
      <c r="U20" s="622"/>
      <c r="V20" s="622"/>
      <c r="W20" s="622"/>
      <c r="X20" s="622"/>
      <c r="Y20" s="623"/>
      <c r="Z20" s="659">
        <v>0</v>
      </c>
      <c r="AA20" s="659"/>
      <c r="AB20" s="659"/>
      <c r="AC20" s="659"/>
      <c r="AD20" s="660">
        <v>4225</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879253</v>
      </c>
      <c r="BH20" s="622"/>
      <c r="BI20" s="622"/>
      <c r="BJ20" s="622"/>
      <c r="BK20" s="622"/>
      <c r="BL20" s="622"/>
      <c r="BM20" s="622"/>
      <c r="BN20" s="623"/>
      <c r="BO20" s="659">
        <v>7.7</v>
      </c>
      <c r="BP20" s="659"/>
      <c r="BQ20" s="659"/>
      <c r="BR20" s="659"/>
      <c r="BS20" s="660" t="s">
        <v>122</v>
      </c>
      <c r="BT20" s="660"/>
      <c r="BU20" s="660"/>
      <c r="BV20" s="660"/>
      <c r="BW20" s="660"/>
      <c r="BX20" s="660"/>
      <c r="BY20" s="660"/>
      <c r="BZ20" s="660"/>
      <c r="CA20" s="660"/>
      <c r="CB20" s="700"/>
      <c r="CD20" s="618" t="s">
        <v>265</v>
      </c>
      <c r="CE20" s="619"/>
      <c r="CF20" s="619"/>
      <c r="CG20" s="619"/>
      <c r="CH20" s="619"/>
      <c r="CI20" s="619"/>
      <c r="CJ20" s="619"/>
      <c r="CK20" s="619"/>
      <c r="CL20" s="619"/>
      <c r="CM20" s="619"/>
      <c r="CN20" s="619"/>
      <c r="CO20" s="619"/>
      <c r="CP20" s="619"/>
      <c r="CQ20" s="620"/>
      <c r="CR20" s="621">
        <v>37758607</v>
      </c>
      <c r="CS20" s="622"/>
      <c r="CT20" s="622"/>
      <c r="CU20" s="622"/>
      <c r="CV20" s="622"/>
      <c r="CW20" s="622"/>
      <c r="CX20" s="622"/>
      <c r="CY20" s="623"/>
      <c r="CZ20" s="659">
        <v>100</v>
      </c>
      <c r="DA20" s="659"/>
      <c r="DB20" s="659"/>
      <c r="DC20" s="659"/>
      <c r="DD20" s="627">
        <v>1827487</v>
      </c>
      <c r="DE20" s="622"/>
      <c r="DF20" s="622"/>
      <c r="DG20" s="622"/>
      <c r="DH20" s="622"/>
      <c r="DI20" s="622"/>
      <c r="DJ20" s="622"/>
      <c r="DK20" s="622"/>
      <c r="DL20" s="622"/>
      <c r="DM20" s="622"/>
      <c r="DN20" s="622"/>
      <c r="DO20" s="622"/>
      <c r="DP20" s="623"/>
      <c r="DQ20" s="627">
        <v>24111333</v>
      </c>
      <c r="DR20" s="622"/>
      <c r="DS20" s="622"/>
      <c r="DT20" s="622"/>
      <c r="DU20" s="622"/>
      <c r="DV20" s="622"/>
      <c r="DW20" s="622"/>
      <c r="DX20" s="622"/>
      <c r="DY20" s="622"/>
      <c r="DZ20" s="622"/>
      <c r="EA20" s="622"/>
      <c r="EB20" s="622"/>
      <c r="EC20" s="658"/>
    </row>
    <row r="21" spans="2:133" ht="11.25" customHeight="1" x14ac:dyDescent="0.2">
      <c r="B21" s="618" t="s">
        <v>266</v>
      </c>
      <c r="C21" s="619"/>
      <c r="D21" s="619"/>
      <c r="E21" s="619"/>
      <c r="F21" s="619"/>
      <c r="G21" s="619"/>
      <c r="H21" s="619"/>
      <c r="I21" s="619"/>
      <c r="J21" s="619"/>
      <c r="K21" s="619"/>
      <c r="L21" s="619"/>
      <c r="M21" s="619"/>
      <c r="N21" s="619"/>
      <c r="O21" s="619"/>
      <c r="P21" s="619"/>
      <c r="Q21" s="620"/>
      <c r="R21" s="621">
        <v>6940580</v>
      </c>
      <c r="S21" s="622"/>
      <c r="T21" s="622"/>
      <c r="U21" s="622"/>
      <c r="V21" s="622"/>
      <c r="W21" s="622"/>
      <c r="X21" s="622"/>
      <c r="Y21" s="623"/>
      <c r="Z21" s="659">
        <v>18.3</v>
      </c>
      <c r="AA21" s="659"/>
      <c r="AB21" s="659"/>
      <c r="AC21" s="659"/>
      <c r="AD21" s="660">
        <v>6529803</v>
      </c>
      <c r="AE21" s="660"/>
      <c r="AF21" s="660"/>
      <c r="AG21" s="660"/>
      <c r="AH21" s="660"/>
      <c r="AI21" s="660"/>
      <c r="AJ21" s="660"/>
      <c r="AK21" s="660"/>
      <c r="AL21" s="624">
        <v>32</v>
      </c>
      <c r="AM21" s="625"/>
      <c r="AN21" s="625"/>
      <c r="AO21" s="661"/>
      <c r="AP21" s="618" t="s">
        <v>267</v>
      </c>
      <c r="AQ21" s="698"/>
      <c r="AR21" s="698"/>
      <c r="AS21" s="698"/>
      <c r="AT21" s="698"/>
      <c r="AU21" s="698"/>
      <c r="AV21" s="698"/>
      <c r="AW21" s="698"/>
      <c r="AX21" s="698"/>
      <c r="AY21" s="698"/>
      <c r="AZ21" s="698"/>
      <c r="BA21" s="698"/>
      <c r="BB21" s="698"/>
      <c r="BC21" s="698"/>
      <c r="BD21" s="698"/>
      <c r="BE21" s="698"/>
      <c r="BF21" s="699"/>
      <c r="BG21" s="621">
        <v>1234</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268</v>
      </c>
      <c r="C22" s="619"/>
      <c r="D22" s="619"/>
      <c r="E22" s="619"/>
      <c r="F22" s="619"/>
      <c r="G22" s="619"/>
      <c r="H22" s="619"/>
      <c r="I22" s="619"/>
      <c r="J22" s="619"/>
      <c r="K22" s="619"/>
      <c r="L22" s="619"/>
      <c r="M22" s="619"/>
      <c r="N22" s="619"/>
      <c r="O22" s="619"/>
      <c r="P22" s="619"/>
      <c r="Q22" s="620"/>
      <c r="R22" s="621">
        <v>6529803</v>
      </c>
      <c r="S22" s="622"/>
      <c r="T22" s="622"/>
      <c r="U22" s="622"/>
      <c r="V22" s="622"/>
      <c r="W22" s="622"/>
      <c r="X22" s="622"/>
      <c r="Y22" s="623"/>
      <c r="Z22" s="659">
        <v>17.2</v>
      </c>
      <c r="AA22" s="659"/>
      <c r="AB22" s="659"/>
      <c r="AC22" s="659"/>
      <c r="AD22" s="660">
        <v>6529803</v>
      </c>
      <c r="AE22" s="660"/>
      <c r="AF22" s="660"/>
      <c r="AG22" s="660"/>
      <c r="AH22" s="660"/>
      <c r="AI22" s="660"/>
      <c r="AJ22" s="660"/>
      <c r="AK22" s="660"/>
      <c r="AL22" s="624">
        <v>32</v>
      </c>
      <c r="AM22" s="625"/>
      <c r="AN22" s="625"/>
      <c r="AO22" s="661"/>
      <c r="AP22" s="618" t="s">
        <v>269</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271</v>
      </c>
      <c r="C23" s="619"/>
      <c r="D23" s="619"/>
      <c r="E23" s="619"/>
      <c r="F23" s="619"/>
      <c r="G23" s="619"/>
      <c r="H23" s="619"/>
      <c r="I23" s="619"/>
      <c r="J23" s="619"/>
      <c r="K23" s="619"/>
      <c r="L23" s="619"/>
      <c r="M23" s="619"/>
      <c r="N23" s="619"/>
      <c r="O23" s="619"/>
      <c r="P23" s="619"/>
      <c r="Q23" s="620"/>
      <c r="R23" s="621">
        <v>410777</v>
      </c>
      <c r="S23" s="622"/>
      <c r="T23" s="622"/>
      <c r="U23" s="622"/>
      <c r="V23" s="622"/>
      <c r="W23" s="622"/>
      <c r="X23" s="622"/>
      <c r="Y23" s="623"/>
      <c r="Z23" s="659">
        <v>1.1000000000000001</v>
      </c>
      <c r="AA23" s="659"/>
      <c r="AB23" s="659"/>
      <c r="AC23" s="659"/>
      <c r="AD23" s="660" t="s">
        <v>122</v>
      </c>
      <c r="AE23" s="660"/>
      <c r="AF23" s="660"/>
      <c r="AG23" s="660"/>
      <c r="AH23" s="660"/>
      <c r="AI23" s="660"/>
      <c r="AJ23" s="660"/>
      <c r="AK23" s="660"/>
      <c r="AL23" s="624" t="s">
        <v>122</v>
      </c>
      <c r="AM23" s="625"/>
      <c r="AN23" s="625"/>
      <c r="AO23" s="661"/>
      <c r="AP23" s="618" t="s">
        <v>272</v>
      </c>
      <c r="AQ23" s="698"/>
      <c r="AR23" s="698"/>
      <c r="AS23" s="698"/>
      <c r="AT23" s="698"/>
      <c r="AU23" s="698"/>
      <c r="AV23" s="698"/>
      <c r="AW23" s="698"/>
      <c r="AX23" s="698"/>
      <c r="AY23" s="698"/>
      <c r="AZ23" s="698"/>
      <c r="BA23" s="698"/>
      <c r="BB23" s="698"/>
      <c r="BC23" s="698"/>
      <c r="BD23" s="698"/>
      <c r="BE23" s="698"/>
      <c r="BF23" s="699"/>
      <c r="BG23" s="621">
        <v>878019</v>
      </c>
      <c r="BH23" s="622"/>
      <c r="BI23" s="622"/>
      <c r="BJ23" s="622"/>
      <c r="BK23" s="622"/>
      <c r="BL23" s="622"/>
      <c r="BM23" s="622"/>
      <c r="BN23" s="623"/>
      <c r="BO23" s="659">
        <v>7.7</v>
      </c>
      <c r="BP23" s="659"/>
      <c r="BQ23" s="659"/>
      <c r="BR23" s="659"/>
      <c r="BS23" s="660" t="s">
        <v>122</v>
      </c>
      <c r="BT23" s="660"/>
      <c r="BU23" s="660"/>
      <c r="BV23" s="660"/>
      <c r="BW23" s="660"/>
      <c r="BX23" s="660"/>
      <c r="BY23" s="660"/>
      <c r="BZ23" s="660"/>
      <c r="CA23" s="660"/>
      <c r="CB23" s="700"/>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2">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280</v>
      </c>
      <c r="CE24" s="680"/>
      <c r="CF24" s="680"/>
      <c r="CG24" s="680"/>
      <c r="CH24" s="680"/>
      <c r="CI24" s="680"/>
      <c r="CJ24" s="680"/>
      <c r="CK24" s="680"/>
      <c r="CL24" s="680"/>
      <c r="CM24" s="680"/>
      <c r="CN24" s="680"/>
      <c r="CO24" s="680"/>
      <c r="CP24" s="680"/>
      <c r="CQ24" s="681"/>
      <c r="CR24" s="676">
        <v>21346337</v>
      </c>
      <c r="CS24" s="677"/>
      <c r="CT24" s="677"/>
      <c r="CU24" s="677"/>
      <c r="CV24" s="677"/>
      <c r="CW24" s="677"/>
      <c r="CX24" s="677"/>
      <c r="CY24" s="702"/>
      <c r="CZ24" s="703">
        <v>56.5</v>
      </c>
      <c r="DA24" s="685"/>
      <c r="DB24" s="685"/>
      <c r="DC24" s="705"/>
      <c r="DD24" s="701">
        <v>12047220</v>
      </c>
      <c r="DE24" s="677"/>
      <c r="DF24" s="677"/>
      <c r="DG24" s="677"/>
      <c r="DH24" s="677"/>
      <c r="DI24" s="677"/>
      <c r="DJ24" s="677"/>
      <c r="DK24" s="702"/>
      <c r="DL24" s="701">
        <v>11702140</v>
      </c>
      <c r="DM24" s="677"/>
      <c r="DN24" s="677"/>
      <c r="DO24" s="677"/>
      <c r="DP24" s="677"/>
      <c r="DQ24" s="677"/>
      <c r="DR24" s="677"/>
      <c r="DS24" s="677"/>
      <c r="DT24" s="677"/>
      <c r="DU24" s="677"/>
      <c r="DV24" s="702"/>
      <c r="DW24" s="703">
        <v>57.1</v>
      </c>
      <c r="DX24" s="685"/>
      <c r="DY24" s="685"/>
      <c r="DZ24" s="685"/>
      <c r="EA24" s="685"/>
      <c r="EB24" s="685"/>
      <c r="EC24" s="704"/>
    </row>
    <row r="25" spans="2:133" ht="11.25" customHeight="1" x14ac:dyDescent="0.2">
      <c r="B25" s="618" t="s">
        <v>281</v>
      </c>
      <c r="C25" s="619"/>
      <c r="D25" s="619"/>
      <c r="E25" s="619"/>
      <c r="F25" s="619"/>
      <c r="G25" s="619"/>
      <c r="H25" s="619"/>
      <c r="I25" s="619"/>
      <c r="J25" s="619"/>
      <c r="K25" s="619"/>
      <c r="L25" s="619"/>
      <c r="M25" s="619"/>
      <c r="N25" s="619"/>
      <c r="O25" s="619"/>
      <c r="P25" s="619"/>
      <c r="Q25" s="620"/>
      <c r="R25" s="621">
        <v>21559038</v>
      </c>
      <c r="S25" s="622"/>
      <c r="T25" s="622"/>
      <c r="U25" s="622"/>
      <c r="V25" s="622"/>
      <c r="W25" s="622"/>
      <c r="X25" s="622"/>
      <c r="Y25" s="623"/>
      <c r="Z25" s="659">
        <v>56.9</v>
      </c>
      <c r="AA25" s="659"/>
      <c r="AB25" s="659"/>
      <c r="AC25" s="659"/>
      <c r="AD25" s="660">
        <v>20270242</v>
      </c>
      <c r="AE25" s="660"/>
      <c r="AF25" s="660"/>
      <c r="AG25" s="660"/>
      <c r="AH25" s="660"/>
      <c r="AI25" s="660"/>
      <c r="AJ25" s="660"/>
      <c r="AK25" s="660"/>
      <c r="AL25" s="624">
        <v>99.3</v>
      </c>
      <c r="AM25" s="625"/>
      <c r="AN25" s="625"/>
      <c r="AO25" s="661"/>
      <c r="AP25" s="618" t="s">
        <v>282</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283</v>
      </c>
      <c r="CE25" s="619"/>
      <c r="CF25" s="619"/>
      <c r="CG25" s="619"/>
      <c r="CH25" s="619"/>
      <c r="CI25" s="619"/>
      <c r="CJ25" s="619"/>
      <c r="CK25" s="619"/>
      <c r="CL25" s="619"/>
      <c r="CM25" s="619"/>
      <c r="CN25" s="619"/>
      <c r="CO25" s="619"/>
      <c r="CP25" s="619"/>
      <c r="CQ25" s="620"/>
      <c r="CR25" s="621">
        <v>6753670</v>
      </c>
      <c r="CS25" s="634"/>
      <c r="CT25" s="634"/>
      <c r="CU25" s="634"/>
      <c r="CV25" s="634"/>
      <c r="CW25" s="634"/>
      <c r="CX25" s="634"/>
      <c r="CY25" s="635"/>
      <c r="CZ25" s="624">
        <v>17.899999999999999</v>
      </c>
      <c r="DA25" s="636"/>
      <c r="DB25" s="636"/>
      <c r="DC25" s="637"/>
      <c r="DD25" s="627">
        <v>6155355</v>
      </c>
      <c r="DE25" s="634"/>
      <c r="DF25" s="634"/>
      <c r="DG25" s="634"/>
      <c r="DH25" s="634"/>
      <c r="DI25" s="634"/>
      <c r="DJ25" s="634"/>
      <c r="DK25" s="635"/>
      <c r="DL25" s="627">
        <v>5955882</v>
      </c>
      <c r="DM25" s="634"/>
      <c r="DN25" s="634"/>
      <c r="DO25" s="634"/>
      <c r="DP25" s="634"/>
      <c r="DQ25" s="634"/>
      <c r="DR25" s="634"/>
      <c r="DS25" s="634"/>
      <c r="DT25" s="634"/>
      <c r="DU25" s="634"/>
      <c r="DV25" s="635"/>
      <c r="DW25" s="624">
        <v>29.1</v>
      </c>
      <c r="DX25" s="636"/>
      <c r="DY25" s="636"/>
      <c r="DZ25" s="636"/>
      <c r="EA25" s="636"/>
      <c r="EB25" s="636"/>
      <c r="EC25" s="648"/>
    </row>
    <row r="26" spans="2:133" ht="11.25" customHeight="1" x14ac:dyDescent="0.2">
      <c r="B26" s="618" t="s">
        <v>284</v>
      </c>
      <c r="C26" s="619"/>
      <c r="D26" s="619"/>
      <c r="E26" s="619"/>
      <c r="F26" s="619"/>
      <c r="G26" s="619"/>
      <c r="H26" s="619"/>
      <c r="I26" s="619"/>
      <c r="J26" s="619"/>
      <c r="K26" s="619"/>
      <c r="L26" s="619"/>
      <c r="M26" s="619"/>
      <c r="N26" s="619"/>
      <c r="O26" s="619"/>
      <c r="P26" s="619"/>
      <c r="Q26" s="620"/>
      <c r="R26" s="621">
        <v>10898</v>
      </c>
      <c r="S26" s="622"/>
      <c r="T26" s="622"/>
      <c r="U26" s="622"/>
      <c r="V26" s="622"/>
      <c r="W26" s="622"/>
      <c r="X26" s="622"/>
      <c r="Y26" s="623"/>
      <c r="Z26" s="659">
        <v>0</v>
      </c>
      <c r="AA26" s="659"/>
      <c r="AB26" s="659"/>
      <c r="AC26" s="659"/>
      <c r="AD26" s="660">
        <v>10898</v>
      </c>
      <c r="AE26" s="660"/>
      <c r="AF26" s="660"/>
      <c r="AG26" s="660"/>
      <c r="AH26" s="660"/>
      <c r="AI26" s="660"/>
      <c r="AJ26" s="660"/>
      <c r="AK26" s="660"/>
      <c r="AL26" s="624">
        <v>0.1</v>
      </c>
      <c r="AM26" s="625"/>
      <c r="AN26" s="625"/>
      <c r="AO26" s="661"/>
      <c r="AP26" s="618" t="s">
        <v>285</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286</v>
      </c>
      <c r="CE26" s="619"/>
      <c r="CF26" s="619"/>
      <c r="CG26" s="619"/>
      <c r="CH26" s="619"/>
      <c r="CI26" s="619"/>
      <c r="CJ26" s="619"/>
      <c r="CK26" s="619"/>
      <c r="CL26" s="619"/>
      <c r="CM26" s="619"/>
      <c r="CN26" s="619"/>
      <c r="CO26" s="619"/>
      <c r="CP26" s="619"/>
      <c r="CQ26" s="620"/>
      <c r="CR26" s="621">
        <v>4318167</v>
      </c>
      <c r="CS26" s="622"/>
      <c r="CT26" s="622"/>
      <c r="CU26" s="622"/>
      <c r="CV26" s="622"/>
      <c r="CW26" s="622"/>
      <c r="CX26" s="622"/>
      <c r="CY26" s="623"/>
      <c r="CZ26" s="624">
        <v>11.4</v>
      </c>
      <c r="DA26" s="636"/>
      <c r="DB26" s="636"/>
      <c r="DC26" s="637"/>
      <c r="DD26" s="627">
        <v>4019583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287</v>
      </c>
      <c r="C27" s="619"/>
      <c r="D27" s="619"/>
      <c r="E27" s="619"/>
      <c r="F27" s="619"/>
      <c r="G27" s="619"/>
      <c r="H27" s="619"/>
      <c r="I27" s="619"/>
      <c r="J27" s="619"/>
      <c r="K27" s="619"/>
      <c r="L27" s="619"/>
      <c r="M27" s="619"/>
      <c r="N27" s="619"/>
      <c r="O27" s="619"/>
      <c r="P27" s="619"/>
      <c r="Q27" s="620"/>
      <c r="R27" s="621">
        <v>55461</v>
      </c>
      <c r="S27" s="622"/>
      <c r="T27" s="622"/>
      <c r="U27" s="622"/>
      <c r="V27" s="622"/>
      <c r="W27" s="622"/>
      <c r="X27" s="622"/>
      <c r="Y27" s="623"/>
      <c r="Z27" s="659">
        <v>0.1</v>
      </c>
      <c r="AA27" s="659"/>
      <c r="AB27" s="659"/>
      <c r="AC27" s="659"/>
      <c r="AD27" s="660">
        <v>1831</v>
      </c>
      <c r="AE27" s="660"/>
      <c r="AF27" s="660"/>
      <c r="AG27" s="660"/>
      <c r="AH27" s="660"/>
      <c r="AI27" s="660"/>
      <c r="AJ27" s="660"/>
      <c r="AK27" s="660"/>
      <c r="AL27" s="624">
        <v>0</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11373282</v>
      </c>
      <c r="BH27" s="622"/>
      <c r="BI27" s="622"/>
      <c r="BJ27" s="622"/>
      <c r="BK27" s="622"/>
      <c r="BL27" s="622"/>
      <c r="BM27" s="622"/>
      <c r="BN27" s="623"/>
      <c r="BO27" s="659">
        <v>100</v>
      </c>
      <c r="BP27" s="659"/>
      <c r="BQ27" s="659"/>
      <c r="BR27" s="659"/>
      <c r="BS27" s="660">
        <v>145500</v>
      </c>
      <c r="BT27" s="660"/>
      <c r="BU27" s="660"/>
      <c r="BV27" s="660"/>
      <c r="BW27" s="660"/>
      <c r="BX27" s="660"/>
      <c r="BY27" s="660"/>
      <c r="BZ27" s="660"/>
      <c r="CA27" s="660"/>
      <c r="CB27" s="700"/>
      <c r="CD27" s="618" t="s">
        <v>289</v>
      </c>
      <c r="CE27" s="619"/>
      <c r="CF27" s="619"/>
      <c r="CG27" s="619"/>
      <c r="CH27" s="619"/>
      <c r="CI27" s="619"/>
      <c r="CJ27" s="619"/>
      <c r="CK27" s="619"/>
      <c r="CL27" s="619"/>
      <c r="CM27" s="619"/>
      <c r="CN27" s="619"/>
      <c r="CO27" s="619"/>
      <c r="CP27" s="619"/>
      <c r="CQ27" s="620"/>
      <c r="CR27" s="621">
        <v>11770252</v>
      </c>
      <c r="CS27" s="634"/>
      <c r="CT27" s="634"/>
      <c r="CU27" s="634"/>
      <c r="CV27" s="634"/>
      <c r="CW27" s="634"/>
      <c r="CX27" s="634"/>
      <c r="CY27" s="635"/>
      <c r="CZ27" s="624">
        <v>31.2</v>
      </c>
      <c r="DA27" s="636"/>
      <c r="DB27" s="636"/>
      <c r="DC27" s="637"/>
      <c r="DD27" s="627">
        <v>3069450</v>
      </c>
      <c r="DE27" s="634"/>
      <c r="DF27" s="634"/>
      <c r="DG27" s="634"/>
      <c r="DH27" s="634"/>
      <c r="DI27" s="634"/>
      <c r="DJ27" s="634"/>
      <c r="DK27" s="635"/>
      <c r="DL27" s="627">
        <v>2923843</v>
      </c>
      <c r="DM27" s="634"/>
      <c r="DN27" s="634"/>
      <c r="DO27" s="634"/>
      <c r="DP27" s="634"/>
      <c r="DQ27" s="634"/>
      <c r="DR27" s="634"/>
      <c r="DS27" s="634"/>
      <c r="DT27" s="634"/>
      <c r="DU27" s="634"/>
      <c r="DV27" s="635"/>
      <c r="DW27" s="624">
        <v>14.3</v>
      </c>
      <c r="DX27" s="636"/>
      <c r="DY27" s="636"/>
      <c r="DZ27" s="636"/>
      <c r="EA27" s="636"/>
      <c r="EB27" s="636"/>
      <c r="EC27" s="648"/>
    </row>
    <row r="28" spans="2:133" ht="11.25" customHeight="1" x14ac:dyDescent="0.2">
      <c r="B28" s="618" t="s">
        <v>290</v>
      </c>
      <c r="C28" s="619"/>
      <c r="D28" s="619"/>
      <c r="E28" s="619"/>
      <c r="F28" s="619"/>
      <c r="G28" s="619"/>
      <c r="H28" s="619"/>
      <c r="I28" s="619"/>
      <c r="J28" s="619"/>
      <c r="K28" s="619"/>
      <c r="L28" s="619"/>
      <c r="M28" s="619"/>
      <c r="N28" s="619"/>
      <c r="O28" s="619"/>
      <c r="P28" s="619"/>
      <c r="Q28" s="620"/>
      <c r="R28" s="621">
        <v>338909</v>
      </c>
      <c r="S28" s="622"/>
      <c r="T28" s="622"/>
      <c r="U28" s="622"/>
      <c r="V28" s="622"/>
      <c r="W28" s="622"/>
      <c r="X28" s="622"/>
      <c r="Y28" s="623"/>
      <c r="Z28" s="659">
        <v>0.9</v>
      </c>
      <c r="AA28" s="659"/>
      <c r="AB28" s="659"/>
      <c r="AC28" s="659"/>
      <c r="AD28" s="660">
        <v>83981</v>
      </c>
      <c r="AE28" s="660"/>
      <c r="AF28" s="660"/>
      <c r="AG28" s="660"/>
      <c r="AH28" s="660"/>
      <c r="AI28" s="660"/>
      <c r="AJ28" s="660"/>
      <c r="AK28" s="660"/>
      <c r="AL28" s="624">
        <v>0.4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2822415</v>
      </c>
      <c r="CS28" s="622"/>
      <c r="CT28" s="622"/>
      <c r="CU28" s="622"/>
      <c r="CV28" s="622"/>
      <c r="CW28" s="622"/>
      <c r="CX28" s="622"/>
      <c r="CY28" s="623"/>
      <c r="CZ28" s="624">
        <v>7.5</v>
      </c>
      <c r="DA28" s="636"/>
      <c r="DB28" s="636"/>
      <c r="DC28" s="637"/>
      <c r="DD28" s="627">
        <v>2822415</v>
      </c>
      <c r="DE28" s="622"/>
      <c r="DF28" s="622"/>
      <c r="DG28" s="622"/>
      <c r="DH28" s="622"/>
      <c r="DI28" s="622"/>
      <c r="DJ28" s="622"/>
      <c r="DK28" s="623"/>
      <c r="DL28" s="627">
        <v>2822415</v>
      </c>
      <c r="DM28" s="622"/>
      <c r="DN28" s="622"/>
      <c r="DO28" s="622"/>
      <c r="DP28" s="622"/>
      <c r="DQ28" s="622"/>
      <c r="DR28" s="622"/>
      <c r="DS28" s="622"/>
      <c r="DT28" s="622"/>
      <c r="DU28" s="622"/>
      <c r="DV28" s="623"/>
      <c r="DW28" s="624">
        <v>13.8</v>
      </c>
      <c r="DX28" s="636"/>
      <c r="DY28" s="636"/>
      <c r="DZ28" s="636"/>
      <c r="EA28" s="636"/>
      <c r="EB28" s="636"/>
      <c r="EC28" s="648"/>
    </row>
    <row r="29" spans="2:133" ht="11.25" customHeight="1" x14ac:dyDescent="0.2">
      <c r="B29" s="618" t="s">
        <v>292</v>
      </c>
      <c r="C29" s="619"/>
      <c r="D29" s="619"/>
      <c r="E29" s="619"/>
      <c r="F29" s="619"/>
      <c r="G29" s="619"/>
      <c r="H29" s="619"/>
      <c r="I29" s="619"/>
      <c r="J29" s="619"/>
      <c r="K29" s="619"/>
      <c r="L29" s="619"/>
      <c r="M29" s="619"/>
      <c r="N29" s="619"/>
      <c r="O29" s="619"/>
      <c r="P29" s="619"/>
      <c r="Q29" s="620"/>
      <c r="R29" s="621">
        <v>116559</v>
      </c>
      <c r="S29" s="622"/>
      <c r="T29" s="622"/>
      <c r="U29" s="622"/>
      <c r="V29" s="622"/>
      <c r="W29" s="622"/>
      <c r="X29" s="622"/>
      <c r="Y29" s="623"/>
      <c r="Z29" s="659">
        <v>0.3</v>
      </c>
      <c r="AA29" s="659"/>
      <c r="AB29" s="659"/>
      <c r="AC29" s="659"/>
      <c r="AD29" s="660">
        <v>33</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293</v>
      </c>
      <c r="CE29" s="641"/>
      <c r="CF29" s="618" t="s">
        <v>66</v>
      </c>
      <c r="CG29" s="619"/>
      <c r="CH29" s="619"/>
      <c r="CI29" s="619"/>
      <c r="CJ29" s="619"/>
      <c r="CK29" s="619"/>
      <c r="CL29" s="619"/>
      <c r="CM29" s="619"/>
      <c r="CN29" s="619"/>
      <c r="CO29" s="619"/>
      <c r="CP29" s="619"/>
      <c r="CQ29" s="620"/>
      <c r="CR29" s="621">
        <v>2820319</v>
      </c>
      <c r="CS29" s="634"/>
      <c r="CT29" s="634"/>
      <c r="CU29" s="634"/>
      <c r="CV29" s="634"/>
      <c r="CW29" s="634"/>
      <c r="CX29" s="634"/>
      <c r="CY29" s="635"/>
      <c r="CZ29" s="624">
        <v>7.5</v>
      </c>
      <c r="DA29" s="636"/>
      <c r="DB29" s="636"/>
      <c r="DC29" s="637"/>
      <c r="DD29" s="627">
        <v>2820319</v>
      </c>
      <c r="DE29" s="634"/>
      <c r="DF29" s="634"/>
      <c r="DG29" s="634"/>
      <c r="DH29" s="634"/>
      <c r="DI29" s="634"/>
      <c r="DJ29" s="634"/>
      <c r="DK29" s="635"/>
      <c r="DL29" s="627">
        <v>2820319</v>
      </c>
      <c r="DM29" s="634"/>
      <c r="DN29" s="634"/>
      <c r="DO29" s="634"/>
      <c r="DP29" s="634"/>
      <c r="DQ29" s="634"/>
      <c r="DR29" s="634"/>
      <c r="DS29" s="634"/>
      <c r="DT29" s="634"/>
      <c r="DU29" s="634"/>
      <c r="DV29" s="635"/>
      <c r="DW29" s="624">
        <v>13.8</v>
      </c>
      <c r="DX29" s="636"/>
      <c r="DY29" s="636"/>
      <c r="DZ29" s="636"/>
      <c r="EA29" s="636"/>
      <c r="EB29" s="636"/>
      <c r="EC29" s="648"/>
    </row>
    <row r="30" spans="2:133" ht="11.25" customHeight="1" x14ac:dyDescent="0.2">
      <c r="B30" s="618" t="s">
        <v>294</v>
      </c>
      <c r="C30" s="619"/>
      <c r="D30" s="619"/>
      <c r="E30" s="619"/>
      <c r="F30" s="619"/>
      <c r="G30" s="619"/>
      <c r="H30" s="619"/>
      <c r="I30" s="619"/>
      <c r="J30" s="619"/>
      <c r="K30" s="619"/>
      <c r="L30" s="619"/>
      <c r="M30" s="619"/>
      <c r="N30" s="619"/>
      <c r="O30" s="619"/>
      <c r="P30" s="619"/>
      <c r="Q30" s="620"/>
      <c r="R30" s="621">
        <v>9048132</v>
      </c>
      <c r="S30" s="622"/>
      <c r="T30" s="622"/>
      <c r="U30" s="622"/>
      <c r="V30" s="622"/>
      <c r="W30" s="622"/>
      <c r="X30" s="622"/>
      <c r="Y30" s="623"/>
      <c r="Z30" s="659">
        <v>23.9</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1"/>
      <c r="BI30" s="691"/>
      <c r="BJ30" s="691"/>
      <c r="BK30" s="691"/>
      <c r="BL30" s="691"/>
      <c r="BM30" s="691"/>
      <c r="BN30" s="691"/>
      <c r="BO30" s="691"/>
      <c r="BP30" s="691"/>
      <c r="BQ30" s="692"/>
      <c r="BR30" s="673" t="s">
        <v>296</v>
      </c>
      <c r="BS30" s="691"/>
      <c r="BT30" s="691"/>
      <c r="BU30" s="691"/>
      <c r="BV30" s="691"/>
      <c r="BW30" s="691"/>
      <c r="BX30" s="691"/>
      <c r="BY30" s="691"/>
      <c r="BZ30" s="691"/>
      <c r="CA30" s="691"/>
      <c r="CB30" s="692"/>
      <c r="CD30" s="642"/>
      <c r="CE30" s="643"/>
      <c r="CF30" s="618" t="s">
        <v>297</v>
      </c>
      <c r="CG30" s="619"/>
      <c r="CH30" s="619"/>
      <c r="CI30" s="619"/>
      <c r="CJ30" s="619"/>
      <c r="CK30" s="619"/>
      <c r="CL30" s="619"/>
      <c r="CM30" s="619"/>
      <c r="CN30" s="619"/>
      <c r="CO30" s="619"/>
      <c r="CP30" s="619"/>
      <c r="CQ30" s="620"/>
      <c r="CR30" s="621">
        <v>2667020</v>
      </c>
      <c r="CS30" s="622"/>
      <c r="CT30" s="622"/>
      <c r="CU30" s="622"/>
      <c r="CV30" s="622"/>
      <c r="CW30" s="622"/>
      <c r="CX30" s="622"/>
      <c r="CY30" s="623"/>
      <c r="CZ30" s="624">
        <v>7.1</v>
      </c>
      <c r="DA30" s="636"/>
      <c r="DB30" s="636"/>
      <c r="DC30" s="637"/>
      <c r="DD30" s="627">
        <v>2667020</v>
      </c>
      <c r="DE30" s="622"/>
      <c r="DF30" s="622"/>
      <c r="DG30" s="622"/>
      <c r="DH30" s="622"/>
      <c r="DI30" s="622"/>
      <c r="DJ30" s="622"/>
      <c r="DK30" s="623"/>
      <c r="DL30" s="627">
        <v>2667020</v>
      </c>
      <c r="DM30" s="622"/>
      <c r="DN30" s="622"/>
      <c r="DO30" s="622"/>
      <c r="DP30" s="622"/>
      <c r="DQ30" s="622"/>
      <c r="DR30" s="622"/>
      <c r="DS30" s="622"/>
      <c r="DT30" s="622"/>
      <c r="DU30" s="622"/>
      <c r="DV30" s="623"/>
      <c r="DW30" s="624">
        <v>13</v>
      </c>
      <c r="DX30" s="636"/>
      <c r="DY30" s="636"/>
      <c r="DZ30" s="636"/>
      <c r="EA30" s="636"/>
      <c r="EB30" s="636"/>
      <c r="EC30" s="648"/>
    </row>
    <row r="31" spans="2:133" ht="11.25" customHeight="1" x14ac:dyDescent="0.2">
      <c r="B31" s="688" t="s">
        <v>298</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299</v>
      </c>
      <c r="AQ31" s="694"/>
      <c r="AR31" s="694"/>
      <c r="AS31" s="694"/>
      <c r="AT31" s="695" t="s">
        <v>300</v>
      </c>
      <c r="AU31" s="206"/>
      <c r="AV31" s="206"/>
      <c r="AW31" s="206"/>
      <c r="AX31" s="679" t="s">
        <v>178</v>
      </c>
      <c r="AY31" s="680"/>
      <c r="AZ31" s="680"/>
      <c r="BA31" s="680"/>
      <c r="BB31" s="680"/>
      <c r="BC31" s="680"/>
      <c r="BD31" s="680"/>
      <c r="BE31" s="680"/>
      <c r="BF31" s="681"/>
      <c r="BG31" s="683">
        <v>99.5</v>
      </c>
      <c r="BH31" s="684"/>
      <c r="BI31" s="684"/>
      <c r="BJ31" s="684"/>
      <c r="BK31" s="684"/>
      <c r="BL31" s="684"/>
      <c r="BM31" s="685">
        <v>98.7</v>
      </c>
      <c r="BN31" s="684"/>
      <c r="BO31" s="684"/>
      <c r="BP31" s="684"/>
      <c r="BQ31" s="686"/>
      <c r="BR31" s="683">
        <v>99.5</v>
      </c>
      <c r="BS31" s="684"/>
      <c r="BT31" s="684"/>
      <c r="BU31" s="684"/>
      <c r="BV31" s="684"/>
      <c r="BW31" s="684"/>
      <c r="BX31" s="685">
        <v>98.6</v>
      </c>
      <c r="BY31" s="684"/>
      <c r="BZ31" s="684"/>
      <c r="CA31" s="684"/>
      <c r="CB31" s="686"/>
      <c r="CD31" s="642"/>
      <c r="CE31" s="643"/>
      <c r="CF31" s="618" t="s">
        <v>301</v>
      </c>
      <c r="CG31" s="619"/>
      <c r="CH31" s="619"/>
      <c r="CI31" s="619"/>
      <c r="CJ31" s="619"/>
      <c r="CK31" s="619"/>
      <c r="CL31" s="619"/>
      <c r="CM31" s="619"/>
      <c r="CN31" s="619"/>
      <c r="CO31" s="619"/>
      <c r="CP31" s="619"/>
      <c r="CQ31" s="620"/>
      <c r="CR31" s="621">
        <v>153299</v>
      </c>
      <c r="CS31" s="634"/>
      <c r="CT31" s="634"/>
      <c r="CU31" s="634"/>
      <c r="CV31" s="634"/>
      <c r="CW31" s="634"/>
      <c r="CX31" s="634"/>
      <c r="CY31" s="635"/>
      <c r="CZ31" s="624">
        <v>0.4</v>
      </c>
      <c r="DA31" s="636"/>
      <c r="DB31" s="636"/>
      <c r="DC31" s="637"/>
      <c r="DD31" s="627">
        <v>153299</v>
      </c>
      <c r="DE31" s="634"/>
      <c r="DF31" s="634"/>
      <c r="DG31" s="634"/>
      <c r="DH31" s="634"/>
      <c r="DI31" s="634"/>
      <c r="DJ31" s="634"/>
      <c r="DK31" s="635"/>
      <c r="DL31" s="627">
        <v>153299</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2">
      <c r="B32" s="618" t="s">
        <v>302</v>
      </c>
      <c r="C32" s="619"/>
      <c r="D32" s="619"/>
      <c r="E32" s="619"/>
      <c r="F32" s="619"/>
      <c r="G32" s="619"/>
      <c r="H32" s="619"/>
      <c r="I32" s="619"/>
      <c r="J32" s="619"/>
      <c r="K32" s="619"/>
      <c r="L32" s="619"/>
      <c r="M32" s="619"/>
      <c r="N32" s="619"/>
      <c r="O32" s="619"/>
      <c r="P32" s="619"/>
      <c r="Q32" s="620"/>
      <c r="R32" s="621">
        <v>3069203</v>
      </c>
      <c r="S32" s="622"/>
      <c r="T32" s="622"/>
      <c r="U32" s="622"/>
      <c r="V32" s="622"/>
      <c r="W32" s="622"/>
      <c r="X32" s="622"/>
      <c r="Y32" s="623"/>
      <c r="Z32" s="659">
        <v>8.1</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02" t="s">
        <v>303</v>
      </c>
      <c r="AX32" s="618" t="s">
        <v>304</v>
      </c>
      <c r="AY32" s="619"/>
      <c r="AZ32" s="619"/>
      <c r="BA32" s="619"/>
      <c r="BB32" s="619"/>
      <c r="BC32" s="619"/>
      <c r="BD32" s="619"/>
      <c r="BE32" s="619"/>
      <c r="BF32" s="620"/>
      <c r="BG32" s="687">
        <v>99.2</v>
      </c>
      <c r="BH32" s="634"/>
      <c r="BI32" s="634"/>
      <c r="BJ32" s="634"/>
      <c r="BK32" s="634"/>
      <c r="BL32" s="634"/>
      <c r="BM32" s="625">
        <v>98.3</v>
      </c>
      <c r="BN32" s="634"/>
      <c r="BO32" s="634"/>
      <c r="BP32" s="634"/>
      <c r="BQ32" s="657"/>
      <c r="BR32" s="687">
        <v>99.2</v>
      </c>
      <c r="BS32" s="634"/>
      <c r="BT32" s="634"/>
      <c r="BU32" s="634"/>
      <c r="BV32" s="634"/>
      <c r="BW32" s="634"/>
      <c r="BX32" s="625">
        <v>98.3</v>
      </c>
      <c r="BY32" s="634"/>
      <c r="BZ32" s="634"/>
      <c r="CA32" s="634"/>
      <c r="CB32" s="657"/>
      <c r="CD32" s="644"/>
      <c r="CE32" s="645"/>
      <c r="CF32" s="618" t="s">
        <v>305</v>
      </c>
      <c r="CG32" s="619"/>
      <c r="CH32" s="619"/>
      <c r="CI32" s="619"/>
      <c r="CJ32" s="619"/>
      <c r="CK32" s="619"/>
      <c r="CL32" s="619"/>
      <c r="CM32" s="619"/>
      <c r="CN32" s="619"/>
      <c r="CO32" s="619"/>
      <c r="CP32" s="619"/>
      <c r="CQ32" s="620"/>
      <c r="CR32" s="621">
        <v>2096</v>
      </c>
      <c r="CS32" s="622"/>
      <c r="CT32" s="622"/>
      <c r="CU32" s="622"/>
      <c r="CV32" s="622"/>
      <c r="CW32" s="622"/>
      <c r="CX32" s="622"/>
      <c r="CY32" s="623"/>
      <c r="CZ32" s="624">
        <v>0</v>
      </c>
      <c r="DA32" s="636"/>
      <c r="DB32" s="636"/>
      <c r="DC32" s="637"/>
      <c r="DD32" s="627">
        <v>2096</v>
      </c>
      <c r="DE32" s="622"/>
      <c r="DF32" s="622"/>
      <c r="DG32" s="622"/>
      <c r="DH32" s="622"/>
      <c r="DI32" s="622"/>
      <c r="DJ32" s="622"/>
      <c r="DK32" s="623"/>
      <c r="DL32" s="627">
        <v>2096</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306</v>
      </c>
      <c r="C33" s="619"/>
      <c r="D33" s="619"/>
      <c r="E33" s="619"/>
      <c r="F33" s="619"/>
      <c r="G33" s="619"/>
      <c r="H33" s="619"/>
      <c r="I33" s="619"/>
      <c r="J33" s="619"/>
      <c r="K33" s="619"/>
      <c r="L33" s="619"/>
      <c r="M33" s="619"/>
      <c r="N33" s="619"/>
      <c r="O33" s="619"/>
      <c r="P33" s="619"/>
      <c r="Q33" s="620"/>
      <c r="R33" s="621">
        <v>36220</v>
      </c>
      <c r="S33" s="622"/>
      <c r="T33" s="622"/>
      <c r="U33" s="622"/>
      <c r="V33" s="622"/>
      <c r="W33" s="622"/>
      <c r="X33" s="622"/>
      <c r="Y33" s="623"/>
      <c r="Z33" s="659">
        <v>0.1</v>
      </c>
      <c r="AA33" s="659"/>
      <c r="AB33" s="659"/>
      <c r="AC33" s="659"/>
      <c r="AD33" s="660">
        <v>30063</v>
      </c>
      <c r="AE33" s="660"/>
      <c r="AF33" s="660"/>
      <c r="AG33" s="660"/>
      <c r="AH33" s="660"/>
      <c r="AI33" s="660"/>
      <c r="AJ33" s="660"/>
      <c r="AK33" s="660"/>
      <c r="AL33" s="624">
        <v>0.1</v>
      </c>
      <c r="AM33" s="625"/>
      <c r="AN33" s="625"/>
      <c r="AO33" s="661"/>
      <c r="AP33" s="664"/>
      <c r="AQ33" s="665"/>
      <c r="AR33" s="665"/>
      <c r="AS33" s="665"/>
      <c r="AT33" s="697"/>
      <c r="AU33" s="207"/>
      <c r="AV33" s="207"/>
      <c r="AW33" s="207"/>
      <c r="AX33" s="602" t="s">
        <v>307</v>
      </c>
      <c r="AY33" s="603"/>
      <c r="AZ33" s="603"/>
      <c r="BA33" s="603"/>
      <c r="BB33" s="603"/>
      <c r="BC33" s="603"/>
      <c r="BD33" s="603"/>
      <c r="BE33" s="603"/>
      <c r="BF33" s="604"/>
      <c r="BG33" s="682">
        <v>99.6</v>
      </c>
      <c r="BH33" s="606"/>
      <c r="BI33" s="606"/>
      <c r="BJ33" s="606"/>
      <c r="BK33" s="606"/>
      <c r="BL33" s="606"/>
      <c r="BM33" s="652">
        <v>98.9</v>
      </c>
      <c r="BN33" s="606"/>
      <c r="BO33" s="606"/>
      <c r="BP33" s="606"/>
      <c r="BQ33" s="669"/>
      <c r="BR33" s="682">
        <v>99.6</v>
      </c>
      <c r="BS33" s="606"/>
      <c r="BT33" s="606"/>
      <c r="BU33" s="606"/>
      <c r="BV33" s="606"/>
      <c r="BW33" s="606"/>
      <c r="BX33" s="652">
        <v>98.7</v>
      </c>
      <c r="BY33" s="606"/>
      <c r="BZ33" s="606"/>
      <c r="CA33" s="606"/>
      <c r="CB33" s="669"/>
      <c r="CD33" s="618" t="s">
        <v>308</v>
      </c>
      <c r="CE33" s="619"/>
      <c r="CF33" s="619"/>
      <c r="CG33" s="619"/>
      <c r="CH33" s="619"/>
      <c r="CI33" s="619"/>
      <c r="CJ33" s="619"/>
      <c r="CK33" s="619"/>
      <c r="CL33" s="619"/>
      <c r="CM33" s="619"/>
      <c r="CN33" s="619"/>
      <c r="CO33" s="619"/>
      <c r="CP33" s="619"/>
      <c r="CQ33" s="620"/>
      <c r="CR33" s="621">
        <v>14584783</v>
      </c>
      <c r="CS33" s="634"/>
      <c r="CT33" s="634"/>
      <c r="CU33" s="634"/>
      <c r="CV33" s="634"/>
      <c r="CW33" s="634"/>
      <c r="CX33" s="634"/>
      <c r="CY33" s="635"/>
      <c r="CZ33" s="624">
        <v>38.6</v>
      </c>
      <c r="DA33" s="636"/>
      <c r="DB33" s="636"/>
      <c r="DC33" s="637"/>
      <c r="DD33" s="627">
        <v>11689111</v>
      </c>
      <c r="DE33" s="634"/>
      <c r="DF33" s="634"/>
      <c r="DG33" s="634"/>
      <c r="DH33" s="634"/>
      <c r="DI33" s="634"/>
      <c r="DJ33" s="634"/>
      <c r="DK33" s="635"/>
      <c r="DL33" s="627">
        <v>8593966</v>
      </c>
      <c r="DM33" s="634"/>
      <c r="DN33" s="634"/>
      <c r="DO33" s="634"/>
      <c r="DP33" s="634"/>
      <c r="DQ33" s="634"/>
      <c r="DR33" s="634"/>
      <c r="DS33" s="634"/>
      <c r="DT33" s="634"/>
      <c r="DU33" s="634"/>
      <c r="DV33" s="635"/>
      <c r="DW33" s="624">
        <v>41.9</v>
      </c>
      <c r="DX33" s="636"/>
      <c r="DY33" s="636"/>
      <c r="DZ33" s="636"/>
      <c r="EA33" s="636"/>
      <c r="EB33" s="636"/>
      <c r="EC33" s="648"/>
    </row>
    <row r="34" spans="2:133" ht="11.25" customHeight="1" x14ac:dyDescent="0.2">
      <c r="B34" s="618" t="s">
        <v>309</v>
      </c>
      <c r="C34" s="619"/>
      <c r="D34" s="619"/>
      <c r="E34" s="619"/>
      <c r="F34" s="619"/>
      <c r="G34" s="619"/>
      <c r="H34" s="619"/>
      <c r="I34" s="619"/>
      <c r="J34" s="619"/>
      <c r="K34" s="619"/>
      <c r="L34" s="619"/>
      <c r="M34" s="619"/>
      <c r="N34" s="619"/>
      <c r="O34" s="619"/>
      <c r="P34" s="619"/>
      <c r="Q34" s="620"/>
      <c r="R34" s="621">
        <v>746527</v>
      </c>
      <c r="S34" s="622"/>
      <c r="T34" s="622"/>
      <c r="U34" s="622"/>
      <c r="V34" s="622"/>
      <c r="W34" s="622"/>
      <c r="X34" s="622"/>
      <c r="Y34" s="623"/>
      <c r="Z34" s="659">
        <v>2</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4075443</v>
      </c>
      <c r="CS34" s="622"/>
      <c r="CT34" s="622"/>
      <c r="CU34" s="622"/>
      <c r="CV34" s="622"/>
      <c r="CW34" s="622"/>
      <c r="CX34" s="622"/>
      <c r="CY34" s="623"/>
      <c r="CZ34" s="624">
        <v>10.8</v>
      </c>
      <c r="DA34" s="636"/>
      <c r="DB34" s="636"/>
      <c r="DC34" s="637"/>
      <c r="DD34" s="627">
        <v>3245111</v>
      </c>
      <c r="DE34" s="622"/>
      <c r="DF34" s="622"/>
      <c r="DG34" s="622"/>
      <c r="DH34" s="622"/>
      <c r="DI34" s="622"/>
      <c r="DJ34" s="622"/>
      <c r="DK34" s="623"/>
      <c r="DL34" s="627">
        <v>2797326</v>
      </c>
      <c r="DM34" s="622"/>
      <c r="DN34" s="622"/>
      <c r="DO34" s="622"/>
      <c r="DP34" s="622"/>
      <c r="DQ34" s="622"/>
      <c r="DR34" s="622"/>
      <c r="DS34" s="622"/>
      <c r="DT34" s="622"/>
      <c r="DU34" s="622"/>
      <c r="DV34" s="623"/>
      <c r="DW34" s="624">
        <v>13.7</v>
      </c>
      <c r="DX34" s="636"/>
      <c r="DY34" s="636"/>
      <c r="DZ34" s="636"/>
      <c r="EA34" s="636"/>
      <c r="EB34" s="636"/>
      <c r="EC34" s="648"/>
    </row>
    <row r="35" spans="2:133" ht="11.25" customHeight="1" x14ac:dyDescent="0.2">
      <c r="B35" s="618" t="s">
        <v>311</v>
      </c>
      <c r="C35" s="619"/>
      <c r="D35" s="619"/>
      <c r="E35" s="619"/>
      <c r="F35" s="619"/>
      <c r="G35" s="619"/>
      <c r="H35" s="619"/>
      <c r="I35" s="619"/>
      <c r="J35" s="619"/>
      <c r="K35" s="619"/>
      <c r="L35" s="619"/>
      <c r="M35" s="619"/>
      <c r="N35" s="619"/>
      <c r="O35" s="619"/>
      <c r="P35" s="619"/>
      <c r="Q35" s="620"/>
      <c r="R35" s="621">
        <v>768790</v>
      </c>
      <c r="S35" s="622"/>
      <c r="T35" s="622"/>
      <c r="U35" s="622"/>
      <c r="V35" s="622"/>
      <c r="W35" s="622"/>
      <c r="X35" s="622"/>
      <c r="Y35" s="623"/>
      <c r="Z35" s="659">
        <v>2</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313272</v>
      </c>
      <c r="CS35" s="634"/>
      <c r="CT35" s="634"/>
      <c r="CU35" s="634"/>
      <c r="CV35" s="634"/>
      <c r="CW35" s="634"/>
      <c r="CX35" s="634"/>
      <c r="CY35" s="635"/>
      <c r="CZ35" s="624">
        <v>0.8</v>
      </c>
      <c r="DA35" s="636"/>
      <c r="DB35" s="636"/>
      <c r="DC35" s="637"/>
      <c r="DD35" s="627">
        <v>241070</v>
      </c>
      <c r="DE35" s="634"/>
      <c r="DF35" s="634"/>
      <c r="DG35" s="634"/>
      <c r="DH35" s="634"/>
      <c r="DI35" s="634"/>
      <c r="DJ35" s="634"/>
      <c r="DK35" s="635"/>
      <c r="DL35" s="627">
        <v>237110</v>
      </c>
      <c r="DM35" s="634"/>
      <c r="DN35" s="634"/>
      <c r="DO35" s="634"/>
      <c r="DP35" s="634"/>
      <c r="DQ35" s="634"/>
      <c r="DR35" s="634"/>
      <c r="DS35" s="634"/>
      <c r="DT35" s="634"/>
      <c r="DU35" s="634"/>
      <c r="DV35" s="635"/>
      <c r="DW35" s="624">
        <v>1.2</v>
      </c>
      <c r="DX35" s="636"/>
      <c r="DY35" s="636"/>
      <c r="DZ35" s="636"/>
      <c r="EA35" s="636"/>
      <c r="EB35" s="636"/>
      <c r="EC35" s="648"/>
    </row>
    <row r="36" spans="2:133" ht="11.25" customHeight="1" x14ac:dyDescent="0.2">
      <c r="B36" s="618" t="s">
        <v>315</v>
      </c>
      <c r="C36" s="619"/>
      <c r="D36" s="619"/>
      <c r="E36" s="619"/>
      <c r="F36" s="619"/>
      <c r="G36" s="619"/>
      <c r="H36" s="619"/>
      <c r="I36" s="619"/>
      <c r="J36" s="619"/>
      <c r="K36" s="619"/>
      <c r="L36" s="619"/>
      <c r="M36" s="619"/>
      <c r="N36" s="619"/>
      <c r="O36" s="619"/>
      <c r="P36" s="619"/>
      <c r="Q36" s="620"/>
      <c r="R36" s="621">
        <v>328568</v>
      </c>
      <c r="S36" s="622"/>
      <c r="T36" s="622"/>
      <c r="U36" s="622"/>
      <c r="V36" s="622"/>
      <c r="W36" s="622"/>
      <c r="X36" s="622"/>
      <c r="Y36" s="623"/>
      <c r="Z36" s="659">
        <v>0.9</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5764778</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307645</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5326785</v>
      </c>
      <c r="CS36" s="622"/>
      <c r="CT36" s="622"/>
      <c r="CU36" s="622"/>
      <c r="CV36" s="622"/>
      <c r="CW36" s="622"/>
      <c r="CX36" s="622"/>
      <c r="CY36" s="623"/>
      <c r="CZ36" s="624">
        <v>14.1</v>
      </c>
      <c r="DA36" s="636"/>
      <c r="DB36" s="636"/>
      <c r="DC36" s="637"/>
      <c r="DD36" s="627">
        <v>4834567</v>
      </c>
      <c r="DE36" s="622"/>
      <c r="DF36" s="622"/>
      <c r="DG36" s="622"/>
      <c r="DH36" s="622"/>
      <c r="DI36" s="622"/>
      <c r="DJ36" s="622"/>
      <c r="DK36" s="623"/>
      <c r="DL36" s="627">
        <v>2774752</v>
      </c>
      <c r="DM36" s="622"/>
      <c r="DN36" s="622"/>
      <c r="DO36" s="622"/>
      <c r="DP36" s="622"/>
      <c r="DQ36" s="622"/>
      <c r="DR36" s="622"/>
      <c r="DS36" s="622"/>
      <c r="DT36" s="622"/>
      <c r="DU36" s="622"/>
      <c r="DV36" s="623"/>
      <c r="DW36" s="624">
        <v>13.5</v>
      </c>
      <c r="DX36" s="636"/>
      <c r="DY36" s="636"/>
      <c r="DZ36" s="636"/>
      <c r="EA36" s="636"/>
      <c r="EB36" s="636"/>
      <c r="EC36" s="648"/>
    </row>
    <row r="37" spans="2:133" ht="11.25" customHeight="1" x14ac:dyDescent="0.2">
      <c r="B37" s="618" t="s">
        <v>319</v>
      </c>
      <c r="C37" s="619"/>
      <c r="D37" s="619"/>
      <c r="E37" s="619"/>
      <c r="F37" s="619"/>
      <c r="G37" s="619"/>
      <c r="H37" s="619"/>
      <c r="I37" s="619"/>
      <c r="J37" s="619"/>
      <c r="K37" s="619"/>
      <c r="L37" s="619"/>
      <c r="M37" s="619"/>
      <c r="N37" s="619"/>
      <c r="O37" s="619"/>
      <c r="P37" s="619"/>
      <c r="Q37" s="620"/>
      <c r="R37" s="621">
        <v>826306</v>
      </c>
      <c r="S37" s="622"/>
      <c r="T37" s="622"/>
      <c r="U37" s="622"/>
      <c r="V37" s="622"/>
      <c r="W37" s="622"/>
      <c r="X37" s="622"/>
      <c r="Y37" s="623"/>
      <c r="Z37" s="659">
        <v>2.2000000000000002</v>
      </c>
      <c r="AA37" s="659"/>
      <c r="AB37" s="659"/>
      <c r="AC37" s="659"/>
      <c r="AD37" s="660">
        <v>8919</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959680</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185438</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617323</v>
      </c>
      <c r="CS37" s="634"/>
      <c r="CT37" s="634"/>
      <c r="CU37" s="634"/>
      <c r="CV37" s="634"/>
      <c r="CW37" s="634"/>
      <c r="CX37" s="634"/>
      <c r="CY37" s="635"/>
      <c r="CZ37" s="624">
        <v>1.6</v>
      </c>
      <c r="DA37" s="636"/>
      <c r="DB37" s="636"/>
      <c r="DC37" s="637"/>
      <c r="DD37" s="627">
        <v>617323</v>
      </c>
      <c r="DE37" s="634"/>
      <c r="DF37" s="634"/>
      <c r="DG37" s="634"/>
      <c r="DH37" s="634"/>
      <c r="DI37" s="634"/>
      <c r="DJ37" s="634"/>
      <c r="DK37" s="635"/>
      <c r="DL37" s="627">
        <v>607619</v>
      </c>
      <c r="DM37" s="634"/>
      <c r="DN37" s="634"/>
      <c r="DO37" s="634"/>
      <c r="DP37" s="634"/>
      <c r="DQ37" s="634"/>
      <c r="DR37" s="634"/>
      <c r="DS37" s="634"/>
      <c r="DT37" s="634"/>
      <c r="DU37" s="634"/>
      <c r="DV37" s="635"/>
      <c r="DW37" s="624">
        <v>3</v>
      </c>
      <c r="DX37" s="636"/>
      <c r="DY37" s="636"/>
      <c r="DZ37" s="636"/>
      <c r="EA37" s="636"/>
      <c r="EB37" s="636"/>
      <c r="EC37" s="648"/>
    </row>
    <row r="38" spans="2:133" ht="11.25" customHeight="1" x14ac:dyDescent="0.2">
      <c r="B38" s="618" t="s">
        <v>323</v>
      </c>
      <c r="C38" s="619"/>
      <c r="D38" s="619"/>
      <c r="E38" s="619"/>
      <c r="F38" s="619"/>
      <c r="G38" s="619"/>
      <c r="H38" s="619"/>
      <c r="I38" s="619"/>
      <c r="J38" s="619"/>
      <c r="K38" s="619"/>
      <c r="L38" s="619"/>
      <c r="M38" s="619"/>
      <c r="N38" s="619"/>
      <c r="O38" s="619"/>
      <c r="P38" s="619"/>
      <c r="Q38" s="620"/>
      <c r="R38" s="621">
        <v>1005420</v>
      </c>
      <c r="S38" s="622"/>
      <c r="T38" s="622"/>
      <c r="U38" s="622"/>
      <c r="V38" s="622"/>
      <c r="W38" s="622"/>
      <c r="X38" s="622"/>
      <c r="Y38" s="623"/>
      <c r="Z38" s="659">
        <v>2.7</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923590</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9518</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3741244</v>
      </c>
      <c r="CS38" s="622"/>
      <c r="CT38" s="622"/>
      <c r="CU38" s="622"/>
      <c r="CV38" s="622"/>
      <c r="CW38" s="622"/>
      <c r="CX38" s="622"/>
      <c r="CY38" s="623"/>
      <c r="CZ38" s="624">
        <v>9.9</v>
      </c>
      <c r="DA38" s="636"/>
      <c r="DB38" s="636"/>
      <c r="DC38" s="637"/>
      <c r="DD38" s="627">
        <v>2926493</v>
      </c>
      <c r="DE38" s="622"/>
      <c r="DF38" s="622"/>
      <c r="DG38" s="622"/>
      <c r="DH38" s="622"/>
      <c r="DI38" s="622"/>
      <c r="DJ38" s="622"/>
      <c r="DK38" s="623"/>
      <c r="DL38" s="627">
        <v>2784778</v>
      </c>
      <c r="DM38" s="622"/>
      <c r="DN38" s="622"/>
      <c r="DO38" s="622"/>
      <c r="DP38" s="622"/>
      <c r="DQ38" s="622"/>
      <c r="DR38" s="622"/>
      <c r="DS38" s="622"/>
      <c r="DT38" s="622"/>
      <c r="DU38" s="622"/>
      <c r="DV38" s="623"/>
      <c r="DW38" s="624">
        <v>13.6</v>
      </c>
      <c r="DX38" s="636"/>
      <c r="DY38" s="636"/>
      <c r="DZ38" s="636"/>
      <c r="EA38" s="636"/>
      <c r="EB38" s="636"/>
      <c r="EC38" s="648"/>
    </row>
    <row r="39" spans="2:133" ht="11.25" customHeight="1" x14ac:dyDescent="0.2">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v>140264</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14153</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1007639</v>
      </c>
      <c r="CS39" s="634"/>
      <c r="CT39" s="634"/>
      <c r="CU39" s="634"/>
      <c r="CV39" s="634"/>
      <c r="CW39" s="634"/>
      <c r="CX39" s="634"/>
      <c r="CY39" s="635"/>
      <c r="CZ39" s="624">
        <v>2.7</v>
      </c>
      <c r="DA39" s="636"/>
      <c r="DB39" s="636"/>
      <c r="DC39" s="637"/>
      <c r="DD39" s="627">
        <v>441870</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331</v>
      </c>
      <c r="C40" s="619"/>
      <c r="D40" s="619"/>
      <c r="E40" s="619"/>
      <c r="F40" s="619"/>
      <c r="G40" s="619"/>
      <c r="H40" s="619"/>
      <c r="I40" s="619"/>
      <c r="J40" s="619"/>
      <c r="K40" s="619"/>
      <c r="L40" s="619"/>
      <c r="M40" s="619"/>
      <c r="N40" s="619"/>
      <c r="O40" s="619"/>
      <c r="P40" s="619"/>
      <c r="Q40" s="620"/>
      <c r="R40" s="621">
        <v>83820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113</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120400</v>
      </c>
      <c r="CS40" s="622"/>
      <c r="CT40" s="622"/>
      <c r="CU40" s="622"/>
      <c r="CV40" s="622"/>
      <c r="CW40" s="622"/>
      <c r="CX40" s="622"/>
      <c r="CY40" s="623"/>
      <c r="CZ40" s="624">
        <v>0.3</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336</v>
      </c>
      <c r="C41" s="603"/>
      <c r="D41" s="603"/>
      <c r="E41" s="603"/>
      <c r="F41" s="603"/>
      <c r="G41" s="603"/>
      <c r="H41" s="603"/>
      <c r="I41" s="603"/>
      <c r="J41" s="603"/>
      <c r="K41" s="603"/>
      <c r="L41" s="603"/>
      <c r="M41" s="603"/>
      <c r="N41" s="603"/>
      <c r="O41" s="603"/>
      <c r="P41" s="603"/>
      <c r="Q41" s="604"/>
      <c r="R41" s="605">
        <v>37910031</v>
      </c>
      <c r="S41" s="646"/>
      <c r="T41" s="646"/>
      <c r="U41" s="646"/>
      <c r="V41" s="646"/>
      <c r="W41" s="646"/>
      <c r="X41" s="646"/>
      <c r="Y41" s="649"/>
      <c r="Z41" s="650">
        <v>100</v>
      </c>
      <c r="AA41" s="650"/>
      <c r="AB41" s="650"/>
      <c r="AC41" s="650"/>
      <c r="AD41" s="651">
        <v>20405967</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929853</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v>1</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340</v>
      </c>
      <c r="AR42" s="667"/>
      <c r="AS42" s="667"/>
      <c r="AT42" s="667"/>
      <c r="AU42" s="667"/>
      <c r="AV42" s="667"/>
      <c r="AW42" s="667"/>
      <c r="AX42" s="667"/>
      <c r="AY42" s="668"/>
      <c r="AZ42" s="605">
        <v>2811391</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437</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1827487</v>
      </c>
      <c r="CS42" s="634"/>
      <c r="CT42" s="634"/>
      <c r="CU42" s="634"/>
      <c r="CV42" s="634"/>
      <c r="CW42" s="634"/>
      <c r="CX42" s="634"/>
      <c r="CY42" s="635"/>
      <c r="CZ42" s="624">
        <v>4.8</v>
      </c>
      <c r="DA42" s="636"/>
      <c r="DB42" s="636"/>
      <c r="DC42" s="637"/>
      <c r="DD42" s="627">
        <v>375002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343</v>
      </c>
      <c r="CD43" s="618" t="s">
        <v>344</v>
      </c>
      <c r="CE43" s="619"/>
      <c r="CF43" s="619"/>
      <c r="CG43" s="619"/>
      <c r="CH43" s="619"/>
      <c r="CI43" s="619"/>
      <c r="CJ43" s="619"/>
      <c r="CK43" s="619"/>
      <c r="CL43" s="619"/>
      <c r="CM43" s="619"/>
      <c r="CN43" s="619"/>
      <c r="CO43" s="619"/>
      <c r="CP43" s="619"/>
      <c r="CQ43" s="620"/>
      <c r="CR43" s="621">
        <v>77625</v>
      </c>
      <c r="CS43" s="634"/>
      <c r="CT43" s="634"/>
      <c r="CU43" s="634"/>
      <c r="CV43" s="634"/>
      <c r="CW43" s="634"/>
      <c r="CX43" s="634"/>
      <c r="CY43" s="635"/>
      <c r="CZ43" s="624">
        <v>0.2</v>
      </c>
      <c r="DA43" s="636"/>
      <c r="DB43" s="636"/>
      <c r="DC43" s="637"/>
      <c r="DD43" s="627">
        <v>77625</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1827487</v>
      </c>
      <c r="CS44" s="622"/>
      <c r="CT44" s="622"/>
      <c r="CU44" s="622"/>
      <c r="CV44" s="622"/>
      <c r="CW44" s="622"/>
      <c r="CX44" s="622"/>
      <c r="CY44" s="623"/>
      <c r="CZ44" s="624">
        <v>4.8</v>
      </c>
      <c r="DA44" s="625"/>
      <c r="DB44" s="625"/>
      <c r="DC44" s="626"/>
      <c r="DD44" s="627">
        <v>375002</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746327</v>
      </c>
      <c r="CS45" s="634"/>
      <c r="CT45" s="634"/>
      <c r="CU45" s="634"/>
      <c r="CV45" s="634"/>
      <c r="CW45" s="634"/>
      <c r="CX45" s="634"/>
      <c r="CY45" s="635"/>
      <c r="CZ45" s="624">
        <v>2</v>
      </c>
      <c r="DA45" s="636"/>
      <c r="DB45" s="636"/>
      <c r="DC45" s="637"/>
      <c r="DD45" s="627">
        <v>70935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349</v>
      </c>
      <c r="CG46" s="619"/>
      <c r="CH46" s="619"/>
      <c r="CI46" s="619"/>
      <c r="CJ46" s="619"/>
      <c r="CK46" s="619"/>
      <c r="CL46" s="619"/>
      <c r="CM46" s="619"/>
      <c r="CN46" s="619"/>
      <c r="CO46" s="619"/>
      <c r="CP46" s="619"/>
      <c r="CQ46" s="620"/>
      <c r="CR46" s="621">
        <v>1081160</v>
      </c>
      <c r="CS46" s="622"/>
      <c r="CT46" s="622"/>
      <c r="CU46" s="622"/>
      <c r="CV46" s="622"/>
      <c r="CW46" s="622"/>
      <c r="CX46" s="622"/>
      <c r="CY46" s="623"/>
      <c r="CZ46" s="624">
        <v>2.9</v>
      </c>
      <c r="DA46" s="625"/>
      <c r="DB46" s="625"/>
      <c r="DC46" s="626"/>
      <c r="DD46" s="627">
        <v>304067</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350</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352</v>
      </c>
      <c r="CE49" s="603"/>
      <c r="CF49" s="603"/>
      <c r="CG49" s="603"/>
      <c r="CH49" s="603"/>
      <c r="CI49" s="603"/>
      <c r="CJ49" s="603"/>
      <c r="CK49" s="603"/>
      <c r="CL49" s="603"/>
      <c r="CM49" s="603"/>
      <c r="CN49" s="603"/>
      <c r="CO49" s="603"/>
      <c r="CP49" s="603"/>
      <c r="CQ49" s="604"/>
      <c r="CR49" s="605">
        <v>37758607</v>
      </c>
      <c r="CS49" s="606"/>
      <c r="CT49" s="606"/>
      <c r="CU49" s="606"/>
      <c r="CV49" s="606"/>
      <c r="CW49" s="606"/>
      <c r="CX49" s="606"/>
      <c r="CY49" s="607"/>
      <c r="CZ49" s="608">
        <v>100</v>
      </c>
      <c r="DA49" s="609"/>
      <c r="DB49" s="609"/>
      <c r="DC49" s="610"/>
      <c r="DD49" s="611">
        <v>24111333</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GaaAwGg8we4J8WFYz80X1jvRRiQefmVx2PA36zZLBd/20FdGkDCxo4gkTv61Kc4fPhb2Ts89Ou6yYPncdIQ9zQ==" saltValue="/2ZTDy5A9Pz8pxLlCZWJ9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ageMargins left="0.59055118110236227" right="0" top="0.59055118110236227" bottom="0.59055118110236227" header="0.39370078740157483" footer="0.39370078740157483"/>
  <pageSetup paperSize="9" scale="59" orientation="landscape" horizontalDpi="12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89" t="s">
        <v>353</v>
      </c>
      <c r="B2" s="1089"/>
      <c r="C2" s="1089"/>
      <c r="D2" s="1089"/>
      <c r="E2" s="1089"/>
      <c r="F2" s="1089"/>
      <c r="G2" s="1089"/>
      <c r="H2" s="1089"/>
      <c r="I2" s="1089"/>
      <c r="J2" s="1089"/>
      <c r="K2" s="1089"/>
      <c r="L2" s="1089"/>
      <c r="M2" s="1089"/>
      <c r="N2" s="1089"/>
      <c r="O2" s="1089"/>
      <c r="P2" s="1089"/>
      <c r="Q2" s="1089"/>
      <c r="R2" s="1089"/>
      <c r="S2" s="1089"/>
      <c r="T2" s="1089"/>
      <c r="U2" s="1089"/>
      <c r="V2" s="1089"/>
      <c r="W2" s="1089"/>
      <c r="X2" s="1089"/>
      <c r="Y2" s="1089"/>
      <c r="Z2" s="1089"/>
      <c r="AA2" s="1089"/>
      <c r="AB2" s="1089"/>
      <c r="AC2" s="1089"/>
      <c r="AD2" s="1089"/>
      <c r="AE2" s="1089"/>
      <c r="AF2" s="1089"/>
      <c r="AG2" s="1089"/>
      <c r="AH2" s="1089"/>
      <c r="AI2" s="1089"/>
      <c r="AJ2" s="1089"/>
      <c r="AK2" s="1089"/>
      <c r="AL2" s="1089"/>
      <c r="AM2" s="1089"/>
      <c r="AN2" s="1089"/>
      <c r="AO2" s="1089"/>
      <c r="AP2" s="1089"/>
      <c r="AQ2" s="1089"/>
      <c r="AR2" s="1089"/>
      <c r="AS2" s="1089"/>
      <c r="AT2" s="1089"/>
      <c r="AU2" s="1089"/>
      <c r="AV2" s="1089"/>
      <c r="AW2" s="1089"/>
      <c r="AX2" s="1089"/>
      <c r="AY2" s="1089"/>
      <c r="AZ2" s="1089"/>
      <c r="BA2" s="1089"/>
      <c r="BB2" s="1089"/>
      <c r="BC2" s="1089"/>
      <c r="BD2" s="1089"/>
      <c r="BE2" s="1089"/>
      <c r="BF2" s="1089"/>
      <c r="BG2" s="1089"/>
      <c r="BH2" s="1089"/>
      <c r="BI2" s="1089"/>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0" t="s">
        <v>354</v>
      </c>
      <c r="DK2" s="1091"/>
      <c r="DL2" s="1091"/>
      <c r="DM2" s="1091"/>
      <c r="DN2" s="1091"/>
      <c r="DO2" s="1092"/>
      <c r="DP2" s="216"/>
      <c r="DQ2" s="1090" t="s">
        <v>355</v>
      </c>
      <c r="DR2" s="1091"/>
      <c r="DS2" s="1091"/>
      <c r="DT2" s="1091"/>
      <c r="DU2" s="1091"/>
      <c r="DV2" s="1091"/>
      <c r="DW2" s="1091"/>
      <c r="DX2" s="1091"/>
      <c r="DY2" s="1091"/>
      <c r="DZ2" s="1092"/>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8" t="s">
        <v>356</v>
      </c>
      <c r="B4" s="1058"/>
      <c r="C4" s="1058"/>
      <c r="D4" s="1058"/>
      <c r="E4" s="1058"/>
      <c r="F4" s="1058"/>
      <c r="G4" s="1058"/>
      <c r="H4" s="1058"/>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1058"/>
      <c r="AG4" s="1058"/>
      <c r="AH4" s="1058"/>
      <c r="AI4" s="1058"/>
      <c r="AJ4" s="1058"/>
      <c r="AK4" s="1058"/>
      <c r="AL4" s="1058"/>
      <c r="AM4" s="1058"/>
      <c r="AN4" s="1058"/>
      <c r="AO4" s="1058"/>
      <c r="AP4" s="1058"/>
      <c r="AQ4" s="1058"/>
      <c r="AR4" s="1058"/>
      <c r="AS4" s="1058"/>
      <c r="AT4" s="1058"/>
      <c r="AU4" s="1058"/>
      <c r="AV4" s="1058"/>
      <c r="AW4" s="1058"/>
      <c r="AX4" s="1058"/>
      <c r="AY4" s="1058"/>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3"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3" t="s">
        <v>372</v>
      </c>
      <c r="DH5" s="1084"/>
      <c r="DI5" s="1084"/>
      <c r="DJ5" s="1084"/>
      <c r="DK5" s="1085"/>
      <c r="DL5" s="1083" t="s">
        <v>373</v>
      </c>
      <c r="DM5" s="1084"/>
      <c r="DN5" s="1084"/>
      <c r="DO5" s="1084"/>
      <c r="DP5" s="1085"/>
      <c r="DQ5" s="1001" t="s">
        <v>374</v>
      </c>
      <c r="DR5" s="1002"/>
      <c r="DS5" s="1002"/>
      <c r="DT5" s="1002"/>
      <c r="DU5" s="1003"/>
      <c r="DV5" s="1001" t="s">
        <v>365</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4"/>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6"/>
      <c r="DH6" s="1087"/>
      <c r="DI6" s="1087"/>
      <c r="DJ6" s="1087"/>
      <c r="DK6" s="1088"/>
      <c r="DL6" s="1086"/>
      <c r="DM6" s="1087"/>
      <c r="DN6" s="1087"/>
      <c r="DO6" s="1087"/>
      <c r="DP6" s="1088"/>
      <c r="DQ6" s="1004"/>
      <c r="DR6" s="1005"/>
      <c r="DS6" s="1005"/>
      <c r="DT6" s="1005"/>
      <c r="DU6" s="1006"/>
      <c r="DV6" s="1004"/>
      <c r="DW6" s="1005"/>
      <c r="DX6" s="1005"/>
      <c r="DY6" s="1005"/>
      <c r="DZ6" s="1016"/>
      <c r="EA6" s="222"/>
    </row>
    <row r="7" spans="1:131" s="223" customFormat="1" ht="26.25" customHeight="1" thickTop="1" x14ac:dyDescent="0.2">
      <c r="A7" s="224">
        <v>1</v>
      </c>
      <c r="B7" s="1046" t="s">
        <v>375</v>
      </c>
      <c r="C7" s="1047"/>
      <c r="D7" s="1047"/>
      <c r="E7" s="1047"/>
      <c r="F7" s="1047"/>
      <c r="G7" s="1047"/>
      <c r="H7" s="1047"/>
      <c r="I7" s="1047"/>
      <c r="J7" s="1047"/>
      <c r="K7" s="1047"/>
      <c r="L7" s="1047"/>
      <c r="M7" s="1047"/>
      <c r="N7" s="1047"/>
      <c r="O7" s="1047"/>
      <c r="P7" s="1048"/>
      <c r="Q7" s="1101">
        <v>37910</v>
      </c>
      <c r="R7" s="1102"/>
      <c r="S7" s="1102"/>
      <c r="T7" s="1102"/>
      <c r="U7" s="1102"/>
      <c r="V7" s="1102">
        <v>37759</v>
      </c>
      <c r="W7" s="1102"/>
      <c r="X7" s="1102"/>
      <c r="Y7" s="1102"/>
      <c r="Z7" s="1102"/>
      <c r="AA7" s="1102">
        <v>151</v>
      </c>
      <c r="AB7" s="1102"/>
      <c r="AC7" s="1102"/>
      <c r="AD7" s="1102"/>
      <c r="AE7" s="1103"/>
      <c r="AF7" s="1104">
        <v>12</v>
      </c>
      <c r="AG7" s="1105"/>
      <c r="AH7" s="1105"/>
      <c r="AI7" s="1105"/>
      <c r="AJ7" s="1106"/>
      <c r="AK7" s="1107">
        <v>769</v>
      </c>
      <c r="AL7" s="1108"/>
      <c r="AM7" s="1108"/>
      <c r="AN7" s="1108"/>
      <c r="AO7" s="1108"/>
      <c r="AP7" s="1108">
        <v>30070</v>
      </c>
      <c r="AQ7" s="1108"/>
      <c r="AR7" s="1108"/>
      <c r="AS7" s="1108"/>
      <c r="AT7" s="1108"/>
      <c r="AU7" s="1109"/>
      <c r="AV7" s="1109"/>
      <c r="AW7" s="1109"/>
      <c r="AX7" s="1109"/>
      <c r="AY7" s="1110"/>
      <c r="AZ7" s="220"/>
      <c r="BA7" s="220"/>
      <c r="BB7" s="220"/>
      <c r="BC7" s="220"/>
      <c r="BD7" s="220"/>
      <c r="BE7" s="221"/>
      <c r="BF7" s="221"/>
      <c r="BG7" s="221"/>
      <c r="BH7" s="221"/>
      <c r="BI7" s="221"/>
      <c r="BJ7" s="221"/>
      <c r="BK7" s="221"/>
      <c r="BL7" s="221"/>
      <c r="BM7" s="221"/>
      <c r="BN7" s="221"/>
      <c r="BO7" s="221"/>
      <c r="BP7" s="221"/>
      <c r="BQ7" s="224">
        <v>1</v>
      </c>
      <c r="BR7" s="225"/>
      <c r="BS7" s="1098" t="s">
        <v>554</v>
      </c>
      <c r="BT7" s="1099"/>
      <c r="BU7" s="1099"/>
      <c r="BV7" s="1099"/>
      <c r="BW7" s="1099"/>
      <c r="BX7" s="1099"/>
      <c r="BY7" s="1099"/>
      <c r="BZ7" s="1099"/>
      <c r="CA7" s="1099"/>
      <c r="CB7" s="1099"/>
      <c r="CC7" s="1099"/>
      <c r="CD7" s="1099"/>
      <c r="CE7" s="1099"/>
      <c r="CF7" s="1099"/>
      <c r="CG7" s="1111"/>
      <c r="CH7" s="1095">
        <v>-5</v>
      </c>
      <c r="CI7" s="1096"/>
      <c r="CJ7" s="1096"/>
      <c r="CK7" s="1096"/>
      <c r="CL7" s="1097"/>
      <c r="CM7" s="1095">
        <v>111</v>
      </c>
      <c r="CN7" s="1096"/>
      <c r="CO7" s="1096"/>
      <c r="CP7" s="1096"/>
      <c r="CQ7" s="1097"/>
      <c r="CR7" s="1095">
        <v>50</v>
      </c>
      <c r="CS7" s="1096"/>
      <c r="CT7" s="1096"/>
      <c r="CU7" s="1096"/>
      <c r="CV7" s="1097"/>
      <c r="CW7" s="981">
        <v>55</v>
      </c>
      <c r="CX7" s="979"/>
      <c r="CY7" s="979"/>
      <c r="CZ7" s="979"/>
      <c r="DA7" s="980"/>
      <c r="DB7" s="1095" t="s">
        <v>547</v>
      </c>
      <c r="DC7" s="1096"/>
      <c r="DD7" s="1096"/>
      <c r="DE7" s="1096"/>
      <c r="DF7" s="1097"/>
      <c r="DG7" s="1095" t="s">
        <v>547</v>
      </c>
      <c r="DH7" s="1096"/>
      <c r="DI7" s="1096"/>
      <c r="DJ7" s="1096"/>
      <c r="DK7" s="1097"/>
      <c r="DL7" s="1095" t="s">
        <v>547</v>
      </c>
      <c r="DM7" s="1096"/>
      <c r="DN7" s="1096"/>
      <c r="DO7" s="1096"/>
      <c r="DP7" s="1097"/>
      <c r="DQ7" s="1095" t="s">
        <v>547</v>
      </c>
      <c r="DR7" s="1096"/>
      <c r="DS7" s="1096"/>
      <c r="DT7" s="1096"/>
      <c r="DU7" s="1097"/>
      <c r="DV7" s="1098"/>
      <c r="DW7" s="1099"/>
      <c r="DX7" s="1099"/>
      <c r="DY7" s="1099"/>
      <c r="DZ7" s="1100"/>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79"/>
      <c r="AL8" s="1080"/>
      <c r="AM8" s="1080"/>
      <c r="AN8" s="1080"/>
      <c r="AO8" s="1080"/>
      <c r="AP8" s="1080"/>
      <c r="AQ8" s="1080"/>
      <c r="AR8" s="1080"/>
      <c r="AS8" s="1080"/>
      <c r="AT8" s="1080"/>
      <c r="AU8" s="1081"/>
      <c r="AV8" s="1081"/>
      <c r="AW8" s="1081"/>
      <c r="AX8" s="1081"/>
      <c r="AY8" s="1082"/>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79"/>
      <c r="AL9" s="1080"/>
      <c r="AM9" s="1080"/>
      <c r="AN9" s="1080"/>
      <c r="AO9" s="1080"/>
      <c r="AP9" s="1080"/>
      <c r="AQ9" s="1080"/>
      <c r="AR9" s="1080"/>
      <c r="AS9" s="1080"/>
      <c r="AT9" s="1080"/>
      <c r="AU9" s="1081"/>
      <c r="AV9" s="1081"/>
      <c r="AW9" s="1081"/>
      <c r="AX9" s="1081"/>
      <c r="AY9" s="1082"/>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79"/>
      <c r="AL10" s="1080"/>
      <c r="AM10" s="1080"/>
      <c r="AN10" s="1080"/>
      <c r="AO10" s="1080"/>
      <c r="AP10" s="1080"/>
      <c r="AQ10" s="1080"/>
      <c r="AR10" s="1080"/>
      <c r="AS10" s="1080"/>
      <c r="AT10" s="1080"/>
      <c r="AU10" s="1081"/>
      <c r="AV10" s="1081"/>
      <c r="AW10" s="1081"/>
      <c r="AX10" s="1081"/>
      <c r="AY10" s="1082"/>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79"/>
      <c r="AL11" s="1080"/>
      <c r="AM11" s="1080"/>
      <c r="AN11" s="1080"/>
      <c r="AO11" s="1080"/>
      <c r="AP11" s="1080"/>
      <c r="AQ11" s="1080"/>
      <c r="AR11" s="1080"/>
      <c r="AS11" s="1080"/>
      <c r="AT11" s="1080"/>
      <c r="AU11" s="1081"/>
      <c r="AV11" s="1081"/>
      <c r="AW11" s="1081"/>
      <c r="AX11" s="1081"/>
      <c r="AY11" s="1082"/>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79"/>
      <c r="AL12" s="1080"/>
      <c r="AM12" s="1080"/>
      <c r="AN12" s="1080"/>
      <c r="AO12" s="1080"/>
      <c r="AP12" s="1080"/>
      <c r="AQ12" s="1080"/>
      <c r="AR12" s="1080"/>
      <c r="AS12" s="1080"/>
      <c r="AT12" s="1080"/>
      <c r="AU12" s="1081"/>
      <c r="AV12" s="1081"/>
      <c r="AW12" s="1081"/>
      <c r="AX12" s="1081"/>
      <c r="AY12" s="1082"/>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79"/>
      <c r="AL13" s="1080"/>
      <c r="AM13" s="1080"/>
      <c r="AN13" s="1080"/>
      <c r="AO13" s="1080"/>
      <c r="AP13" s="1080"/>
      <c r="AQ13" s="1080"/>
      <c r="AR13" s="1080"/>
      <c r="AS13" s="1080"/>
      <c r="AT13" s="1080"/>
      <c r="AU13" s="1081"/>
      <c r="AV13" s="1081"/>
      <c r="AW13" s="1081"/>
      <c r="AX13" s="1081"/>
      <c r="AY13" s="1082"/>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79"/>
      <c r="AL14" s="1080"/>
      <c r="AM14" s="1080"/>
      <c r="AN14" s="1080"/>
      <c r="AO14" s="1080"/>
      <c r="AP14" s="1080"/>
      <c r="AQ14" s="1080"/>
      <c r="AR14" s="1080"/>
      <c r="AS14" s="1080"/>
      <c r="AT14" s="1080"/>
      <c r="AU14" s="1081"/>
      <c r="AV14" s="1081"/>
      <c r="AW14" s="1081"/>
      <c r="AX14" s="1081"/>
      <c r="AY14" s="1082"/>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79"/>
      <c r="AL15" s="1080"/>
      <c r="AM15" s="1080"/>
      <c r="AN15" s="1080"/>
      <c r="AO15" s="1080"/>
      <c r="AP15" s="1080"/>
      <c r="AQ15" s="1080"/>
      <c r="AR15" s="1080"/>
      <c r="AS15" s="1080"/>
      <c r="AT15" s="1080"/>
      <c r="AU15" s="1081"/>
      <c r="AV15" s="1081"/>
      <c r="AW15" s="1081"/>
      <c r="AX15" s="1081"/>
      <c r="AY15" s="1082"/>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79"/>
      <c r="AL16" s="1080"/>
      <c r="AM16" s="1080"/>
      <c r="AN16" s="1080"/>
      <c r="AO16" s="1080"/>
      <c r="AP16" s="1080"/>
      <c r="AQ16" s="1080"/>
      <c r="AR16" s="1080"/>
      <c r="AS16" s="1080"/>
      <c r="AT16" s="1080"/>
      <c r="AU16" s="1081"/>
      <c r="AV16" s="1081"/>
      <c r="AW16" s="1081"/>
      <c r="AX16" s="1081"/>
      <c r="AY16" s="1082"/>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79"/>
      <c r="AL17" s="1080"/>
      <c r="AM17" s="1080"/>
      <c r="AN17" s="1080"/>
      <c r="AO17" s="1080"/>
      <c r="AP17" s="1080"/>
      <c r="AQ17" s="1080"/>
      <c r="AR17" s="1080"/>
      <c r="AS17" s="1080"/>
      <c r="AT17" s="1080"/>
      <c r="AU17" s="1081"/>
      <c r="AV17" s="1081"/>
      <c r="AW17" s="1081"/>
      <c r="AX17" s="1081"/>
      <c r="AY17" s="1082"/>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79"/>
      <c r="AL18" s="1080"/>
      <c r="AM18" s="1080"/>
      <c r="AN18" s="1080"/>
      <c r="AO18" s="1080"/>
      <c r="AP18" s="1080"/>
      <c r="AQ18" s="1080"/>
      <c r="AR18" s="1080"/>
      <c r="AS18" s="1080"/>
      <c r="AT18" s="1080"/>
      <c r="AU18" s="1081"/>
      <c r="AV18" s="1081"/>
      <c r="AW18" s="1081"/>
      <c r="AX18" s="1081"/>
      <c r="AY18" s="1082"/>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79"/>
      <c r="AL19" s="1080"/>
      <c r="AM19" s="1080"/>
      <c r="AN19" s="1080"/>
      <c r="AO19" s="1080"/>
      <c r="AP19" s="1080"/>
      <c r="AQ19" s="1080"/>
      <c r="AR19" s="1080"/>
      <c r="AS19" s="1080"/>
      <c r="AT19" s="1080"/>
      <c r="AU19" s="1081"/>
      <c r="AV19" s="1081"/>
      <c r="AW19" s="1081"/>
      <c r="AX19" s="1081"/>
      <c r="AY19" s="1082"/>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79"/>
      <c r="AL20" s="1080"/>
      <c r="AM20" s="1080"/>
      <c r="AN20" s="1080"/>
      <c r="AO20" s="1080"/>
      <c r="AP20" s="1080"/>
      <c r="AQ20" s="1080"/>
      <c r="AR20" s="1080"/>
      <c r="AS20" s="1080"/>
      <c r="AT20" s="1080"/>
      <c r="AU20" s="1081"/>
      <c r="AV20" s="1081"/>
      <c r="AW20" s="1081"/>
      <c r="AX20" s="1081"/>
      <c r="AY20" s="1082"/>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79"/>
      <c r="AL21" s="1080"/>
      <c r="AM21" s="1080"/>
      <c r="AN21" s="1080"/>
      <c r="AO21" s="1080"/>
      <c r="AP21" s="1080"/>
      <c r="AQ21" s="1080"/>
      <c r="AR21" s="1080"/>
      <c r="AS21" s="1080"/>
      <c r="AT21" s="1080"/>
      <c r="AU21" s="1081"/>
      <c r="AV21" s="1081"/>
      <c r="AW21" s="1081"/>
      <c r="AX21" s="1081"/>
      <c r="AY21" s="1082"/>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2"/>
      <c r="R22" s="1073"/>
      <c r="S22" s="1073"/>
      <c r="T22" s="1073"/>
      <c r="U22" s="1073"/>
      <c r="V22" s="1073"/>
      <c r="W22" s="1073"/>
      <c r="X22" s="1073"/>
      <c r="Y22" s="1073"/>
      <c r="Z22" s="1073"/>
      <c r="AA22" s="1073"/>
      <c r="AB22" s="1073"/>
      <c r="AC22" s="1073"/>
      <c r="AD22" s="1073"/>
      <c r="AE22" s="1074"/>
      <c r="AF22" s="1035"/>
      <c r="AG22" s="1036"/>
      <c r="AH22" s="1036"/>
      <c r="AI22" s="1036"/>
      <c r="AJ22" s="1037"/>
      <c r="AK22" s="1075"/>
      <c r="AL22" s="1076"/>
      <c r="AM22" s="1076"/>
      <c r="AN22" s="1076"/>
      <c r="AO22" s="1076"/>
      <c r="AP22" s="1076"/>
      <c r="AQ22" s="1076"/>
      <c r="AR22" s="1076"/>
      <c r="AS22" s="1076"/>
      <c r="AT22" s="1076"/>
      <c r="AU22" s="1077"/>
      <c r="AV22" s="1077"/>
      <c r="AW22" s="1077"/>
      <c r="AX22" s="1077"/>
      <c r="AY22" s="1078"/>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6">
        <v>37910</v>
      </c>
      <c r="R23" s="1060"/>
      <c r="S23" s="1060"/>
      <c r="T23" s="1060"/>
      <c r="U23" s="1060"/>
      <c r="V23" s="1060">
        <v>37759</v>
      </c>
      <c r="W23" s="1060"/>
      <c r="X23" s="1060"/>
      <c r="Y23" s="1060"/>
      <c r="Z23" s="1060"/>
      <c r="AA23" s="1060">
        <v>151</v>
      </c>
      <c r="AB23" s="1060"/>
      <c r="AC23" s="1060"/>
      <c r="AD23" s="1060"/>
      <c r="AE23" s="1067"/>
      <c r="AF23" s="1068">
        <v>12</v>
      </c>
      <c r="AG23" s="1060"/>
      <c r="AH23" s="1060"/>
      <c r="AI23" s="1060"/>
      <c r="AJ23" s="1069"/>
      <c r="AK23" s="1070"/>
      <c r="AL23" s="1071"/>
      <c r="AM23" s="1071"/>
      <c r="AN23" s="1071"/>
      <c r="AO23" s="1071"/>
      <c r="AP23" s="1060">
        <v>30070</v>
      </c>
      <c r="AQ23" s="1060"/>
      <c r="AR23" s="1060"/>
      <c r="AS23" s="1060"/>
      <c r="AT23" s="1060"/>
      <c r="AU23" s="1061"/>
      <c r="AV23" s="1061"/>
      <c r="AW23" s="1061"/>
      <c r="AX23" s="1061"/>
      <c r="AY23" s="1062"/>
      <c r="AZ23" s="1063" t="s">
        <v>122</v>
      </c>
      <c r="BA23" s="1064"/>
      <c r="BB23" s="1064"/>
      <c r="BC23" s="1064"/>
      <c r="BD23" s="1065"/>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59" t="s">
        <v>379</v>
      </c>
      <c r="B24" s="1059"/>
      <c r="C24" s="1059"/>
      <c r="D24" s="1059"/>
      <c r="E24" s="1059"/>
      <c r="F24" s="1059"/>
      <c r="G24" s="1059"/>
      <c r="H24" s="1059"/>
      <c r="I24" s="1059"/>
      <c r="J24" s="1059"/>
      <c r="K24" s="1059"/>
      <c r="L24" s="1059"/>
      <c r="M24" s="1059"/>
      <c r="N24" s="1059"/>
      <c r="O24" s="1059"/>
      <c r="P24" s="1059"/>
      <c r="Q24" s="1059"/>
      <c r="R24" s="1059"/>
      <c r="S24" s="1059"/>
      <c r="T24" s="1059"/>
      <c r="U24" s="1059"/>
      <c r="V24" s="1059"/>
      <c r="W24" s="1059"/>
      <c r="X24" s="1059"/>
      <c r="Y24" s="1059"/>
      <c r="Z24" s="1059"/>
      <c r="AA24" s="1059"/>
      <c r="AB24" s="1059"/>
      <c r="AC24" s="1059"/>
      <c r="AD24" s="1059"/>
      <c r="AE24" s="1059"/>
      <c r="AF24" s="1059"/>
      <c r="AG24" s="1059"/>
      <c r="AH24" s="1059"/>
      <c r="AI24" s="1059"/>
      <c r="AJ24" s="1059"/>
      <c r="AK24" s="1059"/>
      <c r="AL24" s="1059"/>
      <c r="AM24" s="1059"/>
      <c r="AN24" s="1059"/>
      <c r="AO24" s="1059"/>
      <c r="AP24" s="1059"/>
      <c r="AQ24" s="1059"/>
      <c r="AR24" s="1059"/>
      <c r="AS24" s="1059"/>
      <c r="AT24" s="1059"/>
      <c r="AU24" s="1059"/>
      <c r="AV24" s="1059"/>
      <c r="AW24" s="1059"/>
      <c r="AX24" s="1059"/>
      <c r="AY24" s="1059"/>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8" t="s">
        <v>380</v>
      </c>
      <c r="B25" s="1058"/>
      <c r="C25" s="1058"/>
      <c r="D25" s="1058"/>
      <c r="E25" s="1058"/>
      <c r="F25" s="1058"/>
      <c r="G25" s="1058"/>
      <c r="H25" s="1058"/>
      <c r="I25" s="1058"/>
      <c r="J25" s="1058"/>
      <c r="K25" s="1058"/>
      <c r="L25" s="1058"/>
      <c r="M25" s="1058"/>
      <c r="N25" s="1058"/>
      <c r="O25" s="1058"/>
      <c r="P25" s="1058"/>
      <c r="Q25" s="1058"/>
      <c r="R25" s="1058"/>
      <c r="S25" s="1058"/>
      <c r="T25" s="1058"/>
      <c r="U25" s="1058"/>
      <c r="V25" s="1058"/>
      <c r="W25" s="1058"/>
      <c r="X25" s="1058"/>
      <c r="Y25" s="1058"/>
      <c r="Z25" s="1058"/>
      <c r="AA25" s="1058"/>
      <c r="AB25" s="1058"/>
      <c r="AC25" s="1058"/>
      <c r="AD25" s="1058"/>
      <c r="AE25" s="1058"/>
      <c r="AF25" s="1058"/>
      <c r="AG25" s="1058"/>
      <c r="AH25" s="1058"/>
      <c r="AI25" s="1058"/>
      <c r="AJ25" s="1058"/>
      <c r="AK25" s="1058"/>
      <c r="AL25" s="1058"/>
      <c r="AM25" s="1058"/>
      <c r="AN25" s="1058"/>
      <c r="AO25" s="1058"/>
      <c r="AP25" s="1058"/>
      <c r="AQ25" s="1058"/>
      <c r="AR25" s="1058"/>
      <c r="AS25" s="1058"/>
      <c r="AT25" s="1058"/>
      <c r="AU25" s="1058"/>
      <c r="AV25" s="1058"/>
      <c r="AW25" s="1058"/>
      <c r="AX25" s="1058"/>
      <c r="AY25" s="1058"/>
      <c r="AZ25" s="1058"/>
      <c r="BA25" s="1058"/>
      <c r="BB25" s="1058"/>
      <c r="BC25" s="1058"/>
      <c r="BD25" s="1058"/>
      <c r="BE25" s="1058"/>
      <c r="BF25" s="1058"/>
      <c r="BG25" s="1058"/>
      <c r="BH25" s="1058"/>
      <c r="BI25" s="1058"/>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4" t="s">
        <v>384</v>
      </c>
      <c r="AG26" s="1008"/>
      <c r="AH26" s="1008"/>
      <c r="AI26" s="1008"/>
      <c r="AJ26" s="1055"/>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6"/>
      <c r="AG27" s="1011"/>
      <c r="AH27" s="1011"/>
      <c r="AI27" s="1011"/>
      <c r="AJ27" s="1057"/>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6" t="s">
        <v>389</v>
      </c>
      <c r="C28" s="1047"/>
      <c r="D28" s="1047"/>
      <c r="E28" s="1047"/>
      <c r="F28" s="1047"/>
      <c r="G28" s="1047"/>
      <c r="H28" s="1047"/>
      <c r="I28" s="1047"/>
      <c r="J28" s="1047"/>
      <c r="K28" s="1047"/>
      <c r="L28" s="1047"/>
      <c r="M28" s="1047"/>
      <c r="N28" s="1047"/>
      <c r="O28" s="1047"/>
      <c r="P28" s="1048"/>
      <c r="Q28" s="1049">
        <v>9171</v>
      </c>
      <c r="R28" s="1050"/>
      <c r="S28" s="1050"/>
      <c r="T28" s="1050"/>
      <c r="U28" s="1050"/>
      <c r="V28" s="1050">
        <v>8863</v>
      </c>
      <c r="W28" s="1050"/>
      <c r="X28" s="1050"/>
      <c r="Y28" s="1050"/>
      <c r="Z28" s="1050"/>
      <c r="AA28" s="1050">
        <v>308</v>
      </c>
      <c r="AB28" s="1050"/>
      <c r="AC28" s="1050"/>
      <c r="AD28" s="1050"/>
      <c r="AE28" s="1051"/>
      <c r="AF28" s="1052">
        <v>308</v>
      </c>
      <c r="AG28" s="1050"/>
      <c r="AH28" s="1050"/>
      <c r="AI28" s="1050"/>
      <c r="AJ28" s="1053"/>
      <c r="AK28" s="1042">
        <v>930</v>
      </c>
      <c r="AL28" s="1043"/>
      <c r="AM28" s="1043"/>
      <c r="AN28" s="1043"/>
      <c r="AO28" s="1043"/>
      <c r="AP28" s="1043" t="s">
        <v>547</v>
      </c>
      <c r="AQ28" s="1043"/>
      <c r="AR28" s="1043"/>
      <c r="AS28" s="1043"/>
      <c r="AT28" s="1043"/>
      <c r="AU28" s="1043" t="s">
        <v>547</v>
      </c>
      <c r="AV28" s="1043"/>
      <c r="AW28" s="1043"/>
      <c r="AX28" s="1043"/>
      <c r="AY28" s="1043"/>
      <c r="AZ28" s="1043" t="s">
        <v>547</v>
      </c>
      <c r="BA28" s="1043"/>
      <c r="BB28" s="1043"/>
      <c r="BC28" s="1043"/>
      <c r="BD28" s="1043"/>
      <c r="BE28" s="1044"/>
      <c r="BF28" s="1044"/>
      <c r="BG28" s="1044"/>
      <c r="BH28" s="1044"/>
      <c r="BI28" s="1045"/>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8356</v>
      </c>
      <c r="R29" s="1039"/>
      <c r="S29" s="1039"/>
      <c r="T29" s="1039"/>
      <c r="U29" s="1039"/>
      <c r="V29" s="1039">
        <v>8315</v>
      </c>
      <c r="W29" s="1039"/>
      <c r="X29" s="1039"/>
      <c r="Y29" s="1039"/>
      <c r="Z29" s="1039"/>
      <c r="AA29" s="1039">
        <v>42</v>
      </c>
      <c r="AB29" s="1039"/>
      <c r="AC29" s="1039"/>
      <c r="AD29" s="1039"/>
      <c r="AE29" s="1040"/>
      <c r="AF29" s="1035">
        <v>42</v>
      </c>
      <c r="AG29" s="1036"/>
      <c r="AH29" s="1036"/>
      <c r="AI29" s="1036"/>
      <c r="AJ29" s="1037"/>
      <c r="AK29" s="980">
        <v>1364</v>
      </c>
      <c r="AL29" s="971"/>
      <c r="AM29" s="971"/>
      <c r="AN29" s="971"/>
      <c r="AO29" s="971"/>
      <c r="AP29" s="981" t="s">
        <v>547</v>
      </c>
      <c r="AQ29" s="979"/>
      <c r="AR29" s="979"/>
      <c r="AS29" s="979"/>
      <c r="AT29" s="980"/>
      <c r="AU29" s="981" t="s">
        <v>547</v>
      </c>
      <c r="AV29" s="979"/>
      <c r="AW29" s="979"/>
      <c r="AX29" s="979"/>
      <c r="AY29" s="980"/>
      <c r="AZ29" s="981" t="s">
        <v>547</v>
      </c>
      <c r="BA29" s="979"/>
      <c r="BB29" s="979"/>
      <c r="BC29" s="979"/>
      <c r="BD29" s="980"/>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1506</v>
      </c>
      <c r="R30" s="1039"/>
      <c r="S30" s="1039"/>
      <c r="T30" s="1039"/>
      <c r="U30" s="1039"/>
      <c r="V30" s="1039">
        <v>1445</v>
      </c>
      <c r="W30" s="1039"/>
      <c r="X30" s="1039"/>
      <c r="Y30" s="1039"/>
      <c r="Z30" s="1039"/>
      <c r="AA30" s="1039">
        <v>62</v>
      </c>
      <c r="AB30" s="1039"/>
      <c r="AC30" s="1039"/>
      <c r="AD30" s="1039"/>
      <c r="AE30" s="1040"/>
      <c r="AF30" s="1035">
        <v>62</v>
      </c>
      <c r="AG30" s="1036"/>
      <c r="AH30" s="1036"/>
      <c r="AI30" s="1036"/>
      <c r="AJ30" s="1037"/>
      <c r="AK30" s="980">
        <v>344</v>
      </c>
      <c r="AL30" s="971"/>
      <c r="AM30" s="971"/>
      <c r="AN30" s="971"/>
      <c r="AO30" s="971"/>
      <c r="AP30" s="981" t="s">
        <v>547</v>
      </c>
      <c r="AQ30" s="979"/>
      <c r="AR30" s="979"/>
      <c r="AS30" s="979"/>
      <c r="AT30" s="980"/>
      <c r="AU30" s="981" t="s">
        <v>547</v>
      </c>
      <c r="AV30" s="979"/>
      <c r="AW30" s="979"/>
      <c r="AX30" s="979"/>
      <c r="AY30" s="980"/>
      <c r="AZ30" s="981" t="s">
        <v>547</v>
      </c>
      <c r="BA30" s="979"/>
      <c r="BB30" s="979"/>
      <c r="BC30" s="979"/>
      <c r="BD30" s="980"/>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392</v>
      </c>
      <c r="C31" s="1031"/>
      <c r="D31" s="1031"/>
      <c r="E31" s="1031"/>
      <c r="F31" s="1031"/>
      <c r="G31" s="1031"/>
      <c r="H31" s="1031"/>
      <c r="I31" s="1031"/>
      <c r="J31" s="1031"/>
      <c r="K31" s="1031"/>
      <c r="L31" s="1031"/>
      <c r="M31" s="1031"/>
      <c r="N31" s="1031"/>
      <c r="O31" s="1031"/>
      <c r="P31" s="1032"/>
      <c r="Q31" s="1038">
        <v>1864</v>
      </c>
      <c r="R31" s="1039"/>
      <c r="S31" s="1039"/>
      <c r="T31" s="1039"/>
      <c r="U31" s="1039"/>
      <c r="V31" s="1039">
        <v>1937</v>
      </c>
      <c r="W31" s="1039"/>
      <c r="X31" s="1039"/>
      <c r="Y31" s="1039"/>
      <c r="Z31" s="1039"/>
      <c r="AA31" s="1039">
        <v>73</v>
      </c>
      <c r="AB31" s="1039"/>
      <c r="AC31" s="1039"/>
      <c r="AD31" s="1039"/>
      <c r="AE31" s="1040"/>
      <c r="AF31" s="1035">
        <v>2469</v>
      </c>
      <c r="AG31" s="1036"/>
      <c r="AH31" s="1036"/>
      <c r="AI31" s="1036"/>
      <c r="AJ31" s="1037"/>
      <c r="AK31" s="980">
        <v>15</v>
      </c>
      <c r="AL31" s="971"/>
      <c r="AM31" s="971"/>
      <c r="AN31" s="971"/>
      <c r="AO31" s="971"/>
      <c r="AP31" s="971">
        <v>3665</v>
      </c>
      <c r="AQ31" s="971"/>
      <c r="AR31" s="971"/>
      <c r="AS31" s="971"/>
      <c r="AT31" s="971"/>
      <c r="AU31" s="971">
        <v>129</v>
      </c>
      <c r="AV31" s="971"/>
      <c r="AW31" s="971"/>
      <c r="AX31" s="971"/>
      <c r="AY31" s="971"/>
      <c r="AZ31" s="981" t="s">
        <v>547</v>
      </c>
      <c r="BA31" s="979"/>
      <c r="BB31" s="979"/>
      <c r="BC31" s="979"/>
      <c r="BD31" s="980"/>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143</v>
      </c>
      <c r="C32" s="1031"/>
      <c r="D32" s="1031"/>
      <c r="E32" s="1031"/>
      <c r="F32" s="1031"/>
      <c r="G32" s="1031"/>
      <c r="H32" s="1031"/>
      <c r="I32" s="1031"/>
      <c r="J32" s="1031"/>
      <c r="K32" s="1031"/>
      <c r="L32" s="1031"/>
      <c r="M32" s="1031"/>
      <c r="N32" s="1031"/>
      <c r="O32" s="1031"/>
      <c r="P32" s="1032"/>
      <c r="Q32" s="1038">
        <v>8023</v>
      </c>
      <c r="R32" s="1039"/>
      <c r="S32" s="1039"/>
      <c r="T32" s="1039"/>
      <c r="U32" s="1039"/>
      <c r="V32" s="1039">
        <v>8708</v>
      </c>
      <c r="W32" s="1039"/>
      <c r="X32" s="1039"/>
      <c r="Y32" s="1039"/>
      <c r="Z32" s="1039"/>
      <c r="AA32" s="1039">
        <v>685</v>
      </c>
      <c r="AB32" s="1039"/>
      <c r="AC32" s="1039"/>
      <c r="AD32" s="1039"/>
      <c r="AE32" s="1040"/>
      <c r="AF32" s="1035">
        <v>-20</v>
      </c>
      <c r="AG32" s="1036"/>
      <c r="AH32" s="1036"/>
      <c r="AI32" s="1036"/>
      <c r="AJ32" s="1037"/>
      <c r="AK32" s="980">
        <v>910</v>
      </c>
      <c r="AL32" s="971"/>
      <c r="AM32" s="971"/>
      <c r="AN32" s="971"/>
      <c r="AO32" s="971"/>
      <c r="AP32" s="971">
        <v>2954</v>
      </c>
      <c r="AQ32" s="971"/>
      <c r="AR32" s="971"/>
      <c r="AS32" s="971"/>
      <c r="AT32" s="971"/>
      <c r="AU32" s="971">
        <v>1781</v>
      </c>
      <c r="AV32" s="971"/>
      <c r="AW32" s="971"/>
      <c r="AX32" s="971"/>
      <c r="AY32" s="971"/>
      <c r="AZ32" s="981" t="s">
        <v>547</v>
      </c>
      <c r="BA32" s="979"/>
      <c r="BB32" s="979"/>
      <c r="BC32" s="979"/>
      <c r="BD32" s="980"/>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394</v>
      </c>
      <c r="C33" s="1031"/>
      <c r="D33" s="1031"/>
      <c r="E33" s="1031"/>
      <c r="F33" s="1031"/>
      <c r="G33" s="1031"/>
      <c r="H33" s="1031"/>
      <c r="I33" s="1031"/>
      <c r="J33" s="1031"/>
      <c r="K33" s="1031"/>
      <c r="L33" s="1031"/>
      <c r="M33" s="1031"/>
      <c r="N33" s="1031"/>
      <c r="O33" s="1031"/>
      <c r="P33" s="1032"/>
      <c r="Q33" s="1038">
        <v>2437</v>
      </c>
      <c r="R33" s="1039"/>
      <c r="S33" s="1039"/>
      <c r="T33" s="1039"/>
      <c r="U33" s="1039"/>
      <c r="V33" s="1039">
        <v>2377</v>
      </c>
      <c r="W33" s="1039"/>
      <c r="X33" s="1039"/>
      <c r="Y33" s="1039"/>
      <c r="Z33" s="1039"/>
      <c r="AA33" s="1039">
        <v>61</v>
      </c>
      <c r="AB33" s="1039"/>
      <c r="AC33" s="1039"/>
      <c r="AD33" s="1039"/>
      <c r="AE33" s="1040"/>
      <c r="AF33" s="1035">
        <v>114</v>
      </c>
      <c r="AG33" s="1036"/>
      <c r="AH33" s="1036"/>
      <c r="AI33" s="1036"/>
      <c r="AJ33" s="1037"/>
      <c r="AK33" s="980">
        <v>960</v>
      </c>
      <c r="AL33" s="971"/>
      <c r="AM33" s="971"/>
      <c r="AN33" s="971"/>
      <c r="AO33" s="971"/>
      <c r="AP33" s="971">
        <v>20615</v>
      </c>
      <c r="AQ33" s="971"/>
      <c r="AR33" s="971"/>
      <c r="AS33" s="971"/>
      <c r="AT33" s="971"/>
      <c r="AU33" s="971">
        <v>12121</v>
      </c>
      <c r="AV33" s="971"/>
      <c r="AW33" s="971"/>
      <c r="AX33" s="971"/>
      <c r="AY33" s="971"/>
      <c r="AZ33" s="981" t="s">
        <v>547</v>
      </c>
      <c r="BA33" s="979"/>
      <c r="BB33" s="979"/>
      <c r="BC33" s="979"/>
      <c r="BD33" s="980"/>
      <c r="BE33" s="972" t="s">
        <v>393</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2973</v>
      </c>
      <c r="AG63" s="959"/>
      <c r="AH63" s="959"/>
      <c r="AI63" s="959"/>
      <c r="AJ63" s="1022"/>
      <c r="AK63" s="1023"/>
      <c r="AL63" s="963"/>
      <c r="AM63" s="963"/>
      <c r="AN63" s="963"/>
      <c r="AO63" s="963"/>
      <c r="AP63" s="959">
        <v>27234</v>
      </c>
      <c r="AQ63" s="959"/>
      <c r="AR63" s="959"/>
      <c r="AS63" s="959"/>
      <c r="AT63" s="959"/>
      <c r="AU63" s="959">
        <v>14031</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548</v>
      </c>
      <c r="C68" s="986"/>
      <c r="D68" s="986"/>
      <c r="E68" s="986"/>
      <c r="F68" s="986"/>
      <c r="G68" s="986"/>
      <c r="H68" s="986"/>
      <c r="I68" s="986"/>
      <c r="J68" s="986"/>
      <c r="K68" s="986"/>
      <c r="L68" s="986"/>
      <c r="M68" s="986"/>
      <c r="N68" s="986"/>
      <c r="O68" s="986"/>
      <c r="P68" s="987"/>
      <c r="Q68" s="988">
        <v>3039</v>
      </c>
      <c r="R68" s="982"/>
      <c r="S68" s="982"/>
      <c r="T68" s="982"/>
      <c r="U68" s="982"/>
      <c r="V68" s="982">
        <v>2984</v>
      </c>
      <c r="W68" s="982"/>
      <c r="X68" s="982"/>
      <c r="Y68" s="982"/>
      <c r="Z68" s="982"/>
      <c r="AA68" s="982">
        <v>55</v>
      </c>
      <c r="AB68" s="982"/>
      <c r="AC68" s="982"/>
      <c r="AD68" s="982"/>
      <c r="AE68" s="982"/>
      <c r="AF68" s="982">
        <v>35</v>
      </c>
      <c r="AG68" s="982"/>
      <c r="AH68" s="982"/>
      <c r="AI68" s="982"/>
      <c r="AJ68" s="982"/>
      <c r="AK68" s="982" t="s">
        <v>547</v>
      </c>
      <c r="AL68" s="982"/>
      <c r="AM68" s="982"/>
      <c r="AN68" s="982"/>
      <c r="AO68" s="982"/>
      <c r="AP68" s="982">
        <v>4865</v>
      </c>
      <c r="AQ68" s="982"/>
      <c r="AR68" s="982"/>
      <c r="AS68" s="982"/>
      <c r="AT68" s="982"/>
      <c r="AU68" s="982">
        <v>1683</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549</v>
      </c>
      <c r="C69" s="975"/>
      <c r="D69" s="975"/>
      <c r="E69" s="975"/>
      <c r="F69" s="975"/>
      <c r="G69" s="975"/>
      <c r="H69" s="975"/>
      <c r="I69" s="975"/>
      <c r="J69" s="975"/>
      <c r="K69" s="975"/>
      <c r="L69" s="975"/>
      <c r="M69" s="975"/>
      <c r="N69" s="975"/>
      <c r="O69" s="975"/>
      <c r="P69" s="976"/>
      <c r="Q69" s="977">
        <v>116561</v>
      </c>
      <c r="R69" s="971"/>
      <c r="S69" s="971"/>
      <c r="T69" s="971"/>
      <c r="U69" s="971"/>
      <c r="V69" s="971">
        <v>108305</v>
      </c>
      <c r="W69" s="971"/>
      <c r="X69" s="971"/>
      <c r="Y69" s="971"/>
      <c r="Z69" s="971"/>
      <c r="AA69" s="971">
        <v>8256</v>
      </c>
      <c r="AB69" s="971"/>
      <c r="AC69" s="971"/>
      <c r="AD69" s="971"/>
      <c r="AE69" s="971"/>
      <c r="AF69" s="971">
        <v>15120</v>
      </c>
      <c r="AG69" s="971"/>
      <c r="AH69" s="971"/>
      <c r="AI69" s="971"/>
      <c r="AJ69" s="971"/>
      <c r="AK69" s="981" t="s">
        <v>547</v>
      </c>
      <c r="AL69" s="979"/>
      <c r="AM69" s="979"/>
      <c r="AN69" s="979"/>
      <c r="AO69" s="980"/>
      <c r="AP69" s="981" t="s">
        <v>547</v>
      </c>
      <c r="AQ69" s="979"/>
      <c r="AR69" s="979"/>
      <c r="AS69" s="979"/>
      <c r="AT69" s="980"/>
      <c r="AU69" s="981" t="s">
        <v>547</v>
      </c>
      <c r="AV69" s="979"/>
      <c r="AW69" s="979"/>
      <c r="AX69" s="979"/>
      <c r="AY69" s="980"/>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550</v>
      </c>
      <c r="C70" s="975"/>
      <c r="D70" s="975"/>
      <c r="E70" s="975"/>
      <c r="F70" s="975"/>
      <c r="G70" s="975"/>
      <c r="H70" s="975"/>
      <c r="I70" s="975"/>
      <c r="J70" s="975"/>
      <c r="K70" s="975"/>
      <c r="L70" s="975"/>
      <c r="M70" s="975"/>
      <c r="N70" s="975"/>
      <c r="O70" s="975"/>
      <c r="P70" s="976"/>
      <c r="Q70" s="977">
        <v>290</v>
      </c>
      <c r="R70" s="971"/>
      <c r="S70" s="971"/>
      <c r="T70" s="971"/>
      <c r="U70" s="971"/>
      <c r="V70" s="971">
        <v>250</v>
      </c>
      <c r="W70" s="971"/>
      <c r="X70" s="971"/>
      <c r="Y70" s="971"/>
      <c r="Z70" s="971"/>
      <c r="AA70" s="971">
        <v>40</v>
      </c>
      <c r="AB70" s="971"/>
      <c r="AC70" s="971"/>
      <c r="AD70" s="971"/>
      <c r="AE70" s="971"/>
      <c r="AF70" s="971">
        <v>40</v>
      </c>
      <c r="AG70" s="971"/>
      <c r="AH70" s="971"/>
      <c r="AI70" s="971"/>
      <c r="AJ70" s="971"/>
      <c r="AK70" s="981" t="s">
        <v>547</v>
      </c>
      <c r="AL70" s="979"/>
      <c r="AM70" s="979"/>
      <c r="AN70" s="979"/>
      <c r="AO70" s="980"/>
      <c r="AP70" s="981" t="s">
        <v>547</v>
      </c>
      <c r="AQ70" s="979"/>
      <c r="AR70" s="979"/>
      <c r="AS70" s="979"/>
      <c r="AT70" s="980"/>
      <c r="AU70" s="981" t="s">
        <v>547</v>
      </c>
      <c r="AV70" s="979"/>
      <c r="AW70" s="979"/>
      <c r="AX70" s="979"/>
      <c r="AY70" s="980"/>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551</v>
      </c>
      <c r="C71" s="975"/>
      <c r="D71" s="975"/>
      <c r="E71" s="975"/>
      <c r="F71" s="975"/>
      <c r="G71" s="975"/>
      <c r="H71" s="975"/>
      <c r="I71" s="975"/>
      <c r="J71" s="975"/>
      <c r="K71" s="975"/>
      <c r="L71" s="975"/>
      <c r="M71" s="975"/>
      <c r="N71" s="975"/>
      <c r="O71" s="975"/>
      <c r="P71" s="976"/>
      <c r="Q71" s="977">
        <v>1428744</v>
      </c>
      <c r="R71" s="971"/>
      <c r="S71" s="971"/>
      <c r="T71" s="971"/>
      <c r="U71" s="971"/>
      <c r="V71" s="971">
        <v>1401874</v>
      </c>
      <c r="W71" s="971"/>
      <c r="X71" s="971"/>
      <c r="Y71" s="971"/>
      <c r="Z71" s="971"/>
      <c r="AA71" s="971">
        <v>26871</v>
      </c>
      <c r="AB71" s="971"/>
      <c r="AC71" s="971"/>
      <c r="AD71" s="971"/>
      <c r="AE71" s="971"/>
      <c r="AF71" s="971">
        <v>26871</v>
      </c>
      <c r="AG71" s="971"/>
      <c r="AH71" s="971"/>
      <c r="AI71" s="971"/>
      <c r="AJ71" s="971"/>
      <c r="AK71" s="971">
        <v>12578</v>
      </c>
      <c r="AL71" s="971"/>
      <c r="AM71" s="971"/>
      <c r="AN71" s="971"/>
      <c r="AO71" s="971"/>
      <c r="AP71" s="981" t="s">
        <v>547</v>
      </c>
      <c r="AQ71" s="979"/>
      <c r="AR71" s="979"/>
      <c r="AS71" s="979"/>
      <c r="AT71" s="980"/>
      <c r="AU71" s="981" t="s">
        <v>547</v>
      </c>
      <c r="AV71" s="979"/>
      <c r="AW71" s="979"/>
      <c r="AX71" s="979"/>
      <c r="AY71" s="980"/>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552</v>
      </c>
      <c r="C72" s="975"/>
      <c r="D72" s="975"/>
      <c r="E72" s="975"/>
      <c r="F72" s="975"/>
      <c r="G72" s="975"/>
      <c r="H72" s="975"/>
      <c r="I72" s="975"/>
      <c r="J72" s="975"/>
      <c r="K72" s="975"/>
      <c r="L72" s="975"/>
      <c r="M72" s="975"/>
      <c r="N72" s="975"/>
      <c r="O72" s="975"/>
      <c r="P72" s="976"/>
      <c r="Q72" s="977">
        <v>38877</v>
      </c>
      <c r="R72" s="971"/>
      <c r="S72" s="971"/>
      <c r="T72" s="971"/>
      <c r="U72" s="971"/>
      <c r="V72" s="971">
        <v>35991</v>
      </c>
      <c r="W72" s="971"/>
      <c r="X72" s="971"/>
      <c r="Y72" s="971"/>
      <c r="Z72" s="971"/>
      <c r="AA72" s="971">
        <v>2886</v>
      </c>
      <c r="AB72" s="971"/>
      <c r="AC72" s="971"/>
      <c r="AD72" s="971"/>
      <c r="AE72" s="971"/>
      <c r="AF72" s="971">
        <v>27482</v>
      </c>
      <c r="AG72" s="971"/>
      <c r="AH72" s="971"/>
      <c r="AI72" s="971"/>
      <c r="AJ72" s="971"/>
      <c r="AK72" s="981" t="s">
        <v>547</v>
      </c>
      <c r="AL72" s="979"/>
      <c r="AM72" s="979"/>
      <c r="AN72" s="979"/>
      <c r="AO72" s="980"/>
      <c r="AP72" s="971">
        <v>96454</v>
      </c>
      <c r="AQ72" s="971"/>
      <c r="AR72" s="971"/>
      <c r="AS72" s="971"/>
      <c r="AT72" s="971"/>
      <c r="AU72" s="981" t="s">
        <v>547</v>
      </c>
      <c r="AV72" s="979"/>
      <c r="AW72" s="979"/>
      <c r="AX72" s="979"/>
      <c r="AY72" s="980"/>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553</v>
      </c>
      <c r="C73" s="975"/>
      <c r="D73" s="975"/>
      <c r="E73" s="975"/>
      <c r="F73" s="975"/>
      <c r="G73" s="975"/>
      <c r="H73" s="975"/>
      <c r="I73" s="975"/>
      <c r="J73" s="975"/>
      <c r="K73" s="975"/>
      <c r="L73" s="975"/>
      <c r="M73" s="975"/>
      <c r="N73" s="975"/>
      <c r="O73" s="975"/>
      <c r="P73" s="976"/>
      <c r="Q73" s="977">
        <v>6104</v>
      </c>
      <c r="R73" s="971"/>
      <c r="S73" s="971"/>
      <c r="T73" s="971"/>
      <c r="U73" s="971"/>
      <c r="V73" s="971">
        <v>5983</v>
      </c>
      <c r="W73" s="971"/>
      <c r="X73" s="971"/>
      <c r="Y73" s="971"/>
      <c r="Z73" s="971"/>
      <c r="AA73" s="971">
        <v>121</v>
      </c>
      <c r="AB73" s="971"/>
      <c r="AC73" s="971"/>
      <c r="AD73" s="971"/>
      <c r="AE73" s="971"/>
      <c r="AF73" s="971">
        <v>17694</v>
      </c>
      <c r="AG73" s="971"/>
      <c r="AH73" s="971"/>
      <c r="AI73" s="971"/>
      <c r="AJ73" s="971"/>
      <c r="AK73" s="981" t="s">
        <v>547</v>
      </c>
      <c r="AL73" s="979"/>
      <c r="AM73" s="979"/>
      <c r="AN73" s="979"/>
      <c r="AO73" s="980"/>
      <c r="AP73" s="971">
        <v>24010</v>
      </c>
      <c r="AQ73" s="971"/>
      <c r="AR73" s="971"/>
      <c r="AS73" s="971"/>
      <c r="AT73" s="971"/>
      <c r="AU73" s="981" t="s">
        <v>547</v>
      </c>
      <c r="AV73" s="979"/>
      <c r="AW73" s="979"/>
      <c r="AX73" s="979"/>
      <c r="AY73" s="980"/>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87242</v>
      </c>
      <c r="AG88" s="959"/>
      <c r="AH88" s="959"/>
      <c r="AI88" s="959"/>
      <c r="AJ88" s="959"/>
      <c r="AK88" s="963"/>
      <c r="AL88" s="963"/>
      <c r="AM88" s="963"/>
      <c r="AN88" s="963"/>
      <c r="AO88" s="963"/>
      <c r="AP88" s="959">
        <v>125329</v>
      </c>
      <c r="AQ88" s="959"/>
      <c r="AR88" s="959"/>
      <c r="AS88" s="959"/>
      <c r="AT88" s="959"/>
      <c r="AU88" s="959">
        <v>1683</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50</v>
      </c>
      <c r="CS102" s="953"/>
      <c r="CT102" s="953"/>
      <c r="CU102" s="953"/>
      <c r="CV102" s="954"/>
      <c r="CW102" s="952">
        <v>55</v>
      </c>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295</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295</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295</v>
      </c>
      <c r="DR109" s="896"/>
      <c r="DS109" s="896"/>
      <c r="DT109" s="896"/>
      <c r="DU109" s="897"/>
      <c r="DV109" s="898" t="s">
        <v>411</v>
      </c>
      <c r="DW109" s="896"/>
      <c r="DX109" s="896"/>
      <c r="DY109" s="896"/>
      <c r="DZ109" s="929"/>
    </row>
    <row r="110" spans="1:131" s="218"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2573006</v>
      </c>
      <c r="AB110" s="889"/>
      <c r="AC110" s="889"/>
      <c r="AD110" s="889"/>
      <c r="AE110" s="890"/>
      <c r="AF110" s="891">
        <v>2664989</v>
      </c>
      <c r="AG110" s="889"/>
      <c r="AH110" s="889"/>
      <c r="AI110" s="889"/>
      <c r="AJ110" s="890"/>
      <c r="AK110" s="891">
        <v>2820319</v>
      </c>
      <c r="AL110" s="889"/>
      <c r="AM110" s="889"/>
      <c r="AN110" s="889"/>
      <c r="AO110" s="890"/>
      <c r="AP110" s="892">
        <v>16.2</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32338742</v>
      </c>
      <c r="BR110" s="842"/>
      <c r="BS110" s="842"/>
      <c r="BT110" s="842"/>
      <c r="BU110" s="842"/>
      <c r="BV110" s="842">
        <v>31732020</v>
      </c>
      <c r="BW110" s="842"/>
      <c r="BX110" s="842"/>
      <c r="BY110" s="842"/>
      <c r="BZ110" s="842"/>
      <c r="CA110" s="842">
        <v>30070420</v>
      </c>
      <c r="CB110" s="842"/>
      <c r="CC110" s="842"/>
      <c r="CD110" s="842"/>
      <c r="CE110" s="842"/>
      <c r="CF110" s="866">
        <v>172.8</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2167724</v>
      </c>
      <c r="DH110" s="842"/>
      <c r="DI110" s="842"/>
      <c r="DJ110" s="842"/>
      <c r="DK110" s="842"/>
      <c r="DL110" s="842">
        <v>2060851</v>
      </c>
      <c r="DM110" s="842"/>
      <c r="DN110" s="842"/>
      <c r="DO110" s="842"/>
      <c r="DP110" s="842"/>
      <c r="DQ110" s="842">
        <v>1954033</v>
      </c>
      <c r="DR110" s="842"/>
      <c r="DS110" s="842"/>
      <c r="DT110" s="842"/>
      <c r="DU110" s="842"/>
      <c r="DV110" s="843">
        <v>11.2</v>
      </c>
      <c r="DW110" s="843"/>
      <c r="DX110" s="843"/>
      <c r="DY110" s="843"/>
      <c r="DZ110" s="844"/>
    </row>
    <row r="111" spans="1:131" s="218"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2167724</v>
      </c>
      <c r="BR111" s="817"/>
      <c r="BS111" s="817"/>
      <c r="BT111" s="817"/>
      <c r="BU111" s="817"/>
      <c r="BV111" s="817">
        <v>2060851</v>
      </c>
      <c r="BW111" s="817"/>
      <c r="BX111" s="817"/>
      <c r="BY111" s="817"/>
      <c r="BZ111" s="817"/>
      <c r="CA111" s="817">
        <v>1954033</v>
      </c>
      <c r="CB111" s="817"/>
      <c r="CC111" s="817"/>
      <c r="CD111" s="817"/>
      <c r="CE111" s="817"/>
      <c r="CF111" s="875">
        <v>11.2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14115437</v>
      </c>
      <c r="BR112" s="817"/>
      <c r="BS112" s="817"/>
      <c r="BT112" s="817"/>
      <c r="BU112" s="817"/>
      <c r="BV112" s="817">
        <v>14036316</v>
      </c>
      <c r="BW112" s="817"/>
      <c r="BX112" s="817"/>
      <c r="BY112" s="817"/>
      <c r="BZ112" s="817"/>
      <c r="CA112" s="817">
        <v>14031807</v>
      </c>
      <c r="CB112" s="817"/>
      <c r="CC112" s="817"/>
      <c r="CD112" s="817"/>
      <c r="CE112" s="817"/>
      <c r="CF112" s="875">
        <v>80.599999999999994</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1189066</v>
      </c>
      <c r="AB113" s="919"/>
      <c r="AC113" s="919"/>
      <c r="AD113" s="919"/>
      <c r="AE113" s="920"/>
      <c r="AF113" s="921">
        <v>1254002</v>
      </c>
      <c r="AG113" s="919"/>
      <c r="AH113" s="919"/>
      <c r="AI113" s="919"/>
      <c r="AJ113" s="920"/>
      <c r="AK113" s="921">
        <v>1239114</v>
      </c>
      <c r="AL113" s="919"/>
      <c r="AM113" s="919"/>
      <c r="AN113" s="919"/>
      <c r="AO113" s="920"/>
      <c r="AP113" s="922">
        <v>7.1</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1442296</v>
      </c>
      <c r="BR113" s="817"/>
      <c r="BS113" s="817"/>
      <c r="BT113" s="817"/>
      <c r="BU113" s="817"/>
      <c r="BV113" s="817">
        <v>1699095</v>
      </c>
      <c r="BW113" s="817"/>
      <c r="BX113" s="817"/>
      <c r="BY113" s="817"/>
      <c r="BZ113" s="817"/>
      <c r="CA113" s="817">
        <v>1683300</v>
      </c>
      <c r="CB113" s="817"/>
      <c r="CC113" s="817"/>
      <c r="CD113" s="817"/>
      <c r="CE113" s="817"/>
      <c r="CF113" s="875">
        <v>9.6999999999999993</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40420</v>
      </c>
      <c r="AB114" s="780"/>
      <c r="AC114" s="780"/>
      <c r="AD114" s="780"/>
      <c r="AE114" s="781"/>
      <c r="AF114" s="782">
        <v>68668</v>
      </c>
      <c r="AG114" s="780"/>
      <c r="AH114" s="780"/>
      <c r="AI114" s="780"/>
      <c r="AJ114" s="781"/>
      <c r="AK114" s="782">
        <v>102743</v>
      </c>
      <c r="AL114" s="780"/>
      <c r="AM114" s="780"/>
      <c r="AN114" s="780"/>
      <c r="AO114" s="781"/>
      <c r="AP114" s="824">
        <v>0.6</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4155964</v>
      </c>
      <c r="BR114" s="817"/>
      <c r="BS114" s="817"/>
      <c r="BT114" s="817"/>
      <c r="BU114" s="817"/>
      <c r="BV114" s="817">
        <v>4207618</v>
      </c>
      <c r="BW114" s="817"/>
      <c r="BX114" s="817"/>
      <c r="BY114" s="817"/>
      <c r="BZ114" s="817"/>
      <c r="CA114" s="817">
        <v>4335951</v>
      </c>
      <c r="CB114" s="817"/>
      <c r="CC114" s="817"/>
      <c r="CD114" s="817"/>
      <c r="CE114" s="817"/>
      <c r="CF114" s="875">
        <v>24.9</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893468</v>
      </c>
      <c r="AB115" s="919"/>
      <c r="AC115" s="919"/>
      <c r="AD115" s="919"/>
      <c r="AE115" s="920"/>
      <c r="AF115" s="921">
        <v>106872</v>
      </c>
      <c r="AG115" s="919"/>
      <c r="AH115" s="919"/>
      <c r="AI115" s="919"/>
      <c r="AJ115" s="920"/>
      <c r="AK115" s="921">
        <v>106817</v>
      </c>
      <c r="AL115" s="919"/>
      <c r="AM115" s="919"/>
      <c r="AN115" s="919"/>
      <c r="AO115" s="920"/>
      <c r="AP115" s="922">
        <v>0.6</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v>27</v>
      </c>
      <c r="CB115" s="817"/>
      <c r="CC115" s="817"/>
      <c r="CD115" s="817"/>
      <c r="CE115" s="817"/>
      <c r="CF115" s="875">
        <v>0</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4695960</v>
      </c>
      <c r="AB117" s="903"/>
      <c r="AC117" s="903"/>
      <c r="AD117" s="903"/>
      <c r="AE117" s="904"/>
      <c r="AF117" s="905">
        <v>4094531</v>
      </c>
      <c r="AG117" s="903"/>
      <c r="AH117" s="903"/>
      <c r="AI117" s="903"/>
      <c r="AJ117" s="904"/>
      <c r="AK117" s="905">
        <v>4268993</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295</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v>816238</v>
      </c>
      <c r="AB119" s="889"/>
      <c r="AC119" s="889"/>
      <c r="AD119" s="889"/>
      <c r="AE119" s="890"/>
      <c r="AF119" s="891">
        <v>106872</v>
      </c>
      <c r="AG119" s="889"/>
      <c r="AH119" s="889"/>
      <c r="AI119" s="889"/>
      <c r="AJ119" s="890"/>
      <c r="AK119" s="891">
        <v>106817</v>
      </c>
      <c r="AL119" s="889"/>
      <c r="AM119" s="889"/>
      <c r="AN119" s="889"/>
      <c r="AO119" s="890"/>
      <c r="AP119" s="892">
        <v>0.6</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441</v>
      </c>
      <c r="BP119" s="878"/>
      <c r="BQ119" s="879">
        <v>54220163</v>
      </c>
      <c r="BR119" s="845"/>
      <c r="BS119" s="845"/>
      <c r="BT119" s="845"/>
      <c r="BU119" s="845"/>
      <c r="BV119" s="845">
        <v>53735900</v>
      </c>
      <c r="BW119" s="845"/>
      <c r="BX119" s="845"/>
      <c r="BY119" s="845"/>
      <c r="BZ119" s="845"/>
      <c r="CA119" s="845">
        <v>52075538</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9940093</v>
      </c>
      <c r="BR120" s="842"/>
      <c r="BS120" s="842"/>
      <c r="BT120" s="842"/>
      <c r="BU120" s="842"/>
      <c r="BV120" s="842">
        <v>10151357</v>
      </c>
      <c r="BW120" s="842"/>
      <c r="BX120" s="842"/>
      <c r="BY120" s="842"/>
      <c r="BZ120" s="842"/>
      <c r="CA120" s="842">
        <v>10339248</v>
      </c>
      <c r="CB120" s="842"/>
      <c r="CC120" s="842"/>
      <c r="CD120" s="842"/>
      <c r="CE120" s="842"/>
      <c r="CF120" s="866">
        <v>59.4</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11807897</v>
      </c>
      <c r="DH120" s="842"/>
      <c r="DI120" s="842"/>
      <c r="DJ120" s="842"/>
      <c r="DK120" s="842"/>
      <c r="DL120" s="842">
        <v>11856779</v>
      </c>
      <c r="DM120" s="842"/>
      <c r="DN120" s="842"/>
      <c r="DO120" s="842"/>
      <c r="DP120" s="842"/>
      <c r="DQ120" s="842">
        <v>12121444</v>
      </c>
      <c r="DR120" s="842"/>
      <c r="DS120" s="842"/>
      <c r="DT120" s="842"/>
      <c r="DU120" s="842"/>
      <c r="DV120" s="843">
        <v>69.7</v>
      </c>
      <c r="DW120" s="843"/>
      <c r="DX120" s="843"/>
      <c r="DY120" s="843"/>
      <c r="DZ120" s="844"/>
    </row>
    <row r="121" spans="1:130" s="218"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v>77230</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9177484</v>
      </c>
      <c r="BR121" s="817"/>
      <c r="BS121" s="817"/>
      <c r="BT121" s="817"/>
      <c r="BU121" s="817"/>
      <c r="BV121" s="817">
        <v>9846702</v>
      </c>
      <c r="BW121" s="817"/>
      <c r="BX121" s="817"/>
      <c r="BY121" s="817"/>
      <c r="BZ121" s="817"/>
      <c r="CA121" s="817">
        <v>10232574</v>
      </c>
      <c r="CB121" s="817"/>
      <c r="CC121" s="817"/>
      <c r="CD121" s="817"/>
      <c r="CE121" s="817"/>
      <c r="CF121" s="875">
        <v>58.8</v>
      </c>
      <c r="CG121" s="876"/>
      <c r="CH121" s="876"/>
      <c r="CI121" s="876"/>
      <c r="CJ121" s="876"/>
      <c r="CK121" s="869"/>
      <c r="CL121" s="855"/>
      <c r="CM121" s="855"/>
      <c r="CN121" s="855"/>
      <c r="CO121" s="856"/>
      <c r="CP121" s="835" t="s">
        <v>143</v>
      </c>
      <c r="CQ121" s="836"/>
      <c r="CR121" s="836"/>
      <c r="CS121" s="836"/>
      <c r="CT121" s="836"/>
      <c r="CU121" s="836"/>
      <c r="CV121" s="836"/>
      <c r="CW121" s="836"/>
      <c r="CX121" s="836"/>
      <c r="CY121" s="836"/>
      <c r="CZ121" s="836"/>
      <c r="DA121" s="836"/>
      <c r="DB121" s="836"/>
      <c r="DC121" s="836"/>
      <c r="DD121" s="836"/>
      <c r="DE121" s="836"/>
      <c r="DF121" s="837"/>
      <c r="DG121" s="816">
        <v>2160375</v>
      </c>
      <c r="DH121" s="817"/>
      <c r="DI121" s="817"/>
      <c r="DJ121" s="817"/>
      <c r="DK121" s="817"/>
      <c r="DL121" s="817">
        <v>2041205</v>
      </c>
      <c r="DM121" s="817"/>
      <c r="DN121" s="817"/>
      <c r="DO121" s="817"/>
      <c r="DP121" s="817"/>
      <c r="DQ121" s="817">
        <v>1780998</v>
      </c>
      <c r="DR121" s="817"/>
      <c r="DS121" s="817"/>
      <c r="DT121" s="817"/>
      <c r="DU121" s="817"/>
      <c r="DV121" s="794">
        <v>10.199999999999999</v>
      </c>
      <c r="DW121" s="794"/>
      <c r="DX121" s="794"/>
      <c r="DY121" s="794"/>
      <c r="DZ121" s="795"/>
    </row>
    <row r="122" spans="1:130" s="218"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31980487</v>
      </c>
      <c r="BR122" s="845"/>
      <c r="BS122" s="845"/>
      <c r="BT122" s="845"/>
      <c r="BU122" s="845"/>
      <c r="BV122" s="845">
        <v>30905154</v>
      </c>
      <c r="BW122" s="845"/>
      <c r="BX122" s="845"/>
      <c r="BY122" s="845"/>
      <c r="BZ122" s="845"/>
      <c r="CA122" s="845">
        <v>29388854</v>
      </c>
      <c r="CB122" s="845"/>
      <c r="CC122" s="845"/>
      <c r="CD122" s="845"/>
      <c r="CE122" s="845"/>
      <c r="CF122" s="846">
        <v>168.9</v>
      </c>
      <c r="CG122" s="847"/>
      <c r="CH122" s="847"/>
      <c r="CI122" s="847"/>
      <c r="CJ122" s="847"/>
      <c r="CK122" s="869"/>
      <c r="CL122" s="855"/>
      <c r="CM122" s="855"/>
      <c r="CN122" s="855"/>
      <c r="CO122" s="856"/>
      <c r="CP122" s="835" t="s">
        <v>392</v>
      </c>
      <c r="CQ122" s="836"/>
      <c r="CR122" s="836"/>
      <c r="CS122" s="836"/>
      <c r="CT122" s="836"/>
      <c r="CU122" s="836"/>
      <c r="CV122" s="836"/>
      <c r="CW122" s="836"/>
      <c r="CX122" s="836"/>
      <c r="CY122" s="836"/>
      <c r="CZ122" s="836"/>
      <c r="DA122" s="836"/>
      <c r="DB122" s="836"/>
      <c r="DC122" s="836"/>
      <c r="DD122" s="836"/>
      <c r="DE122" s="836"/>
      <c r="DF122" s="837"/>
      <c r="DG122" s="816">
        <v>147165</v>
      </c>
      <c r="DH122" s="817"/>
      <c r="DI122" s="817"/>
      <c r="DJ122" s="817"/>
      <c r="DK122" s="817"/>
      <c r="DL122" s="817">
        <v>138332</v>
      </c>
      <c r="DM122" s="817"/>
      <c r="DN122" s="817"/>
      <c r="DO122" s="817"/>
      <c r="DP122" s="817"/>
      <c r="DQ122" s="817">
        <v>129365</v>
      </c>
      <c r="DR122" s="817"/>
      <c r="DS122" s="817"/>
      <c r="DT122" s="817"/>
      <c r="DU122" s="817"/>
      <c r="DV122" s="794">
        <v>0.7</v>
      </c>
      <c r="DW122" s="794"/>
      <c r="DX122" s="794"/>
      <c r="DY122" s="794"/>
      <c r="DZ122" s="795"/>
    </row>
    <row r="123" spans="1:130" s="218"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449</v>
      </c>
      <c r="BP123" s="878"/>
      <c r="BQ123" s="832">
        <v>51098064</v>
      </c>
      <c r="BR123" s="833"/>
      <c r="BS123" s="833"/>
      <c r="BT123" s="833"/>
      <c r="BU123" s="833"/>
      <c r="BV123" s="833">
        <v>50903213</v>
      </c>
      <c r="BW123" s="833"/>
      <c r="BX123" s="833"/>
      <c r="BY123" s="833"/>
      <c r="BZ123" s="833"/>
      <c r="CA123" s="833">
        <v>49960676</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18.8</v>
      </c>
      <c r="BR124" s="831"/>
      <c r="BS124" s="831"/>
      <c r="BT124" s="831"/>
      <c r="BU124" s="831"/>
      <c r="BV124" s="831">
        <v>16.7</v>
      </c>
      <c r="BW124" s="831"/>
      <c r="BX124" s="831"/>
      <c r="BY124" s="831"/>
      <c r="BZ124" s="831"/>
      <c r="CA124" s="831">
        <v>12.1</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1397082</v>
      </c>
      <c r="AB128" s="801"/>
      <c r="AC128" s="801"/>
      <c r="AD128" s="801"/>
      <c r="AE128" s="802"/>
      <c r="AF128" s="803">
        <v>703319</v>
      </c>
      <c r="AG128" s="801"/>
      <c r="AH128" s="801"/>
      <c r="AI128" s="801"/>
      <c r="AJ128" s="802"/>
      <c r="AK128" s="803">
        <v>783115</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12.51</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v>27</v>
      </c>
      <c r="DR128" s="791"/>
      <c r="DS128" s="791"/>
      <c r="DT128" s="791"/>
      <c r="DU128" s="791"/>
      <c r="DV128" s="792">
        <v>0</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18978214</v>
      </c>
      <c r="AB129" s="780"/>
      <c r="AC129" s="780"/>
      <c r="AD129" s="780"/>
      <c r="AE129" s="781"/>
      <c r="AF129" s="782">
        <v>19345298</v>
      </c>
      <c r="AG129" s="780"/>
      <c r="AH129" s="780"/>
      <c r="AI129" s="780"/>
      <c r="AJ129" s="781"/>
      <c r="AK129" s="782">
        <v>19798160</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17.510000000000002</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2398100</v>
      </c>
      <c r="AB130" s="780"/>
      <c r="AC130" s="780"/>
      <c r="AD130" s="780"/>
      <c r="AE130" s="781"/>
      <c r="AF130" s="782">
        <v>2455522</v>
      </c>
      <c r="AG130" s="780"/>
      <c r="AH130" s="780"/>
      <c r="AI130" s="780"/>
      <c r="AJ130" s="781"/>
      <c r="AK130" s="782">
        <v>2395261</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5.7</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16580114</v>
      </c>
      <c r="AB131" s="764"/>
      <c r="AC131" s="764"/>
      <c r="AD131" s="764"/>
      <c r="AE131" s="765"/>
      <c r="AF131" s="766">
        <v>16889776</v>
      </c>
      <c r="AG131" s="764"/>
      <c r="AH131" s="764"/>
      <c r="AI131" s="764"/>
      <c r="AJ131" s="765"/>
      <c r="AK131" s="766">
        <v>17402899</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v>12.1</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5.4328818249999999</v>
      </c>
      <c r="AB132" s="745"/>
      <c r="AC132" s="745"/>
      <c r="AD132" s="745"/>
      <c r="AE132" s="746"/>
      <c r="AF132" s="747">
        <v>5.5399787419999997</v>
      </c>
      <c r="AG132" s="745"/>
      <c r="AH132" s="745"/>
      <c r="AI132" s="745"/>
      <c r="AJ132" s="746"/>
      <c r="AK132" s="747">
        <v>6.2668696749999997</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4.7</v>
      </c>
      <c r="AB133" s="724"/>
      <c r="AC133" s="724"/>
      <c r="AD133" s="724"/>
      <c r="AE133" s="725"/>
      <c r="AF133" s="723">
        <v>5</v>
      </c>
      <c r="AG133" s="724"/>
      <c r="AH133" s="724"/>
      <c r="AI133" s="724"/>
      <c r="AJ133" s="725"/>
      <c r="AK133" s="723">
        <v>5.7</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IGDs1uZ1oNgZanHz7Jc+NCvf0KDq9KgtWVKa32hwbUbaqStq7W3Yj0mG7SKR/p88/HvsiHHfPz5v5VrBQqCbTg==" saltValue="3P+tLncyrryPQulZp2w3k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ZWZpxJL8khlbIcgMwVflEl/bDYX4tQrzWfPFlEX3yPdQI8+fmiWYGC03gNP/ScmJYyFbAp0I3cjijLgMBQKfeQ==" saltValue="uwgBKDXiKxY+y5nBo5ZyHA==" spinCount="100000" sheet="1" objects="1" scenarios="1"/>
  <dataConsolidate/>
  <phoneticPr fontId="2"/>
  <pageMargins left="0.59055118110236227" right="0" top="0.59055118110236227" bottom="0.59055118110236227" header="0.39370078740157483" footer="0.39370078740157483"/>
  <pageSetup paperSize="9" scale="42" orientation="landscape" horizontalDpi="12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BA+nv6h5pY7gD2RvFxT1G5cFUvQDu6Ct6fpR8WHvcjKZSSFG3T3MCXaQUVfMMVOJYNQEmio2eow64w13fHkaQ==" saltValue="gVZX502g6lf9nQPvDeNJfQ==" spinCount="100000" sheet="1" objects="1" scenarios="1"/>
  <dataConsolidate/>
  <phoneticPr fontId="2"/>
  <pageMargins left="0.59055118110236227" right="0" top="0.59055118110236227" bottom="0.59055118110236227" header="0.39370078740157483" footer="0.39370078740157483"/>
  <pageSetup paperSize="9" scale="45" orientation="landscape" horizontalDpi="12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L1"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7"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8"/>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29" t="s">
        <v>483</v>
      </c>
      <c r="AL9" s="1130"/>
      <c r="AM9" s="1130"/>
      <c r="AN9" s="1131"/>
      <c r="AO9" s="269">
        <v>6753670</v>
      </c>
      <c r="AP9" s="269">
        <v>82949</v>
      </c>
      <c r="AQ9" s="270">
        <v>72348</v>
      </c>
      <c r="AR9" s="271">
        <v>14.7</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29" t="s">
        <v>484</v>
      </c>
      <c r="AL10" s="1130"/>
      <c r="AM10" s="1130"/>
      <c r="AN10" s="1131"/>
      <c r="AO10" s="272">
        <v>52305</v>
      </c>
      <c r="AP10" s="272">
        <v>642</v>
      </c>
      <c r="AQ10" s="273">
        <v>6364</v>
      </c>
      <c r="AR10" s="274">
        <v>-89.9</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29" t="s">
        <v>485</v>
      </c>
      <c r="AL11" s="1130"/>
      <c r="AM11" s="1130"/>
      <c r="AN11" s="1131"/>
      <c r="AO11" s="272">
        <v>152790</v>
      </c>
      <c r="AP11" s="272">
        <v>1877</v>
      </c>
      <c r="AQ11" s="273">
        <v>1262</v>
      </c>
      <c r="AR11" s="274">
        <v>48.7</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29" t="s">
        <v>486</v>
      </c>
      <c r="AL12" s="1130"/>
      <c r="AM12" s="1130"/>
      <c r="AN12" s="1131"/>
      <c r="AO12" s="272" t="s">
        <v>487</v>
      </c>
      <c r="AP12" s="272" t="s">
        <v>487</v>
      </c>
      <c r="AQ12" s="273">
        <v>10</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29" t="s">
        <v>488</v>
      </c>
      <c r="AL13" s="1130"/>
      <c r="AM13" s="1130"/>
      <c r="AN13" s="1131"/>
      <c r="AO13" s="272">
        <v>253395</v>
      </c>
      <c r="AP13" s="272">
        <v>3112</v>
      </c>
      <c r="AQ13" s="273">
        <v>3257</v>
      </c>
      <c r="AR13" s="274">
        <v>-4.5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29" t="s">
        <v>489</v>
      </c>
      <c r="AL14" s="1130"/>
      <c r="AM14" s="1130"/>
      <c r="AN14" s="1131"/>
      <c r="AO14" s="272">
        <v>77625</v>
      </c>
      <c r="AP14" s="272">
        <v>953</v>
      </c>
      <c r="AQ14" s="273">
        <v>1617</v>
      </c>
      <c r="AR14" s="274">
        <v>-41.1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2" t="s">
        <v>490</v>
      </c>
      <c r="AL15" s="1133"/>
      <c r="AM15" s="1133"/>
      <c r="AN15" s="1134"/>
      <c r="AO15" s="272">
        <v>-245363</v>
      </c>
      <c r="AP15" s="272">
        <v>-3014</v>
      </c>
      <c r="AQ15" s="273">
        <v>-3947</v>
      </c>
      <c r="AR15" s="274">
        <v>-23.6</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2" t="s">
        <v>178</v>
      </c>
      <c r="AL16" s="1133"/>
      <c r="AM16" s="1133"/>
      <c r="AN16" s="1134"/>
      <c r="AO16" s="272">
        <v>7044422</v>
      </c>
      <c r="AP16" s="272">
        <v>86520</v>
      </c>
      <c r="AQ16" s="273">
        <v>80912</v>
      </c>
      <c r="AR16" s="274">
        <v>6.9</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5" t="s">
        <v>495</v>
      </c>
      <c r="AL21" s="1136"/>
      <c r="AM21" s="1136"/>
      <c r="AN21" s="1137"/>
      <c r="AO21" s="285">
        <v>7.63</v>
      </c>
      <c r="AP21" s="286">
        <v>6.71</v>
      </c>
      <c r="AQ21" s="287">
        <v>0.92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5" t="s">
        <v>496</v>
      </c>
      <c r="AL22" s="1136"/>
      <c r="AM22" s="1136"/>
      <c r="AN22" s="1137"/>
      <c r="AO22" s="290">
        <v>99.6</v>
      </c>
      <c r="AP22" s="291">
        <v>98.3</v>
      </c>
      <c r="AQ22" s="292">
        <v>1.3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8" t="s">
        <v>497</v>
      </c>
      <c r="B26" s="1128"/>
      <c r="C26" s="1128"/>
      <c r="D26" s="1128"/>
      <c r="E26" s="1128"/>
      <c r="F26" s="1128"/>
      <c r="G26" s="1128"/>
      <c r="H26" s="1128"/>
      <c r="I26" s="1128"/>
      <c r="J26" s="1128"/>
      <c r="K26" s="1128"/>
      <c r="L26" s="1128"/>
      <c r="M26" s="1128"/>
      <c r="N26" s="1128"/>
      <c r="O26" s="1128"/>
      <c r="P26" s="1128"/>
      <c r="Q26" s="1128"/>
      <c r="R26" s="1128"/>
      <c r="S26" s="1128"/>
      <c r="T26" s="1128"/>
      <c r="U26" s="1128"/>
      <c r="V26" s="1128"/>
      <c r="W26" s="1128"/>
      <c r="X26" s="1128"/>
      <c r="Y26" s="1128"/>
      <c r="Z26" s="1128"/>
      <c r="AA26" s="1128"/>
      <c r="AB26" s="1128"/>
      <c r="AC26" s="1128"/>
      <c r="AD26" s="1128"/>
      <c r="AE26" s="1128"/>
      <c r="AF26" s="1128"/>
      <c r="AG26" s="1128"/>
      <c r="AH26" s="1128"/>
      <c r="AI26" s="1128"/>
      <c r="AJ26" s="1128"/>
      <c r="AK26" s="1128"/>
      <c r="AL26" s="1128"/>
      <c r="AM26" s="1128"/>
      <c r="AN26" s="1128"/>
      <c r="AO26" s="1128"/>
      <c r="AP26" s="1128"/>
      <c r="AQ26" s="1128"/>
      <c r="AR26" s="1128"/>
      <c r="AS26" s="1128"/>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7"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8"/>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19" t="s">
        <v>500</v>
      </c>
      <c r="AL32" s="1120"/>
      <c r="AM32" s="1120"/>
      <c r="AN32" s="1121"/>
      <c r="AO32" s="300">
        <v>2820319</v>
      </c>
      <c r="AP32" s="300">
        <v>34639</v>
      </c>
      <c r="AQ32" s="301">
        <v>34344</v>
      </c>
      <c r="AR32" s="302">
        <v>0.9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19" t="s">
        <v>501</v>
      </c>
      <c r="AL33" s="1120"/>
      <c r="AM33" s="1120"/>
      <c r="AN33" s="1121"/>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19" t="s">
        <v>502</v>
      </c>
      <c r="AL34" s="1120"/>
      <c r="AM34" s="1120"/>
      <c r="AN34" s="1121"/>
      <c r="AO34" s="300" t="s">
        <v>487</v>
      </c>
      <c r="AP34" s="300" t="s">
        <v>487</v>
      </c>
      <c r="AQ34" s="301">
        <v>3</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19" t="s">
        <v>503</v>
      </c>
      <c r="AL35" s="1120"/>
      <c r="AM35" s="1120"/>
      <c r="AN35" s="1121"/>
      <c r="AO35" s="300">
        <v>1239114</v>
      </c>
      <c r="AP35" s="300">
        <v>15219</v>
      </c>
      <c r="AQ35" s="301">
        <v>7806</v>
      </c>
      <c r="AR35" s="302">
        <v>95</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19" t="s">
        <v>504</v>
      </c>
      <c r="AL36" s="1120"/>
      <c r="AM36" s="1120"/>
      <c r="AN36" s="1121"/>
      <c r="AO36" s="300">
        <v>102743</v>
      </c>
      <c r="AP36" s="300">
        <v>1262</v>
      </c>
      <c r="AQ36" s="301">
        <v>1690</v>
      </c>
      <c r="AR36" s="302">
        <v>-25.3</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19" t="s">
        <v>505</v>
      </c>
      <c r="AL37" s="1120"/>
      <c r="AM37" s="1120"/>
      <c r="AN37" s="1121"/>
      <c r="AO37" s="300">
        <v>106817</v>
      </c>
      <c r="AP37" s="300">
        <v>1312</v>
      </c>
      <c r="AQ37" s="301">
        <v>666</v>
      </c>
      <c r="AR37" s="302">
        <v>97</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2" t="s">
        <v>506</v>
      </c>
      <c r="AL38" s="1123"/>
      <c r="AM38" s="1123"/>
      <c r="AN38" s="1124"/>
      <c r="AO38" s="303" t="s">
        <v>487</v>
      </c>
      <c r="AP38" s="303" t="s">
        <v>487</v>
      </c>
      <c r="AQ38" s="304">
        <v>3</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2" t="s">
        <v>507</v>
      </c>
      <c r="AL39" s="1123"/>
      <c r="AM39" s="1123"/>
      <c r="AN39" s="1124"/>
      <c r="AO39" s="300">
        <v>-783115</v>
      </c>
      <c r="AP39" s="300">
        <v>-9618</v>
      </c>
      <c r="AQ39" s="301">
        <v>-5822</v>
      </c>
      <c r="AR39" s="302">
        <v>65.2</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19" t="s">
        <v>508</v>
      </c>
      <c r="AL40" s="1120"/>
      <c r="AM40" s="1120"/>
      <c r="AN40" s="1121"/>
      <c r="AO40" s="300">
        <v>-2395261</v>
      </c>
      <c r="AP40" s="300">
        <v>-29419</v>
      </c>
      <c r="AQ40" s="301">
        <v>-26710</v>
      </c>
      <c r="AR40" s="302">
        <v>10.1</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5" t="s">
        <v>288</v>
      </c>
      <c r="AL41" s="1126"/>
      <c r="AM41" s="1126"/>
      <c r="AN41" s="1127"/>
      <c r="AO41" s="300">
        <v>1090617</v>
      </c>
      <c r="AP41" s="300">
        <v>13395</v>
      </c>
      <c r="AQ41" s="301">
        <v>11979</v>
      </c>
      <c r="AR41" s="302">
        <v>11.8</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2" t="s">
        <v>478</v>
      </c>
      <c r="AN49" s="1114" t="s">
        <v>511</v>
      </c>
      <c r="AO49" s="1115"/>
      <c r="AP49" s="1115"/>
      <c r="AQ49" s="1115"/>
      <c r="AR49" s="1116"/>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3"/>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2463566</v>
      </c>
      <c r="AN51" s="322">
        <v>28942</v>
      </c>
      <c r="AO51" s="323">
        <v>11.8</v>
      </c>
      <c r="AP51" s="324">
        <v>45483</v>
      </c>
      <c r="AQ51" s="325">
        <v>-0.2</v>
      </c>
      <c r="AR51" s="326">
        <v>12</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1735758</v>
      </c>
      <c r="AN52" s="330">
        <v>20392</v>
      </c>
      <c r="AO52" s="331">
        <v>12.2</v>
      </c>
      <c r="AP52" s="332">
        <v>24241</v>
      </c>
      <c r="AQ52" s="333">
        <v>0.4</v>
      </c>
      <c r="AR52" s="334">
        <v>11.8</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6067894</v>
      </c>
      <c r="AN53" s="322">
        <v>72241</v>
      </c>
      <c r="AO53" s="323">
        <v>149.6</v>
      </c>
      <c r="AP53" s="324">
        <v>45945</v>
      </c>
      <c r="AQ53" s="325">
        <v>1</v>
      </c>
      <c r="AR53" s="326">
        <v>148.6</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4748039</v>
      </c>
      <c r="AN54" s="330">
        <v>56528</v>
      </c>
      <c r="AO54" s="331">
        <v>177.2</v>
      </c>
      <c r="AP54" s="332">
        <v>25180</v>
      </c>
      <c r="AQ54" s="333">
        <v>3.9</v>
      </c>
      <c r="AR54" s="334">
        <v>173.3</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4160738</v>
      </c>
      <c r="AN55" s="322">
        <v>50035</v>
      </c>
      <c r="AO55" s="323">
        <v>-30.7</v>
      </c>
      <c r="AP55" s="324">
        <v>44475</v>
      </c>
      <c r="AQ55" s="325">
        <v>-3.2</v>
      </c>
      <c r="AR55" s="326">
        <v>-27.5</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3041916</v>
      </c>
      <c r="AN56" s="330">
        <v>36581</v>
      </c>
      <c r="AO56" s="331">
        <v>-35.299999999999997</v>
      </c>
      <c r="AP56" s="332">
        <v>24780</v>
      </c>
      <c r="AQ56" s="333">
        <v>-1.6</v>
      </c>
      <c r="AR56" s="334">
        <v>-33.700000000000003</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2714853</v>
      </c>
      <c r="AN57" s="322">
        <v>32907</v>
      </c>
      <c r="AO57" s="323">
        <v>-34.200000000000003</v>
      </c>
      <c r="AP57" s="324">
        <v>45982</v>
      </c>
      <c r="AQ57" s="325">
        <v>3.4</v>
      </c>
      <c r="AR57" s="326">
        <v>-37.6</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1941132</v>
      </c>
      <c r="AN58" s="330">
        <v>23529</v>
      </c>
      <c r="AO58" s="331">
        <v>-35.700000000000003</v>
      </c>
      <c r="AP58" s="332">
        <v>25583</v>
      </c>
      <c r="AQ58" s="333">
        <v>3.2</v>
      </c>
      <c r="AR58" s="334">
        <v>-38.9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1827487</v>
      </c>
      <c r="AN59" s="322">
        <v>22445</v>
      </c>
      <c r="AO59" s="323">
        <v>-31.8</v>
      </c>
      <c r="AP59" s="324">
        <v>50538</v>
      </c>
      <c r="AQ59" s="325">
        <v>9.9</v>
      </c>
      <c r="AR59" s="326">
        <v>-41.7</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1081160</v>
      </c>
      <c r="AN60" s="330">
        <v>13279</v>
      </c>
      <c r="AO60" s="331">
        <v>-43.6</v>
      </c>
      <c r="AP60" s="332">
        <v>29053</v>
      </c>
      <c r="AQ60" s="333">
        <v>13.6</v>
      </c>
      <c r="AR60" s="334">
        <v>-57.2</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3446908</v>
      </c>
      <c r="AN61" s="337">
        <v>41314</v>
      </c>
      <c r="AO61" s="338">
        <v>12.9</v>
      </c>
      <c r="AP61" s="339">
        <v>46485</v>
      </c>
      <c r="AQ61" s="340">
        <v>2.2000000000000002</v>
      </c>
      <c r="AR61" s="326">
        <v>10.7</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2509601</v>
      </c>
      <c r="AN62" s="330">
        <v>30062</v>
      </c>
      <c r="AO62" s="331">
        <v>15</v>
      </c>
      <c r="AP62" s="332">
        <v>25767</v>
      </c>
      <c r="AQ62" s="333">
        <v>3.9</v>
      </c>
      <c r="AR62" s="334">
        <v>11.1</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VwatFKDVa0JiVu9rlHOY6f7tt5BZduM+yMz7kopXRrBVtRuCR6SKS5O3MmGJl2XrmUHbeqU5tRxbBkeKIcT/Gw==" saltValue="jB6nJ1P8YSVIsdH8RO/k0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ageMargins left="0.59055118110236227" right="0" top="0.59055118110236227" bottom="0.59055118110236227" header="0.39370078740157483" footer="0.39370078740157483"/>
  <pageSetup paperSize="9" scale="56" orientation="landscape" horizontalDpi="12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mgJIZ3kFhzGv5NcK8oIWgtfmnpS5Y3xaCgCqseuhPxXc2ke3LJ0J6OIuyq6QxVU+J8g506YXcZ4SWHT6Ta1Nrw==" saltValue="5BUD+eMq9zfHM4MwiE5iJg==" spinCount="100000" sheet="1" objects="1" scenarios="1"/>
  <dataConsolidate/>
  <phoneticPr fontId="2"/>
  <pageMargins left="0.59055118110236227" right="0" top="0.59055118110236227" bottom="0.59055118110236227" header="0.39370078740157483" footer="0.39370078740157483"/>
  <pageSetup paperSize="9" scale="36" orientation="landscape" horizontalDpi="12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J4YhoHdC5m5CRM1kvlO36mrNnyRpQ/LIg5Ydk7PhrfkiAgoYkiZGjJDBdlx40nc50tXnnRUq3U5kJIwiVdTdEQ==" saltValue="VqspE3d51o6liw7vv0wY4Q==" spinCount="100000" sheet="1" objects="1" scenarios="1"/>
  <dataConsolidate/>
  <phoneticPr fontId="2"/>
  <pageMargins left="0.59055118110236227" right="0" top="0.59055118110236227" bottom="0.59055118110236227" header="0.39370078740157483" footer="0.39370078740157483"/>
  <pageSetup paperSize="9" scale="36" orientation="landscape" horizontalDpi="12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C1"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8" t="s">
        <v>3</v>
      </c>
      <c r="D47" s="1138"/>
      <c r="E47" s="1139"/>
      <c r="F47" s="11">
        <v>15.71</v>
      </c>
      <c r="G47" s="12">
        <v>20.29</v>
      </c>
      <c r="H47" s="12">
        <v>21.31</v>
      </c>
      <c r="I47" s="12">
        <v>22.1</v>
      </c>
      <c r="J47" s="13">
        <v>22.22</v>
      </c>
    </row>
    <row r="48" spans="2:10" ht="57.75" customHeight="1" x14ac:dyDescent="0.2">
      <c r="B48" s="14"/>
      <c r="C48" s="1140" t="s">
        <v>4</v>
      </c>
      <c r="D48" s="1140"/>
      <c r="E48" s="1141"/>
      <c r="F48" s="15">
        <v>0.5</v>
      </c>
      <c r="G48" s="16">
        <v>0.8</v>
      </c>
      <c r="H48" s="16">
        <v>2.4300000000000002</v>
      </c>
      <c r="I48" s="16">
        <v>1.25</v>
      </c>
      <c r="J48" s="17">
        <v>0.06</v>
      </c>
    </row>
    <row r="49" spans="2:10" ht="57.75" customHeight="1" thickBot="1" x14ac:dyDescent="0.25">
      <c r="B49" s="18"/>
      <c r="C49" s="1142" t="s">
        <v>5</v>
      </c>
      <c r="D49" s="1142"/>
      <c r="E49" s="1143"/>
      <c r="F49" s="19">
        <v>2.09</v>
      </c>
      <c r="G49" s="20">
        <v>5.71</v>
      </c>
      <c r="H49" s="20">
        <v>2.17</v>
      </c>
      <c r="I49" s="20">
        <v>0.06</v>
      </c>
      <c r="J49" s="21" t="s">
        <v>530</v>
      </c>
    </row>
    <row r="50" spans="2:10" ht="13.2" x14ac:dyDescent="0.2"/>
  </sheetData>
  <sheetProtection algorithmName="SHA-512" hashValue="qCAFv7Npp6iplqqFzAf6+fPEp+0rajgIZHjHx13Eeigi9OiJI+BM0AclfPPS1BISbpn2nOFErG9qs2E1wMKTpA==" saltValue="yLmS7jx9wpq4ZNbgpU3nWg==" spinCount="100000" sheet="1" objects="1" scenarios="1"/>
  <mergeCells count="3">
    <mergeCell ref="C47:E47"/>
    <mergeCell ref="C48:E48"/>
    <mergeCell ref="C49:E49"/>
  </mergeCells>
  <phoneticPr fontId="2"/>
  <pageMargins left="0.59055118110236227" right="0" top="0.59055118110236227" bottom="0.59055118110236227" header="0.39370078740157483" footer="0.39370078740157483"/>
  <pageSetup paperSize="9" scale="57" orientation="landscape" horizontalDpi="12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2026-03-11T01:53:23Z</cp:lastPrinted>
  <dcterms:created xsi:type="dcterms:W3CDTF">2026-02-23T07:37:36Z</dcterms:created>
  <dcterms:modified xsi:type="dcterms:W3CDTF">2026-03-19T02:51:05Z</dcterms:modified>
  <cp:category/>
</cp:coreProperties>
</file>