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B5149A54-D9FD-4DA5-8076-67585B80A614}"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E36" i="10"/>
  <c r="C36" i="10"/>
  <c r="BE35" i="10"/>
  <c r="C35" i="10"/>
  <c r="BW34" i="10"/>
  <c r="BW35" i="10" s="1"/>
  <c r="BE34" i="10"/>
  <c r="C34" i="10"/>
  <c r="U34" i="10" s="1"/>
  <c r="U35" i="10" s="1"/>
  <c r="U36" i="10" s="1"/>
  <c r="BW36" i="10" l="1"/>
  <c r="BW37" i="10" s="1"/>
  <c r="BW38" i="10" s="1"/>
  <c r="AM34" i="10"/>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alcChain>
</file>

<file path=xl/sharedStrings.xml><?xml version="1.0" encoding="utf-8"?>
<sst xmlns="http://schemas.openxmlformats.org/spreadsheetml/2006/main" count="1089" uniqueCount="563">
  <si>
    <t>標準財政規模比（％）</t>
    <phoneticPr fontId="6"/>
  </si>
  <si>
    <t>区分</t>
    <rPh sb="0" eb="2">
      <t>クブン</t>
    </rPh>
    <phoneticPr fontId="6"/>
  </si>
  <si>
    <t>年度</t>
    <rPh sb="0" eb="2">
      <t>ネンド</t>
    </rPh>
    <phoneticPr fontId="6"/>
  </si>
  <si>
    <t>財政調整基金残高</t>
    <rPh sb="0" eb="2">
      <t>ザイセイ</t>
    </rPh>
    <rPh sb="2" eb="4">
      <t>チョウセイ</t>
    </rPh>
    <rPh sb="4" eb="6">
      <t>キキン</t>
    </rPh>
    <rPh sb="6" eb="8">
      <t>ザンダカ</t>
    </rPh>
    <phoneticPr fontId="6"/>
  </si>
  <si>
    <t>実質収支額</t>
    <rPh sb="0" eb="2">
      <t>ジッシツ</t>
    </rPh>
    <rPh sb="2" eb="4">
      <t>シュウシ</t>
    </rPh>
    <rPh sb="4" eb="5">
      <t>ガク</t>
    </rPh>
    <phoneticPr fontId="6"/>
  </si>
  <si>
    <t>実質単年度収支</t>
    <rPh sb="0" eb="2">
      <t>ジッシツ</t>
    </rPh>
    <rPh sb="2" eb="5">
      <t>タンネンド</t>
    </rPh>
    <rPh sb="5" eb="7">
      <t>シュウシ</t>
    </rPh>
    <phoneticPr fontId="6"/>
  </si>
  <si>
    <t>会計</t>
    <rPh sb="0" eb="2">
      <t>カイケイ</t>
    </rPh>
    <phoneticPr fontId="6"/>
  </si>
  <si>
    <t>（百万円）</t>
    <rPh sb="1" eb="2">
      <t>ヒャク</t>
    </rPh>
    <rPh sb="2" eb="4">
      <t>マンエン</t>
    </rPh>
    <phoneticPr fontId="6"/>
  </si>
  <si>
    <t>分子の構造</t>
    <rPh sb="0" eb="2">
      <t>ブンシ</t>
    </rPh>
    <rPh sb="3" eb="5">
      <t>コウゾウ</t>
    </rPh>
    <phoneticPr fontId="6"/>
  </si>
  <si>
    <t>元利償還金等(A)</t>
    <phoneticPr fontId="6"/>
  </si>
  <si>
    <t>元利償還金</t>
  </si>
  <si>
    <t>減債基金積立不足算定額※2</t>
    <phoneticPr fontId="6"/>
  </si>
  <si>
    <t>満期一括償還地方債に係る年度割相当額</t>
    <phoneticPr fontId="6"/>
  </si>
  <si>
    <t>公営企業債の元利償還金に対する繰入金</t>
  </si>
  <si>
    <t>組合等が起こした地方債の元利償還金に対する負担金等</t>
  </si>
  <si>
    <t>債務負担行為に基づく支出額</t>
  </si>
  <si>
    <t>一時借入金の利子</t>
    <phoneticPr fontId="6"/>
  </si>
  <si>
    <t>算入公債費等(B)</t>
    <phoneticPr fontId="6"/>
  </si>
  <si>
    <t>算入公債費等</t>
    <phoneticPr fontId="6"/>
  </si>
  <si>
    <t>(A)－(B)</t>
    <phoneticPr fontId="6"/>
  </si>
  <si>
    <t>実質公債費比率の分子</t>
    <phoneticPr fontId="6"/>
  </si>
  <si>
    <t>※ 減債基金積立不足算定額=(C)×(１－(D)/(E))</t>
    <phoneticPr fontId="6"/>
  </si>
  <si>
    <t>（参考）</t>
    <rPh sb="1" eb="3">
      <t>サンコウ</t>
    </rPh>
    <phoneticPr fontId="6"/>
  </si>
  <si>
    <t>（百万円）</t>
    <phoneticPr fontId="6"/>
  </si>
  <si>
    <t>減債基金
積立状況等（注）</t>
    <rPh sb="0" eb="2">
      <t>ゲンサイ</t>
    </rPh>
    <rPh sb="2" eb="4">
      <t>キキン</t>
    </rPh>
    <rPh sb="5" eb="7">
      <t>ツミタテ</t>
    </rPh>
    <rPh sb="7" eb="9">
      <t>ジョウキョウ</t>
    </rPh>
    <rPh sb="9" eb="10">
      <t>トウ</t>
    </rPh>
    <rPh sb="10" eb="13">
      <t>チュウ</t>
    </rPh>
    <phoneticPr fontId="3"/>
  </si>
  <si>
    <t>満期一括償還地方債に係る実質償還額又は理論償還額のいずれか少ない額(C)</t>
    <phoneticPr fontId="2"/>
  </si>
  <si>
    <t>前年度末減債基金残高(D)</t>
    <phoneticPr fontId="6"/>
  </si>
  <si>
    <t>前年度末減債基金積立相当額(E)</t>
    <rPh sb="0" eb="3">
      <t>ゼンネンド</t>
    </rPh>
    <rPh sb="3" eb="4">
      <t>マツ</t>
    </rPh>
    <rPh sb="4" eb="6">
      <t>ゲンサイ</t>
    </rPh>
    <rPh sb="6" eb="8">
      <t>キキン</t>
    </rPh>
    <rPh sb="8" eb="10">
      <t>ツミタテ</t>
    </rPh>
    <rPh sb="10" eb="12">
      <t>ソウトウ</t>
    </rPh>
    <rPh sb="12" eb="13">
      <t>ガク</t>
    </rPh>
    <phoneticPr fontId="2"/>
  </si>
  <si>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2"/>
  </si>
  <si>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2"/>
  </si>
  <si>
    <t>将来負担額(A)</t>
    <phoneticPr fontId="6"/>
  </si>
  <si>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</si>
  <si>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</si>
  <si>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</si>
  <si>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</si>
  <si>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</si>
  <si>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</si>
  <si>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6"/>
  </si>
  <si>
    <t>連結実質赤字額</t>
  </si>
  <si>
    <t>組合等連結実質赤字額負担見込額</t>
  </si>
  <si>
    <t>充当可能財源等(B)</t>
    <phoneticPr fontId="6"/>
  </si>
  <si>
    <t>充当可能基金</t>
  </si>
  <si>
    <t>充当可能特定歳入</t>
  </si>
  <si>
    <t>基準財政需要額算入見込額</t>
  </si>
  <si>
    <t>将来負担比率の分子</t>
  </si>
  <si>
    <t>（百万円）</t>
    <rPh sb="1" eb="4">
      <t>ヒャクマンエン</t>
    </rPh>
    <phoneticPr fontId="6"/>
  </si>
  <si>
    <t>財政調整基金</t>
    <rPh sb="0" eb="2">
      <t>ザイセイ</t>
    </rPh>
    <rPh sb="2" eb="4">
      <t>チョウセイ</t>
    </rPh>
    <rPh sb="4" eb="6">
      <t>キキン</t>
    </rPh>
    <phoneticPr fontId="6"/>
  </si>
  <si>
    <t>減債基金</t>
    <rPh sb="0" eb="2">
      <t>ゲンサイ</t>
    </rPh>
    <rPh sb="2" eb="4">
      <t>キキン</t>
    </rPh>
    <phoneticPr fontId="6"/>
  </si>
  <si>
    <t>その他特定目的基金</t>
    <rPh sb="2" eb="3">
      <t>タ</t>
    </rPh>
    <rPh sb="3" eb="5">
      <t>トクテイ</t>
    </rPh>
    <rPh sb="5" eb="7">
      <t>モクテキ</t>
    </rPh>
    <rPh sb="7" eb="9">
      <t>キキン</t>
    </rPh>
    <phoneticPr fontId="6"/>
  </si>
  <si>
    <t>基金残高合計</t>
    <rPh sb="0" eb="2">
      <t>キキン</t>
    </rPh>
    <rPh sb="2" eb="4">
      <t>ザンダカ</t>
    </rPh>
    <rPh sb="4" eb="6">
      <t>ゴウケイ</t>
    </rPh>
    <phoneticPr fontId="6"/>
  </si>
  <si>
    <t>当該団体(円)</t>
  </si>
  <si>
    <t>実質収支比率等に係る経年分析</t>
  </si>
  <si>
    <t>実質収支額</t>
    <phoneticPr fontId="17"/>
  </si>
  <si>
    <t>財政調整基金残高</t>
    <phoneticPr fontId="6"/>
  </si>
  <si>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</si>
  <si>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</si>
  <si>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</si>
  <si>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</si>
  <si>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</si>
  <si>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6"/>
  </si>
  <si>
    <t>算入公債費等</t>
    <rPh sb="0" eb="2">
      <t>サンニュウ</t>
    </rPh>
    <rPh sb="2" eb="6">
      <t>コウサイヒトウ</t>
    </rPh>
    <phoneticPr fontId="6"/>
  </si>
  <si>
    <t>算入公債費等</t>
    <rPh sb="0" eb="2">
      <t>サンニュウ</t>
    </rPh>
    <rPh sb="2" eb="6">
      <t>コウサイヒトウ</t>
    </rPh>
    <phoneticPr fontId="17"/>
  </si>
  <si>
    <t>債務負担行為に基づく支出額</t>
    <phoneticPr fontId="6"/>
  </si>
  <si>
    <t>組合等が起こした地方債の元利償還金に対する負担金等</t>
    <phoneticPr fontId="6"/>
  </si>
  <si>
    <t>公営企業債の元利償還金に対する繰入金</t>
    <phoneticPr fontId="6"/>
  </si>
  <si>
    <t>減債基金積立不足算定額</t>
    <phoneticPr fontId="6"/>
  </si>
  <si>
    <t>元利償還金</t>
    <phoneticPr fontId="6"/>
  </si>
  <si>
    <t>実質公債費比率の分子</t>
  </si>
  <si>
    <t>将来負担比率（分子）の構造</t>
  </si>
  <si>
    <t>将来負担額</t>
    <rPh sb="0" eb="2">
      <t>ショウライ</t>
    </rPh>
    <rPh sb="2" eb="4">
      <t>フタン</t>
    </rPh>
    <rPh sb="4" eb="5">
      <t>ガク</t>
    </rPh>
    <phoneticPr fontId="6"/>
  </si>
  <si>
    <t>充当可能財源等</t>
    <rPh sb="0" eb="2">
      <t>ジュウトウ</t>
    </rPh>
    <rPh sb="2" eb="4">
      <t>カノウ</t>
    </rPh>
    <rPh sb="4" eb="6">
      <t>ザイゲン</t>
    </rPh>
    <rPh sb="6" eb="7">
      <t>トウ</t>
    </rPh>
    <phoneticPr fontId="6"/>
  </si>
  <si>
    <t>将来負担比率の分子</t>
    <phoneticPr fontId="6"/>
  </si>
  <si>
    <t>基金残高に係る経年分析</t>
    <phoneticPr fontId="20"/>
  </si>
  <si>
    <t>財政調整基金</t>
    <phoneticPr fontId="20"/>
  </si>
  <si>
    <t>減債基金</t>
    <phoneticPr fontId="20"/>
  </si>
  <si>
    <t>その他特定目的基金</t>
    <phoneticPr fontId="20"/>
  </si>
  <si>
    <t>令和6年度　財政状況資料集</t>
    <phoneticPr fontId="6"/>
  </si>
  <si>
    <t>総括表（市町村）</t>
    <rPh sb="0" eb="2">
      <t>ソウカツ</t>
    </rPh>
    <rPh sb="2" eb="3">
      <t>ヒョウ</t>
    </rPh>
    <rPh sb="4" eb="7">
      <t>シチョウソン</t>
    </rPh>
    <phoneticPr fontId="6"/>
  </si>
  <si>
    <t>都道府県名</t>
    <phoneticPr fontId="6"/>
  </si>
  <si>
    <t>大阪府</t>
    <phoneticPr fontId="6"/>
  </si>
  <si>
    <t>市町村類型</t>
    <phoneticPr fontId="6"/>
  </si>
  <si>
    <t>Ⅲ－３</t>
    <phoneticPr fontId="6"/>
  </si>
  <si>
    <t>指定団体等の指定状況</t>
    <phoneticPr fontId="6"/>
  </si>
  <si>
    <t>令和6年度(千円)</t>
    <rPh sb="0" eb="2">
      <t>レイワ</t>
    </rPh>
    <rPh sb="3" eb="5">
      <t>ネンド</t>
    </rPh>
    <rPh sb="6" eb="8">
      <t>センエン</t>
    </rPh>
    <phoneticPr fontId="6"/>
  </si>
  <si>
    <t>令和5年度(千円)</t>
    <rPh sb="0" eb="2">
      <t>レイワ</t>
    </rPh>
    <rPh sb="3" eb="5">
      <t>ネンド</t>
    </rPh>
    <rPh sb="4" eb="5">
      <t>ド</t>
    </rPh>
    <rPh sb="6" eb="8">
      <t>センエン</t>
    </rPh>
    <phoneticPr fontId="6"/>
  </si>
  <si>
    <t>令和6年度(千円･％)</t>
    <rPh sb="0" eb="2">
      <t>レイワ</t>
    </rPh>
    <rPh sb="3" eb="5">
      <t>ネンド</t>
    </rPh>
    <rPh sb="6" eb="8">
      <t>センエン</t>
    </rPh>
    <phoneticPr fontId="6"/>
  </si>
  <si>
    <t>令和5年度(千円･％)</t>
    <rPh sb="0" eb="2">
      <t>レイワ</t>
    </rPh>
    <rPh sb="3" eb="5">
      <t>ネンド</t>
    </rPh>
    <rPh sb="4" eb="5">
      <t>ド</t>
    </rPh>
    <rPh sb="6" eb="8">
      <t>センエン</t>
    </rPh>
    <phoneticPr fontId="6"/>
  </si>
  <si>
    <t>歳入総額</t>
    <phoneticPr fontId="26"/>
  </si>
  <si>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</si>
  <si>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</si>
  <si>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t>
    <phoneticPr fontId="6"/>
  </si>
  <si>
    <t>歳出総額</t>
    <phoneticPr fontId="26"/>
  </si>
  <si>
    <t>経常収支比率</t>
    <rPh sb="0" eb="2">
      <t>ケイジョウ</t>
    </rPh>
    <rPh sb="2" eb="4">
      <t>シュウシ</t>
    </rPh>
    <rPh sb="4" eb="6">
      <t>ヒリツ</t>
    </rPh>
    <phoneticPr fontId="6"/>
  </si>
  <si>
    <t>市町村名</t>
    <rPh sb="0" eb="3">
      <t>シチョウソン</t>
    </rPh>
    <rPh sb="3" eb="4">
      <t>メイ</t>
    </rPh>
    <phoneticPr fontId="6"/>
  </si>
  <si>
    <t>池田市</t>
    <phoneticPr fontId="6"/>
  </si>
  <si>
    <t>地方交付税種地</t>
    <rPh sb="0" eb="2">
      <t>チホウ</t>
    </rPh>
    <rPh sb="2" eb="5">
      <t>コウフゼイ</t>
    </rPh>
    <rPh sb="5" eb="6">
      <t>シュ</t>
    </rPh>
    <rPh sb="6" eb="7">
      <t>チ</t>
    </rPh>
    <phoneticPr fontId="6"/>
  </si>
  <si>
    <t>2-8</t>
    <phoneticPr fontId="6"/>
  </si>
  <si>
    <t>財源超過</t>
    <rPh sb="0" eb="2">
      <t>ザイゲン</t>
    </rPh>
    <rPh sb="2" eb="4">
      <t>チョウカ</t>
    </rPh>
    <phoneticPr fontId="6"/>
  </si>
  <si>
    <t>歳入歳出差引</t>
    <phoneticPr fontId="26"/>
  </si>
  <si>
    <t>　　(※1)</t>
    <phoneticPr fontId="6"/>
  </si>
  <si>
    <t>首都</t>
    <rPh sb="0" eb="2">
      <t>シュト</t>
    </rPh>
    <phoneticPr fontId="6"/>
  </si>
  <si>
    <t>翌年度に繰越すべき財源</t>
    <phoneticPr fontId="6"/>
  </si>
  <si>
    <t>標準財政規模</t>
    <rPh sb="0" eb="2">
      <t>ヒョウジュン</t>
    </rPh>
    <rPh sb="2" eb="4">
      <t>ザイセイ</t>
    </rPh>
    <rPh sb="4" eb="6">
      <t>キボ</t>
    </rPh>
    <phoneticPr fontId="6"/>
  </si>
  <si>
    <t>近畿</t>
    <rPh sb="0" eb="2">
      <t>キンキ</t>
    </rPh>
    <phoneticPr fontId="6"/>
  </si>
  <si>
    <t>○</t>
    <phoneticPr fontId="6"/>
  </si>
  <si>
    <t>実質収支</t>
    <phoneticPr fontId="26"/>
  </si>
  <si>
    <t>財政力指数</t>
    <rPh sb="0" eb="3">
      <t>ザイセイリョク</t>
    </rPh>
    <rPh sb="3" eb="5">
      <t>シスウ</t>
    </rPh>
    <phoneticPr fontId="6"/>
  </si>
  <si>
    <t>人口</t>
    <rPh sb="0" eb="2">
      <t>ジンコウ</t>
    </rPh>
    <phoneticPr fontId="6"/>
  </si>
  <si>
    <t>令和2年国調(人)</t>
    <rPh sb="3" eb="4">
      <t>ネン</t>
    </rPh>
    <rPh sb="4" eb="5">
      <t>コク</t>
    </rPh>
    <rPh sb="5" eb="6">
      <t>チョウ</t>
    </rPh>
    <phoneticPr fontId="6"/>
  </si>
  <si>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6"/>
  </si>
  <si>
    <t>中部</t>
    <rPh sb="0" eb="2">
      <t>チュウブ</t>
    </rPh>
    <phoneticPr fontId="6"/>
  </si>
  <si>
    <t>単年度収支</t>
    <phoneticPr fontId="26"/>
  </si>
  <si>
    <t>公債費負担比率</t>
    <rPh sb="0" eb="3">
      <t>コウサイヒ</t>
    </rPh>
    <rPh sb="3" eb="5">
      <t>フタン</t>
    </rPh>
    <rPh sb="5" eb="7">
      <t>ヒリツ</t>
    </rPh>
    <phoneticPr fontId="6"/>
  </si>
  <si>
    <t>平成27年国調(人)</t>
    <rPh sb="4" eb="5">
      <t>ネン</t>
    </rPh>
    <rPh sb="5" eb="6">
      <t>コク</t>
    </rPh>
    <rPh sb="6" eb="7">
      <t>チョウ</t>
    </rPh>
    <phoneticPr fontId="6"/>
  </si>
  <si>
    <t>過疎</t>
    <rPh sb="0" eb="2">
      <t>カソ</t>
    </rPh>
    <phoneticPr fontId="6"/>
  </si>
  <si>
    <t>積立金</t>
    <phoneticPr fontId="26"/>
  </si>
  <si>
    <t>健全化判断比率</t>
    <phoneticPr fontId="6"/>
  </si>
  <si>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6"/>
  </si>
  <si>
    <t>1.9</t>
    <phoneticPr fontId="6"/>
  </si>
  <si>
    <t>山振</t>
    <rPh sb="0" eb="1">
      <t>ヤマ</t>
    </rPh>
    <rPh sb="1" eb="2">
      <t>フ</t>
    </rPh>
    <phoneticPr fontId="6"/>
  </si>
  <si>
    <t>繰上償還金</t>
    <phoneticPr fontId="26"/>
  </si>
  <si>
    <t>　実質赤字比率</t>
    <rPh sb="1" eb="3">
      <t>ジッシツ</t>
    </rPh>
    <rPh sb="3" eb="5">
      <t>アカジ</t>
    </rPh>
    <rPh sb="5" eb="7">
      <t>ヒリツ</t>
    </rPh>
    <phoneticPr fontId="6"/>
  </si>
  <si>
    <t>-</t>
    <phoneticPr fontId="6"/>
  </si>
  <si>
    <t>住民基本台帳人口
 (※7)</t>
    <rPh sb="0" eb="2">
      <t>ジュウミン</t>
    </rPh>
    <rPh sb="2" eb="4">
      <t>キホン</t>
    </rPh>
    <rPh sb="4" eb="6">
      <t>ダイチョウ</t>
    </rPh>
    <rPh sb="6" eb="8">
      <t>ジンコウ</t>
    </rPh>
    <phoneticPr fontId="6"/>
  </si>
  <si>
    <t>令07.01.01(人)</t>
    <rPh sb="0" eb="1">
      <t>レイ</t>
    </rPh>
    <phoneticPr fontId="6"/>
  </si>
  <si>
    <t>令和2年国調</t>
    <rPh sb="0" eb="2">
      <t>レイワ</t>
    </rPh>
    <rPh sb="3" eb="4">
      <t>ネン</t>
    </rPh>
    <rPh sb="4" eb="5">
      <t>コク</t>
    </rPh>
    <rPh sb="5" eb="6">
      <t>チョウ</t>
    </rPh>
    <phoneticPr fontId="6"/>
  </si>
  <si>
    <t>平成27年国調</t>
    <rPh sb="4" eb="5">
      <t>ネン</t>
    </rPh>
    <rPh sb="5" eb="6">
      <t>コク</t>
    </rPh>
    <rPh sb="6" eb="7">
      <t>チョウ</t>
    </rPh>
    <phoneticPr fontId="6"/>
  </si>
  <si>
    <t>低開発</t>
    <rPh sb="0" eb="1">
      <t>テイ</t>
    </rPh>
    <rPh sb="1" eb="3">
      <t>カイハツ</t>
    </rPh>
    <phoneticPr fontId="6"/>
  </si>
  <si>
    <t>積立金取崩し額</t>
    <phoneticPr fontId="26"/>
  </si>
  <si>
    <t>　連結実質赤字比率</t>
    <rPh sb="1" eb="3">
      <t>レンケツ</t>
    </rPh>
    <rPh sb="3" eb="5">
      <t>ジッシツ</t>
    </rPh>
    <rPh sb="5" eb="7">
      <t>アカジ</t>
    </rPh>
    <rPh sb="7" eb="9">
      <t>ヒリツ</t>
    </rPh>
    <phoneticPr fontId="6"/>
  </si>
  <si>
    <t>うち日本人(人)</t>
    <phoneticPr fontId="6"/>
  </si>
  <si>
    <t>第1次</t>
    <rPh sb="0" eb="1">
      <t>ダイ</t>
    </rPh>
    <rPh sb="2" eb="3">
      <t>ジ</t>
    </rPh>
    <phoneticPr fontId="6"/>
  </si>
  <si>
    <t>指数表選定</t>
    <rPh sb="0" eb="2">
      <t>シスウ</t>
    </rPh>
    <rPh sb="2" eb="3">
      <t>ヒョウ</t>
    </rPh>
    <rPh sb="3" eb="5">
      <t>センテイ</t>
    </rPh>
    <phoneticPr fontId="6"/>
  </si>
  <si>
    <t>実質単年度収支</t>
    <phoneticPr fontId="26"/>
  </si>
  <si>
    <t>　実質公債費比率</t>
    <rPh sb="1" eb="3">
      <t>ジッシツ</t>
    </rPh>
    <rPh sb="3" eb="6">
      <t>コウサイヒ</t>
    </rPh>
    <rPh sb="6" eb="8">
      <t>ヒリツ</t>
    </rPh>
    <phoneticPr fontId="6"/>
  </si>
  <si>
    <t>令06.01.01(人)</t>
    <phoneticPr fontId="6"/>
  </si>
  <si>
    <t>　将来負担比率</t>
    <rPh sb="1" eb="3">
      <t>ショウライ</t>
    </rPh>
    <rPh sb="3" eb="5">
      <t>フタン</t>
    </rPh>
    <rPh sb="5" eb="7">
      <t>ヒリツ</t>
    </rPh>
    <phoneticPr fontId="6"/>
  </si>
  <si>
    <t>第2次</t>
    <rPh sb="0" eb="1">
      <t>ダイ</t>
    </rPh>
    <rPh sb="2" eb="3">
      <t>ジ</t>
    </rPh>
    <phoneticPr fontId="6"/>
  </si>
  <si>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</si>
  <si>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6"/>
  </si>
  <si>
    <t>増減率  (％)</t>
    <rPh sb="0" eb="2">
      <t>ゾウゲン</t>
    </rPh>
    <rPh sb="2" eb="3">
      <t>リツ</t>
    </rPh>
    <phoneticPr fontId="6"/>
  </si>
  <si>
    <t>-0.3</t>
    <phoneticPr fontId="6"/>
  </si>
  <si>
    <t>基準財政需要額</t>
    <phoneticPr fontId="26"/>
  </si>
  <si>
    <t>うち日本人(％)</t>
    <phoneticPr fontId="6"/>
  </si>
  <si>
    <t>-0.2</t>
    <phoneticPr fontId="6"/>
  </si>
  <si>
    <t>第3次</t>
    <rPh sb="0" eb="1">
      <t>ダイ</t>
    </rPh>
    <rPh sb="2" eb="3">
      <t>ジ</t>
    </rPh>
    <phoneticPr fontId="6"/>
  </si>
  <si>
    <t>標準税収入額等</t>
    <phoneticPr fontId="26"/>
  </si>
  <si>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</si>
  <si>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</si>
  <si>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6"/>
  </si>
  <si>
    <t>歳入一般財源等</t>
    <rPh sb="0" eb="2">
      <t>サイニュウ</t>
    </rPh>
    <rPh sb="2" eb="4">
      <t>イッパン</t>
    </rPh>
    <rPh sb="4" eb="6">
      <t>ザイゲン</t>
    </rPh>
    <rPh sb="6" eb="7">
      <t>トウ</t>
    </rPh>
    <phoneticPr fontId="26"/>
  </si>
  <si>
    <t>世帯数 (世帯)</t>
    <rPh sb="0" eb="3">
      <t>セタイスウ</t>
    </rPh>
    <phoneticPr fontId="6"/>
  </si>
  <si>
    <t>職員の状況 (※8)</t>
    <rPh sb="0" eb="2">
      <t>ショクイン</t>
    </rPh>
    <rPh sb="3" eb="5">
      <t>ジョウキョウ</t>
    </rPh>
    <phoneticPr fontId="6"/>
  </si>
  <si>
    <t>特別職等</t>
    <rPh sb="0" eb="2">
      <t>トクベツ</t>
    </rPh>
    <rPh sb="2" eb="3">
      <t>ショク</t>
    </rPh>
    <rPh sb="3" eb="4">
      <t>トウ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</si>
  <si>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</si>
  <si>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</si>
  <si>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</si>
  <si>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職員数
(人)</t>
    <rPh sb="0" eb="3">
      <t>ショクインスウ</t>
    </rPh>
    <phoneticPr fontId="6"/>
  </si>
  <si>
    <t>給料月額
(百円)</t>
    <rPh sb="0" eb="2">
      <t>キュウリョウ</t>
    </rPh>
    <rPh sb="2" eb="3">
      <t>ツキ</t>
    </rPh>
    <rPh sb="3" eb="4">
      <t>ガク</t>
    </rPh>
    <rPh sb="6" eb="8">
      <t>ヒャクエン</t>
    </rPh>
    <phoneticPr fontId="6"/>
  </si>
  <si>
    <t>地方債現在高</t>
  </si>
  <si>
    <t>　うち公的資金</t>
    <rPh sb="3" eb="5">
      <t>コウテキ</t>
    </rPh>
    <phoneticPr fontId="6"/>
  </si>
  <si>
    <t>市区町村長</t>
    <rPh sb="0" eb="2">
      <t>シク</t>
    </rPh>
    <rPh sb="2" eb="4">
      <t>チョウソン</t>
    </rPh>
    <rPh sb="4" eb="5">
      <t>チョウ</t>
    </rPh>
    <phoneticPr fontId="6"/>
  </si>
  <si>
    <t>一般職員</t>
    <rPh sb="0" eb="2">
      <t>イッパン</t>
    </rPh>
    <rPh sb="2" eb="4">
      <t>ショクイン</t>
    </rPh>
    <phoneticPr fontId="6"/>
  </si>
  <si>
    <t>地方債現在高（臨時財政対策債除き）</t>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</si>
  <si>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</si>
  <si>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</si>
  <si>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債務負担行為額（支出予定額）</t>
    <rPh sb="0" eb="2">
      <t>サイム</t>
    </rPh>
    <rPh sb="2" eb="4">
      <t>フタン</t>
    </rPh>
    <rPh sb="4" eb="6">
      <t>コウイ</t>
    </rPh>
    <rPh sb="6" eb="7">
      <t>ガク</t>
    </rPh>
    <rPh sb="8" eb="10">
      <t>シシュツ</t>
    </rPh>
    <rPh sb="10" eb="12">
      <t>ヨテイ</t>
    </rPh>
    <rPh sb="12" eb="13">
      <t>ガク</t>
    </rPh>
    <phoneticPr fontId="6"/>
  </si>
  <si>
    <t>教育長</t>
    <phoneticPr fontId="6"/>
  </si>
  <si>
    <t>　うち技能労務職員</t>
    <rPh sb="3" eb="5">
      <t>ギノウ</t>
    </rPh>
    <rPh sb="5" eb="7">
      <t>ロウム</t>
    </rPh>
    <rPh sb="7" eb="9">
      <t>ショクイン</t>
    </rPh>
    <phoneticPr fontId="6"/>
  </si>
  <si>
    <t>収益事業収入</t>
  </si>
  <si>
    <t>議会議長</t>
    <rPh sb="0" eb="2">
      <t>ギカイ</t>
    </rPh>
    <rPh sb="2" eb="4">
      <t>ギチョウ</t>
    </rPh>
    <phoneticPr fontId="6"/>
  </si>
  <si>
    <t>教育公務員</t>
    <rPh sb="0" eb="2">
      <t>キョウイク</t>
    </rPh>
    <rPh sb="2" eb="5">
      <t>コウムイン</t>
    </rPh>
    <phoneticPr fontId="6"/>
  </si>
  <si>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</si>
  <si>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6"/>
  </si>
  <si>
    <t>臨時職員</t>
    <rPh sb="0" eb="2">
      <t>リンジ</t>
    </rPh>
    <rPh sb="2" eb="4">
      <t>ショクイン</t>
    </rPh>
    <phoneticPr fontId="6"/>
  </si>
  <si>
    <t>積立金
現在高</t>
    <rPh sb="4" eb="7">
      <t>ゲンザイダカ</t>
    </rPh>
    <phoneticPr fontId="26"/>
  </si>
  <si>
    <t>議会議員</t>
    <rPh sb="0" eb="2">
      <t>ギカイ</t>
    </rPh>
    <rPh sb="2" eb="4">
      <t>ギイン</t>
    </rPh>
    <phoneticPr fontId="6"/>
  </si>
  <si>
    <t>合計</t>
    <rPh sb="0" eb="2">
      <t>ゴウケイ</t>
    </rPh>
    <phoneticPr fontId="6"/>
  </si>
  <si>
    <t>減債基金</t>
    <rPh sb="0" eb="1">
      <t>ゲン</t>
    </rPh>
    <rPh sb="1" eb="2">
      <t>サイ</t>
    </rPh>
    <rPh sb="2" eb="4">
      <t>キキン</t>
    </rPh>
    <phoneticPr fontId="6"/>
  </si>
  <si>
    <t>ラスパイレス指数</t>
    <rPh sb="6" eb="8">
      <t>シスウ</t>
    </rPh>
    <phoneticPr fontId="6"/>
  </si>
  <si>
    <t>一般会計等の一覧</t>
    <phoneticPr fontId="6"/>
  </si>
  <si>
    <t>事業会計の一覧</t>
    <rPh sb="0" eb="2">
      <t>ジギョウ</t>
    </rPh>
    <rPh sb="2" eb="4">
      <t>カイケイ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</si>
  <si>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</si>
  <si>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</si>
  <si>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</si>
  <si>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</si>
  <si>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項番</t>
    <phoneticPr fontId="6"/>
  </si>
  <si>
    <t>会計名</t>
    <phoneticPr fontId="6"/>
  </si>
  <si>
    <t>項番</t>
    <rPh sb="0" eb="2">
      <t>コウバン</t>
    </rPh>
    <phoneticPr fontId="6"/>
  </si>
  <si>
    <t>会計名</t>
    <rPh sb="0" eb="2">
      <t>カイケイ</t>
    </rPh>
    <rPh sb="2" eb="3">
      <t>メイ</t>
    </rPh>
    <phoneticPr fontId="6"/>
  </si>
  <si>
    <t>組合等名</t>
    <phoneticPr fontId="6"/>
  </si>
  <si>
    <t>団体名</t>
    <rPh sb="0" eb="2">
      <t>ダンタイ</t>
    </rPh>
    <phoneticPr fontId="6"/>
  </si>
  <si>
    <r>
      <t>(※</t>
    </r>
    <r>
      <rPr>
        <sz val="9"/>
        <color indexed="8"/>
        <rFont val="ＭＳ ゴシック"/>
        <family val="3"/>
        <charset val="128"/>
      </rPr>
      <t>3</t>
    </r>
    <r>
      <rPr>
        <sz val="9"/>
        <color indexed="8"/>
        <rFont val="ＭＳ ゴシック"/>
        <family val="3"/>
        <charset val="128"/>
      </rPr>
      <t>)</t>
    </r>
    <phoneticPr fontId="6"/>
  </si>
  <si>
    <t>（注釈）</t>
    <rPh sb="1" eb="3">
      <t>チュウシャク</t>
    </rPh>
    <phoneticPr fontId="6"/>
  </si>
  <si>
    <t>※1：経常収支比率の( )内の数値は、「減収補塡債（特例分）」及び「臨時財政対策債」を除いて算出したものである。</t>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</si>
  <si>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</si>
  <si>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</si>
  <si>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</si>
  <si>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※5：産業構造の比率は、分母を就業人口総数とし、分類不能の産業を除いて算出。</t>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</si>
  <si>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6"/>
  </si>
  <si>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</si>
  <si>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</si>
  <si>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令和6年度</t>
    <phoneticPr fontId="26"/>
  </si>
  <si>
    <t>大阪府池田市</t>
    <phoneticPr fontId="26"/>
  </si>
  <si>
    <t>(1) 普通会計の状況（市町村）</t>
    <rPh sb="4" eb="6">
      <t>フツウ</t>
    </rPh>
    <rPh sb="6" eb="8">
      <t>カイケイ</t>
    </rPh>
    <rPh sb="9" eb="11">
      <t>ジョウキョウ</t>
    </rPh>
    <rPh sb="12" eb="15">
      <t>シチョウソン</t>
    </rPh>
    <phoneticPr fontId="6"/>
  </si>
  <si>
    <t>歳入の状況（単位 千円・％）</t>
    <rPh sb="0" eb="2">
      <t>サイニュウ</t>
    </rPh>
    <rPh sb="3" eb="5">
      <t>ジョウキョウ</t>
    </rPh>
    <rPh sb="6" eb="8">
      <t>タンイ</t>
    </rPh>
    <rPh sb="9" eb="11">
      <t>センエン</t>
    </rPh>
    <phoneticPr fontId="6"/>
  </si>
  <si>
    <t>地方税の状況（単位 千円・％）</t>
    <rPh sb="0" eb="2">
      <t>チホウ</t>
    </rPh>
    <rPh sb="2" eb="3">
      <t>ゼイ</t>
    </rPh>
    <rPh sb="4" eb="6">
      <t>ジョウキョウ</t>
    </rPh>
    <rPh sb="7" eb="9">
      <t>タンイ</t>
    </rPh>
    <rPh sb="10" eb="12">
      <t>センエン</t>
    </rPh>
    <phoneticPr fontId="6"/>
  </si>
  <si>
    <t>歳出の状況（単位 千円・％）</t>
    <phoneticPr fontId="6"/>
  </si>
  <si>
    <t>決算額</t>
    <rPh sb="0" eb="2">
      <t>ケッサン</t>
    </rPh>
    <rPh sb="2" eb="3">
      <t>ガク</t>
    </rPh>
    <phoneticPr fontId="6"/>
  </si>
  <si>
    <t>構成比</t>
    <rPh sb="0" eb="3">
      <t>コウセイヒ</t>
    </rPh>
    <phoneticPr fontId="6"/>
  </si>
  <si>
    <t>経常一般財源等</t>
    <rPh sb="0" eb="2">
      <t>ケイジョウ</t>
    </rPh>
    <rPh sb="2" eb="4">
      <t>イッパン</t>
    </rPh>
    <rPh sb="4" eb="7">
      <t>ザイゲントウ</t>
    </rPh>
    <phoneticPr fontId="6"/>
  </si>
  <si>
    <t>区分</t>
  </si>
  <si>
    <t>収入済額</t>
    <rPh sb="0" eb="2">
      <t>シュウニュウ</t>
    </rPh>
    <rPh sb="2" eb="3">
      <t>スミ</t>
    </rPh>
    <rPh sb="3" eb="4">
      <t>ガク</t>
    </rPh>
    <phoneticPr fontId="6"/>
  </si>
  <si>
    <t>超過課税分</t>
    <rPh sb="0" eb="2">
      <t>チョウカ</t>
    </rPh>
    <rPh sb="2" eb="4">
      <t>カゼイ</t>
    </rPh>
    <rPh sb="4" eb="5">
      <t>ブン</t>
    </rPh>
    <phoneticPr fontId="6"/>
  </si>
  <si>
    <t>目的別歳出の状況（単位 千円・％）</t>
    <phoneticPr fontId="6"/>
  </si>
  <si>
    <t>地方税</t>
  </si>
  <si>
    <t>普通税</t>
    <rPh sb="0" eb="2">
      <t>フツウ</t>
    </rPh>
    <rPh sb="2" eb="3">
      <t>ゼイ</t>
    </rPh>
    <phoneticPr fontId="25"/>
  </si>
  <si>
    <t>決算額 (A)</t>
    <rPh sb="0" eb="2">
      <t>ケッサン</t>
    </rPh>
    <rPh sb="2" eb="3">
      <t>ガク</t>
    </rPh>
    <phoneticPr fontId="6"/>
  </si>
  <si>
    <t>(A)のうち普通建設事業費</t>
    <rPh sb="6" eb="8">
      <t>フツウ</t>
    </rPh>
    <rPh sb="8" eb="10">
      <t>ケンセツ</t>
    </rPh>
    <rPh sb="10" eb="13">
      <t>ジギョウヒ</t>
    </rPh>
    <phoneticPr fontId="6"/>
  </si>
  <si>
    <t>(A)のうち充当一般財源等</t>
    <rPh sb="6" eb="8">
      <t>ジュウトウ</t>
    </rPh>
    <rPh sb="8" eb="10">
      <t>イッパン</t>
    </rPh>
    <rPh sb="10" eb="12">
      <t>ザイゲン</t>
    </rPh>
    <rPh sb="12" eb="13">
      <t>ナド</t>
    </rPh>
    <phoneticPr fontId="6"/>
  </si>
  <si>
    <t>地方譲与税</t>
    <phoneticPr fontId="6"/>
  </si>
  <si>
    <t>　法定普通税</t>
    <phoneticPr fontId="6"/>
  </si>
  <si>
    <t>議会費</t>
  </si>
  <si>
    <t>利子割交付金</t>
  </si>
  <si>
    <t>　　市町村民税</t>
    <phoneticPr fontId="6"/>
  </si>
  <si>
    <t>総務費</t>
  </si>
  <si>
    <t>配当割交付金</t>
    <rPh sb="0" eb="2">
      <t>ハイトウ</t>
    </rPh>
    <rPh sb="2" eb="3">
      <t>ワリ</t>
    </rPh>
    <rPh sb="3" eb="6">
      <t>コウフキン</t>
    </rPh>
    <phoneticPr fontId="25"/>
  </si>
  <si>
    <t>　　　個人均等割</t>
    <phoneticPr fontId="6"/>
  </si>
  <si>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</si>
  <si>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</si>
  <si>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6"/>
  </si>
  <si>
    <t>衛生費</t>
  </si>
  <si>
    <t>分離課税所得割交付金</t>
    <phoneticPr fontId="26"/>
  </si>
  <si>
    <t>　　　法人均等割</t>
    <phoneticPr fontId="6"/>
  </si>
  <si>
    <t>労働費</t>
  </si>
  <si>
    <t>地方消費税交付金</t>
  </si>
  <si>
    <t>　　　法人税割</t>
    <phoneticPr fontId="6"/>
  </si>
  <si>
    <t>農林水産業費</t>
  </si>
  <si>
    <t>ゴルフ場利用税交付金</t>
  </si>
  <si>
    <t>　　固定資産税</t>
    <phoneticPr fontId="6"/>
  </si>
  <si>
    <t>商工費</t>
  </si>
  <si>
    <t>自動車取得税交付金</t>
  </si>
  <si>
    <t>　　　うち純固定資産税</t>
    <phoneticPr fontId="6"/>
  </si>
  <si>
    <t>土木費</t>
  </si>
  <si>
    <t>軽油引取税交付金</t>
  </si>
  <si>
    <t>　　軽自動車税</t>
    <phoneticPr fontId="6"/>
  </si>
  <si>
    <t>消防費</t>
  </si>
  <si>
    <t>自動車税環境性能割交付金</t>
    <phoneticPr fontId="6"/>
  </si>
  <si>
    <t>　　市町村たばこ税</t>
    <phoneticPr fontId="6"/>
  </si>
  <si>
    <t>教育費</t>
  </si>
  <si>
    <t>法人事業税交付金</t>
    <phoneticPr fontId="17"/>
  </si>
  <si>
    <t>　　鉱産税</t>
    <phoneticPr fontId="6"/>
  </si>
  <si>
    <t>災害復旧費</t>
  </si>
  <si>
    <t>地方特例交付金等</t>
    <rPh sb="7" eb="8">
      <t>トウ</t>
    </rPh>
    <phoneticPr fontId="17"/>
  </si>
  <si>
    <t>　　特別土地保有税</t>
    <phoneticPr fontId="6"/>
  </si>
  <si>
    <t>公債費</t>
  </si>
  <si>
    <t>　住宅借入金等特別税額控除減収補塡特例交付金</t>
    <phoneticPr fontId="6"/>
  </si>
  <si>
    <t>　法定外普通税</t>
    <phoneticPr fontId="6"/>
  </si>
  <si>
    <t>諸支出金</t>
    <rPh sb="3" eb="4">
      <t>キン</t>
    </rPh>
    <phoneticPr fontId="26"/>
  </si>
  <si>
    <t>　定額減税減収補塡特例交付金</t>
    <phoneticPr fontId="6"/>
  </si>
  <si>
    <t>目的税</t>
  </si>
  <si>
    <t>前年度繰上充用金</t>
    <phoneticPr fontId="6"/>
  </si>
  <si>
    <t>　新型コロナウイルス感染症対策地方税減収補塡特別交付金</t>
    <phoneticPr fontId="6"/>
  </si>
  <si>
    <t>　法定目的税</t>
    <phoneticPr fontId="6"/>
  </si>
  <si>
    <t>歳出合計</t>
  </si>
  <si>
    <t>地方交付税</t>
  </si>
  <si>
    <t>　　入湯税</t>
    <phoneticPr fontId="6"/>
  </si>
  <si>
    <t>　普通交付税</t>
    <phoneticPr fontId="6"/>
  </si>
  <si>
    <t>　　事業所税</t>
    <phoneticPr fontId="6"/>
  </si>
  <si>
    <t>性質別歳出の状況（単位 千円・％）</t>
    <rPh sb="0" eb="2">
      <t>セイシツ</t>
    </rPh>
    <phoneticPr fontId="6"/>
  </si>
  <si>
    <t>　特別交付税</t>
    <phoneticPr fontId="6"/>
  </si>
  <si>
    <t>　　都市計画税</t>
    <phoneticPr fontId="6"/>
  </si>
  <si>
    <t>決算額</t>
  </si>
  <si>
    <t>構成比</t>
    <phoneticPr fontId="6"/>
  </si>
  <si>
    <t>充当一般財源等</t>
    <phoneticPr fontId="6"/>
  </si>
  <si>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</si>
  <si>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</si>
  <si>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</si>
  <si>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6"/>
  </si>
  <si>
    <t>義務的経費計</t>
    <rPh sb="0" eb="3">
      <t>ギムテキ</t>
    </rPh>
    <rPh sb="3" eb="5">
      <t>ケイヒ</t>
    </rPh>
    <rPh sb="5" eb="6">
      <t>ケイ</t>
    </rPh>
    <phoneticPr fontId="6"/>
  </si>
  <si>
    <t>(一般財源計)</t>
    <phoneticPr fontId="6"/>
  </si>
  <si>
    <t>　法定外目的税</t>
    <phoneticPr fontId="6"/>
  </si>
  <si>
    <t>　人件費</t>
    <phoneticPr fontId="6"/>
  </si>
  <si>
    <t>交通安全対策特別交付金</t>
    <phoneticPr fontId="6"/>
  </si>
  <si>
    <t>旧法による税</t>
  </si>
  <si>
    <t>　　うち職員給</t>
    <rPh sb="4" eb="6">
      <t>ショクイン</t>
    </rPh>
    <rPh sb="6" eb="7">
      <t>キュウ</t>
    </rPh>
    <phoneticPr fontId="6"/>
  </si>
  <si>
    <t>分担金・負担金</t>
  </si>
  <si>
    <t>合計</t>
  </si>
  <si>
    <t>　扶助費</t>
    <phoneticPr fontId="6"/>
  </si>
  <si>
    <t>使用料</t>
  </si>
  <si>
    <t>　公債費</t>
    <phoneticPr fontId="6"/>
  </si>
  <si>
    <t>手数料</t>
  </si>
  <si>
    <t>内訳</t>
    <rPh sb="0" eb="2">
      <t>ウチワケ</t>
    </rPh>
    <phoneticPr fontId="6"/>
  </si>
  <si>
    <t>国庫支出金</t>
  </si>
  <si>
    <t>令和6年度</t>
    <rPh sb="0" eb="2">
      <t>レイワ</t>
    </rPh>
    <rPh sb="3" eb="5">
      <t>ネンド</t>
    </rPh>
    <phoneticPr fontId="6"/>
  </si>
  <si>
    <t>令和5年度</t>
    <rPh sb="0" eb="2">
      <t>レイワ</t>
    </rPh>
    <rPh sb="3" eb="5">
      <t>ネンド</t>
    </rPh>
    <rPh sb="4" eb="5">
      <t>ド</t>
    </rPh>
    <phoneticPr fontId="6"/>
  </si>
  <si>
    <t>　うち元金</t>
    <phoneticPr fontId="26"/>
  </si>
  <si>
    <t>国有提供交付金(特別区財調交付金)</t>
  </si>
  <si>
    <t>徴収率
(％)</t>
    <rPh sb="0" eb="2">
      <t>チョウシュウ</t>
    </rPh>
    <rPh sb="2" eb="3">
      <t>リツ</t>
    </rPh>
    <phoneticPr fontId="6"/>
  </si>
  <si>
    <t>現年</t>
    <rPh sb="0" eb="1">
      <t>ゲン</t>
    </rPh>
    <rPh sb="1" eb="2">
      <t>ネン</t>
    </rPh>
    <phoneticPr fontId="6"/>
  </si>
  <si>
    <t>　うち利子</t>
    <phoneticPr fontId="26"/>
  </si>
  <si>
    <t>都道府県支出金</t>
  </si>
  <si>
    <t>・計</t>
    <phoneticPr fontId="6"/>
  </si>
  <si>
    <t>市町村民税</t>
    <rPh sb="0" eb="3">
      <t>シチョウソン</t>
    </rPh>
    <rPh sb="3" eb="4">
      <t>ミン</t>
    </rPh>
    <rPh sb="4" eb="5">
      <t>ゼイ</t>
    </rPh>
    <phoneticPr fontId="6"/>
  </si>
  <si>
    <t>一時借入金利子</t>
    <phoneticPr fontId="6"/>
  </si>
  <si>
    <t>財産収入</t>
  </si>
  <si>
    <t>純固定資産税</t>
    <rPh sb="0" eb="1">
      <t>ジュン</t>
    </rPh>
    <rPh sb="1" eb="3">
      <t>コテイ</t>
    </rPh>
    <rPh sb="3" eb="6">
      <t>シサンゼイ</t>
    </rPh>
    <phoneticPr fontId="6"/>
  </si>
  <si>
    <t>その他の経費</t>
    <rPh sb="2" eb="3">
      <t>タ</t>
    </rPh>
    <rPh sb="4" eb="6">
      <t>ケイヒ</t>
    </rPh>
    <phoneticPr fontId="6"/>
  </si>
  <si>
    <t>寄附金</t>
  </si>
  <si>
    <t>　物件費</t>
    <phoneticPr fontId="6"/>
  </si>
  <si>
    <t>繰入金</t>
  </si>
  <si>
    <t>公営事業等への繰出</t>
    <rPh sb="0" eb="2">
      <t>コウエイ</t>
    </rPh>
    <rPh sb="2" eb="4">
      <t>ジギョウ</t>
    </rPh>
    <rPh sb="4" eb="5">
      <t>トウ</t>
    </rPh>
    <rPh sb="7" eb="9">
      <t>クリダ</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</si>
  <si>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</si>
  <si>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　維持補修費</t>
    <phoneticPr fontId="6"/>
  </si>
  <si>
    <t>繰越金</t>
  </si>
  <si>
    <t>合計</t>
    <phoneticPr fontId="6"/>
  </si>
  <si>
    <t>実質収支</t>
    <rPh sb="0" eb="2">
      <t>ジッシツ</t>
    </rPh>
    <rPh sb="2" eb="4">
      <t>シュウシ</t>
    </rPh>
    <phoneticPr fontId="6"/>
  </si>
  <si>
    <t>　補助費等</t>
    <rPh sb="1" eb="3">
      <t>ホジョ</t>
    </rPh>
    <rPh sb="3" eb="4">
      <t>ヒ</t>
    </rPh>
    <rPh sb="4" eb="5">
      <t>トウ</t>
    </rPh>
    <phoneticPr fontId="6"/>
  </si>
  <si>
    <t>諸収入</t>
  </si>
  <si>
    <t>病院</t>
    <phoneticPr fontId="6"/>
  </si>
  <si>
    <t>再差引収支</t>
    <rPh sb="0" eb="1">
      <t>サイ</t>
    </rPh>
    <rPh sb="1" eb="3">
      <t>サシヒキ</t>
    </rPh>
    <rPh sb="3" eb="5">
      <t>シュウシ</t>
    </rPh>
    <phoneticPr fontId="6"/>
  </si>
  <si>
    <t>　　うち一部事務組合負担金</t>
    <phoneticPr fontId="6"/>
  </si>
  <si>
    <t>地方債</t>
  </si>
  <si>
    <t>下水道</t>
    <phoneticPr fontId="6"/>
  </si>
  <si>
    <t>加入世帯数(世帯)</t>
  </si>
  <si>
    <t>　繰出金</t>
    <phoneticPr fontId="6"/>
  </si>
  <si>
    <t>　うち減収補塡債(特例分)</t>
    <rPh sb="4" eb="5">
      <t>シュウ</t>
    </rPh>
    <rPh sb="9" eb="10">
      <t>トク</t>
    </rPh>
    <rPh sb="10" eb="11">
      <t>レイ</t>
    </rPh>
    <rPh sb="11" eb="12">
      <t>ブン</t>
    </rPh>
    <phoneticPr fontId="17"/>
  </si>
  <si>
    <t>上水道</t>
    <phoneticPr fontId="6"/>
  </si>
  <si>
    <t>被保険者数(人)</t>
  </si>
  <si>
    <t>　積立金</t>
    <phoneticPr fontId="6"/>
  </si>
  <si>
    <t>　うち臨時財政対策債</t>
    <phoneticPr fontId="6"/>
  </si>
  <si>
    <t>駐車場整備</t>
    <phoneticPr fontId="6"/>
  </si>
  <si>
    <t>被保険者
1人当り</t>
    <phoneticPr fontId="6"/>
  </si>
  <si>
    <t>保険税(料)収入額</t>
    <phoneticPr fontId="6"/>
  </si>
  <si>
    <t>　投資・出資金・貸付金</t>
    <phoneticPr fontId="6"/>
  </si>
  <si>
    <t>歳入合計</t>
    <phoneticPr fontId="6"/>
  </si>
  <si>
    <t>国民健康保険</t>
    <phoneticPr fontId="6"/>
  </si>
  <si>
    <t>国庫支出金</t>
    <phoneticPr fontId="6"/>
  </si>
  <si>
    <t>　前年度繰上充用金</t>
    <phoneticPr fontId="6"/>
  </si>
  <si>
    <t>その他</t>
    <phoneticPr fontId="6"/>
  </si>
  <si>
    <t>保険給付費</t>
    <phoneticPr fontId="6"/>
  </si>
  <si>
    <t>投資的経費計</t>
    <rPh sb="5" eb="6">
      <t>ケイ</t>
    </rPh>
    <phoneticPr fontId="6"/>
  </si>
  <si>
    <t>(注釈)</t>
    <rPh sb="1" eb="2">
      <t>チュウ</t>
    </rPh>
    <rPh sb="2" eb="3">
      <t>シャク</t>
    </rPh>
    <phoneticPr fontId="6"/>
  </si>
  <si>
    <t>　　うち人件費</t>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</si>
  <si>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</si>
  <si>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普通建設事業費</t>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</si>
  <si>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</si>
  <si>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　うち補助</t>
    <phoneticPr fontId="6"/>
  </si>
  <si>
    <t>　うち単独</t>
    <phoneticPr fontId="6"/>
  </si>
  <si>
    <t>災害復旧事業費</t>
    <phoneticPr fontId="6"/>
  </si>
  <si>
    <t>失業対策事業費</t>
    <phoneticPr fontId="6"/>
  </si>
  <si>
    <t>歳出合計</t>
    <phoneticPr fontId="6"/>
  </si>
  <si>
    <t>(2)各会計、関係団体の財政状況及び健全化判断比率（市町村）</t>
    <rPh sb="26" eb="29">
      <t>シチョウソン</t>
    </rPh>
    <phoneticPr fontId="6"/>
  </si>
  <si>
    <t>令和6年度</t>
  </si>
  <si>
    <t>大阪府池田市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</si>
  <si>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</si>
  <si>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</si>
  <si>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</si>
  <si>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</si>
  <si>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</si>
  <si>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</si>
  <si>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</si>
  <si>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</si>
  <si>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6"/>
  </si>
  <si>
    <t>備考</t>
    <rPh sb="0" eb="2">
      <t>ビコウ</t>
    </rPh>
    <phoneticPr fontId="6"/>
  </si>
  <si>
    <t>地方公社・第三セクター等名</t>
    <rPh sb="12" eb="13">
      <t>メイ</t>
    </rPh>
    <phoneticPr fontId="6"/>
  </si>
  <si>
    <t>経常損益</t>
    <phoneticPr fontId="6"/>
  </si>
  <si>
    <t>純資産又は
正味財産</t>
    <phoneticPr fontId="6"/>
  </si>
  <si>
    <t>当該団体
からの
出資金</t>
    <phoneticPr fontId="6"/>
  </si>
  <si>
    <t>当該団体
からの
補助金</t>
    <phoneticPr fontId="6"/>
  </si>
  <si>
    <t>当該団体
からの
貸付金</t>
    <phoneticPr fontId="6"/>
  </si>
  <si>
    <t>当該団体からの債務保証に係る債務残高</t>
    <rPh sb="9" eb="11">
      <t>ホショウ</t>
    </rPh>
    <phoneticPr fontId="6"/>
  </si>
  <si>
    <t>当該団体からの損失補償に係る債務残高</t>
    <phoneticPr fontId="6"/>
  </si>
  <si>
    <t>一般会計等
負担見込額</t>
    <phoneticPr fontId="6"/>
  </si>
  <si>
    <t>一般会計</t>
    <phoneticPr fontId="6"/>
  </si>
  <si>
    <t>実質赤字額</t>
    <rPh sb="0" eb="2">
      <t>ジッシツ</t>
    </rPh>
    <rPh sb="2" eb="5">
      <t>アカジガク</t>
    </rPh>
    <phoneticPr fontId="6"/>
  </si>
  <si>
    <t>計</t>
    <rPh sb="0" eb="1">
      <t>ケイ</t>
    </rPh>
    <phoneticPr fontId="6"/>
  </si>
  <si>
    <t>一般会計等（純計）</t>
    <rPh sb="0" eb="2">
      <t>イッパン</t>
    </rPh>
    <rPh sb="2" eb="4">
      <t>カイケイ</t>
    </rPh>
    <rPh sb="4" eb="5">
      <t>トウ</t>
    </rPh>
    <rPh sb="6" eb="8">
      <t>ジュンケイ</t>
    </rPh>
    <phoneticPr fontId="6"/>
  </si>
  <si>
    <t>　※一般会計等（純計）は、各会計の相互間の繰入・繰出等の重複を控除したものであり、各会計の合計と一致しない場合がある。</t>
    <phoneticPr fontId="6"/>
  </si>
  <si>
    <t>公営企業会計等の財政状況（単位：百万円）</t>
    <rPh sb="0" eb="2">
      <t>コウエイ</t>
    </rPh>
    <rPh sb="2" eb="4">
      <t>キギョウ</t>
    </rPh>
    <rPh sb="4" eb="6">
      <t>カイケイ</t>
    </rPh>
    <rPh sb="6" eb="7">
      <t>トウ</t>
    </rPh>
    <rPh sb="8" eb="10">
      <t>ザイセイ</t>
    </rPh>
    <rPh sb="10" eb="12">
      <t>ジョウキョウ</t>
    </rPh>
    <phoneticPr fontId="6"/>
  </si>
  <si>
    <t>総収益
（歳入）</t>
    <phoneticPr fontId="6"/>
  </si>
  <si>
    <t>総費用
（歳出）</t>
    <phoneticPr fontId="6"/>
  </si>
  <si>
    <t>純損益
（形式収支）</t>
    <phoneticPr fontId="6"/>
  </si>
  <si>
    <t>資金剰余額
/不足額
（実質収支）</t>
    <phoneticPr fontId="6"/>
  </si>
  <si>
    <t>他会計等
からの
繰入金</t>
    <phoneticPr fontId="6"/>
  </si>
  <si>
    <t>企業債
（地方債）
現在高</t>
    <phoneticPr fontId="6"/>
  </si>
  <si>
    <t>左のうち
一般会計等
繰入見込額</t>
    <phoneticPr fontId="6"/>
  </si>
  <si>
    <t>資金不足
比率</t>
    <rPh sb="0" eb="2">
      <t>シキン</t>
    </rPh>
    <rPh sb="2" eb="4">
      <t>フソク</t>
    </rPh>
    <rPh sb="5" eb="7">
      <t>ヒリツ</t>
    </rPh>
    <phoneticPr fontId="6"/>
  </si>
  <si>
    <t>国民健康保険特別会計</t>
    <phoneticPr fontId="6"/>
  </si>
  <si>
    <t>介護保険事業特別会計</t>
    <phoneticPr fontId="6"/>
  </si>
  <si>
    <t>後期高齢者医療事業特別会計</t>
    <phoneticPr fontId="6"/>
  </si>
  <si>
    <t>水道事業会計</t>
    <phoneticPr fontId="6"/>
  </si>
  <si>
    <t>法適用企業</t>
    <phoneticPr fontId="6"/>
  </si>
  <si>
    <t>病院事業会計</t>
    <phoneticPr fontId="6"/>
  </si>
  <si>
    <t>公共下水道事業会計</t>
    <phoneticPr fontId="6"/>
  </si>
  <si>
    <t>連結実質赤字額</t>
    <rPh sb="0" eb="2">
      <t>レンケツ</t>
    </rPh>
    <rPh sb="2" eb="4">
      <t>ジッシツ</t>
    </rPh>
    <rPh sb="4" eb="7">
      <t>アカジガク</t>
    </rPh>
    <phoneticPr fontId="6"/>
  </si>
  <si>
    <t>公営企業会計等</t>
    <rPh sb="0" eb="2">
      <t>コウエイ</t>
    </rPh>
    <rPh sb="2" eb="4">
      <t>キギョウ</t>
    </rPh>
    <rPh sb="4" eb="6">
      <t>カイケイ</t>
    </rPh>
    <rPh sb="6" eb="7">
      <t>トウ</t>
    </rPh>
    <phoneticPr fontId="6"/>
  </si>
  <si>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</si>
  <si>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一部事務組合等名</t>
    <rPh sb="0" eb="2">
      <t>イチブ</t>
    </rPh>
    <rPh sb="2" eb="4">
      <t>ジム</t>
    </rPh>
    <rPh sb="4" eb="6">
      <t>クミアイ</t>
    </rPh>
    <rPh sb="6" eb="7">
      <t>トウ</t>
    </rPh>
    <rPh sb="7" eb="8">
      <t>メイ</t>
    </rPh>
    <phoneticPr fontId="32"/>
  </si>
  <si>
    <t>左のうち
一般会計等
負担見込額</t>
    <phoneticPr fontId="6"/>
  </si>
  <si>
    <t>一部事務組合等</t>
    <rPh sb="0" eb="2">
      <t>イチブ</t>
    </rPh>
    <rPh sb="2" eb="4">
      <t>ジム</t>
    </rPh>
    <rPh sb="4" eb="6">
      <t>クミアイ</t>
    </rPh>
    <rPh sb="6" eb="7">
      <t>トウ</t>
    </rPh>
    <phoneticPr fontId="6"/>
  </si>
  <si>
    <t>地方公社・第三セクター等</t>
    <rPh sb="0" eb="4">
      <t>チホウコウシャ</t>
    </rPh>
    <rPh sb="5" eb="6">
      <t>ダイ</t>
    </rPh>
    <rPh sb="6" eb="7">
      <t>サン</t>
    </rPh>
    <rPh sb="11" eb="12">
      <t>ナド</t>
    </rPh>
    <phoneticPr fontId="6"/>
  </si>
  <si>
    <t>　※地方公共団体が①25%以上出資している法人又は②財政支援を行っている法人を記載している。</t>
    <phoneticPr fontId="6"/>
  </si>
  <si>
    <t>　※地方公共団体財政健全化法に基づき将来負担比率の算定対象となっている法人については、○印を付与している。</t>
    <phoneticPr fontId="6"/>
  </si>
  <si>
    <t>公債費負担の状況</t>
    <rPh sb="0" eb="3">
      <t>コウサイヒ</t>
    </rPh>
    <rPh sb="3" eb="5">
      <t>フタン</t>
    </rPh>
    <rPh sb="6" eb="8">
      <t>ジョウキョウ</t>
    </rPh>
    <phoneticPr fontId="6"/>
  </si>
  <si>
    <t>将来負担の状況</t>
    <phoneticPr fontId="6"/>
  </si>
  <si>
    <t>実質公債費比率　　（千円・％）</t>
    <rPh sb="0" eb="2">
      <t>ジッシツ</t>
    </rPh>
    <rPh sb="2" eb="4">
      <t>コウサイ</t>
    </rPh>
    <rPh sb="4" eb="5">
      <t>ヒ</t>
    </rPh>
    <rPh sb="5" eb="7">
      <t>ヒリツ</t>
    </rPh>
    <rPh sb="10" eb="12">
      <t>センエン</t>
    </rPh>
    <phoneticPr fontId="6"/>
  </si>
  <si>
    <t>将来負担比率　　（千円・％）</t>
    <rPh sb="0" eb="2">
      <t>ショウライ</t>
    </rPh>
    <rPh sb="2" eb="4">
      <t>フタン</t>
    </rPh>
    <phoneticPr fontId="6"/>
  </si>
  <si>
    <t>区分</t>
    <rPh sb="0" eb="1">
      <t>ク</t>
    </rPh>
    <rPh sb="1" eb="2">
      <t>ブン</t>
    </rPh>
    <phoneticPr fontId="32"/>
  </si>
  <si>
    <t>令和4年度</t>
    <rPh sb="0" eb="2">
      <t>レイワ</t>
    </rPh>
    <rPh sb="3" eb="5">
      <t>ネンド</t>
    </rPh>
    <phoneticPr fontId="6"/>
  </si>
  <si>
    <t>令和5年度</t>
    <rPh sb="0" eb="2">
      <t>レイワ</t>
    </rPh>
    <rPh sb="3" eb="5">
      <t>ネンド</t>
    </rPh>
    <phoneticPr fontId="6"/>
  </si>
  <si>
    <t>分母比</t>
    <rPh sb="0" eb="2">
      <t>ブンボ</t>
    </rPh>
    <rPh sb="2" eb="3">
      <t>ヒ</t>
    </rPh>
    <phoneticPr fontId="6"/>
  </si>
  <si>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</si>
  <si>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</si>
  <si>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</si>
  <si>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6"/>
  </si>
  <si>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</si>
  <si>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6"/>
  </si>
  <si>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</si>
  <si>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</si>
  <si>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</si>
  <si>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</si>
  <si>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</si>
  <si>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</si>
  <si>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</si>
  <si>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</si>
  <si>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6"/>
  </si>
  <si>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</si>
  <si>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</si>
  <si>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</si>
  <si>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</si>
  <si>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</si>
  <si>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6"/>
  </si>
  <si>
    <t>一時借入金の利子</t>
    <rPh sb="0" eb="2">
      <t>イチジ</t>
    </rPh>
    <rPh sb="2" eb="5">
      <t>カリイレキン</t>
    </rPh>
    <rPh sb="6" eb="8">
      <t>リシ</t>
    </rPh>
    <phoneticPr fontId="32"/>
  </si>
  <si>
    <t>　うち、健全化法施行規則附則第三条に係る負担見込額</t>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</si>
  <si>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</si>
  <si>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(Ａ)</t>
    <phoneticPr fontId="6"/>
  </si>
  <si>
    <t xml:space="preserve">連結実質赤字額 </t>
    <phoneticPr fontId="6"/>
  </si>
  <si>
    <t>損失補償・債務保証の履行に係るもの</t>
    <rPh sb="0" eb="2">
      <t>ソンシツ</t>
    </rPh>
    <rPh sb="2" eb="4">
      <t>ホショウ</t>
    </rPh>
    <rPh sb="5" eb="7">
      <t>サイム</t>
    </rPh>
    <rPh sb="7" eb="9">
      <t>ホショウ</t>
    </rPh>
    <rPh sb="10" eb="12">
      <t>リコウ</t>
    </rPh>
    <rPh sb="13" eb="14">
      <t>カカ</t>
    </rPh>
    <phoneticPr fontId="6"/>
  </si>
  <si>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</si>
  <si>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6"/>
  </si>
  <si>
    <t>(Ｅ)</t>
    <phoneticPr fontId="6"/>
  </si>
  <si>
    <t>その他上記に準ずるもの</t>
    <rPh sb="2" eb="3">
      <t>タ</t>
    </rPh>
    <rPh sb="3" eb="5">
      <t>ジョウキ</t>
    </rPh>
    <rPh sb="6" eb="7">
      <t>ジュン</t>
    </rPh>
    <phoneticPr fontId="6"/>
  </si>
  <si>
    <t>充当可能
財源等</t>
    <rPh sb="0" eb="2">
      <t>ジュウトウ</t>
    </rPh>
    <rPh sb="2" eb="3">
      <t>カ</t>
    </rPh>
    <rPh sb="3" eb="4">
      <t>ノウ</t>
    </rPh>
    <rPh sb="5" eb="8">
      <t>ザイゲントウ</t>
    </rPh>
    <phoneticPr fontId="6"/>
  </si>
  <si>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</si>
  <si>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6"/>
  </si>
  <si>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</si>
  <si>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</si>
  <si>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</si>
  <si>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6"/>
  </si>
  <si>
    <t>将来負担比率（(Ｅ)－(Ｆ)）／（(Ｃ)－(Ｄ)）×１００</t>
    <rPh sb="0" eb="2">
      <t>ショウライ</t>
    </rPh>
    <rPh sb="2" eb="4">
      <t>フタン</t>
    </rPh>
    <rPh sb="4" eb="6">
      <t>ヒリツ</t>
    </rPh>
    <phoneticPr fontId="6"/>
  </si>
  <si>
    <t>その他の会計</t>
    <phoneticPr fontId="6"/>
  </si>
  <si>
    <t>公社・
三セク等</t>
    <rPh sb="0" eb="2">
      <t>コウシャ</t>
    </rPh>
    <rPh sb="4" eb="5">
      <t>サン</t>
    </rPh>
    <rPh sb="7" eb="8">
      <t>トウ</t>
    </rPh>
    <phoneticPr fontId="6"/>
  </si>
  <si>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</si>
  <si>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</si>
  <si>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</si>
  <si>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</si>
  <si>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令和6年度</t>
    <rPh sb="0" eb="2">
      <t>レイワ</t>
    </rPh>
    <rPh sb="3" eb="5">
      <t>ネンド</t>
    </rPh>
    <phoneticPr fontId="21"/>
  </si>
  <si>
    <t>早期健全化基準</t>
    <phoneticPr fontId="6"/>
  </si>
  <si>
    <t>財政再生基準</t>
    <phoneticPr fontId="6"/>
  </si>
  <si>
    <t>地方独立行政法人に係る将来負担額</t>
    <phoneticPr fontId="6"/>
  </si>
  <si>
    <t>特定財源の額</t>
    <rPh sb="0" eb="2">
      <t>トクテイ</t>
    </rPh>
    <rPh sb="2" eb="4">
      <t>ザイゲン</t>
    </rPh>
    <rPh sb="5" eb="6">
      <t>ガク</t>
    </rPh>
    <phoneticPr fontId="6"/>
  </si>
  <si>
    <t>(Ｂ)</t>
    <phoneticPr fontId="6"/>
  </si>
  <si>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</si>
  <si>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</si>
  <si>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6"/>
  </si>
  <si>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</si>
  <si>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6"/>
  </si>
  <si>
    <t>(Ｄ)</t>
    <phoneticPr fontId="6"/>
  </si>
  <si>
    <t>実質公債費比率</t>
    <rPh sb="0" eb="2">
      <t>ジッシツ</t>
    </rPh>
    <rPh sb="2" eb="5">
      <t>コウサイヒ</t>
    </rPh>
    <rPh sb="5" eb="7">
      <t>ヒリツ</t>
    </rPh>
    <phoneticPr fontId="21"/>
  </si>
  <si>
    <t>(Ｃ)－(Ｄ)</t>
    <phoneticPr fontId="6"/>
  </si>
  <si>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</si>
  <si>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6"/>
  </si>
  <si>
    <t>(単年度)</t>
    <rPh sb="1" eb="4">
      <t>タンネンド</t>
    </rPh>
    <phoneticPr fontId="6"/>
  </si>
  <si>
    <t>(3ヵ年平均)</t>
    <rPh sb="3" eb="4">
      <t>ネン</t>
    </rPh>
    <rPh sb="4" eb="6">
      <t>ヘイキン</t>
    </rPh>
    <phoneticPr fontId="6"/>
  </si>
  <si>
    <t xml:space="preserve"> </t>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</si>
  <si>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</si>
  <si>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人件費及び人件費に準ずる費用</t>
    <rPh sb="0" eb="3">
      <t>ジンケンヒ</t>
    </rPh>
    <rPh sb="3" eb="4">
      <t>オヨ</t>
    </rPh>
    <rPh sb="5" eb="8">
      <t>ジンケンヒ</t>
    </rPh>
    <rPh sb="9" eb="10">
      <t>ジュン</t>
    </rPh>
    <rPh sb="12" eb="14">
      <t>ヒヨウ</t>
    </rPh>
    <phoneticPr fontId="6"/>
  </si>
  <si>
    <t>当該団体決算額
（千円）</t>
    <rPh sb="0" eb="2">
      <t>トウガイ</t>
    </rPh>
    <rPh sb="2" eb="4">
      <t>ダンタイ</t>
    </rPh>
    <rPh sb="4" eb="6">
      <t>ケッサン</t>
    </rPh>
    <rPh sb="6" eb="7">
      <t>ガク</t>
    </rPh>
    <rPh sb="9" eb="11">
      <t>センエン</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</si>
  <si>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</si>
  <si>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</si>
  <si>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</si>
  <si>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対比（％）</t>
    <rPh sb="0" eb="2">
      <t>タイヒ</t>
    </rPh>
    <phoneticPr fontId="6"/>
  </si>
  <si>
    <t>人件費</t>
    <rPh sb="0" eb="3">
      <t>ジンケンヒ</t>
    </rPh>
    <phoneticPr fontId="6"/>
  </si>
  <si>
    <t>一部事務組合負担金（補助費等）</t>
    <rPh sb="0" eb="2">
      <t>イチブ</t>
    </rPh>
    <rPh sb="2" eb="4">
      <t>ジム</t>
    </rPh>
    <rPh sb="4" eb="6">
      <t>クミアイ</t>
    </rPh>
    <rPh sb="6" eb="9">
      <t>フタンキン</t>
    </rPh>
    <rPh sb="10" eb="13">
      <t>ホジョヒ</t>
    </rPh>
    <rPh sb="13" eb="14">
      <t>トウ</t>
    </rPh>
    <phoneticPr fontId="6"/>
  </si>
  <si>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</si>
  <si>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</si>
  <si>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</si>
  <si>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</si>
  <si>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</si>
  <si>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▲退職金</t>
    <rPh sb="1" eb="3">
      <t>タイショク</t>
    </rPh>
    <rPh sb="3" eb="4">
      <t>キン</t>
    </rPh>
    <phoneticPr fontId="6"/>
  </si>
  <si>
    <t>参考</t>
    <rPh sb="0" eb="2">
      <t>サンコウ</t>
    </rPh>
    <phoneticPr fontId="6"/>
  </si>
  <si>
    <t>当該団体</t>
    <rPh sb="0" eb="2">
      <t>トウガイ</t>
    </rPh>
    <rPh sb="2" eb="4">
      <t>ダンタイ</t>
    </rPh>
    <phoneticPr fontId="6"/>
  </si>
  <si>
    <t>類似団体平均</t>
    <rPh sb="0" eb="2">
      <t>ルイジ</t>
    </rPh>
    <rPh sb="2" eb="4">
      <t>ダンタイ</t>
    </rPh>
    <rPh sb="4" eb="6">
      <t>ヘイキン</t>
    </rPh>
    <phoneticPr fontId="6"/>
  </si>
  <si>
    <t>対比（差引）</t>
    <rPh sb="0" eb="2">
      <t>タイヒ</t>
    </rPh>
    <rPh sb="3" eb="5">
      <t>サシヒキ</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</si>
  <si>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</si>
  <si>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
  </si>
  <si>
    <t>（注）人口については、各調査対象年度の1月1日現在の住民基本台帳に登載されている人口に基づいている。</t>
    <rPh sb="14" eb="16">
      <t>タイショウ</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</si>
  <si>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</si>
  <si>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</si>
  <si>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</si>
  <si>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</si>
  <si>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</si>
  <si>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6"/>
  </si>
  <si>
    <t>一部事務組合等の起こした地方債に充てたと認められる
補助金又は負担金</t>
    <phoneticPr fontId="6"/>
  </si>
  <si>
    <t>公債費に準ずる債務負担行為に係るもの</t>
    <phoneticPr fontId="6"/>
  </si>
  <si>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</si>
  <si>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</si>
  <si>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</si>
  <si>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</si>
  <si>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</si>
  <si>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人口１人当たり決算額</t>
    <rPh sb="0" eb="2">
      <t>ジンコウ</t>
    </rPh>
    <rPh sb="2" eb="4">
      <t>ヒトリ</t>
    </rPh>
    <rPh sb="4" eb="5">
      <t>ア</t>
    </rPh>
    <rPh sb="7" eb="10">
      <t>ケッサンガク</t>
    </rPh>
    <phoneticPr fontId="6"/>
  </si>
  <si>
    <t>当該団体(円)</t>
    <rPh sb="0" eb="2">
      <t>トウガイ</t>
    </rPh>
    <rPh sb="2" eb="4">
      <t>ダンタイ</t>
    </rPh>
    <rPh sb="5" eb="6">
      <t>エン</t>
    </rPh>
    <phoneticPr fontId="6"/>
  </si>
  <si>
    <t>増減率(%)(A)</t>
    <rPh sb="0" eb="3">
      <t>ゾウゲンリツ</t>
    </rPh>
    <phoneticPr fontId="6"/>
  </si>
  <si>
    <t>類似団体平均(円)</t>
    <rPh sb="0" eb="2">
      <t>ルイジ</t>
    </rPh>
    <rPh sb="2" eb="4">
      <t>ダンタイ</t>
    </rPh>
    <rPh sb="4" eb="6">
      <t>ヘイキン</t>
    </rPh>
    <rPh sb="7" eb="8">
      <t>エン</t>
    </rPh>
    <phoneticPr fontId="6"/>
  </si>
  <si>
    <t>増減率(%)(B)</t>
    <rPh sb="0" eb="3">
      <t>ゾウゲンリツ</t>
    </rPh>
    <phoneticPr fontId="6"/>
  </si>
  <si>
    <t>(A)-(B)</t>
  </si>
  <si>
    <t xml:space="preserve"> R02</t>
  </si>
  <si>
    <t>うち単独分</t>
    <rPh sb="2" eb="4">
      <t>タンドク</t>
    </rPh>
    <rPh sb="4" eb="5">
      <t>ブン</t>
    </rPh>
    <phoneticPr fontId="6"/>
  </si>
  <si>
    <t xml:space="preserve"> R03</t>
  </si>
  <si>
    <t xml:space="preserve"> R04</t>
  </si>
  <si>
    <t xml:space="preserve"> R05</t>
  </si>
  <si>
    <t xml:space="preserve"> R06</t>
  </si>
  <si>
    <t xml:space="preserve"> 過去５年間平均</t>
    <rPh sb="1" eb="3">
      <t>カコ</t>
    </rPh>
    <rPh sb="4" eb="6">
      <t>ネンカン</t>
    </rPh>
    <rPh sb="6" eb="8">
      <t>ヘイキン</t>
    </rPh>
    <phoneticPr fontId="6"/>
  </si>
  <si>
    <t>類似団体内平均(円)</t>
    <rPh sb="0" eb="2">
      <t>ルイジ</t>
    </rPh>
    <rPh sb="2" eb="4">
      <t>ダンタイ</t>
    </rPh>
    <phoneticPr fontId="6"/>
  </si>
  <si>
    <t>R02</t>
  </si>
  <si>
    <t>R03</t>
  </si>
  <si>
    <t>R04</t>
  </si>
  <si>
    <t>R05</t>
  </si>
  <si>
    <t>R06</t>
  </si>
  <si>
    <t>▲ 1.46</t>
  </si>
  <si>
    <t>▲ 1.67</t>
  </si>
  <si>
    <t>▲ 3.13</t>
  </si>
  <si>
    <t>▲ 5.82</t>
  </si>
  <si>
    <t>水道事業会計</t>
  </si>
  <si>
    <t>病院事業会計</t>
  </si>
  <si>
    <t>公共下水道事業会計</t>
  </si>
  <si>
    <t>国民健康保険特別会計</t>
  </si>
  <si>
    <t>介護保険事業特別会計</t>
  </si>
  <si>
    <t>一般会計</t>
  </si>
  <si>
    <t>後期高齢者医療事業特別会計</t>
  </si>
  <si>
    <t>その他会計（赤字）</t>
  </si>
  <si>
    <t>その他会計（黒字）</t>
  </si>
  <si>
    <t>R02</t>
    <phoneticPr fontId="6"/>
  </si>
  <si>
    <t>R03</t>
    <phoneticPr fontId="6"/>
  </si>
  <si>
    <t>R04</t>
    <phoneticPr fontId="6"/>
  </si>
  <si>
    <t>R05</t>
    <phoneticPr fontId="6"/>
  </si>
  <si>
    <t>R06</t>
    <phoneticPr fontId="6"/>
  </si>
  <si>
    <t>-</t>
    <phoneticPr fontId="3"/>
  </si>
  <si>
    <t>池田みどりスポーツ財団</t>
    <rPh sb="0" eb="2">
      <t>イケダ</t>
    </rPh>
    <rPh sb="9" eb="11">
      <t>ザイダン</t>
    </rPh>
    <phoneticPr fontId="3"/>
  </si>
  <si>
    <t>池田市再開発ビル</t>
    <rPh sb="0" eb="6">
      <t>イケダシサイカイハツ</t>
    </rPh>
    <phoneticPr fontId="3"/>
  </si>
  <si>
    <t>いけだ市民文化振興財団</t>
    <rPh sb="3" eb="11">
      <t>シミンブンカシンコウザイダン</t>
    </rPh>
    <phoneticPr fontId="3"/>
  </si>
  <si>
    <t>大阪府都市ボートレース企業団</t>
    <rPh sb="0" eb="3">
      <t>オオサカフ</t>
    </rPh>
    <rPh sb="3" eb="5">
      <t>トシ</t>
    </rPh>
    <rPh sb="11" eb="13">
      <t>キギョウ</t>
    </rPh>
    <rPh sb="13" eb="14">
      <t>ダン</t>
    </rPh>
    <phoneticPr fontId="3"/>
  </si>
  <si>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3"/>
  </si>
  <si>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3"/>
  </si>
  <si>
    <t>大阪広域水道企業団（水道事業会計）</t>
    <rPh sb="0" eb="2">
      <t>オオサカ</t>
    </rPh>
    <rPh sb="2" eb="4">
      <t>コウイキ</t>
    </rPh>
    <rPh sb="4" eb="6">
      <t>スイドウ</t>
    </rPh>
    <rPh sb="6" eb="8">
      <t>キギョウ</t>
    </rPh>
    <rPh sb="8" eb="9">
      <t>ダン</t>
    </rPh>
    <rPh sb="10" eb="12">
      <t>スイドウ</t>
    </rPh>
    <rPh sb="12" eb="14">
      <t>ジギョウ</t>
    </rPh>
    <rPh sb="14" eb="16">
      <t>カイケイ</t>
    </rPh>
    <phoneticPr fontId="3"/>
  </si>
  <si>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3"/>
  </si>
  <si>
    <t>みんなでつくるまち推進基金</t>
    <rPh sb="9" eb="13">
      <t>スイシンキキン</t>
    </rPh>
    <phoneticPr fontId="4"/>
  </si>
  <si>
    <t>子ども・子育て基金</t>
    <rPh sb="0" eb="1">
      <t>コ</t>
    </rPh>
    <rPh sb="4" eb="6">
      <t>コソダ</t>
    </rPh>
    <rPh sb="7" eb="9">
      <t>キキン</t>
    </rPh>
    <phoneticPr fontId="1"/>
  </si>
  <si>
    <t>世界に誇れる安全で安心なまちづくり基金</t>
    <rPh sb="0" eb="2">
      <t>セカイ</t>
    </rPh>
    <rPh sb="3" eb="4">
      <t>ホコ</t>
    </rPh>
    <rPh sb="6" eb="8">
      <t>アンゼン</t>
    </rPh>
    <rPh sb="9" eb="11">
      <t>アンシン</t>
    </rPh>
    <rPh sb="17" eb="19">
      <t>キキン</t>
    </rPh>
    <phoneticPr fontId="1"/>
  </si>
  <si>
    <t>福祉基金</t>
    <rPh sb="0" eb="2">
      <t>フクシ</t>
    </rPh>
    <rPh sb="2" eb="4">
      <t>キキン</t>
    </rPh>
    <phoneticPr fontId="1"/>
  </si>
  <si>
    <t>教育振興基金</t>
    <rPh sb="0" eb="2">
      <t>キョウイク</t>
    </rPh>
    <rPh sb="2" eb="4">
      <t>シンコウ</t>
    </rPh>
    <rPh sb="4" eb="6">
      <t>キキン</t>
    </rPh>
    <phoneticPr fontId="1"/>
  </si>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</sst>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font>
      <sz val="11"/>
      <color theme="1"/>
      <name val="ＭＳ Ｐゴシック"/>
      <family val="2"/>
      <charset val="128"/>
    </font>
    <font>
      <sz val="11"/>
      <name val="Yu Gothic"/>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2" fillId="0" borderId="0">
      <alignment vertical="center"/>
    </xf>
    <xf numFmtId="0" fontId="2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7" fillId="0" borderId="0">
      <alignment vertical="center"/>
    </xf>
    <xf numFmtId="0" fontId="17" fillId="0" borderId="0">
      <alignment vertical="center"/>
    </xf>
    <xf numFmtId="0" fontId="17" fillId="0" borderId="0"/>
    <xf numFmtId="0" fontId="17" fillId="0" borderId="0"/>
  </cellStyleXfs>
  <cellXfs count="1219">
    <xf numFmtId="0" fontId="0" fillId="0" borderId="0" xfId="0">
      <alignment vertical="center"/>
    </xf>
    <xf numFmtId="0" fontId="2" fillId="0" borderId="0" xfId="1">
      <alignment vertical="center"/>
    </xf>
    <xf numFmtId="0" fontId="4" fillId="0" borderId="0" xfId="1" applyFont="1">
      <alignment vertical="center"/>
    </xf>
    <xf numFmtId="0" fontId="5" fillId="0" borderId="0" xfId="1" applyFont="1" applyAlignment="1">
      <alignment horizontal="right" vertical="center"/>
    </xf>
    <xf numFmtId="0" fontId="7" fillId="2" borderId="1" xfId="1" applyFont="1" applyFill="1" applyBorder="1" applyAlignment="1"/>
    <xf numFmtId="0" fontId="7" fillId="2" borderId="2" xfId="1" applyFont="1" applyFill="1" applyBorder="1" applyAlignment="1">
      <alignment horizontal="right" vertical="top"/>
    </xf>
    <xf numFmtId="0" fontId="7" fillId="2" borderId="3" xfId="1" applyFont="1" applyFill="1" applyBorder="1" applyAlignment="1">
      <alignment horizontal="right" vertical="top"/>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6" xfId="1" applyFont="1" applyFill="1" applyBorder="1" applyAlignment="1">
      <alignment horizontal="center" vertical="center"/>
    </xf>
    <xf numFmtId="0" fontId="7" fillId="0" borderId="7" xfId="1" applyFont="1" applyFill="1" applyBorder="1" applyAlignment="1">
      <alignment horizontal="center" vertical="center" wrapText="1"/>
    </xf>
    <xf numFmtId="176" fontId="7" fillId="0" borderId="4" xfId="1" applyNumberFormat="1" applyFont="1" applyFill="1" applyBorder="1" applyAlignment="1" applyProtection="1">
      <alignment horizontal="right" vertical="center" shrinkToFit="1"/>
    </xf>
    <xf numFmtId="176" fontId="7" fillId="0" borderId="5" xfId="1" applyNumberFormat="1" applyFont="1" applyFill="1" applyBorder="1" applyAlignment="1" applyProtection="1">
      <alignment horizontal="right" vertical="center" shrinkToFit="1"/>
    </xf>
    <xf numFmtId="176" fontId="7" fillId="0" borderId="10" xfId="1" applyNumberFormat="1" applyFont="1" applyFill="1" applyBorder="1" applyAlignment="1" applyProtection="1">
      <alignment horizontal="right" vertical="center" shrinkToFit="1"/>
    </xf>
    <xf numFmtId="0" fontId="7" fillId="0" borderId="11" xfId="1" applyFont="1" applyFill="1" applyBorder="1" applyAlignment="1">
      <alignment horizontal="center" vertical="center" wrapText="1"/>
    </xf>
    <xf numFmtId="176" fontId="7" fillId="0" borderId="14" xfId="1" applyNumberFormat="1" applyFont="1" applyFill="1" applyBorder="1" applyAlignment="1" applyProtection="1">
      <alignment horizontal="right" vertical="center" shrinkToFit="1"/>
    </xf>
    <xf numFmtId="176" fontId="7" fillId="0" borderId="15" xfId="1" applyNumberFormat="1" applyFont="1" applyFill="1" applyBorder="1" applyAlignment="1" applyProtection="1">
      <alignment horizontal="right" vertical="center" shrinkToFit="1"/>
    </xf>
    <xf numFmtId="176" fontId="7" fillId="0" borderId="16" xfId="1" applyNumberFormat="1" applyFont="1" applyFill="1" applyBorder="1" applyAlignment="1" applyProtection="1">
      <alignment horizontal="right" vertical="center" shrinkToFit="1"/>
    </xf>
    <xf numFmtId="0" fontId="7" fillId="0" borderId="17" xfId="1" applyFont="1" applyFill="1" applyBorder="1" applyAlignment="1">
      <alignment horizontal="center" vertical="center"/>
    </xf>
    <xf numFmtId="176" fontId="7" fillId="0" borderId="20" xfId="1" applyNumberFormat="1" applyFont="1" applyFill="1" applyBorder="1" applyAlignment="1" applyProtection="1">
      <alignment horizontal="right" vertical="center" shrinkToFit="1"/>
    </xf>
    <xf numFmtId="176" fontId="7" fillId="0" borderId="21" xfId="1" applyNumberFormat="1" applyFont="1" applyFill="1" applyBorder="1" applyAlignment="1" applyProtection="1">
      <alignment horizontal="right" vertical="center" shrinkToFit="1"/>
    </xf>
    <xf numFmtId="176" fontId="7" fillId="0" borderId="22" xfId="1" applyNumberFormat="1" applyFont="1" applyFill="1" applyBorder="1" applyAlignment="1" applyProtection="1">
      <alignment horizontal="right" vertical="center" shrinkToFit="1"/>
    </xf>
    <xf numFmtId="0" fontId="7" fillId="0" borderId="0" xfId="2" applyFont="1">
      <alignment vertical="center"/>
    </xf>
    <xf numFmtId="0" fontId="2" fillId="0" borderId="0" xfId="2">
      <alignment vertical="center"/>
    </xf>
    <xf numFmtId="0" fontId="5" fillId="0" borderId="0" xfId="2" applyFont="1" applyAlignment="1">
      <alignment horizontal="right" vertical="center"/>
    </xf>
    <xf numFmtId="0" fontId="7" fillId="3" borderId="1" xfId="2" applyFont="1" applyFill="1" applyBorder="1" applyAlignment="1"/>
    <xf numFmtId="0" fontId="7" fillId="3" borderId="2" xfId="2" applyFont="1" applyFill="1" applyBorder="1" applyAlignment="1">
      <alignment horizontal="right" vertical="top"/>
    </xf>
    <xf numFmtId="0" fontId="7" fillId="3" borderId="3" xfId="2" applyFont="1" applyFill="1" applyBorder="1" applyAlignment="1">
      <alignment horizontal="right" vertical="top"/>
    </xf>
    <xf numFmtId="0" fontId="7" fillId="3" borderId="23" xfId="2" applyFont="1" applyFill="1" applyBorder="1" applyAlignment="1">
      <alignment horizontal="center" vertical="center"/>
    </xf>
    <xf numFmtId="0" fontId="7" fillId="3" borderId="5" xfId="2" applyFont="1" applyFill="1" applyBorder="1" applyAlignment="1">
      <alignment horizontal="center" vertical="center"/>
    </xf>
    <xf numFmtId="0" fontId="7" fillId="3" borderId="10" xfId="2" applyFont="1" applyFill="1" applyBorder="1" applyAlignment="1">
      <alignment horizontal="center" vertical="center"/>
    </xf>
    <xf numFmtId="0" fontId="7" fillId="0" borderId="24" xfId="2" applyFont="1" applyFill="1" applyBorder="1" applyAlignment="1">
      <alignment vertical="center" wrapText="1"/>
    </xf>
    <xf numFmtId="176" fontId="7" fillId="0" borderId="27" xfId="2" applyNumberFormat="1" applyFont="1" applyFill="1" applyBorder="1" applyAlignment="1">
      <alignment horizontal="right" vertical="center" shrinkToFit="1"/>
    </xf>
    <xf numFmtId="176" fontId="7" fillId="0" borderId="28" xfId="2" applyNumberFormat="1" applyFont="1" applyFill="1" applyBorder="1" applyAlignment="1">
      <alignment horizontal="right" vertical="center" shrinkToFit="1"/>
    </xf>
    <xf numFmtId="176" fontId="7" fillId="0" borderId="29" xfId="2" applyNumberFormat="1" applyFont="1" applyFill="1" applyBorder="1" applyAlignment="1">
      <alignment horizontal="right" vertical="center" shrinkToFit="1"/>
    </xf>
    <xf numFmtId="0" fontId="7" fillId="0" borderId="30" xfId="2" applyFont="1" applyFill="1" applyBorder="1" applyAlignment="1">
      <alignment vertical="center"/>
    </xf>
    <xf numFmtId="176" fontId="7" fillId="0" borderId="33" xfId="2" applyNumberFormat="1" applyFont="1" applyFill="1" applyBorder="1" applyAlignment="1">
      <alignment horizontal="right" vertical="center" shrinkToFit="1"/>
    </xf>
    <xf numFmtId="176" fontId="7" fillId="0" borderId="34" xfId="2" applyNumberFormat="1" applyFont="1" applyFill="1" applyBorder="1" applyAlignment="1">
      <alignment horizontal="right" vertical="center" shrinkToFit="1"/>
    </xf>
    <xf numFmtId="176" fontId="7" fillId="0" borderId="35" xfId="2" applyNumberFormat="1" applyFont="1" applyFill="1" applyBorder="1" applyAlignment="1">
      <alignment horizontal="right" vertical="center" shrinkToFit="1"/>
    </xf>
    <xf numFmtId="0" fontId="7" fillId="0" borderId="11" xfId="2" applyFont="1" applyFill="1" applyBorder="1" applyAlignment="1">
      <alignment vertical="center"/>
    </xf>
    <xf numFmtId="0" fontId="7" fillId="0" borderId="17" xfId="2" applyFont="1" applyFill="1" applyBorder="1" applyAlignment="1">
      <alignment vertical="center"/>
    </xf>
    <xf numFmtId="176" fontId="7" fillId="0" borderId="20" xfId="2" applyNumberFormat="1" applyFont="1" applyFill="1" applyBorder="1" applyAlignment="1">
      <alignment horizontal="right" vertical="center" shrinkToFit="1"/>
    </xf>
    <xf numFmtId="176" fontId="7" fillId="0" borderId="21" xfId="2" applyNumberFormat="1" applyFont="1" applyFill="1" applyBorder="1" applyAlignment="1">
      <alignment horizontal="right" vertical="center" shrinkToFit="1"/>
    </xf>
    <xf numFmtId="176" fontId="7" fillId="0" borderId="22" xfId="2" applyNumberFormat="1" applyFont="1" applyFill="1" applyBorder="1" applyAlignment="1">
      <alignment horizontal="right" vertical="center" shrinkToFit="1"/>
    </xf>
    <xf numFmtId="0" fontId="8" fillId="0" borderId="0" xfId="2" applyFont="1" applyFill="1" applyBorder="1" applyAlignment="1">
      <alignment vertical="center"/>
    </xf>
    <xf numFmtId="0" fontId="8" fillId="0" borderId="0" xfId="2" applyNumberFormat="1" applyFont="1" applyFill="1" applyBorder="1" applyAlignment="1">
      <alignment vertical="center" wrapText="1"/>
    </xf>
    <xf numFmtId="0" fontId="8" fillId="0" borderId="0" xfId="2" applyNumberFormat="1" applyFont="1" applyBorder="1" applyAlignment="1">
      <alignment vertical="center" wrapText="1"/>
    </xf>
    <xf numFmtId="0" fontId="7" fillId="0" borderId="0" xfId="2" applyNumberFormat="1" applyFont="1" applyFill="1" applyBorder="1" applyAlignment="1">
      <alignment vertical="center"/>
    </xf>
    <xf numFmtId="0" fontId="4" fillId="0" borderId="0" xfId="3" applyFont="1">
      <alignment vertical="center"/>
    </xf>
    <xf numFmtId="0" fontId="2" fillId="0" borderId="0" xfId="3">
      <alignment vertical="center"/>
    </xf>
    <xf numFmtId="0" fontId="5" fillId="0" borderId="0" xfId="3" applyFont="1" applyAlignment="1">
      <alignment horizontal="center" vertical="center"/>
    </xf>
    <xf numFmtId="0" fontId="8" fillId="2" borderId="1" xfId="3" applyFont="1" applyFill="1" applyBorder="1" applyAlignment="1"/>
    <xf numFmtId="0" fontId="8" fillId="2" borderId="2" xfId="3" applyFont="1" applyFill="1" applyBorder="1" applyAlignment="1"/>
    <xf numFmtId="0" fontId="8" fillId="2" borderId="2" xfId="3" applyFont="1" applyFill="1" applyBorder="1" applyAlignment="1">
      <alignment horizontal="right" vertical="center"/>
    </xf>
    <xf numFmtId="0" fontId="8" fillId="2" borderId="3" xfId="3" applyFont="1" applyFill="1" applyBorder="1" applyAlignment="1">
      <alignment horizontal="right" vertical="top"/>
    </xf>
    <xf numFmtId="0" fontId="8" fillId="2" borderId="23" xfId="3" applyFont="1" applyFill="1" applyBorder="1" applyAlignment="1">
      <alignment horizontal="center" vertical="center"/>
    </xf>
    <xf numFmtId="0" fontId="8" fillId="2" borderId="5" xfId="3" applyFont="1" applyFill="1" applyBorder="1" applyAlignment="1">
      <alignment horizontal="center" vertical="center"/>
    </xf>
    <xf numFmtId="0" fontId="8" fillId="2" borderId="6" xfId="3" applyFont="1" applyFill="1" applyBorder="1" applyAlignment="1">
      <alignment horizontal="center" vertical="center"/>
    </xf>
    <xf numFmtId="0" fontId="8" fillId="0" borderId="37" xfId="3" applyFont="1" applyFill="1" applyBorder="1" applyAlignment="1">
      <alignment vertical="center" wrapText="1"/>
    </xf>
    <xf numFmtId="177" fontId="8" fillId="0" borderId="27" xfId="3" applyNumberFormat="1" applyFont="1" applyFill="1" applyBorder="1" applyAlignment="1" applyProtection="1">
      <alignment horizontal="right" vertical="center" shrinkToFit="1"/>
    </xf>
    <xf numFmtId="177" fontId="8" fillId="0" borderId="28" xfId="3" applyNumberFormat="1" applyFont="1" applyFill="1" applyBorder="1" applyAlignment="1" applyProtection="1">
      <alignment horizontal="right" vertical="center" shrinkToFit="1"/>
    </xf>
    <xf numFmtId="177" fontId="8" fillId="0" borderId="29" xfId="3" applyNumberFormat="1" applyFont="1" applyFill="1" applyBorder="1" applyAlignment="1" applyProtection="1">
      <alignment horizontal="right" vertical="center" shrinkToFit="1"/>
    </xf>
    <xf numFmtId="0" fontId="8" fillId="0" borderId="39" xfId="3" applyFont="1" applyFill="1" applyBorder="1" applyAlignment="1">
      <alignment vertical="center"/>
    </xf>
    <xf numFmtId="177" fontId="8" fillId="0" borderId="33" xfId="3" applyNumberFormat="1" applyFont="1" applyFill="1" applyBorder="1" applyAlignment="1" applyProtection="1">
      <alignment horizontal="right" vertical="center" shrinkToFit="1"/>
    </xf>
    <xf numFmtId="177" fontId="8" fillId="0" borderId="34" xfId="3" applyNumberFormat="1" applyFont="1" applyFill="1" applyBorder="1" applyAlignment="1" applyProtection="1">
      <alignment horizontal="right" vertical="center" shrinkToFit="1"/>
    </xf>
    <xf numFmtId="177" fontId="8" fillId="0" borderId="35" xfId="3" applyNumberFormat="1" applyFont="1" applyFill="1" applyBorder="1" applyAlignment="1" applyProtection="1">
      <alignment horizontal="right" vertical="center" shrinkToFit="1"/>
    </xf>
    <xf numFmtId="0" fontId="8" fillId="0" borderId="41" xfId="3" applyFont="1" applyFill="1" applyBorder="1" applyAlignment="1">
      <alignment vertical="center"/>
    </xf>
    <xf numFmtId="0" fontId="8" fillId="0" borderId="44" xfId="3" applyFont="1" applyFill="1" applyBorder="1" applyAlignment="1">
      <alignment vertical="center"/>
    </xf>
    <xf numFmtId="177" fontId="8" fillId="0" borderId="20" xfId="3" applyNumberFormat="1" applyFont="1" applyFill="1" applyBorder="1" applyAlignment="1" applyProtection="1">
      <alignment horizontal="right" vertical="center" shrinkToFit="1"/>
    </xf>
    <xf numFmtId="177" fontId="8" fillId="0" borderId="21" xfId="3" applyNumberFormat="1" applyFont="1" applyFill="1" applyBorder="1" applyAlignment="1" applyProtection="1">
      <alignment horizontal="right" vertical="center" shrinkToFit="1"/>
    </xf>
    <xf numFmtId="177" fontId="8" fillId="0" borderId="22" xfId="3" applyNumberFormat="1" applyFont="1" applyFill="1" applyBorder="1" applyAlignment="1" applyProtection="1">
      <alignment horizontal="right" vertical="center" shrinkToFit="1"/>
    </xf>
    <xf numFmtId="0" fontId="8" fillId="0" borderId="0" xfId="3" applyFont="1" applyAlignment="1"/>
    <xf numFmtId="0" fontId="9" fillId="0" borderId="0" xfId="3" applyFont="1" applyAlignment="1"/>
    <xf numFmtId="0" fontId="9" fillId="0" borderId="0" xfId="3" applyFont="1">
      <alignment vertical="center"/>
    </xf>
    <xf numFmtId="177" fontId="9" fillId="0" borderId="0" xfId="3" applyNumberFormat="1" applyFont="1" applyAlignment="1">
      <alignment horizontal="right" vertical="center" shrinkToFit="1"/>
    </xf>
    <xf numFmtId="0" fontId="10" fillId="0" borderId="0" xfId="3" applyNumberFormat="1" applyFont="1" applyAlignment="1">
      <alignment horizontal="center" vertical="center" shrinkToFit="1"/>
    </xf>
    <xf numFmtId="0" fontId="9" fillId="4" borderId="1" xfId="3" applyFont="1" applyFill="1" applyBorder="1" applyAlignment="1"/>
    <xf numFmtId="0" fontId="9" fillId="4" borderId="2" xfId="3" applyFont="1" applyFill="1" applyBorder="1" applyAlignment="1"/>
    <xf numFmtId="0" fontId="9" fillId="4" borderId="2" xfId="3" applyFont="1" applyFill="1" applyBorder="1" applyAlignment="1">
      <alignment horizontal="right" vertical="center"/>
    </xf>
    <xf numFmtId="0" fontId="9" fillId="4" borderId="3" xfId="3" applyFont="1" applyFill="1" applyBorder="1" applyAlignment="1">
      <alignment horizontal="right" vertical="top"/>
    </xf>
    <xf numFmtId="0" fontId="9" fillId="4" borderId="23" xfId="3" applyFont="1" applyFill="1" applyBorder="1" applyAlignment="1">
      <alignment horizontal="center" vertical="center"/>
    </xf>
    <xf numFmtId="0" fontId="9" fillId="4" borderId="5" xfId="3" applyFont="1" applyFill="1" applyBorder="1" applyAlignment="1">
      <alignment horizontal="center" vertical="center"/>
    </xf>
    <xf numFmtId="0" fontId="9" fillId="4" borderId="6" xfId="3" applyFont="1" applyFill="1" applyBorder="1" applyAlignment="1">
      <alignment horizontal="center" vertical="center"/>
    </xf>
    <xf numFmtId="177" fontId="9" fillId="0" borderId="27" xfId="3" applyNumberFormat="1" applyFont="1" applyBorder="1" applyAlignment="1" applyProtection="1">
      <alignment horizontal="right" vertical="center" shrinkToFit="1"/>
      <protection locked="0"/>
    </xf>
    <xf numFmtId="177" fontId="9" fillId="0" borderId="28" xfId="3" applyNumberFormat="1" applyFont="1" applyBorder="1" applyAlignment="1" applyProtection="1">
      <alignment horizontal="right" vertical="center" shrinkToFit="1"/>
      <protection locked="0"/>
    </xf>
    <xf numFmtId="177" fontId="9" fillId="0" borderId="29" xfId="3" applyNumberFormat="1" applyFont="1" applyBorder="1" applyAlignment="1" applyProtection="1">
      <alignment horizontal="right" vertical="center" shrinkToFit="1"/>
      <protection locked="0"/>
    </xf>
    <xf numFmtId="177" fontId="9" fillId="0" borderId="47" xfId="3" applyNumberFormat="1" applyFont="1" applyBorder="1" applyAlignment="1" applyProtection="1">
      <alignment horizontal="right" vertical="center" shrinkToFit="1"/>
      <protection locked="0"/>
    </xf>
    <xf numFmtId="177" fontId="9" fillId="0" borderId="48" xfId="3" applyNumberFormat="1" applyFont="1" applyBorder="1" applyAlignment="1" applyProtection="1">
      <alignment horizontal="right" vertical="center" shrinkToFit="1"/>
      <protection locked="0"/>
    </xf>
    <xf numFmtId="177" fontId="9" fillId="0" borderId="49" xfId="3" applyNumberFormat="1" applyFont="1" applyBorder="1" applyAlignment="1" applyProtection="1">
      <alignment horizontal="right" vertical="center" shrinkToFit="1"/>
      <protection locked="0"/>
    </xf>
    <xf numFmtId="177" fontId="9" fillId="0" borderId="20" xfId="3" applyNumberFormat="1" applyFont="1" applyBorder="1" applyAlignment="1" applyProtection="1">
      <alignment horizontal="right" vertical="center" shrinkToFit="1"/>
      <protection locked="0"/>
    </xf>
    <xf numFmtId="177" fontId="9" fillId="0" borderId="21" xfId="3" applyNumberFormat="1" applyFont="1" applyBorder="1" applyAlignment="1" applyProtection="1">
      <alignment horizontal="right" vertical="center" shrinkToFit="1"/>
      <protection locked="0"/>
    </xf>
    <xf numFmtId="177" fontId="9"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9"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2" fillId="0" borderId="0" xfId="4">
      <alignment vertical="center"/>
    </xf>
    <xf numFmtId="0" fontId="5" fillId="0" borderId="0" xfId="4" applyFont="1" applyAlignment="1">
      <alignment horizontal="center" vertical="center"/>
    </xf>
    <xf numFmtId="0" fontId="8" fillId="2" borderId="1" xfId="4" applyFont="1" applyFill="1" applyBorder="1" applyAlignment="1"/>
    <xf numFmtId="0" fontId="8" fillId="2" borderId="2" xfId="4" applyFont="1" applyFill="1" applyBorder="1" applyAlignment="1"/>
    <xf numFmtId="0" fontId="8" fillId="2" borderId="2" xfId="4" applyFont="1" applyFill="1" applyBorder="1" applyAlignment="1">
      <alignment horizontal="right" vertical="center"/>
    </xf>
    <xf numFmtId="0" fontId="8" fillId="2" borderId="3" xfId="4" applyFont="1" applyFill="1" applyBorder="1" applyAlignment="1">
      <alignment horizontal="right" vertical="top"/>
    </xf>
    <xf numFmtId="0" fontId="8" fillId="2" borderId="23" xfId="4" applyFont="1" applyFill="1" applyBorder="1" applyAlignment="1">
      <alignment horizontal="center" vertical="center"/>
    </xf>
    <xf numFmtId="0" fontId="8" fillId="2" borderId="5" xfId="4" applyFont="1" applyFill="1" applyBorder="1" applyAlignment="1">
      <alignment horizontal="center" vertical="center"/>
    </xf>
    <xf numFmtId="0" fontId="8" fillId="2" borderId="10" xfId="4" applyFont="1" applyFill="1" applyBorder="1" applyAlignment="1">
      <alignment horizontal="center" vertical="center"/>
    </xf>
    <xf numFmtId="0" fontId="8" fillId="0" borderId="37" xfId="4" applyFont="1" applyFill="1" applyBorder="1" applyAlignment="1">
      <alignment vertical="center" wrapText="1"/>
    </xf>
    <xf numFmtId="0" fontId="8" fillId="0" borderId="39" xfId="4" applyFont="1" applyFill="1" applyBorder="1" applyAlignment="1">
      <alignment vertical="center"/>
    </xf>
    <xf numFmtId="0" fontId="8" fillId="0" borderId="41" xfId="4" applyFont="1" applyFill="1" applyBorder="1" applyAlignment="1">
      <alignment vertical="center"/>
    </xf>
    <xf numFmtId="0" fontId="8" fillId="0" borderId="50" xfId="4" applyFont="1" applyFill="1" applyBorder="1" applyAlignment="1">
      <alignment vertical="center"/>
    </xf>
    <xf numFmtId="0" fontId="8" fillId="0" borderId="39" xfId="4" applyFont="1" applyFill="1" applyBorder="1" applyAlignment="1">
      <alignment vertical="center" wrapText="1"/>
    </xf>
    <xf numFmtId="0" fontId="8" fillId="0" borderId="44" xfId="4" applyFont="1" applyFill="1" applyBorder="1" applyAlignment="1">
      <alignment vertical="center"/>
    </xf>
    <xf numFmtId="0" fontId="8" fillId="0" borderId="0" xfId="4" applyFont="1" applyFill="1" applyBorder="1" applyAlignment="1"/>
    <xf numFmtId="0" fontId="8" fillId="0" borderId="0" xfId="4" applyFont="1" applyFill="1" applyBorder="1" applyAlignment="1">
      <alignment vertical="center"/>
    </xf>
    <xf numFmtId="0" fontId="8" fillId="0" borderId="0" xfId="4" applyFont="1" applyFill="1" applyBorder="1" applyAlignment="1">
      <alignment horizontal="left" vertical="center"/>
    </xf>
    <xf numFmtId="177" fontId="8" fillId="0" borderId="0" xfId="4" applyNumberFormat="1" applyFont="1" applyFill="1" applyBorder="1" applyAlignment="1" applyProtection="1">
      <alignment horizontal="right" vertical="center"/>
    </xf>
    <xf numFmtId="0" fontId="5"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0" fontId="14" fillId="0" borderId="11" xfId="1" applyFont="1" applyFill="1" applyBorder="1" applyAlignment="1">
      <alignment horizontal="center" vertical="center" wrapText="1"/>
    </xf>
    <xf numFmtId="0" fontId="14" fillId="0" borderId="47" xfId="1" applyFont="1" applyFill="1" applyBorder="1" applyAlignment="1">
      <alignment horizontal="center" vertical="center"/>
    </xf>
    <xf numFmtId="0" fontId="14" fillId="0" borderId="52" xfId="1" applyFont="1" applyFill="1" applyBorder="1" applyAlignment="1">
      <alignment horizontal="center" vertical="center"/>
    </xf>
    <xf numFmtId="0" fontId="14" fillId="0" borderId="1" xfId="1" applyFont="1" applyFill="1" applyBorder="1" applyAlignment="1">
      <alignment horizontal="center" vertical="center"/>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4" fillId="0" borderId="56" xfId="11" applyFont="1" applyBorder="1" applyAlignment="1">
      <alignment horizontal="center" vertical="center"/>
    </xf>
    <xf numFmtId="0" fontId="4"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2" fillId="6" borderId="0" xfId="13" applyFill="1">
      <alignment vertical="center"/>
    </xf>
    <xf numFmtId="0" fontId="2"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2" fillId="0" borderId="0" xfId="16" applyFont="1" applyFill="1">
      <alignment vertical="center"/>
    </xf>
    <xf numFmtId="0" fontId="2" fillId="0" borderId="0" xfId="16" applyFont="1" applyFill="1" applyBorder="1">
      <alignment vertical="center"/>
    </xf>
    <xf numFmtId="0" fontId="35" fillId="0" borderId="41" xfId="16" applyFont="1" applyFill="1" applyBorder="1">
      <alignment vertical="center"/>
    </xf>
    <xf numFmtId="0" fontId="2" fillId="0" borderId="12" xfId="16" applyFont="1" applyFill="1" applyBorder="1">
      <alignment vertical="center"/>
    </xf>
    <xf numFmtId="0" fontId="2" fillId="0" borderId="51" xfId="16" applyFont="1" applyFill="1" applyBorder="1">
      <alignment vertical="center"/>
    </xf>
    <xf numFmtId="0" fontId="2" fillId="0" borderId="65" xfId="16" applyFont="1" applyFill="1" applyBorder="1">
      <alignment vertical="center"/>
    </xf>
    <xf numFmtId="178" fontId="4" fillId="0" borderId="0" xfId="16" applyNumberFormat="1" applyFont="1" applyFill="1" applyBorder="1">
      <alignment vertical="center"/>
    </xf>
    <xf numFmtId="0" fontId="2" fillId="0" borderId="38" xfId="16" applyFont="1" applyFill="1" applyBorder="1">
      <alignment vertical="center"/>
    </xf>
    <xf numFmtId="0" fontId="2" fillId="6" borderId="41" xfId="16" applyFont="1" applyFill="1" applyBorder="1">
      <alignment vertical="center"/>
    </xf>
    <xf numFmtId="0" fontId="2" fillId="6" borderId="12" xfId="16" applyFont="1" applyFill="1" applyBorder="1">
      <alignment vertical="center"/>
    </xf>
    <xf numFmtId="0" fontId="2" fillId="6" borderId="51" xfId="16" applyFont="1" applyFill="1" applyBorder="1">
      <alignment vertical="center"/>
    </xf>
    <xf numFmtId="0" fontId="2" fillId="6" borderId="39" xfId="16" applyFont="1" applyFill="1" applyBorder="1">
      <alignment vertical="center"/>
    </xf>
    <xf numFmtId="0" fontId="2" fillId="6" borderId="31" xfId="16" applyFont="1" applyFill="1" applyBorder="1">
      <alignment vertical="center"/>
    </xf>
    <xf numFmtId="0" fontId="2" fillId="6" borderId="42" xfId="16" applyFont="1" applyFill="1" applyBorder="1">
      <alignment vertical="center"/>
    </xf>
    <xf numFmtId="178" fontId="4" fillId="6" borderId="37" xfId="16" applyNumberFormat="1" applyFont="1" applyFill="1" applyBorder="1">
      <alignment vertical="center"/>
    </xf>
    <xf numFmtId="178" fontId="4" fillId="6" borderId="56" xfId="16" applyNumberFormat="1" applyFont="1" applyFill="1" applyBorder="1">
      <alignment vertical="center"/>
    </xf>
    <xf numFmtId="178" fontId="4" fillId="6" borderId="40" xfId="16" applyNumberFormat="1" applyFont="1" applyFill="1" applyBorder="1">
      <alignment vertical="center"/>
    </xf>
    <xf numFmtId="178" fontId="4"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4" fillId="6" borderId="54" xfId="16" applyNumberFormat="1" applyFont="1" applyFill="1" applyBorder="1" applyAlignment="1">
      <alignment horizontal="center" vertical="center"/>
    </xf>
    <xf numFmtId="177" fontId="4" fillId="6" borderId="50" xfId="17" applyNumberFormat="1" applyFont="1" applyFill="1" applyBorder="1" applyAlignment="1">
      <alignment horizontal="right" vertical="center" shrinkToFit="1"/>
    </xf>
    <xf numFmtId="177" fontId="4" fillId="6" borderId="37" xfId="17" applyNumberFormat="1" applyFont="1" applyFill="1" applyBorder="1" applyAlignment="1">
      <alignment horizontal="right" vertical="center" shrinkToFit="1"/>
    </xf>
    <xf numFmtId="187" fontId="4" fillId="6" borderId="187" xfId="17" applyNumberFormat="1" applyFont="1" applyFill="1" applyBorder="1" applyAlignment="1">
      <alignment horizontal="right" vertical="center" shrinkToFit="1"/>
    </xf>
    <xf numFmtId="177" fontId="4" fillId="6" borderId="34" xfId="17" applyNumberFormat="1" applyFont="1" applyFill="1" applyBorder="1" applyAlignment="1">
      <alignment horizontal="right" vertical="center" shrinkToFit="1"/>
    </xf>
    <xf numFmtId="177" fontId="4" fillId="6" borderId="39" xfId="17" applyNumberFormat="1" applyFont="1" applyFill="1" applyBorder="1" applyAlignment="1">
      <alignment horizontal="right" vertical="center" shrinkToFit="1"/>
    </xf>
    <xf numFmtId="187" fontId="4" fillId="6" borderId="54" xfId="17" applyNumberFormat="1" applyFont="1" applyFill="1" applyBorder="1" applyAlignment="1">
      <alignment horizontal="right" vertical="center" shrinkToFit="1"/>
    </xf>
    <xf numFmtId="0" fontId="2" fillId="0" borderId="0" xfId="16" applyNumberFormat="1" applyFont="1" applyFill="1" applyBorder="1">
      <alignment vertical="center"/>
    </xf>
    <xf numFmtId="189" fontId="4" fillId="0" borderId="0" xfId="16" applyNumberFormat="1" applyFont="1" applyFill="1" applyBorder="1">
      <alignment vertical="center"/>
    </xf>
    <xf numFmtId="178" fontId="4" fillId="0" borderId="39" xfId="16" applyNumberFormat="1" applyFont="1" applyFill="1" applyBorder="1">
      <alignment vertical="center"/>
    </xf>
    <xf numFmtId="178" fontId="4" fillId="0" borderId="31" xfId="16" applyNumberFormat="1" applyFont="1" applyFill="1" applyBorder="1">
      <alignment vertical="center"/>
    </xf>
    <xf numFmtId="178" fontId="4" fillId="0" borderId="42" xfId="16" applyNumberFormat="1" applyFont="1" applyFill="1" applyBorder="1">
      <alignment vertical="center"/>
    </xf>
    <xf numFmtId="178" fontId="4" fillId="0" borderId="34" xfId="16" applyNumberFormat="1" applyFont="1" applyFill="1" applyBorder="1" applyAlignment="1">
      <alignment horizontal="center" vertical="center"/>
    </xf>
    <xf numFmtId="178" fontId="4" fillId="0" borderId="186" xfId="16" applyNumberFormat="1" applyFont="1" applyFill="1" applyBorder="1" applyAlignment="1">
      <alignment horizontal="center" vertical="center"/>
    </xf>
    <xf numFmtId="178" fontId="4" fillId="0" borderId="54" xfId="16" applyNumberFormat="1" applyFont="1" applyFill="1" applyBorder="1" applyAlignment="1">
      <alignment horizontal="center" vertical="center"/>
    </xf>
    <xf numFmtId="178" fontId="4" fillId="0" borderId="0" xfId="16" applyNumberFormat="1" applyFont="1" applyFill="1" applyBorder="1" applyAlignment="1">
      <alignment horizontal="center" vertical="center"/>
    </xf>
    <xf numFmtId="178" fontId="4"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4" fillId="0" borderId="54" xfId="16" applyNumberFormat="1" applyFont="1" applyFill="1" applyBorder="1" applyAlignment="1">
      <alignment horizontal="right" vertical="center" shrinkToFit="1"/>
    </xf>
    <xf numFmtId="178" fontId="4" fillId="0" borderId="38" xfId="16" applyNumberFormat="1" applyFont="1" applyFill="1" applyBorder="1">
      <alignment vertical="center"/>
    </xf>
    <xf numFmtId="178" fontId="4"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4" fillId="0" borderId="54" xfId="16" applyNumberFormat="1" applyFont="1" applyFill="1" applyBorder="1" applyAlignment="1">
      <alignment horizontal="right" vertical="center" shrinkToFit="1"/>
    </xf>
    <xf numFmtId="178" fontId="4" fillId="0" borderId="37" xfId="16" applyNumberFormat="1" applyFont="1" applyFill="1" applyBorder="1">
      <alignment vertical="center"/>
    </xf>
    <xf numFmtId="178" fontId="4" fillId="0" borderId="56" xfId="16" applyNumberFormat="1" applyFont="1" applyFill="1" applyBorder="1">
      <alignment vertical="center"/>
    </xf>
    <xf numFmtId="189" fontId="4" fillId="0" borderId="56" xfId="16" applyNumberFormat="1" applyFont="1" applyFill="1" applyBorder="1">
      <alignment vertical="center"/>
    </xf>
    <xf numFmtId="178" fontId="4" fillId="0" borderId="40" xfId="16" applyNumberFormat="1" applyFont="1" applyFill="1" applyBorder="1">
      <alignment vertical="center"/>
    </xf>
    <xf numFmtId="0" fontId="4" fillId="0" borderId="0" xfId="16" applyFont="1" applyFill="1">
      <alignment vertical="center"/>
    </xf>
    <xf numFmtId="0" fontId="2" fillId="0" borderId="51" xfId="16" applyFont="1" applyFill="1" applyBorder="1" applyAlignment="1"/>
    <xf numFmtId="0" fontId="2" fillId="0" borderId="38" xfId="16" applyFont="1" applyFill="1" applyBorder="1" applyAlignment="1"/>
    <xf numFmtId="177" fontId="4" fillId="6" borderId="34" xfId="16" applyNumberFormat="1" applyFont="1" applyFill="1" applyBorder="1" applyAlignment="1">
      <alignment horizontal="right" vertical="center" shrinkToFit="1"/>
    </xf>
    <xf numFmtId="177" fontId="4" fillId="6" borderId="186" xfId="16" applyNumberFormat="1" applyFont="1" applyFill="1" applyBorder="1" applyAlignment="1">
      <alignment horizontal="right" vertical="center" shrinkToFit="1"/>
    </xf>
    <xf numFmtId="187" fontId="4" fillId="6" borderId="54" xfId="16" applyNumberFormat="1" applyFont="1" applyFill="1" applyBorder="1" applyAlignment="1">
      <alignment horizontal="right" vertical="center" shrinkToFit="1"/>
    </xf>
    <xf numFmtId="177" fontId="4" fillId="0" borderId="34" xfId="16" applyNumberFormat="1" applyFont="1" applyFill="1" applyBorder="1" applyAlignment="1">
      <alignment horizontal="right" vertical="center" shrinkToFit="1"/>
    </xf>
    <xf numFmtId="177" fontId="4" fillId="0" borderId="186" xfId="16" applyNumberFormat="1" applyFont="1" applyFill="1" applyBorder="1" applyAlignment="1">
      <alignment horizontal="right" vertical="center" shrinkToFit="1"/>
    </xf>
    <xf numFmtId="0" fontId="4" fillId="0" borderId="0" xfId="16" applyFont="1" applyFill="1" applyBorder="1" applyAlignment="1"/>
    <xf numFmtId="0" fontId="2" fillId="0" borderId="0" xfId="16" applyFont="1" applyFill="1" applyBorder="1" applyAlignment="1"/>
    <xf numFmtId="189" fontId="4" fillId="0" borderId="12" xfId="16" applyNumberFormat="1" applyFont="1" applyFill="1" applyBorder="1">
      <alignment vertical="center"/>
    </xf>
    <xf numFmtId="0" fontId="2" fillId="0" borderId="56" xfId="16" applyFont="1" applyFill="1" applyBorder="1">
      <alignment vertical="center"/>
    </xf>
    <xf numFmtId="0" fontId="35" fillId="0" borderId="65" xfId="16" applyFont="1" applyFill="1" applyBorder="1">
      <alignment vertical="center"/>
    </xf>
    <xf numFmtId="0" fontId="2" fillId="0" borderId="56" xfId="17" applyFont="1" applyFill="1" applyBorder="1">
      <alignment vertical="center"/>
    </xf>
    <xf numFmtId="189" fontId="4"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2" fillId="0" borderId="37" xfId="16" applyFont="1" applyFill="1" applyBorder="1">
      <alignment vertical="center"/>
    </xf>
    <xf numFmtId="0" fontId="2" fillId="0" borderId="40" xfId="16" applyFont="1" applyFill="1" applyBorder="1">
      <alignment vertical="center"/>
    </xf>
    <xf numFmtId="177" fontId="8" fillId="0" borderId="27" xfId="4" applyNumberFormat="1" applyFont="1" applyBorder="1" applyAlignment="1">
      <alignment horizontal="right" vertical="center" shrinkToFit="1"/>
    </xf>
    <xf numFmtId="177" fontId="8" fillId="0" borderId="28" xfId="4" applyNumberFormat="1" applyFont="1" applyBorder="1" applyAlignment="1">
      <alignment horizontal="right" vertical="center" shrinkToFit="1"/>
    </xf>
    <xf numFmtId="177" fontId="8" fillId="0" borderId="29" xfId="4" applyNumberFormat="1" applyFont="1" applyBorder="1" applyAlignment="1">
      <alignment horizontal="right" vertical="center" shrinkToFit="1"/>
    </xf>
    <xf numFmtId="177" fontId="8" fillId="0" borderId="33" xfId="4" applyNumberFormat="1" applyFont="1" applyBorder="1" applyAlignment="1">
      <alignment horizontal="right" vertical="center" shrinkToFit="1"/>
    </xf>
    <xf numFmtId="177" fontId="8" fillId="0" borderId="34" xfId="4" applyNumberFormat="1" applyFont="1" applyBorder="1" applyAlignment="1">
      <alignment horizontal="right" vertical="center" shrinkToFit="1"/>
    </xf>
    <xf numFmtId="177" fontId="8" fillId="0" borderId="35" xfId="4" applyNumberFormat="1" applyFont="1" applyBorder="1" applyAlignment="1">
      <alignment horizontal="right" vertical="center" shrinkToFit="1"/>
    </xf>
    <xf numFmtId="177" fontId="8" fillId="0" borderId="20" xfId="4" applyNumberFormat="1" applyFont="1" applyBorder="1" applyAlignment="1">
      <alignment horizontal="right" vertical="center" shrinkToFit="1"/>
    </xf>
    <xf numFmtId="177" fontId="8" fillId="0" borderId="21" xfId="4" applyNumberFormat="1" applyFont="1" applyBorder="1" applyAlignment="1">
      <alignment horizontal="right" vertical="center" shrinkToFit="1"/>
    </xf>
    <xf numFmtId="177" fontId="8" fillId="0" borderId="22" xfId="4" applyNumberFormat="1" applyFont="1" applyBorder="1" applyAlignment="1">
      <alignment horizontal="right" vertical="center" shrinkToFi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2" fillId="0" borderId="0" xfId="11" applyNumberFormat="1" applyAlignment="1">
      <alignment horizontal="right" vertical="center" shrinkToFit="1"/>
    </xf>
    <xf numFmtId="181" fontId="2" fillId="0" borderId="38" xfId="11" applyNumberFormat="1" applyBorder="1" applyAlignment="1">
      <alignment horizontal="right" vertical="center" shrinkToFit="1"/>
    </xf>
    <xf numFmtId="0" fontId="2" fillId="0" borderId="0" xfId="11" applyAlignment="1">
      <alignment horizontal="right" vertical="center" shrinkToFit="1"/>
    </xf>
    <xf numFmtId="0" fontId="2" fillId="0" borderId="85" xfId="11" applyBorder="1" applyAlignment="1">
      <alignment horizontal="right" vertical="center" shrinkToFit="1"/>
    </xf>
    <xf numFmtId="181" fontId="2"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2" fillId="0" borderId="31" xfId="11" applyBorder="1" applyAlignment="1">
      <alignment horizontal="center" vertical="center"/>
    </xf>
    <xf numFmtId="0" fontId="2" fillId="0" borderId="42" xfId="11" applyBorder="1" applyAlignment="1">
      <alignment horizontal="center" vertical="center"/>
    </xf>
    <xf numFmtId="0" fontId="2" fillId="0" borderId="12" xfId="11" applyBorder="1" applyAlignment="1">
      <alignment horizontal="right" vertical="center" shrinkToFit="1"/>
    </xf>
    <xf numFmtId="0" fontId="2"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2"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2"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2"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 fillId="0" borderId="89" xfId="11" applyBorder="1" applyAlignment="1">
      <alignment horizontal="right" vertical="center" shrinkToFit="1"/>
    </xf>
    <xf numFmtId="181" fontId="2" fillId="0" borderId="56" xfId="11" applyNumberFormat="1" applyBorder="1" applyAlignment="1">
      <alignment horizontal="right" vertical="center" shrinkToFit="1"/>
    </xf>
    <xf numFmtId="181" fontId="2"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2" fillId="7" borderId="64" xfId="12" applyFill="1" applyBorder="1" applyAlignment="1" applyProtection="1">
      <alignment horizontal="center" vertical="center" wrapText="1"/>
      <protection locked="0"/>
    </xf>
    <xf numFmtId="0" fontId="2" fillId="7" borderId="8" xfId="12" applyFill="1" applyBorder="1" applyAlignment="1" applyProtection="1">
      <alignment horizontal="center" vertical="center" wrapText="1"/>
      <protection locked="0"/>
    </xf>
    <xf numFmtId="0" fontId="2" fillId="7" borderId="23" xfId="12" applyFill="1" applyBorder="1" applyAlignment="1" applyProtection="1">
      <alignment horizontal="center" vertical="center" wrapText="1"/>
      <protection locked="0"/>
    </xf>
    <xf numFmtId="0" fontId="2" fillId="7" borderId="95" xfId="12" applyFill="1" applyBorder="1" applyAlignment="1" applyProtection="1">
      <alignment horizontal="center" vertical="center" wrapText="1"/>
      <protection locked="0"/>
    </xf>
    <xf numFmtId="0" fontId="2" fillId="7" borderId="93" xfId="12" applyFill="1" applyBorder="1" applyAlignment="1" applyProtection="1">
      <alignment horizontal="center" vertical="center" wrapText="1"/>
      <protection locked="0"/>
    </xf>
    <xf numFmtId="0" fontId="2"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2" fillId="6" borderId="65" xfId="12" applyFill="1" applyBorder="1" applyAlignment="1">
      <alignment vertical="center" shrinkToFit="1"/>
    </xf>
    <xf numFmtId="0" fontId="2" fillId="6" borderId="0" xfId="12" applyFill="1" applyAlignment="1">
      <alignment vertical="center" shrinkToFit="1"/>
    </xf>
    <xf numFmtId="0" fontId="2"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4" fillId="0" borderId="12" xfId="16" applyNumberFormat="1" applyFont="1" applyFill="1" applyBorder="1">
      <alignment vertical="center"/>
    </xf>
    <xf numFmtId="0" fontId="2" fillId="6" borderId="34" xfId="16" applyFont="1" applyFill="1" applyBorder="1" applyAlignment="1">
      <alignment horizontal="center" vertical="center" wrapText="1"/>
    </xf>
    <xf numFmtId="0" fontId="2" fillId="6" borderId="34" xfId="16" applyFont="1" applyFill="1" applyBorder="1" applyAlignment="1">
      <alignment horizontal="center" vertical="center"/>
    </xf>
    <xf numFmtId="179" fontId="4" fillId="6" borderId="39" xfId="17" applyNumberFormat="1" applyFont="1" applyFill="1" applyBorder="1" applyAlignment="1">
      <alignment horizontal="left" vertical="center" wrapText="1"/>
    </xf>
    <xf numFmtId="179" fontId="4" fillId="6" borderId="31" xfId="17" applyNumberFormat="1" applyFont="1" applyFill="1" applyBorder="1" applyAlignment="1">
      <alignment horizontal="left" vertical="center" wrapText="1"/>
    </xf>
    <xf numFmtId="179" fontId="4" fillId="6" borderId="42" xfId="17" applyNumberFormat="1" applyFont="1" applyFill="1" applyBorder="1" applyAlignment="1">
      <alignment horizontal="left" vertical="center" wrapText="1"/>
    </xf>
    <xf numFmtId="0" fontId="4" fillId="6" borderId="39" xfId="17" applyFont="1" applyFill="1" applyBorder="1" applyAlignment="1">
      <alignment horizontal="left" vertical="center"/>
    </xf>
    <xf numFmtId="0" fontId="4" fillId="6" borderId="31" xfId="17" applyFont="1" applyFill="1" applyBorder="1" applyAlignment="1">
      <alignment horizontal="left" vertical="center"/>
    </xf>
    <xf numFmtId="0" fontId="4"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4" fillId="6" borderId="39" xfId="16" applyNumberFormat="1" applyFont="1" applyFill="1" applyBorder="1" applyAlignment="1">
      <alignment vertical="center" wrapText="1"/>
    </xf>
    <xf numFmtId="178" fontId="4" fillId="6" borderId="31" xfId="16" applyNumberFormat="1" applyFont="1" applyFill="1" applyBorder="1" applyAlignment="1">
      <alignment vertical="center" wrapText="1"/>
    </xf>
    <xf numFmtId="178" fontId="4" fillId="6" borderId="42" xfId="16" applyNumberFormat="1" applyFont="1" applyFill="1" applyBorder="1" applyAlignment="1">
      <alignment vertical="center" wrapText="1"/>
    </xf>
    <xf numFmtId="178" fontId="4" fillId="0" borderId="39" xfId="16" applyNumberFormat="1" applyFont="1" applyFill="1" applyBorder="1" applyAlignment="1">
      <alignment vertical="center" wrapText="1"/>
    </xf>
    <xf numFmtId="178" fontId="4" fillId="0" borderId="31" xfId="16" applyNumberFormat="1" applyFont="1" applyFill="1" applyBorder="1" applyAlignment="1">
      <alignment vertical="center" wrapText="1"/>
    </xf>
    <xf numFmtId="178" fontId="4" fillId="0" borderId="42" xfId="16" applyNumberFormat="1" applyFont="1" applyFill="1" applyBorder="1" applyAlignment="1">
      <alignment vertical="center" wrapText="1"/>
    </xf>
    <xf numFmtId="0" fontId="4" fillId="6" borderId="39" xfId="16" applyFont="1" applyFill="1" applyBorder="1" applyAlignment="1">
      <alignment vertical="center"/>
    </xf>
    <xf numFmtId="0" fontId="4" fillId="6" borderId="31" xfId="16" applyFont="1" applyFill="1" applyBorder="1" applyAlignment="1">
      <alignment vertical="center"/>
    </xf>
    <xf numFmtId="0" fontId="4" fillId="6" borderId="42" xfId="16" applyFont="1" applyFill="1" applyBorder="1" applyAlignment="1">
      <alignment vertical="center"/>
    </xf>
    <xf numFmtId="0" fontId="7" fillId="0" borderId="8" xfId="1" applyFont="1" applyFill="1" applyBorder="1" applyAlignment="1" applyProtection="1">
      <alignment horizontal="left" vertical="center" wrapText="1"/>
    </xf>
    <xf numFmtId="0" fontId="7" fillId="0" borderId="9" xfId="1" applyFont="1" applyFill="1" applyBorder="1" applyAlignment="1" applyProtection="1">
      <alignment horizontal="left" vertical="center" wrapText="1"/>
    </xf>
    <xf numFmtId="0" fontId="7" fillId="0" borderId="12" xfId="1" applyFont="1" applyFill="1" applyBorder="1" applyAlignment="1" applyProtection="1">
      <alignment horizontal="left" vertical="center"/>
    </xf>
    <xf numFmtId="0" fontId="7" fillId="0" borderId="13" xfId="1" applyFont="1" applyFill="1" applyBorder="1" applyAlignment="1" applyProtection="1">
      <alignment horizontal="left" vertical="center"/>
    </xf>
    <xf numFmtId="0" fontId="7" fillId="0" borderId="18" xfId="1" applyFont="1" applyFill="1" applyBorder="1" applyAlignment="1" applyProtection="1">
      <alignment horizontal="left" vertical="center"/>
    </xf>
    <xf numFmtId="0" fontId="7" fillId="0" borderId="19" xfId="1" applyFont="1" applyFill="1" applyBorder="1" applyAlignment="1" applyProtection="1">
      <alignment horizontal="left" vertical="center"/>
    </xf>
    <xf numFmtId="0" fontId="8" fillId="0" borderId="31" xfId="2" applyFont="1" applyFill="1" applyBorder="1" applyAlignment="1">
      <alignment horizontal="left" vertical="center" wrapText="1"/>
    </xf>
    <xf numFmtId="0" fontId="8" fillId="0" borderId="31" xfId="2" applyFont="1" applyBorder="1" applyAlignment="1">
      <alignment horizontal="left" vertical="center" wrapText="1"/>
    </xf>
    <xf numFmtId="0" fontId="8" fillId="0" borderId="32" xfId="2" applyFont="1" applyBorder="1" applyAlignment="1">
      <alignment horizontal="left" vertical="center" wrapText="1"/>
    </xf>
    <xf numFmtId="0" fontId="8" fillId="0" borderId="18" xfId="2" applyFont="1" applyFill="1" applyBorder="1" applyAlignment="1">
      <alignment horizontal="left" vertical="center" wrapText="1"/>
    </xf>
    <xf numFmtId="0" fontId="8" fillId="0" borderId="18" xfId="2" applyFont="1" applyBorder="1" applyAlignment="1">
      <alignment horizontal="left" vertical="center" wrapText="1"/>
    </xf>
    <xf numFmtId="0" fontId="8" fillId="0" borderId="19" xfId="2" applyFont="1" applyBorder="1" applyAlignment="1">
      <alignment horizontal="left" vertical="center" wrapText="1"/>
    </xf>
    <xf numFmtId="0" fontId="8" fillId="0" borderId="25" xfId="2" applyFont="1" applyFill="1" applyBorder="1" applyAlignment="1">
      <alignment horizontal="left" vertical="center" wrapText="1"/>
    </xf>
    <xf numFmtId="0" fontId="8" fillId="0" borderId="26" xfId="2" applyFont="1" applyFill="1" applyBorder="1" applyAlignment="1">
      <alignment horizontal="left" vertical="center" wrapText="1"/>
    </xf>
    <xf numFmtId="0" fontId="8" fillId="0" borderId="36" xfId="3" applyFont="1" applyFill="1" applyBorder="1" applyAlignment="1">
      <alignment vertical="center" wrapText="1"/>
    </xf>
    <xf numFmtId="0" fontId="8" fillId="0" borderId="23" xfId="3" applyFont="1" applyFill="1" applyBorder="1" applyAlignment="1">
      <alignment vertical="center" wrapText="1"/>
    </xf>
    <xf numFmtId="0" fontId="8" fillId="0" borderId="7" xfId="3" applyFont="1" applyFill="1" applyBorder="1" applyAlignment="1">
      <alignment vertical="center" wrapText="1"/>
    </xf>
    <xf numFmtId="0" fontId="8" fillId="0" borderId="38" xfId="3" applyFont="1" applyFill="1" applyBorder="1" applyAlignment="1">
      <alignment vertical="center" wrapText="1"/>
    </xf>
    <xf numFmtId="0" fontId="8" fillId="0" borderId="24" xfId="3" applyFont="1" applyFill="1" applyBorder="1" applyAlignment="1">
      <alignment vertical="center" wrapText="1"/>
    </xf>
    <xf numFmtId="0" fontId="8" fillId="0" borderId="40" xfId="3" applyFont="1" applyFill="1" applyBorder="1" applyAlignment="1">
      <alignment vertical="center" wrapText="1"/>
    </xf>
    <xf numFmtId="0" fontId="8" fillId="0" borderId="25" xfId="3" applyFont="1" applyFill="1" applyBorder="1" applyAlignment="1">
      <alignment vertical="center"/>
    </xf>
    <xf numFmtId="0" fontId="8" fillId="0" borderId="26" xfId="3" applyFont="1" applyFill="1" applyBorder="1" applyAlignment="1">
      <alignment vertical="center"/>
    </xf>
    <xf numFmtId="0" fontId="8" fillId="0" borderId="31" xfId="3" applyFont="1" applyFill="1" applyBorder="1" applyAlignment="1">
      <alignment vertical="center"/>
    </xf>
    <xf numFmtId="0" fontId="8" fillId="0" borderId="32" xfId="3" applyFont="1" applyFill="1" applyBorder="1" applyAlignment="1">
      <alignment vertical="center"/>
    </xf>
    <xf numFmtId="0" fontId="8" fillId="0" borderId="30" xfId="3" applyFont="1" applyFill="1" applyBorder="1" applyAlignment="1">
      <alignment vertical="center" wrapText="1"/>
    </xf>
    <xf numFmtId="0" fontId="8" fillId="0" borderId="42" xfId="3" applyFont="1" applyFill="1" applyBorder="1" applyAlignment="1">
      <alignment vertical="center" wrapText="1"/>
    </xf>
    <xf numFmtId="0" fontId="8" fillId="0" borderId="17" xfId="3" applyFont="1" applyFill="1" applyBorder="1" applyAlignment="1">
      <alignment vertical="center"/>
    </xf>
    <xf numFmtId="0" fontId="8" fillId="0" borderId="43" xfId="3" applyFont="1" applyFill="1" applyBorder="1" applyAlignment="1">
      <alignment vertical="center"/>
    </xf>
    <xf numFmtId="0" fontId="8" fillId="0" borderId="18" xfId="3" applyFont="1" applyFill="1" applyBorder="1" applyAlignment="1">
      <alignment vertical="center"/>
    </xf>
    <xf numFmtId="0" fontId="8" fillId="0" borderId="19" xfId="3" applyFont="1" applyFill="1" applyBorder="1" applyAlignment="1">
      <alignment vertical="center"/>
    </xf>
    <xf numFmtId="0" fontId="9" fillId="0" borderId="27" xfId="3" applyFont="1" applyBorder="1" applyAlignment="1">
      <alignment horizontal="center" vertical="center" wrapText="1"/>
    </xf>
    <xf numFmtId="0" fontId="9" fillId="0" borderId="28" xfId="3" applyFont="1" applyBorder="1" applyAlignment="1">
      <alignment horizontal="center" vertical="center" wrapText="1"/>
    </xf>
    <xf numFmtId="0" fontId="9" fillId="0" borderId="47" xfId="3" applyFont="1" applyBorder="1" applyAlignment="1">
      <alignment horizontal="center" vertical="center" wrapText="1"/>
    </xf>
    <xf numFmtId="0" fontId="9" fillId="0" borderId="48" xfId="3" applyFont="1" applyBorder="1" applyAlignment="1">
      <alignment horizontal="center" vertical="center" wrapText="1"/>
    </xf>
    <xf numFmtId="0" fontId="9" fillId="0" borderId="20" xfId="3" applyFont="1" applyBorder="1" applyAlignment="1">
      <alignment horizontal="center" vertical="center" wrapText="1"/>
    </xf>
    <xf numFmtId="0" fontId="9"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9" fillId="0" borderId="39" xfId="3" applyFont="1" applyBorder="1">
      <alignment vertical="center"/>
    </xf>
    <xf numFmtId="0" fontId="9" fillId="0" borderId="31" xfId="3" applyFont="1" applyBorder="1">
      <alignment vertical="center"/>
    </xf>
    <xf numFmtId="0" fontId="9" fillId="0" borderId="32" xfId="3" applyFont="1" applyBorder="1">
      <alignment vertical="center"/>
    </xf>
    <xf numFmtId="0" fontId="9" fillId="0" borderId="44" xfId="3" applyFont="1" applyBorder="1">
      <alignment vertical="center"/>
    </xf>
    <xf numFmtId="0" fontId="9" fillId="0" borderId="18" xfId="3" applyFont="1" applyBorder="1">
      <alignment vertical="center"/>
    </xf>
    <xf numFmtId="0" fontId="9" fillId="0" borderId="43" xfId="3" applyFont="1" applyBorder="1">
      <alignment vertical="center"/>
    </xf>
    <xf numFmtId="0" fontId="8" fillId="0" borderId="36" xfId="4" applyFont="1" applyFill="1" applyBorder="1" applyAlignment="1">
      <alignment vertical="center" wrapText="1"/>
    </xf>
    <xf numFmtId="0" fontId="8" fillId="0" borderId="23" xfId="4" applyFont="1" applyFill="1" applyBorder="1" applyAlignment="1">
      <alignment vertical="center" wrapText="1"/>
    </xf>
    <xf numFmtId="0" fontId="8" fillId="0" borderId="7" xfId="4" applyFont="1" applyFill="1" applyBorder="1" applyAlignment="1">
      <alignment vertical="center" wrapText="1"/>
    </xf>
    <xf numFmtId="0" fontId="8" fillId="0" borderId="38" xfId="4" applyFont="1" applyFill="1" applyBorder="1" applyAlignment="1">
      <alignment vertical="center" wrapText="1"/>
    </xf>
    <xf numFmtId="0" fontId="8" fillId="0" borderId="24" xfId="4" applyFont="1" applyFill="1" applyBorder="1" applyAlignment="1">
      <alignment vertical="center" wrapText="1"/>
    </xf>
    <xf numFmtId="0" fontId="8" fillId="0" borderId="40" xfId="4" applyFont="1" applyFill="1" applyBorder="1" applyAlignment="1">
      <alignment vertical="center" wrapText="1"/>
    </xf>
    <xf numFmtId="0" fontId="8" fillId="0" borderId="25" xfId="4" applyFont="1" applyFill="1" applyBorder="1" applyAlignment="1">
      <alignment horizontal="left" vertical="center"/>
    </xf>
    <xf numFmtId="0" fontId="8" fillId="0" borderId="26" xfId="4" applyFont="1" applyFill="1" applyBorder="1" applyAlignment="1">
      <alignment horizontal="left" vertical="center"/>
    </xf>
    <xf numFmtId="0" fontId="8" fillId="0" borderId="31" xfId="4" applyFont="1" applyFill="1" applyBorder="1" applyAlignment="1">
      <alignment horizontal="left" vertical="center"/>
    </xf>
    <xf numFmtId="0" fontId="8" fillId="0" borderId="32" xfId="4" applyFont="1" applyFill="1" applyBorder="1" applyAlignment="1">
      <alignment horizontal="left" vertical="center"/>
    </xf>
    <xf numFmtId="0" fontId="8" fillId="0" borderId="39" xfId="4" applyFont="1" applyFill="1" applyBorder="1" applyAlignment="1">
      <alignment horizontal="center" vertical="center" shrinkToFit="1"/>
    </xf>
    <xf numFmtId="0" fontId="8" fillId="0" borderId="31" xfId="4" applyFont="1" applyFill="1" applyBorder="1" applyAlignment="1">
      <alignment horizontal="center" vertical="center" shrinkToFit="1"/>
    </xf>
    <xf numFmtId="0" fontId="8" fillId="0" borderId="32" xfId="4" applyFont="1" applyFill="1" applyBorder="1" applyAlignment="1">
      <alignment horizontal="center" vertical="center" shrinkToFit="1"/>
    </xf>
    <xf numFmtId="0" fontId="8" fillId="0" borderId="11" xfId="4" applyFont="1" applyFill="1" applyBorder="1" applyAlignment="1">
      <alignment vertical="center" wrapText="1"/>
    </xf>
    <xf numFmtId="0" fontId="8" fillId="0" borderId="51" xfId="4" applyFont="1" applyFill="1" applyBorder="1" applyAlignment="1">
      <alignment vertical="center" wrapText="1"/>
    </xf>
    <xf numFmtId="0" fontId="8" fillId="0" borderId="17" xfId="4" applyFont="1" applyFill="1" applyBorder="1" applyAlignment="1">
      <alignment vertical="center"/>
    </xf>
    <xf numFmtId="0" fontId="8" fillId="0" borderId="43" xfId="4" applyFont="1" applyFill="1" applyBorder="1" applyAlignment="1">
      <alignment vertical="center"/>
    </xf>
    <xf numFmtId="0" fontId="8" fillId="0" borderId="18" xfId="4" applyFont="1" applyFill="1" applyBorder="1" applyAlignment="1">
      <alignment horizontal="left" vertical="center"/>
    </xf>
    <xf numFmtId="0" fontId="8"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177" fontId="14" fillId="0" borderId="34" xfId="5" applyNumberFormat="1" applyFont="1" applyBorder="1" applyAlignment="1" applyProtection="1">
      <alignment horizontal="right" vertical="center" shrinkToFit="1"/>
      <protection locked="0"/>
    </xf>
    <xf numFmtId="177" fontId="14" fillId="0" borderId="21" xfId="5" applyNumberFormat="1" applyFont="1" applyBorder="1" applyAlignment="1" applyProtection="1">
      <alignment horizontal="right" vertical="center" shrinkToFit="1"/>
      <protection locked="0"/>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28E6-47B9-ACEB-859AA2CD64F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39650</c:v>
                </c:pt>
                <c:pt idx="1">
                  <c:v>34363</c:v>
                </c:pt>
                <c:pt idx="2">
                  <c:v>13977</c:v>
                </c:pt>
                <c:pt idx="3">
                  <c:v>20425</c:v>
                </c:pt>
                <c:pt idx="4">
                  <c:v>30466</c:v>
                </c:pt>
              </c:numCache>
            </c:numRef>
          </c:val>
          <c:smooth val="0"/>
          <c:extLst>
            <c:ext xmlns:c16="http://schemas.microsoft.com/office/drawing/2014/chart" uri="{C3380CC4-5D6E-409C-BE32-E72D297353CC}">
              <c16:uniqueId val="{00000001-28E6-47B9-ACEB-859AA2CD64F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1.03</c:v>
                </c:pt>
                <c:pt idx="1">
                  <c:v>2.16</c:v>
                </c:pt>
                <c:pt idx="2">
                  <c:v>0.51</c:v>
                </c:pt>
                <c:pt idx="3">
                  <c:v>0.72</c:v>
                </c:pt>
                <c:pt idx="4">
                  <c:v>0.57999999999999996</c:v>
                </c:pt>
              </c:numCache>
            </c:numRef>
          </c:val>
          <c:extLst>
            <c:ext xmlns:c16="http://schemas.microsoft.com/office/drawing/2014/chart" uri="{C3380CC4-5D6E-409C-BE32-E72D297353CC}">
              <c16:uniqueId val="{00000000-F956-4635-8F08-808DB862464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21.51</c:v>
                </c:pt>
                <c:pt idx="1">
                  <c:v>20.84</c:v>
                </c:pt>
                <c:pt idx="2">
                  <c:v>22.35</c:v>
                </c:pt>
                <c:pt idx="3">
                  <c:v>18.18</c:v>
                </c:pt>
                <c:pt idx="4">
                  <c:v>12.66</c:v>
                </c:pt>
              </c:numCache>
            </c:numRef>
          </c:val>
          <c:extLst>
            <c:ext xmlns:c16="http://schemas.microsoft.com/office/drawing/2014/chart" uri="{C3380CC4-5D6E-409C-BE32-E72D297353CC}">
              <c16:uniqueId val="{00000001-F956-4635-8F08-808DB862464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-1.46</c:v>
                </c:pt>
                <c:pt idx="1">
                  <c:v>1.19</c:v>
                </c:pt>
                <c:pt idx="2">
                  <c:v>-1.67</c:v>
                </c:pt>
                <c:pt idx="3">
                  <c:v>-3.13</c:v>
                </c:pt>
                <c:pt idx="4">
                  <c:v>-5.82</c:v>
                </c:pt>
              </c:numCache>
            </c:numRef>
          </c:val>
          <c:smooth val="0"/>
          <c:extLst>
            <c:ext xmlns:c16="http://schemas.microsoft.com/office/drawing/2014/chart" uri="{C3380CC4-5D6E-409C-BE32-E72D297353CC}">
              <c16:uniqueId val="{00000002-F956-4635-8F08-808DB862464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787-431D-8ED3-AB3B61363D7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787-431D-8ED3-AB3B61363D7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787-431D-8ED3-AB3B61363D77}"/>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0.26</c:v>
                </c:pt>
                <c:pt idx="2">
                  <c:v>#N/A</c:v>
                </c:pt>
                <c:pt idx="3">
                  <c:v>0.25</c:v>
                </c:pt>
                <c:pt idx="4">
                  <c:v>#N/A</c:v>
                </c:pt>
                <c:pt idx="5">
                  <c:v>0.28000000000000003</c:v>
                </c:pt>
                <c:pt idx="6">
                  <c:v>#N/A</c:v>
                </c:pt>
                <c:pt idx="7">
                  <c:v>0.28000000000000003</c:v>
                </c:pt>
                <c:pt idx="8">
                  <c:v>#N/A</c:v>
                </c:pt>
                <c:pt idx="9">
                  <c:v>0.34</c:v>
                </c:pt>
              </c:numCache>
            </c:numRef>
          </c:val>
          <c:extLst>
            <c:ext xmlns:c16="http://schemas.microsoft.com/office/drawing/2014/chart" uri="{C3380CC4-5D6E-409C-BE32-E72D297353CC}">
              <c16:uniqueId val="{00000003-B787-431D-8ED3-AB3B61363D77}"/>
            </c:ext>
          </c:extLst>
        </c:ser>
        <c:ser>
          <c:idx val="4"/>
          <c:order val="4"/>
          <c:tx>
            <c:strRef>
              <c:f>データシート!$A$31</c:f>
              <c:strCache>
                <c:ptCount val="1"/>
                <c:pt idx="0">
                  <c:v>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1.03</c:v>
                </c:pt>
                <c:pt idx="2">
                  <c:v>#N/A</c:v>
                </c:pt>
                <c:pt idx="3">
                  <c:v>2.15</c:v>
                </c:pt>
                <c:pt idx="4">
                  <c:v>#N/A</c:v>
                </c:pt>
                <c:pt idx="5">
                  <c:v>0.5</c:v>
                </c:pt>
                <c:pt idx="6">
                  <c:v>#N/A</c:v>
                </c:pt>
                <c:pt idx="7">
                  <c:v>0.71</c:v>
                </c:pt>
                <c:pt idx="8">
                  <c:v>#N/A</c:v>
                </c:pt>
                <c:pt idx="9">
                  <c:v>0.57999999999999996</c:v>
                </c:pt>
              </c:numCache>
            </c:numRef>
          </c:val>
          <c:extLst>
            <c:ext xmlns:c16="http://schemas.microsoft.com/office/drawing/2014/chart" uri="{C3380CC4-5D6E-409C-BE32-E72D297353CC}">
              <c16:uniqueId val="{00000004-B787-431D-8ED3-AB3B61363D77}"/>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1.32</c:v>
                </c:pt>
                <c:pt idx="2">
                  <c:v>#N/A</c:v>
                </c:pt>
                <c:pt idx="3">
                  <c:v>0.94</c:v>
                </c:pt>
                <c:pt idx="4">
                  <c:v>#N/A</c:v>
                </c:pt>
                <c:pt idx="5">
                  <c:v>0.94</c:v>
                </c:pt>
                <c:pt idx="6">
                  <c:v>#N/A</c:v>
                </c:pt>
                <c:pt idx="7">
                  <c:v>0.97</c:v>
                </c:pt>
                <c:pt idx="8">
                  <c:v>#N/A</c:v>
                </c:pt>
                <c:pt idx="9">
                  <c:v>0.88</c:v>
                </c:pt>
              </c:numCache>
            </c:numRef>
          </c:val>
          <c:extLst>
            <c:ext xmlns:c16="http://schemas.microsoft.com/office/drawing/2014/chart" uri="{C3380CC4-5D6E-409C-BE32-E72D297353CC}">
              <c16:uniqueId val="{00000005-B787-431D-8ED3-AB3B61363D77}"/>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1.8</c:v>
                </c:pt>
                <c:pt idx="2">
                  <c:v>#N/A</c:v>
                </c:pt>
                <c:pt idx="3">
                  <c:v>2.2400000000000002</c:v>
                </c:pt>
                <c:pt idx="4">
                  <c:v>#N/A</c:v>
                </c:pt>
                <c:pt idx="5">
                  <c:v>2.29</c:v>
                </c:pt>
                <c:pt idx="6">
                  <c:v>#N/A</c:v>
                </c:pt>
                <c:pt idx="7">
                  <c:v>1.8</c:v>
                </c:pt>
                <c:pt idx="8">
                  <c:v>#N/A</c:v>
                </c:pt>
                <c:pt idx="9">
                  <c:v>1.25</c:v>
                </c:pt>
              </c:numCache>
            </c:numRef>
          </c:val>
          <c:extLst>
            <c:ext xmlns:c16="http://schemas.microsoft.com/office/drawing/2014/chart" uri="{C3380CC4-5D6E-409C-BE32-E72D297353CC}">
              <c16:uniqueId val="{00000006-B787-431D-8ED3-AB3B61363D77}"/>
            </c:ext>
          </c:extLst>
        </c:ser>
        <c:ser>
          <c:idx val="7"/>
          <c:order val="7"/>
          <c:tx>
            <c:strRef>
              <c:f>データシート!$A$34</c:f>
              <c:strCache>
                <c:ptCount val="1"/>
                <c:pt idx="0">
                  <c:v>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9.66</c:v>
                </c:pt>
                <c:pt idx="2">
                  <c:v>#N/A</c:v>
                </c:pt>
                <c:pt idx="3">
                  <c:v>9.25</c:v>
                </c:pt>
                <c:pt idx="4">
                  <c:v>#N/A</c:v>
                </c:pt>
                <c:pt idx="5">
                  <c:v>9.16</c:v>
                </c:pt>
                <c:pt idx="6">
                  <c:v>#N/A</c:v>
                </c:pt>
                <c:pt idx="7">
                  <c:v>8.4700000000000006</c:v>
                </c:pt>
                <c:pt idx="8">
                  <c:v>#N/A</c:v>
                </c:pt>
                <c:pt idx="9">
                  <c:v>8.0399999999999991</c:v>
                </c:pt>
              </c:numCache>
            </c:numRef>
          </c:val>
          <c:extLst>
            <c:ext xmlns:c16="http://schemas.microsoft.com/office/drawing/2014/chart" uri="{C3380CC4-5D6E-409C-BE32-E72D297353CC}">
              <c16:uniqueId val="{00000007-B787-431D-8ED3-AB3B61363D77}"/>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5.72</c:v>
                </c:pt>
                <c:pt idx="2">
                  <c:v>#N/A</c:v>
                </c:pt>
                <c:pt idx="3">
                  <c:v>12.83</c:v>
                </c:pt>
                <c:pt idx="4">
                  <c:v>#N/A</c:v>
                </c:pt>
                <c:pt idx="5">
                  <c:v>19.54</c:v>
                </c:pt>
                <c:pt idx="6">
                  <c:v>#N/A</c:v>
                </c:pt>
                <c:pt idx="7">
                  <c:v>16.12</c:v>
                </c:pt>
                <c:pt idx="8">
                  <c:v>#N/A</c:v>
                </c:pt>
                <c:pt idx="9">
                  <c:v>9.7899999999999991</c:v>
                </c:pt>
              </c:numCache>
            </c:numRef>
          </c:val>
          <c:extLst>
            <c:ext xmlns:c16="http://schemas.microsoft.com/office/drawing/2014/chart" uri="{C3380CC4-5D6E-409C-BE32-E72D297353CC}">
              <c16:uniqueId val="{00000008-B787-431D-8ED3-AB3B61363D77}"/>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13.78</c:v>
                </c:pt>
                <c:pt idx="2">
                  <c:v>#N/A</c:v>
                </c:pt>
                <c:pt idx="3">
                  <c:v>12.96</c:v>
                </c:pt>
                <c:pt idx="4">
                  <c:v>#N/A</c:v>
                </c:pt>
                <c:pt idx="5">
                  <c:v>12.23</c:v>
                </c:pt>
                <c:pt idx="6">
                  <c:v>#N/A</c:v>
                </c:pt>
                <c:pt idx="7">
                  <c:v>11.22</c:v>
                </c:pt>
                <c:pt idx="8">
                  <c:v>#N/A</c:v>
                </c:pt>
                <c:pt idx="9">
                  <c:v>10.38</c:v>
                </c:pt>
              </c:numCache>
            </c:numRef>
          </c:val>
          <c:extLst>
            <c:ext xmlns:c16="http://schemas.microsoft.com/office/drawing/2014/chart" uri="{C3380CC4-5D6E-409C-BE32-E72D297353CC}">
              <c16:uniqueId val="{00000009-B787-431D-8ED3-AB3B61363D7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3520</c:v>
                </c:pt>
                <c:pt idx="5">
                  <c:v>3627</c:v>
                </c:pt>
                <c:pt idx="8">
                  <c:v>3685</c:v>
                </c:pt>
                <c:pt idx="11">
                  <c:v>3781</c:v>
                </c:pt>
                <c:pt idx="14">
                  <c:v>3596</c:v>
                </c:pt>
              </c:numCache>
            </c:numRef>
          </c:val>
          <c:extLst>
            <c:ext xmlns:c16="http://schemas.microsoft.com/office/drawing/2014/chart" uri="{C3380CC4-5D6E-409C-BE32-E72D297353CC}">
              <c16:uniqueId val="{00000000-3A0A-4A84-A00C-6EB97F3BE7F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A0A-4A84-A00C-6EB97F3BE7F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A0A-4A84-A00C-6EB97F3BE7F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A0A-4A84-A00C-6EB97F3BE7F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625</c:v>
                </c:pt>
                <c:pt idx="3">
                  <c:v>576</c:v>
                </c:pt>
                <c:pt idx="6">
                  <c:v>633</c:v>
                </c:pt>
                <c:pt idx="9">
                  <c:v>679</c:v>
                </c:pt>
                <c:pt idx="12">
                  <c:v>676</c:v>
                </c:pt>
              </c:numCache>
            </c:numRef>
          </c:val>
          <c:extLst>
            <c:ext xmlns:c16="http://schemas.microsoft.com/office/drawing/2014/chart" uri="{C3380CC4-5D6E-409C-BE32-E72D297353CC}">
              <c16:uniqueId val="{00000004-3A0A-4A84-A00C-6EB97F3BE7F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A0A-4A84-A00C-6EB97F3BE7F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A0A-4A84-A00C-6EB97F3BE7F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3103</c:v>
                </c:pt>
                <c:pt idx="3">
                  <c:v>3201</c:v>
                </c:pt>
                <c:pt idx="6">
                  <c:v>3443</c:v>
                </c:pt>
                <c:pt idx="9">
                  <c:v>3817</c:v>
                </c:pt>
                <c:pt idx="12">
                  <c:v>3657</c:v>
                </c:pt>
              </c:numCache>
            </c:numRef>
          </c:val>
          <c:extLst>
            <c:ext xmlns:c16="http://schemas.microsoft.com/office/drawing/2014/chart" uri="{C3380CC4-5D6E-409C-BE32-E72D297353CC}">
              <c16:uniqueId val="{00000007-3A0A-4A84-A00C-6EB97F3BE7F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208</c:v>
                </c:pt>
                <c:pt idx="2">
                  <c:v>#N/A</c:v>
                </c:pt>
                <c:pt idx="3">
                  <c:v>#N/A</c:v>
                </c:pt>
                <c:pt idx="4">
                  <c:v>150</c:v>
                </c:pt>
                <c:pt idx="5">
                  <c:v>#N/A</c:v>
                </c:pt>
                <c:pt idx="6">
                  <c:v>#N/A</c:v>
                </c:pt>
                <c:pt idx="7">
                  <c:v>391</c:v>
                </c:pt>
                <c:pt idx="8">
                  <c:v>#N/A</c:v>
                </c:pt>
                <c:pt idx="9">
                  <c:v>#N/A</c:v>
                </c:pt>
                <c:pt idx="10">
                  <c:v>715</c:v>
                </c:pt>
                <c:pt idx="11">
                  <c:v>#N/A</c:v>
                </c:pt>
                <c:pt idx="12">
                  <c:v>#N/A</c:v>
                </c:pt>
                <c:pt idx="13">
                  <c:v>737</c:v>
                </c:pt>
                <c:pt idx="14">
                  <c:v>#N/A</c:v>
                </c:pt>
              </c:numCache>
            </c:numRef>
          </c:val>
          <c:smooth val="0"/>
          <c:extLst>
            <c:ext xmlns:c16="http://schemas.microsoft.com/office/drawing/2014/chart" uri="{C3380CC4-5D6E-409C-BE32-E72D297353CC}">
              <c16:uniqueId val="{00000008-3A0A-4A84-A00C-6EB97F3BE7F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33260</c:v>
                </c:pt>
                <c:pt idx="5">
                  <c:v>33933</c:v>
                </c:pt>
                <c:pt idx="8">
                  <c:v>32465</c:v>
                </c:pt>
                <c:pt idx="11">
                  <c:v>30841</c:v>
                </c:pt>
                <c:pt idx="14">
                  <c:v>29481</c:v>
                </c:pt>
              </c:numCache>
            </c:numRef>
          </c:val>
          <c:extLst>
            <c:ext xmlns:c16="http://schemas.microsoft.com/office/drawing/2014/chart" uri="{C3380CC4-5D6E-409C-BE32-E72D297353CC}">
              <c16:uniqueId val="{00000000-8A36-4B65-B978-0816C01505F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11389</c:v>
                </c:pt>
                <c:pt idx="5">
                  <c:v>10581</c:v>
                </c:pt>
                <c:pt idx="8">
                  <c:v>9807</c:v>
                </c:pt>
                <c:pt idx="11">
                  <c:v>8976</c:v>
                </c:pt>
                <c:pt idx="14">
                  <c:v>8612</c:v>
                </c:pt>
              </c:numCache>
            </c:numRef>
          </c:val>
          <c:extLst>
            <c:ext xmlns:c16="http://schemas.microsoft.com/office/drawing/2014/chart" uri="{C3380CC4-5D6E-409C-BE32-E72D297353CC}">
              <c16:uniqueId val="{00000001-8A36-4B65-B978-0816C01505F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8162</c:v>
                </c:pt>
                <c:pt idx="5">
                  <c:v>8433</c:v>
                </c:pt>
                <c:pt idx="8">
                  <c:v>8888</c:v>
                </c:pt>
                <c:pt idx="11">
                  <c:v>8062</c:v>
                </c:pt>
                <c:pt idx="14">
                  <c:v>6773</c:v>
                </c:pt>
              </c:numCache>
            </c:numRef>
          </c:val>
          <c:extLst>
            <c:ext xmlns:c16="http://schemas.microsoft.com/office/drawing/2014/chart" uri="{C3380CC4-5D6E-409C-BE32-E72D297353CC}">
              <c16:uniqueId val="{00000002-8A36-4B65-B978-0816C01505F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A36-4B65-B978-0816C01505F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A36-4B65-B978-0816C01505F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A36-4B65-B978-0816C01505F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3639</c:v>
                </c:pt>
                <c:pt idx="3">
                  <c:v>3644</c:v>
                </c:pt>
                <c:pt idx="6">
                  <c:v>3529</c:v>
                </c:pt>
                <c:pt idx="9">
                  <c:v>3917</c:v>
                </c:pt>
                <c:pt idx="12">
                  <c:v>3997</c:v>
                </c:pt>
              </c:numCache>
            </c:numRef>
          </c:val>
          <c:extLst>
            <c:ext xmlns:c16="http://schemas.microsoft.com/office/drawing/2014/chart" uri="{C3380CC4-5D6E-409C-BE32-E72D297353CC}">
              <c16:uniqueId val="{00000006-8A36-4B65-B978-0816C01505F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8A36-4B65-B978-0816C01505F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8830</c:v>
                </c:pt>
                <c:pt idx="3">
                  <c:v>7599</c:v>
                </c:pt>
                <c:pt idx="6">
                  <c:v>7026</c:v>
                </c:pt>
                <c:pt idx="9">
                  <c:v>9241</c:v>
                </c:pt>
                <c:pt idx="12">
                  <c:v>8526</c:v>
                </c:pt>
              </c:numCache>
            </c:numRef>
          </c:val>
          <c:extLst>
            <c:ext xmlns:c16="http://schemas.microsoft.com/office/drawing/2014/chart" uri="{C3380CC4-5D6E-409C-BE32-E72D297353CC}">
              <c16:uniqueId val="{00000008-8A36-4B65-B978-0816C01505F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c:v>
                </c:pt>
                <c:pt idx="3">
                  <c:v>3</c:v>
                </c:pt>
                <c:pt idx="6">
                  <c:v>2</c:v>
                </c:pt>
                <c:pt idx="9">
                  <c:v>2</c:v>
                </c:pt>
                <c:pt idx="12">
                  <c:v>2</c:v>
                </c:pt>
              </c:numCache>
            </c:numRef>
          </c:val>
          <c:extLst>
            <c:ext xmlns:c16="http://schemas.microsoft.com/office/drawing/2014/chart" uri="{C3380CC4-5D6E-409C-BE32-E72D297353CC}">
              <c16:uniqueId val="{00000009-8A36-4B65-B978-0816C01505F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36650</c:v>
                </c:pt>
                <c:pt idx="3">
                  <c:v>35687</c:v>
                </c:pt>
                <c:pt idx="6">
                  <c:v>33004</c:v>
                </c:pt>
                <c:pt idx="9">
                  <c:v>30330</c:v>
                </c:pt>
                <c:pt idx="12">
                  <c:v>28710</c:v>
                </c:pt>
              </c:numCache>
            </c:numRef>
          </c:val>
          <c:extLst>
            <c:ext xmlns:c16="http://schemas.microsoft.com/office/drawing/2014/chart" uri="{C3380CC4-5D6E-409C-BE32-E72D297353CC}">
              <c16:uniqueId val="{0000000A-8A36-4B65-B978-0816C01505F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A36-4B65-B978-0816C01505F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5235</c:v>
                </c:pt>
                <c:pt idx="1">
                  <c:v>4336</c:v>
                </c:pt>
                <c:pt idx="2">
                  <c:v>3092</c:v>
                </c:pt>
              </c:numCache>
            </c:numRef>
          </c:val>
          <c:extLst>
            <c:ext xmlns:c16="http://schemas.microsoft.com/office/drawing/2014/chart" uri="{C3380CC4-5D6E-409C-BE32-E72D297353CC}">
              <c16:uniqueId val="{00000000-9E34-4D7C-A766-ABA7F240DF4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9E34-4D7C-A766-ABA7F240DF4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2449</c:v>
                </c:pt>
                <c:pt idx="1">
                  <c:v>2614</c:v>
                </c:pt>
                <c:pt idx="2">
                  <c:v>2554</c:v>
                </c:pt>
              </c:numCache>
            </c:numRef>
          </c:val>
          <c:extLst>
            <c:ext xmlns:c16="http://schemas.microsoft.com/office/drawing/2014/chart" uri="{C3380CC4-5D6E-409C-BE32-E72D297353CC}">
              <c16:uniqueId val="{00000002-9E34-4D7C-A766-ABA7F240DF4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大阪府池田市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tx1"/>
              </a:solidFill>
              <a:latin typeface="ＭＳ ゴシック" pitchFamily="49" charset="-128"/>
              <a:ea typeface="ＭＳ ゴシック" pitchFamily="49" charset="-128"/>
            </a:rPr>
            <a:t>　一般会計が発行した地方債の元利償還金は、平成</a:t>
          </a:r>
          <a:r>
            <a:rPr kumimoji="1" lang="en-US" altLang="ja-JP" sz="1200">
              <a:solidFill>
                <a:schemeClr val="tx1"/>
              </a:solidFill>
              <a:latin typeface="ＭＳ ゴシック" pitchFamily="49" charset="-128"/>
              <a:ea typeface="ＭＳ ゴシック" pitchFamily="49" charset="-128"/>
            </a:rPr>
            <a:t>16</a:t>
          </a:r>
          <a:r>
            <a:rPr kumimoji="1" lang="ja-JP" altLang="en-US" sz="1200">
              <a:solidFill>
                <a:schemeClr val="tx1"/>
              </a:solidFill>
              <a:latin typeface="ＭＳ ゴシック" pitchFamily="49" charset="-128"/>
              <a:ea typeface="ＭＳ ゴシック" pitchFamily="49" charset="-128"/>
            </a:rPr>
            <a:t>年度発行の減税補填債や臨時財政対策債の元金償還完了などにより減少となった。</a:t>
          </a:r>
        </a:p>
        <a:p>
          <a:r>
            <a:rPr kumimoji="1" lang="ja-JP" altLang="en-US" sz="1200">
              <a:solidFill>
                <a:schemeClr val="tx1"/>
              </a:solidFill>
              <a:latin typeface="ＭＳ ゴシック" pitchFamily="49" charset="-128"/>
              <a:ea typeface="ＭＳ ゴシック" pitchFamily="49" charset="-128"/>
            </a:rPr>
            <a:t>　企業債の元利償還金に充当したと認められる一般会計からの繰入金については、病院事業の繰入金が減少したことから、元利償還金に対する繰入金も同様に減少となった。</a:t>
          </a:r>
        </a:p>
        <a:p>
          <a:r>
            <a:rPr kumimoji="1" lang="ja-JP" altLang="en-US" sz="1200">
              <a:solidFill>
                <a:schemeClr val="tx1"/>
              </a:solidFill>
              <a:latin typeface="ＭＳ ゴシック" pitchFamily="49" charset="-128"/>
              <a:ea typeface="ＭＳ ゴシック" pitchFamily="49" charset="-128"/>
            </a:rPr>
            <a:t>　また、元利償還金などから控除される都市計画事業のために発行した地方債等の元利償還金に充当した都市計画税、普通交付税の基準財政需要額に算入された地方債等の元利償還金についてはともに減少となった。</a:t>
          </a:r>
        </a:p>
        <a:p>
          <a:r>
            <a:rPr kumimoji="1" lang="ja-JP" altLang="en-US" sz="1200">
              <a:solidFill>
                <a:schemeClr val="tx1"/>
              </a:solidFill>
              <a:latin typeface="ＭＳ ゴシック" pitchFamily="49" charset="-128"/>
              <a:ea typeface="ＭＳ ゴシック" pitchFamily="49" charset="-128"/>
            </a:rPr>
            <a:t>　これらの結果、実質公債費比率の分子は増加となった。</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大阪府池田市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ja-JP" altLang="en-US" sz="1200">
              <a:solidFill>
                <a:schemeClr val="tx1"/>
              </a:solidFill>
              <a:latin typeface="ＭＳ ゴシック" pitchFamily="49" charset="-128"/>
              <a:ea typeface="ＭＳ ゴシック" pitchFamily="49" charset="-128"/>
            </a:rPr>
            <a:t>将来負担額のうち一般会計の地方債現在高は、平成</a:t>
          </a:r>
          <a:r>
            <a:rPr kumimoji="1" lang="en-US" altLang="ja-JP" sz="1200">
              <a:solidFill>
                <a:schemeClr val="tx1"/>
              </a:solidFill>
              <a:latin typeface="ＭＳ ゴシック" pitchFamily="49" charset="-128"/>
              <a:ea typeface="ＭＳ ゴシック" pitchFamily="49" charset="-128"/>
            </a:rPr>
            <a:t>30</a:t>
          </a:r>
          <a:r>
            <a:rPr kumimoji="1" lang="ja-JP" altLang="en-US" sz="1200">
              <a:solidFill>
                <a:schemeClr val="tx1"/>
              </a:solidFill>
              <a:latin typeface="ＭＳ ゴシック" pitchFamily="49" charset="-128"/>
              <a:ea typeface="ＭＳ ゴシック" pitchFamily="49" charset="-128"/>
            </a:rPr>
            <a:t>年度から学校給食センターをはじめとした大型の建設事業等により３年連続の増加となり、令和２年度末残高は過去最大の残高となったが、令和５年度に引き続き今年度も、臨時財政対策債などの借入の減少により年度末残高が減少した。</a:t>
          </a:r>
        </a:p>
        <a:p>
          <a:r>
            <a:rPr kumimoji="1" lang="ja-JP" altLang="en-US" sz="1200">
              <a:solidFill>
                <a:schemeClr val="tx1"/>
              </a:solidFill>
              <a:latin typeface="ＭＳ ゴシック" pitchFamily="49" charset="-128"/>
              <a:ea typeface="ＭＳ ゴシック" pitchFamily="49" charset="-128"/>
            </a:rPr>
            <a:t>　公営企業債等繰入見込額は病院事業会計に経常損失が生じたものの、公共下水道事業会計の元利償還金に対する繰入割合が減少したことにより、減少となった。</a:t>
          </a:r>
        </a:p>
        <a:p>
          <a:r>
            <a:rPr kumimoji="1" lang="ja-JP" altLang="en-US" sz="1200">
              <a:solidFill>
                <a:schemeClr val="tx1"/>
              </a:solidFill>
              <a:latin typeface="ＭＳ ゴシック" pitchFamily="49" charset="-128"/>
              <a:ea typeface="ＭＳ ゴシック" pitchFamily="49" charset="-128"/>
            </a:rPr>
            <a:t>　将来的に普通交付税の基準財政需要額に算入される地方債の現在高は、令和３年度まで、交付税算入率が高い緊急防災・減災事業債などの増に伴い増加傾向が続いていたが、臨時財政対策債に係る算入の減などにより、前年度に引き続き今年度も減少した。</a:t>
          </a:r>
        </a:p>
        <a:p>
          <a:r>
            <a:rPr kumimoji="1" lang="ja-JP" altLang="en-US" sz="1200">
              <a:solidFill>
                <a:schemeClr val="tx1"/>
              </a:solidFill>
              <a:latin typeface="ＭＳ ゴシック" pitchFamily="49" charset="-128"/>
              <a:ea typeface="ＭＳ ゴシック" pitchFamily="49" charset="-128"/>
            </a:rPr>
            <a:t>　将来負担比率の分子は、充当可能基金や基準財政需要額算入見込額の減少等によって前年度と比べて増加した。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大阪府池田市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市税収入の減少等による歳入減少に伴う財政調整基金の取崩しや、各基金の目的に応じた取崩しを行ったため、指定寄附金の積立や令和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年度決算における決算剰余金を積み立てたものの、基金全体としては</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・社会保障関係経費の増大や公共施設の老朽化対策に伴い、中長期的に基金の減少が見込まれるため、計画的に事業を実施するため適正な基金管理に努める。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・みんなでつくるまち推進基金：暮らしやすく、個性豊かで活力に満ちた地域社会実現のための経費に充てる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・福祉基金：福祉施設の整備及び拡充並びに地域福祉の推進のための経費に充てる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・子ども・子育て基金：子ども・子育て家庭の支援推進施策に要する経費に充てる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・教育振興基金：幼稚園、小学校、中学校及び義務教育学校の教育並びに社会教育の振興のための経費に充てる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・世界に誇れる安全で安心なまちづくり基金：地域安全活動の推進のための経費に充てる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指定寄附金を各特定目的金に積み立てたものの、各基金の目的に応じた取崩しを行ったことにより、全体としては減となった</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・公共施設の老朽化対策などにより、中長期的に基金の減少が見込まれるため、計画的に事業を実施するため適正な基金管理に努める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年度決算における決算剰余金のうち</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億円を積み立てたものの、令和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年度に</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億円取り崩したことにより減となった</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・社会保障関係経費の増大や公共施設の老朽化対策に伴う元利償還金の増加などにより、今後も減少が見込まれるが標準財政規模比の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％に達するように計画的な財政運営に努める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大阪府池田市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102,636
100,496
22.14
45,720,883
45,524,144
142,125
24,428,377
28,709,846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aseline="0">
              <a:solidFill>
                <a:schemeClr val="tx1"/>
              </a:solidFill>
              <a:latin typeface="ＭＳ Ｐゴシック" panose="020B0600070205080204" pitchFamily="50" charset="-128"/>
              <a:ea typeface="ＭＳ Ｐゴシック" panose="020B0600070205080204" pitchFamily="50" charset="-128"/>
            </a:rPr>
            <a:t>　地方特例交付金や所得割などの増加により基準財政収入額が増加したものの、それ以上に、こども子育て費や給与改定費の増により基準財政需要額が増加したことに伴い、単年度の財政力指数は</a:t>
          </a:r>
          <a:r>
            <a:rPr kumimoji="1" lang="en-US" altLang="ja-JP" sz="1200" baseline="0">
              <a:solidFill>
                <a:schemeClr val="tx1"/>
              </a:solidFill>
              <a:latin typeface="ＭＳ Ｐゴシック" panose="020B0600070205080204" pitchFamily="50" charset="-128"/>
              <a:ea typeface="ＭＳ Ｐゴシック" panose="020B0600070205080204" pitchFamily="50" charset="-128"/>
            </a:rPr>
            <a:t>0.017</a:t>
          </a:r>
          <a:r>
            <a:rPr kumimoji="1" lang="ja-JP" altLang="en-US" sz="1200" baseline="0">
              <a:solidFill>
                <a:schemeClr val="tx1"/>
              </a:solidFill>
              <a:latin typeface="ＭＳ Ｐゴシック" panose="020B0600070205080204" pitchFamily="50" charset="-128"/>
              <a:ea typeface="ＭＳ Ｐゴシック" panose="020B0600070205080204" pitchFamily="50" charset="-128"/>
            </a:rPr>
            <a:t>の減となった。３か年平均では前年度から</a:t>
          </a:r>
          <a:r>
            <a:rPr kumimoji="1" lang="en-US" altLang="ja-JP" sz="1200" baseline="0">
              <a:solidFill>
                <a:schemeClr val="tx1"/>
              </a:solidFill>
              <a:latin typeface="ＭＳ Ｐゴシック" panose="020B0600070205080204" pitchFamily="50" charset="-128"/>
              <a:ea typeface="ＭＳ Ｐゴシック" panose="020B0600070205080204" pitchFamily="50" charset="-128"/>
            </a:rPr>
            <a:t>0.02</a:t>
          </a:r>
          <a:r>
            <a:rPr kumimoji="1" lang="ja-JP" altLang="en-US" sz="1200" baseline="0">
              <a:solidFill>
                <a:schemeClr val="tx1"/>
              </a:solidFill>
              <a:latin typeface="ＭＳ Ｐゴシック" panose="020B0600070205080204" pitchFamily="50" charset="-128"/>
              <a:ea typeface="ＭＳ Ｐゴシック" panose="020B0600070205080204" pitchFamily="50" charset="-128"/>
            </a:rPr>
            <a:t>の減となったものの、類似団体内平均値を上回る水準を維持している。</a:t>
          </a:r>
        </a:p>
        <a:p>
          <a:r>
            <a:rPr kumimoji="1" lang="ja-JP" altLang="en-US" sz="1200" baseline="0">
              <a:solidFill>
                <a:schemeClr val="tx1"/>
              </a:solidFill>
              <a:latin typeface="ＭＳ Ｐゴシック" panose="020B0600070205080204" pitchFamily="50" charset="-128"/>
              <a:ea typeface="ＭＳ Ｐゴシック" panose="020B0600070205080204" pitchFamily="50" charset="-128"/>
            </a:rPr>
            <a:t>　しかしながら、今後も市税収入の大幅な増加は見込めない中で公共施設の更新を進めなければならず、投資的経費の抑制や維持管理経費の見直しなどライフサイクルコストの低減に努めるとともに、徴収体制の充実等により一層の歳入確保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162378</xdr:rowOff>
    </xdr:from>
    <xdr:to>
      <xdr:col>23</xdr:col>
      <xdr:colOff>133350</xdr:colOff>
      <xdr:row>42</xdr:row>
      <xdr:rowOff>25400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91828"/>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93435</xdr:rowOff>
    </xdr:from>
    <xdr:to>
      <xdr:col>19</xdr:col>
      <xdr:colOff>133350</xdr:colOff>
      <xdr:row>41</xdr:row>
      <xdr:rowOff>162378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22885"/>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24493</xdr:rowOff>
    </xdr:from>
    <xdr:to>
      <xdr:col>15</xdr:col>
      <xdr:colOff>82550</xdr:colOff>
      <xdr:row>41</xdr:row>
      <xdr:rowOff>93435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053943"/>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144235</xdr:rowOff>
    </xdr:from>
    <xdr:to>
      <xdr:col>11</xdr:col>
      <xdr:colOff>31750</xdr:colOff>
      <xdr:row>41</xdr:row>
      <xdr:rowOff>24493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002235"/>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162577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111578</xdr:rowOff>
    </xdr:from>
    <xdr:to>
      <xdr:col>19</xdr:col>
      <xdr:colOff>184150</xdr:colOff>
      <xdr:row>42</xdr:row>
      <xdr:rowOff>41728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42635</xdr:rowOff>
    </xdr:from>
    <xdr:to>
      <xdr:col>15</xdr:col>
      <xdr:colOff>133350</xdr:colOff>
      <xdr:row>41</xdr:row>
      <xdr:rowOff>144235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154412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145143</xdr:rowOff>
    </xdr:from>
    <xdr:to>
      <xdr:col>11</xdr:col>
      <xdr:colOff>82550</xdr:colOff>
      <xdr:row>41</xdr:row>
      <xdr:rowOff>75293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85470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93435</xdr:rowOff>
    </xdr:from>
    <xdr:to>
      <xdr:col>7</xdr:col>
      <xdr:colOff>31750</xdr:colOff>
      <xdr:row>41</xdr:row>
      <xdr:rowOff>23585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33762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72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令和６年度は、歳入面では地方特例交付金や地方交付税の増加により経常一般財源等が増加した一方、歳出面では人件費や扶助費が増加したことにより、経常一般財源等の増加以上に経常経費に充当する一般財源の額が増加したことに伴い、経常収支比率は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2.3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ポイント悪化し、類似団体内平均値を</a:t>
          </a:r>
          <a:r>
            <a:rPr kumimoji="1" lang="en-US" altLang="ja-JP" sz="1300">
              <a:solidFill>
                <a:schemeClr val="tx1"/>
              </a:solidFill>
              <a:latin typeface="ＭＳ Ｐゴシック" panose="020B0600070205080204" pitchFamily="50" charset="-128"/>
              <a:ea typeface="ＭＳ Ｐゴシック" panose="020B0600070205080204" pitchFamily="50" charset="-128"/>
            </a:rPr>
            <a:t>5.1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ポイント上回る水準となった。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今後も歳入の根幹をなす市税収入の大幅な増加は見込めないため、継続して行財政改革に取り組み、財政構造の弾力性の確保に努める。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15240</xdr:rowOff>
    </xdr:from>
    <xdr:to>
      <xdr:col>23</xdr:col>
      <xdr:colOff>133350</xdr:colOff>
      <xdr:row>65</xdr:row>
      <xdr:rowOff>28787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988040"/>
          <a:ext cx="838200" cy="18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66040</xdr:rowOff>
    </xdr:from>
    <xdr:to>
      <xdr:col>19</xdr:col>
      <xdr:colOff>133350</xdr:colOff>
      <xdr:row>64</xdr:row>
      <xdr:rowOff>15240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86739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145644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43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4233</xdr:rowOff>
    </xdr:from>
    <xdr:to>
      <xdr:col>15</xdr:col>
      <xdr:colOff>82550</xdr:colOff>
      <xdr:row>63</xdr:row>
      <xdr:rowOff>66040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634133"/>
          <a:ext cx="889000" cy="233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41081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4233</xdr:rowOff>
    </xdr:from>
    <xdr:to>
      <xdr:col>11</xdr:col>
      <xdr:colOff>31750</xdr:colOff>
      <xdr:row>62</xdr:row>
      <xdr:rowOff>149013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634133"/>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134637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137600</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149437</xdr:rowOff>
    </xdr:from>
    <xdr:to>
      <xdr:col>23</xdr:col>
      <xdr:colOff>184150</xdr:colOff>
      <xdr:row>65</xdr:row>
      <xdr:rowOff>79587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12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121514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094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135890</xdr:rowOff>
    </xdr:from>
    <xdr:to>
      <xdr:col>19</xdr:col>
      <xdr:colOff>184150</xdr:colOff>
      <xdr:row>64</xdr:row>
      <xdr:rowOff>66040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50817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02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15240</xdr:rowOff>
    </xdr:from>
    <xdr:to>
      <xdr:col>15</xdr:col>
      <xdr:colOff>133350</xdr:colOff>
      <xdr:row>63</xdr:row>
      <xdr:rowOff>116840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101617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124883</xdr:rowOff>
    </xdr:from>
    <xdr:to>
      <xdr:col>11</xdr:col>
      <xdr:colOff>82550</xdr:colOff>
      <xdr:row>62</xdr:row>
      <xdr:rowOff>55033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39810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66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98213</xdr:rowOff>
    </xdr:from>
    <xdr:to>
      <xdr:col>7</xdr:col>
      <xdr:colOff>31750</xdr:colOff>
      <xdr:row>63</xdr:row>
      <xdr:rowOff>28363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13140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81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[160,024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令和６年度は、物価高騰対策や予防接種にかかる経費などに伴い物件費が増加したことに加え、人事院勧告に伴い人件費が増加したため、前年度より増加となった。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今後もさらなる委託化によるコスト削減を含めた適切な人員配置を進めることにより、類似団体内平均値の水準を目指す。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26133</xdr:rowOff>
    </xdr:from>
    <xdr:to>
      <xdr:col>23</xdr:col>
      <xdr:colOff>133350</xdr:colOff>
      <xdr:row>85</xdr:row>
      <xdr:rowOff>166128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599383"/>
          <a:ext cx="838200" cy="13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18288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24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26133</xdr:rowOff>
    </xdr:from>
    <xdr:to>
      <xdr:col>19</xdr:col>
      <xdr:colOff>133350</xdr:colOff>
      <xdr:row>85</xdr:row>
      <xdr:rowOff>71819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599383"/>
          <a:ext cx="889000" cy="4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557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5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26321</xdr:rowOff>
    </xdr:from>
    <xdr:to>
      <xdr:col>15</xdr:col>
      <xdr:colOff>82550</xdr:colOff>
      <xdr:row>85</xdr:row>
      <xdr:rowOff>71819</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599571"/>
          <a:ext cx="889000" cy="45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22837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81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124892</xdr:rowOff>
    </xdr:from>
    <xdr:to>
      <xdr:col>11</xdr:col>
      <xdr:colOff>31750</xdr:colOff>
      <xdr:row>85</xdr:row>
      <xdr:rowOff>26321</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355242"/>
          <a:ext cx="889000" cy="244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132084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1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89984</xdr:rowOff>
    </xdr:from>
    <xdr:to>
      <xdr:col>7</xdr:col>
      <xdr:colOff>31750</xdr:colOff>
      <xdr:row>83</xdr:row>
      <xdr:rowOff>20134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30311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115328</xdr:rowOff>
    </xdr:from>
    <xdr:to>
      <xdr:col>23</xdr:col>
      <xdr:colOff>184150</xdr:colOff>
      <xdr:row>86</xdr:row>
      <xdr:rowOff>45478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688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87405</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660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146783</xdr:rowOff>
    </xdr:from>
    <xdr:to>
      <xdr:col>19</xdr:col>
      <xdr:colOff>184150</xdr:colOff>
      <xdr:row>85</xdr:row>
      <xdr:rowOff>76933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548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61710</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634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21019</xdr:rowOff>
    </xdr:from>
    <xdr:to>
      <xdr:col>15</xdr:col>
      <xdr:colOff>133350</xdr:colOff>
      <xdr:row>85</xdr:row>
      <xdr:rowOff>122619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594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107396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68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146971</xdr:rowOff>
    </xdr:from>
    <xdr:to>
      <xdr:col>11</xdr:col>
      <xdr:colOff>82550</xdr:colOff>
      <xdr:row>85</xdr:row>
      <xdr:rowOff>77121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548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61898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635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74092</xdr:rowOff>
    </xdr:from>
    <xdr:to>
      <xdr:col>7</xdr:col>
      <xdr:colOff>31750</xdr:colOff>
      <xdr:row>84</xdr:row>
      <xdr:rowOff>4242</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304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160469</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390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国と比較し初任給基準が高いこと、若年層職員が増加していること及び</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歳超職員の昇給停止を行っていないことなどから、ラスパイレス指数が類似団体を上回っている状況。</a:t>
          </a:r>
        </a:p>
        <a:p>
          <a:r>
            <a:rPr kumimoji="1" lang="ja-JP" altLang="en-US" sz="1300">
              <a:latin typeface="ＭＳ Ｐゴシック" panose="020B0600070205080204" pitchFamily="50" charset="-128"/>
              <a:ea typeface="ＭＳ Ｐゴシック" panose="020B0600070205080204" pitchFamily="50" charset="-128"/>
            </a:rPr>
            <a:t>　 今後、等級別職員数や年齢構成を考慮した採用により給与水準の適正化に努める。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60325</xdr:rowOff>
    </xdr:from>
    <xdr:to>
      <xdr:col>81</xdr:col>
      <xdr:colOff>44450</xdr:colOff>
      <xdr:row>88</xdr:row>
      <xdr:rowOff>160866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5147925"/>
          <a:ext cx="8382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138236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40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40216</xdr:rowOff>
    </xdr:from>
    <xdr:to>
      <xdr:col>77</xdr:col>
      <xdr:colOff>44450</xdr:colOff>
      <xdr:row>88</xdr:row>
      <xdr:rowOff>160866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512781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62036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63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40216</xdr:rowOff>
    </xdr:from>
    <xdr:to>
      <xdr:col>72</xdr:col>
      <xdr:colOff>203200</xdr:colOff>
      <xdr:row>89</xdr:row>
      <xdr:rowOff>69850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5127816"/>
          <a:ext cx="889000" cy="20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102252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50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69850</xdr:rowOff>
    </xdr:from>
    <xdr:to>
      <xdr:col>68</xdr:col>
      <xdr:colOff>152400</xdr:colOff>
      <xdr:row>89</xdr:row>
      <xdr:rowOff>69850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5328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71561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644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9525</xdr:rowOff>
    </xdr:from>
    <xdr:to>
      <xdr:col>81</xdr:col>
      <xdr:colOff>95250</xdr:colOff>
      <xdr:row>88</xdr:row>
      <xdr:rowOff>111125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153052</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5069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110066</xdr:rowOff>
    </xdr:from>
    <xdr:to>
      <xdr:col>77</xdr:col>
      <xdr:colOff>95250</xdr:colOff>
      <xdr:row>89</xdr:row>
      <xdr:rowOff>40216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519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24993</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2840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160866</xdr:rowOff>
    </xdr:from>
    <xdr:to>
      <xdr:col>73</xdr:col>
      <xdr:colOff>44450</xdr:colOff>
      <xdr:row>88</xdr:row>
      <xdr:rowOff>91016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75793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16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19050</xdr:rowOff>
    </xdr:from>
    <xdr:to>
      <xdr:col>68</xdr:col>
      <xdr:colOff>203200</xdr:colOff>
      <xdr:row>89</xdr:row>
      <xdr:rowOff>120650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105427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19050</xdr:rowOff>
    </xdr:from>
    <xdr:to>
      <xdr:col>64</xdr:col>
      <xdr:colOff>152400</xdr:colOff>
      <xdr:row>89</xdr:row>
      <xdr:rowOff>120650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105427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事業の選択と集中や業務効率化の推進など様々な分野で行政のスリム化を進めており、平成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23</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年度以降類似団体平均値を下回る職員数となっていたが、多様化する行政需要への対応やワークライフバランスの促進などにより職員が増加したため平均値を上回っている。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今後も安定的な財政構造を確立し、行政サービスの質を維持しつつ適正な定員管理に努める。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23813</xdr:rowOff>
    </xdr:from>
    <xdr:to>
      <xdr:col>81</xdr:col>
      <xdr:colOff>44450</xdr:colOff>
      <xdr:row>63</xdr:row>
      <xdr:rowOff>128376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825163"/>
          <a:ext cx="8382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15681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64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153035</xdr:rowOff>
    </xdr:from>
    <xdr:to>
      <xdr:col>77</xdr:col>
      <xdr:colOff>44450</xdr:colOff>
      <xdr:row>63</xdr:row>
      <xdr:rowOff>23813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782935"/>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73465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74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140970</xdr:rowOff>
    </xdr:from>
    <xdr:to>
      <xdr:col>72</xdr:col>
      <xdr:colOff>203200</xdr:colOff>
      <xdr:row>62</xdr:row>
      <xdr:rowOff>153035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77087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61400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136948</xdr:rowOff>
    </xdr:from>
    <xdr:to>
      <xdr:col>68</xdr:col>
      <xdr:colOff>152400</xdr:colOff>
      <xdr:row>62</xdr:row>
      <xdr:rowOff>140970</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766848"/>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49335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126365</xdr:rowOff>
    </xdr:from>
    <xdr:to>
      <xdr:col>64</xdr:col>
      <xdr:colOff>152400</xdr:colOff>
      <xdr:row>63</xdr:row>
      <xdr:rowOff>56515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41292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77576</xdr:rowOff>
    </xdr:from>
    <xdr:to>
      <xdr:col>81</xdr:col>
      <xdr:colOff>95250</xdr:colOff>
      <xdr:row>64</xdr:row>
      <xdr:rowOff>7726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878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49653</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851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144463</xdr:rowOff>
    </xdr:from>
    <xdr:to>
      <xdr:col>77</xdr:col>
      <xdr:colOff>95250</xdr:colOff>
      <xdr:row>63</xdr:row>
      <xdr:rowOff>74613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77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84790</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543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102235</xdr:rowOff>
    </xdr:from>
    <xdr:to>
      <xdr:col>73</xdr:col>
      <xdr:colOff>44450</xdr:colOff>
      <xdr:row>63</xdr:row>
      <xdr:rowOff>32385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73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42562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501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90170</xdr:rowOff>
    </xdr:from>
    <xdr:to>
      <xdr:col>68</xdr:col>
      <xdr:colOff>203200</xdr:colOff>
      <xdr:row>63</xdr:row>
      <xdr:rowOff>20320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30497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86148</xdr:rowOff>
    </xdr:from>
    <xdr:to>
      <xdr:col>64</xdr:col>
      <xdr:colOff>152400</xdr:colOff>
      <xdr:row>63</xdr:row>
      <xdr:rowOff>16298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716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26475</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48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令和６年度は、一般会計の元利償還金及び都市計画税充当可能額等が減少した結果、単年度の実質公債費比率は</a:t>
          </a:r>
          <a:r>
            <a:rPr kumimoji="1" lang="en-US" altLang="ja-JP" sz="1300">
              <a:solidFill>
                <a:schemeClr val="tx1"/>
              </a:solidFill>
              <a:latin typeface="ＭＳ Ｐゴシック" panose="020B0600070205080204" pitchFamily="50" charset="-128"/>
              <a:ea typeface="ＭＳ Ｐゴシック" panose="020B0600070205080204" pitchFamily="50" charset="-128"/>
            </a:rPr>
            <a:t>0.015</a:t>
          </a:r>
          <a:r>
            <a:rPr kumimoji="1" lang="ja-JP" altLang="en-US" sz="1300">
              <a:solidFill>
                <a:schemeClr val="tx1"/>
              </a:solidFill>
              <a:latin typeface="ＭＳ Ｐゴシック" panose="020B0600070205080204" pitchFamily="50" charset="-128"/>
              <a:ea typeface="ＭＳ Ｐゴシック" panose="020B0600070205080204" pitchFamily="50" charset="-128"/>
            </a:rPr>
            <a:t>の減となった。一方、３か年平均では</a:t>
          </a:r>
          <a:r>
            <a:rPr kumimoji="1" lang="en-US" altLang="ja-JP" sz="1300">
              <a:solidFill>
                <a:schemeClr val="tx1"/>
              </a:solidFill>
              <a:latin typeface="ＭＳ Ｐゴシック" panose="020B0600070205080204" pitchFamily="50" charset="-128"/>
              <a:ea typeface="ＭＳ Ｐゴシック" panose="020B0600070205080204" pitchFamily="50" charset="-128"/>
            </a:rPr>
            <a:t>0.8</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ポイント悪化したものの、類似団体内平均を下回る水準を維持している。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今後も地方債発行にあたっては、引き続き交付税算入率の高い地方債の活用を図るなど、実質公債費比率の適正な管理に努める。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11188</xdr:rowOff>
    </xdr:from>
    <xdr:to>
      <xdr:col>81</xdr:col>
      <xdr:colOff>44450</xdr:colOff>
      <xdr:row>39</xdr:row>
      <xdr:rowOff>103112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697738"/>
          <a:ext cx="8382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90715</xdr:rowOff>
    </xdr:from>
    <xdr:to>
      <xdr:col>77</xdr:col>
      <xdr:colOff>44450</xdr:colOff>
      <xdr:row>39</xdr:row>
      <xdr:rowOff>11188</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605815"/>
          <a:ext cx="8890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79224</xdr:rowOff>
    </xdr:from>
    <xdr:to>
      <xdr:col>72</xdr:col>
      <xdr:colOff>203200</xdr:colOff>
      <xdr:row>38</xdr:row>
      <xdr:rowOff>90715</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594324"/>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2618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79224</xdr:rowOff>
    </xdr:from>
    <xdr:to>
      <xdr:col>68</xdr:col>
      <xdr:colOff>152400</xdr:colOff>
      <xdr:row>40</xdr:row>
      <xdr:rowOff>605</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594324"/>
          <a:ext cx="889000" cy="264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52312</xdr:rowOff>
    </xdr:from>
    <xdr:to>
      <xdr:col>81</xdr:col>
      <xdr:colOff>95250</xdr:colOff>
      <xdr:row>39</xdr:row>
      <xdr:rowOff>153912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73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68839</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583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131838</xdr:rowOff>
    </xdr:from>
    <xdr:to>
      <xdr:col>77</xdr:col>
      <xdr:colOff>95250</xdr:colOff>
      <xdr:row>39</xdr:row>
      <xdr:rowOff>61988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72165</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415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39915</xdr:rowOff>
    </xdr:from>
    <xdr:to>
      <xdr:col>73</xdr:col>
      <xdr:colOff>44450</xdr:colOff>
      <xdr:row>38</xdr:row>
      <xdr:rowOff>141515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151691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32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28424</xdr:rowOff>
    </xdr:from>
    <xdr:to>
      <xdr:col>68</xdr:col>
      <xdr:colOff>203200</xdr:colOff>
      <xdr:row>38</xdr:row>
      <xdr:rowOff>130024</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54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140201</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312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121255</xdr:rowOff>
    </xdr:from>
    <xdr:to>
      <xdr:col>64</xdr:col>
      <xdr:colOff>152400</xdr:colOff>
      <xdr:row>40</xdr:row>
      <xdr:rowOff>51405</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80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61582</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57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令和６年度は公営企業債等への一般会計繰入見込額の減少や、地方債残高の減少により前年度に引き続き、比率が算定されない結果となった。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今後、老朽化した公共施設の更新に取り組まなければならないため、「公共施設等総合管理計画」などの中長期的計画のもと、将来への負担を少しでも軽減できるよう適正な公債管理に努める。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100784</xdr:rowOff>
    </xdr:from>
    <xdr:to>
      <xdr:col>64</xdr:col>
      <xdr:colOff>152400</xdr:colOff>
      <xdr:row>14</xdr:row>
      <xdr:rowOff>30934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41111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大阪府池田市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102,636
100,496
22.14
45,720,883
45,524,144
142,125
24,428,377
28,709,846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Ｐゴシック" panose="020B0600070205080204" pitchFamily="50" charset="-128"/>
              <a:ea typeface="ＭＳ Ｐゴシック" panose="020B0600070205080204" pitchFamily="50" charset="-128"/>
            </a:rPr>
            <a:t>多様化する行政需要に伴う正規職員及び会計年度任用職員の増、人事院勧告に伴う月例給等の引上げによる増に加え、令和６年度から会計年度任用職員の勤勉手当の導入したことにより、経常収支比率は前年度に比べ増加となった。</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また、令和元年度から技能職給料表を導入しているが、現給保障により依然として技能職員の平均給与が高水準であるなどの理由から、類似団体と比して人件費に係る経常収支比率は高い水準となっている。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8890</xdr:rowOff>
    </xdr:from>
    <xdr:to>
      <xdr:col>24</xdr:col>
      <xdr:colOff>25400</xdr:colOff>
      <xdr:row>40</xdr:row>
      <xdr:rowOff>35560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695440"/>
          <a:ext cx="8382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8890</xdr:rowOff>
    </xdr:from>
    <xdr:to>
      <xdr:col>19</xdr:col>
      <xdr:colOff>187325</xdr:colOff>
      <xdr:row>39</xdr:row>
      <xdr:rowOff>39370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6954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157480</xdr:rowOff>
    </xdr:from>
    <xdr:to>
      <xdr:col>15</xdr:col>
      <xdr:colOff>98425</xdr:colOff>
      <xdr:row>39</xdr:row>
      <xdr:rowOff>39370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6725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47007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157480</xdr:rowOff>
    </xdr:from>
    <xdr:to>
      <xdr:col>11</xdr:col>
      <xdr:colOff>9525</xdr:colOff>
      <xdr:row>39</xdr:row>
      <xdr:rowOff>100330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6725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146067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4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156210</xdr:rowOff>
    </xdr:from>
    <xdr:to>
      <xdr:col>24</xdr:col>
      <xdr:colOff>76200</xdr:colOff>
      <xdr:row>40</xdr:row>
      <xdr:rowOff>86360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4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64787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129540</xdr:rowOff>
    </xdr:from>
    <xdr:to>
      <xdr:col>20</xdr:col>
      <xdr:colOff>38100</xdr:colOff>
      <xdr:row>39</xdr:row>
      <xdr:rowOff>59690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44467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3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160020</xdr:rowOff>
    </xdr:from>
    <xdr:to>
      <xdr:col>15</xdr:col>
      <xdr:colOff>149225</xdr:colOff>
      <xdr:row>39</xdr:row>
      <xdr:rowOff>90170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67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74947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76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106680</xdr:rowOff>
    </xdr:from>
    <xdr:to>
      <xdr:col>11</xdr:col>
      <xdr:colOff>60325</xdr:colOff>
      <xdr:row>39</xdr:row>
      <xdr:rowOff>36830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62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21607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70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49530</xdr:rowOff>
    </xdr:from>
    <xdr:to>
      <xdr:col>6</xdr:col>
      <xdr:colOff>171450</xdr:colOff>
      <xdr:row>39</xdr:row>
      <xdr:rowOff>151130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73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135907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82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物件費に係る経常収支比率は、類似団体内平均値及び全国平均、大阪府平均のいずれと比べても高い水準にある。</a:t>
          </a:r>
        </a:p>
        <a:p>
          <a:r>
            <a:rPr kumimoji="1" lang="ja-JP" altLang="en-US" sz="1300">
              <a:latin typeface="ＭＳ Ｐゴシック" panose="020B0600070205080204" pitchFamily="50" charset="-128"/>
              <a:ea typeface="ＭＳ Ｐゴシック" panose="020B0600070205080204" pitchFamily="50" charset="-128"/>
            </a:rPr>
            <a:t>　業務の委託化による人件費から物件費への移行は継続していくため、行政のスリム化により委託料以外の物件費の縮減に努めるとともに、委託料についても民間活力による効率化や競争に伴うコスト削減を図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35560</xdr:rowOff>
    </xdr:from>
    <xdr:to>
      <xdr:col>82</xdr:col>
      <xdr:colOff>107950</xdr:colOff>
      <xdr:row>18</xdr:row>
      <xdr:rowOff>35560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1216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53865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97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35560</xdr:rowOff>
    </xdr:from>
    <xdr:to>
      <xdr:col>78</xdr:col>
      <xdr:colOff>69850</xdr:colOff>
      <xdr:row>18</xdr:row>
      <xdr:rowOff>90424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12166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103395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75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62992</xdr:rowOff>
    </xdr:from>
    <xdr:to>
      <xdr:col>73</xdr:col>
      <xdr:colOff>180975</xdr:colOff>
      <xdr:row>18</xdr:row>
      <xdr:rowOff>90424</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314909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75963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26416</xdr:rowOff>
    </xdr:from>
    <xdr:to>
      <xdr:col>69</xdr:col>
      <xdr:colOff>92075</xdr:colOff>
      <xdr:row>18</xdr:row>
      <xdr:rowOff>62992</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1125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146829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39387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156210</xdr:rowOff>
    </xdr:from>
    <xdr:to>
      <xdr:col>82</xdr:col>
      <xdr:colOff>158750</xdr:colOff>
      <xdr:row>18</xdr:row>
      <xdr:rowOff>86360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128287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156210</xdr:rowOff>
    </xdr:from>
    <xdr:to>
      <xdr:col>78</xdr:col>
      <xdr:colOff>120650</xdr:colOff>
      <xdr:row>18</xdr:row>
      <xdr:rowOff>86360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71137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157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39624</xdr:rowOff>
    </xdr:from>
    <xdr:to>
      <xdr:col>74</xdr:col>
      <xdr:colOff>31750</xdr:colOff>
      <xdr:row>18</xdr:row>
      <xdr:rowOff>141224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12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126001</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21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12192</xdr:rowOff>
    </xdr:from>
    <xdr:to>
      <xdr:col>69</xdr:col>
      <xdr:colOff>142875</xdr:colOff>
      <xdr:row>18</xdr:row>
      <xdr:rowOff>113792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09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98569</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184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147066</xdr:rowOff>
    </xdr:from>
    <xdr:to>
      <xdr:col>65</xdr:col>
      <xdr:colOff>53975</xdr:colOff>
      <xdr:row>18</xdr:row>
      <xdr:rowOff>77216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061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61993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148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令和６年度は、前年度より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0.9</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ポイント増加したものの、引き続き類似団体内平均値を下回る水準となっている。その要因としては、生活保護率が類似団体内平均値と比べて低いことが挙げられる。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決算額については、児童福祉関連経費や障がい福祉関連経費などが増加し続けており、今後も扶助費は上昇が続くと見込まれる。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66040</xdr:rowOff>
    </xdr:from>
    <xdr:to>
      <xdr:col>24</xdr:col>
      <xdr:colOff>25400</xdr:colOff>
      <xdr:row>56</xdr:row>
      <xdr:rowOff>134620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6672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6367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77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5080</xdr:rowOff>
    </xdr:from>
    <xdr:to>
      <xdr:col>19</xdr:col>
      <xdr:colOff>187325</xdr:colOff>
      <xdr:row>56</xdr:row>
      <xdr:rowOff>66040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6062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105427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146050</xdr:rowOff>
    </xdr:from>
    <xdr:to>
      <xdr:col>15</xdr:col>
      <xdr:colOff>98425</xdr:colOff>
      <xdr:row>56</xdr:row>
      <xdr:rowOff>5080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5758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44467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138430</xdr:rowOff>
    </xdr:from>
    <xdr:to>
      <xdr:col>11</xdr:col>
      <xdr:colOff>9525</xdr:colOff>
      <xdr:row>55</xdr:row>
      <xdr:rowOff>146050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568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6367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6367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83820</xdr:rowOff>
    </xdr:from>
    <xdr:to>
      <xdr:col>24</xdr:col>
      <xdr:colOff>76200</xdr:colOff>
      <xdr:row>57</xdr:row>
      <xdr:rowOff>13970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100347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15240</xdr:rowOff>
    </xdr:from>
    <xdr:to>
      <xdr:col>20</xdr:col>
      <xdr:colOff>38100</xdr:colOff>
      <xdr:row>56</xdr:row>
      <xdr:rowOff>116840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127017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385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125730</xdr:rowOff>
    </xdr:from>
    <xdr:to>
      <xdr:col>15</xdr:col>
      <xdr:colOff>149225</xdr:colOff>
      <xdr:row>56</xdr:row>
      <xdr:rowOff>55880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66057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95250</xdr:rowOff>
    </xdr:from>
    <xdr:to>
      <xdr:col>11</xdr:col>
      <xdr:colOff>60325</xdr:colOff>
      <xdr:row>56</xdr:row>
      <xdr:rowOff>25400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35577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87630</xdr:rowOff>
    </xdr:from>
    <xdr:to>
      <xdr:col>6</xdr:col>
      <xdr:colOff>171450</xdr:colOff>
      <xdr:row>56</xdr:row>
      <xdr:rowOff>17780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27957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令和６年度は、前年度より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0.4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ポイント減少したものの、類似団体内平均値を上回る水準となっている。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今後も高齢化の影響などにより、医療・介護関係の特別会計への繰出金の増加傾向が続くと見込まれるため、特別会計の健全化を図り、繰出金の適正化に努める。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61685</xdr:rowOff>
    </xdr:from>
    <xdr:to>
      <xdr:col>82</xdr:col>
      <xdr:colOff>107950</xdr:colOff>
      <xdr:row>58</xdr:row>
      <xdr:rowOff>105228</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005785"/>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29028</xdr:rowOff>
    </xdr:from>
    <xdr:to>
      <xdr:col>78</xdr:col>
      <xdr:colOff>69850</xdr:colOff>
      <xdr:row>58</xdr:row>
      <xdr:rowOff>105228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973128"/>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141712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113393</xdr:rowOff>
    </xdr:from>
    <xdr:to>
      <xdr:col>73</xdr:col>
      <xdr:colOff>180975</xdr:colOff>
      <xdr:row>58</xdr:row>
      <xdr:rowOff>29028</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8860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98170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113393</xdr:rowOff>
    </xdr:from>
    <xdr:to>
      <xdr:col>69</xdr:col>
      <xdr:colOff>92075</xdr:colOff>
      <xdr:row>57</xdr:row>
      <xdr:rowOff>167822</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886043"/>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154412</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92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54428</xdr:rowOff>
    </xdr:from>
    <xdr:to>
      <xdr:col>78</xdr:col>
      <xdr:colOff>120650</xdr:colOff>
      <xdr:row>58</xdr:row>
      <xdr:rowOff>156028</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140805</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084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149678</xdr:rowOff>
    </xdr:from>
    <xdr:to>
      <xdr:col>74</xdr:col>
      <xdr:colOff>31750</xdr:colOff>
      <xdr:row>58</xdr:row>
      <xdr:rowOff>79828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64605</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62593</xdr:rowOff>
    </xdr:from>
    <xdr:to>
      <xdr:col>69</xdr:col>
      <xdr:colOff>142875</xdr:colOff>
      <xdr:row>57</xdr:row>
      <xdr:rowOff>164193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148970</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117022</xdr:rowOff>
    </xdr:from>
    <xdr:to>
      <xdr:col>65</xdr:col>
      <xdr:colOff>53975</xdr:colOff>
      <xdr:row>58</xdr:row>
      <xdr:rowOff>47172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31949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令和６年度は、公営企業への繰出金の減少等により、前年度より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0.2</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ポイント減少し、引き続き類似団体内平均値を下回る水準を維持している。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今後も引き続き補助費全体の適正な管理に努める。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26416</xdr:rowOff>
    </xdr:from>
    <xdr:to>
      <xdr:col>82</xdr:col>
      <xdr:colOff>107950</xdr:colOff>
      <xdr:row>34</xdr:row>
      <xdr:rowOff>44704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585571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160291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161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152146</xdr:rowOff>
    </xdr:from>
    <xdr:to>
      <xdr:col>78</xdr:col>
      <xdr:colOff>69850</xdr:colOff>
      <xdr:row>34</xdr:row>
      <xdr:rowOff>44704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580999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103141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2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152146</xdr:rowOff>
    </xdr:from>
    <xdr:to>
      <xdr:col>73</xdr:col>
      <xdr:colOff>180975</xdr:colOff>
      <xdr:row>34</xdr:row>
      <xdr:rowOff>8128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580999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84853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8128</xdr:rowOff>
    </xdr:from>
    <xdr:to>
      <xdr:col>69</xdr:col>
      <xdr:colOff>92075</xdr:colOff>
      <xdr:row>34</xdr:row>
      <xdr:rowOff>35560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583742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75709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112285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147066</xdr:rowOff>
    </xdr:from>
    <xdr:to>
      <xdr:col>82</xdr:col>
      <xdr:colOff>158750</xdr:colOff>
      <xdr:row>34</xdr:row>
      <xdr:rowOff>77216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580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163593</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64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165354</xdr:rowOff>
    </xdr:from>
    <xdr:to>
      <xdr:col>78</xdr:col>
      <xdr:colOff>120650</xdr:colOff>
      <xdr:row>34</xdr:row>
      <xdr:rowOff>95504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582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105681</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592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101346</xdr:rowOff>
    </xdr:from>
    <xdr:to>
      <xdr:col>74</xdr:col>
      <xdr:colOff>31750</xdr:colOff>
      <xdr:row>34</xdr:row>
      <xdr:rowOff>31496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575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41673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52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128778</xdr:rowOff>
    </xdr:from>
    <xdr:to>
      <xdr:col>69</xdr:col>
      <xdr:colOff>142875</xdr:colOff>
      <xdr:row>34</xdr:row>
      <xdr:rowOff>58928</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78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69105</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55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令和６年度は、元金償還が減少したことにより、前年度より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0.6</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ポイント減少したが、類似団体内平均値を上回る水準となった。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建設事業債の発行にあたっては、多くの公共施設が更新時期を迎えるため、その発行を精査することで引き続き適正な公債管理に努める。</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72137</xdr:rowOff>
    </xdr:from>
    <xdr:to>
      <xdr:col>24</xdr:col>
      <xdr:colOff>25400</xdr:colOff>
      <xdr:row>78</xdr:row>
      <xdr:rowOff>127000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445237"/>
          <a:ext cx="8382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72153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102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99568</xdr:rowOff>
    </xdr:from>
    <xdr:to>
      <xdr:col>19</xdr:col>
      <xdr:colOff>187325</xdr:colOff>
      <xdr:row>78</xdr:row>
      <xdr:rowOff>127000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34726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78249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10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8128</xdr:rowOff>
    </xdr:from>
    <xdr:to>
      <xdr:col>15</xdr:col>
      <xdr:colOff>98425</xdr:colOff>
      <xdr:row>78</xdr:row>
      <xdr:rowOff>99568</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38122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105681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135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8128</xdr:rowOff>
    </xdr:from>
    <xdr:to>
      <xdr:col>11</xdr:col>
      <xdr:colOff>9525</xdr:colOff>
      <xdr:row>78</xdr:row>
      <xdr:rowOff>8128</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33812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98569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21337</xdr:rowOff>
    </xdr:from>
    <xdr:to>
      <xdr:col>24</xdr:col>
      <xdr:colOff>76200</xdr:colOff>
      <xdr:row>78</xdr:row>
      <xdr:rowOff>122937</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164864</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36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76200</xdr:rowOff>
    </xdr:from>
    <xdr:to>
      <xdr:col>20</xdr:col>
      <xdr:colOff>38100</xdr:colOff>
      <xdr:row>79</xdr:row>
      <xdr:rowOff>6350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162577</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53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48768</xdr:rowOff>
    </xdr:from>
    <xdr:to>
      <xdr:col>15</xdr:col>
      <xdr:colOff>149225</xdr:colOff>
      <xdr:row>78</xdr:row>
      <xdr:rowOff>150368</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135145</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128778</xdr:rowOff>
    </xdr:from>
    <xdr:to>
      <xdr:col>11</xdr:col>
      <xdr:colOff>60325</xdr:colOff>
      <xdr:row>78</xdr:row>
      <xdr:rowOff>58928</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69105</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09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128778</xdr:rowOff>
    </xdr:from>
    <xdr:to>
      <xdr:col>6</xdr:col>
      <xdr:colOff>171450</xdr:colOff>
      <xdr:row>78</xdr:row>
      <xdr:rowOff>58928</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69105</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09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令和６年度は、人件費や扶助費の増加等によって前年度より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2.9</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ポイント上昇し、類似団体内平均値を上回る水準となっている。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物件費や扶助費に係る経常収支比率は上昇傾向が見込まれるため、行財政ステップアップガイド重点計画などに基づき、事務事業の見直しやコスト削減及び歳入の確保に努めることで、経常収支比率の上昇を抑制す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81280</xdr:rowOff>
    </xdr:from>
    <xdr:to>
      <xdr:col>82</xdr:col>
      <xdr:colOff>107950</xdr:colOff>
      <xdr:row>79</xdr:row>
      <xdr:rowOff>130811</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454380"/>
          <a:ext cx="838200" cy="22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161289</xdr:rowOff>
    </xdr:from>
    <xdr:to>
      <xdr:col>78</xdr:col>
      <xdr:colOff>69850</xdr:colOff>
      <xdr:row>78</xdr:row>
      <xdr:rowOff>81280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362939"/>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16511</xdr:rowOff>
    </xdr:from>
    <xdr:to>
      <xdr:col>73</xdr:col>
      <xdr:colOff>180975</xdr:colOff>
      <xdr:row>77</xdr:row>
      <xdr:rowOff>161289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218161"/>
          <a:ext cx="889000" cy="144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16511</xdr:rowOff>
    </xdr:from>
    <xdr:to>
      <xdr:col>69</xdr:col>
      <xdr:colOff>92075</xdr:colOff>
      <xdr:row>77</xdr:row>
      <xdr:rowOff>153670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218161"/>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160020</xdr:rowOff>
    </xdr:from>
    <xdr:to>
      <xdr:col>65</xdr:col>
      <xdr:colOff>53975</xdr:colOff>
      <xdr:row>77</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100347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80011</xdr:rowOff>
    </xdr:from>
    <xdr:to>
      <xdr:col>82</xdr:col>
      <xdr:colOff>158750</xdr:colOff>
      <xdr:row>80</xdr:row>
      <xdr:rowOff>10161</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62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52088</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59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30480</xdr:rowOff>
    </xdr:from>
    <xdr:to>
      <xdr:col>78</xdr:col>
      <xdr:colOff>120650</xdr:colOff>
      <xdr:row>78</xdr:row>
      <xdr:rowOff>132080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116857</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48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110489</xdr:rowOff>
    </xdr:from>
    <xdr:to>
      <xdr:col>74</xdr:col>
      <xdr:colOff>31750</xdr:colOff>
      <xdr:row>78</xdr:row>
      <xdr:rowOff>40639</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25416</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137161</xdr:rowOff>
    </xdr:from>
    <xdr:to>
      <xdr:col>69</xdr:col>
      <xdr:colOff>142875</xdr:colOff>
      <xdr:row>77</xdr:row>
      <xdr:rowOff>67311</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52088</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102870</xdr:rowOff>
    </xdr:from>
    <xdr:to>
      <xdr:col>65</xdr:col>
      <xdr:colOff>53975</xdr:colOff>
      <xdr:row>78</xdr:row>
      <xdr:rowOff>33020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17797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大阪府池田市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11881</xdr:rowOff>
    </xdr:from>
    <xdr:to>
      <xdr:col>29</xdr:col>
      <xdr:colOff>127000</xdr:colOff>
      <xdr:row>16</xdr:row>
      <xdr:rowOff>17653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631256"/>
          <a:ext cx="647700" cy="1772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38924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9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17653</xdr:rowOff>
    </xdr:from>
    <xdr:to>
      <xdr:col>26</xdr:col>
      <xdr:colOff>50800</xdr:colOff>
      <xdr:row>16</xdr:row>
      <xdr:rowOff>90100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08478"/>
          <a:ext cx="698500" cy="724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81672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3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90100</xdr:rowOff>
    </xdr:from>
    <xdr:to>
      <xdr:col>22</xdr:col>
      <xdr:colOff>114300</xdr:colOff>
      <xdr:row>16</xdr:row>
      <xdr:rowOff>169767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80925"/>
          <a:ext cx="698500" cy="796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116781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79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169767</xdr:rowOff>
    </xdr:from>
    <xdr:to>
      <xdr:col>18</xdr:col>
      <xdr:colOff>177800</xdr:colOff>
      <xdr:row>17</xdr:row>
      <xdr:rowOff>5004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60592"/>
          <a:ext cx="698500" cy="66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125639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8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59017</xdr:rowOff>
    </xdr:from>
    <xdr:to>
      <xdr:col>15</xdr:col>
      <xdr:colOff>101600</xdr:colOff>
      <xdr:row>17</xdr:row>
      <xdr:rowOff>160617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145394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07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132531</xdr:rowOff>
    </xdr:from>
    <xdr:to>
      <xdr:col>29</xdr:col>
      <xdr:colOff>177800</xdr:colOff>
      <xdr:row>15</xdr:row>
      <xdr:rowOff>62681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5804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149058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425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138303</xdr:rowOff>
    </xdr:from>
    <xdr:to>
      <xdr:col>26</xdr:col>
      <xdr:colOff>101600</xdr:colOff>
      <xdr:row>16</xdr:row>
      <xdr:rowOff>68453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757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78630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265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39300</xdr:rowOff>
    </xdr:from>
    <xdr:to>
      <xdr:col>22</xdr:col>
      <xdr:colOff>165100</xdr:colOff>
      <xdr:row>16</xdr:row>
      <xdr:rowOff>140900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30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151077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599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118967</xdr:rowOff>
    </xdr:from>
    <xdr:to>
      <xdr:col>19</xdr:col>
      <xdr:colOff>38100</xdr:colOff>
      <xdr:row>17</xdr:row>
      <xdr:rowOff>49117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09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59294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78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125654</xdr:rowOff>
    </xdr:from>
    <xdr:to>
      <xdr:col>15</xdr:col>
      <xdr:colOff>101600</xdr:colOff>
      <xdr:row>17</xdr:row>
      <xdr:rowOff>55804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164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65981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85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291744</xdr:rowOff>
    </xdr:from>
    <xdr:to>
      <xdr:col>29</xdr:col>
      <xdr:colOff>127000</xdr:colOff>
      <xdr:row>35</xdr:row>
      <xdr:rowOff>300812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02094"/>
          <a:ext cx="647700" cy="90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325290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9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300812</xdr:rowOff>
    </xdr:from>
    <xdr:to>
      <xdr:col>26</xdr:col>
      <xdr:colOff>50800</xdr:colOff>
      <xdr:row>36</xdr:row>
      <xdr:rowOff>77927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911162"/>
          <a:ext cx="698500" cy="1200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77927</xdr:rowOff>
    </xdr:from>
    <xdr:to>
      <xdr:col>22</xdr:col>
      <xdr:colOff>114300</xdr:colOff>
      <xdr:row>36</xdr:row>
      <xdr:rowOff>166777</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031177"/>
          <a:ext cx="698500" cy="888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145631</xdr:rowOff>
    </xdr:from>
    <xdr:to>
      <xdr:col>18</xdr:col>
      <xdr:colOff>177800</xdr:colOff>
      <xdr:row>36</xdr:row>
      <xdr:rowOff>166777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098881"/>
          <a:ext cx="698500" cy="211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278351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220866</xdr:rowOff>
    </xdr:from>
    <xdr:to>
      <xdr:col>15</xdr:col>
      <xdr:colOff>101600</xdr:colOff>
      <xdr:row>35</xdr:row>
      <xdr:rowOff>322466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332643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240944</xdr:rowOff>
    </xdr:from>
    <xdr:to>
      <xdr:col>29</xdr:col>
      <xdr:colOff>177800</xdr:colOff>
      <xdr:row>35</xdr:row>
      <xdr:rowOff>342544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512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213021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23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250012</xdr:rowOff>
    </xdr:from>
    <xdr:to>
      <xdr:col>26</xdr:col>
      <xdr:colOff>101600</xdr:colOff>
      <xdr:row>36</xdr:row>
      <xdr:rowOff>8712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603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336389</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467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27127</xdr:rowOff>
    </xdr:from>
    <xdr:to>
      <xdr:col>22</xdr:col>
      <xdr:colOff>165100</xdr:colOff>
      <xdr:row>36</xdr:row>
      <xdr:rowOff>128727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803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113504</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66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115977</xdr:rowOff>
    </xdr:from>
    <xdr:to>
      <xdr:col>19</xdr:col>
      <xdr:colOff>38100</xdr:colOff>
      <xdr:row>37</xdr:row>
      <xdr:rowOff>46127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692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30904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55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94831</xdr:rowOff>
    </xdr:from>
    <xdr:to>
      <xdr:col>15</xdr:col>
      <xdr:colOff>101600</xdr:colOff>
      <xdr:row>37</xdr:row>
      <xdr:rowOff>24981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480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9758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3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大阪府池田市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102,636
100,496
22.14
45,720,883
45,524,144
142,125
24,428,377
28,709,846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97043</xdr:rowOff>
    </xdr:from>
    <xdr:to>
      <xdr:col>24</xdr:col>
      <xdr:colOff>63500</xdr:colOff>
      <xdr:row>34</xdr:row>
      <xdr:rowOff>2540</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5583443"/>
          <a:ext cx="838200" cy="24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106784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3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2540</xdr:rowOff>
    </xdr:from>
    <xdr:to>
      <xdr:col>19</xdr:col>
      <xdr:colOff>177800</xdr:colOff>
      <xdr:row>34</xdr:row>
      <xdr:rowOff>26863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5831840"/>
          <a:ext cx="889000" cy="24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166540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616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26863</xdr:rowOff>
    </xdr:from>
    <xdr:to>
      <xdr:col>15</xdr:col>
      <xdr:colOff>50800</xdr:colOff>
      <xdr:row>34</xdr:row>
      <xdr:rowOff>70480</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5856163"/>
          <a:ext cx="889000" cy="43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13057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618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70480</xdr:rowOff>
    </xdr:from>
    <xdr:to>
      <xdr:col>10</xdr:col>
      <xdr:colOff>114300</xdr:colOff>
      <xdr:row>34</xdr:row>
      <xdr:rowOff>79441</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5899780"/>
          <a:ext cx="889000" cy="8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21127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6193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116698</xdr:rowOff>
    </xdr:from>
    <xdr:to>
      <xdr:col>6</xdr:col>
      <xdr:colOff>38100</xdr:colOff>
      <xdr:row>36</xdr:row>
      <xdr:rowOff>46848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37975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621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46243</xdr:rowOff>
    </xdr:from>
    <xdr:to>
      <xdr:col>24</xdr:col>
      <xdr:colOff>114300</xdr:colOff>
      <xdr:row>32</xdr:row>
      <xdr:rowOff>147843</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5532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69120</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38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123190</xdr:rowOff>
    </xdr:from>
    <xdr:to>
      <xdr:col>20</xdr:col>
      <xdr:colOff>38100</xdr:colOff>
      <xdr:row>34</xdr:row>
      <xdr:rowOff>53340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578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69867</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5556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147513</xdr:rowOff>
    </xdr:from>
    <xdr:to>
      <xdr:col>15</xdr:col>
      <xdr:colOff>101600</xdr:colOff>
      <xdr:row>34</xdr:row>
      <xdr:rowOff>77663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580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94190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558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19680</xdr:rowOff>
    </xdr:from>
    <xdr:to>
      <xdr:col>10</xdr:col>
      <xdr:colOff>165100</xdr:colOff>
      <xdr:row>34</xdr:row>
      <xdr:rowOff>121280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584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137807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5624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28641</xdr:rowOff>
    </xdr:from>
    <xdr:to>
      <xdr:col>6</xdr:col>
      <xdr:colOff>38100</xdr:colOff>
      <xdr:row>34</xdr:row>
      <xdr:rowOff>130241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5857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146768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563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98209</xdr:rowOff>
    </xdr:from>
    <xdr:to>
      <xdr:col>24</xdr:col>
      <xdr:colOff>63500</xdr:colOff>
      <xdr:row>56</xdr:row>
      <xdr:rowOff>116432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699409"/>
          <a:ext cx="838200" cy="18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73026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74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166969</xdr:rowOff>
    </xdr:from>
    <xdr:to>
      <xdr:col>19</xdr:col>
      <xdr:colOff>177800</xdr:colOff>
      <xdr:row>56</xdr:row>
      <xdr:rowOff>116432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596719"/>
          <a:ext cx="889000" cy="120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76177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4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166969</xdr:rowOff>
    </xdr:from>
    <xdr:to>
      <xdr:col>15</xdr:col>
      <xdr:colOff>50800</xdr:colOff>
      <xdr:row>56</xdr:row>
      <xdr:rowOff>13578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596719"/>
          <a:ext cx="889000" cy="18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17688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13578</xdr:rowOff>
    </xdr:from>
    <xdr:to>
      <xdr:col>10</xdr:col>
      <xdr:colOff>114300</xdr:colOff>
      <xdr:row>57</xdr:row>
      <xdr:rowOff>101230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614778"/>
          <a:ext cx="889000" cy="259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84243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97521</xdr:rowOff>
    </xdr:from>
    <xdr:to>
      <xdr:col>6</xdr:col>
      <xdr:colOff>38100</xdr:colOff>
      <xdr:row>58</xdr:row>
      <xdr:rowOff>27671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18798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47409</xdr:rowOff>
    </xdr:from>
    <xdr:to>
      <xdr:col>24</xdr:col>
      <xdr:colOff>114300</xdr:colOff>
      <xdr:row>56</xdr:row>
      <xdr:rowOff>149009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48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70286</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50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65632</xdr:rowOff>
    </xdr:from>
    <xdr:to>
      <xdr:col>20</xdr:col>
      <xdr:colOff>38100</xdr:colOff>
      <xdr:row>56</xdr:row>
      <xdr:rowOff>167232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6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12309</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44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116169</xdr:rowOff>
    </xdr:from>
    <xdr:to>
      <xdr:col>15</xdr:col>
      <xdr:colOff>101600</xdr:colOff>
      <xdr:row>56</xdr:row>
      <xdr:rowOff>46319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545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62846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321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134228</xdr:rowOff>
    </xdr:from>
    <xdr:to>
      <xdr:col>10</xdr:col>
      <xdr:colOff>165100</xdr:colOff>
      <xdr:row>56</xdr:row>
      <xdr:rowOff>64378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563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80905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339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50430</xdr:rowOff>
    </xdr:from>
    <xdr:to>
      <xdr:col>6</xdr:col>
      <xdr:colOff>38100</xdr:colOff>
      <xdr:row>57</xdr:row>
      <xdr:rowOff>152030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2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168557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9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149301</xdr:rowOff>
    </xdr:from>
    <xdr:to>
      <xdr:col>24</xdr:col>
      <xdr:colOff>63500</xdr:colOff>
      <xdr:row>76</xdr:row>
      <xdr:rowOff>164218</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179501"/>
          <a:ext cx="838200" cy="14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163588</xdr:rowOff>
    </xdr:from>
    <xdr:to>
      <xdr:col>19</xdr:col>
      <xdr:colOff>177800</xdr:colOff>
      <xdr:row>76</xdr:row>
      <xdr:rowOff>164218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193788"/>
          <a:ext cx="889000" cy="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163588</xdr:rowOff>
    </xdr:from>
    <xdr:to>
      <xdr:col>15</xdr:col>
      <xdr:colOff>50800</xdr:colOff>
      <xdr:row>77</xdr:row>
      <xdr:rowOff>54490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193788"/>
          <a:ext cx="889000" cy="62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27742</xdr:rowOff>
    </xdr:from>
    <xdr:to>
      <xdr:col>10</xdr:col>
      <xdr:colOff>114300</xdr:colOff>
      <xdr:row>77</xdr:row>
      <xdr:rowOff>54490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229392"/>
          <a:ext cx="889000" cy="26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112903</xdr:rowOff>
    </xdr:from>
    <xdr:to>
      <xdr:col>6</xdr:col>
      <xdr:colOff>38100</xdr:colOff>
      <xdr:row>77</xdr:row>
      <xdr:rowOff>43053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59580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98501</xdr:rowOff>
    </xdr:from>
    <xdr:to>
      <xdr:col>24</xdr:col>
      <xdr:colOff>114300</xdr:colOff>
      <xdr:row>77</xdr:row>
      <xdr:rowOff>28651</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128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76928</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07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113418</xdr:rowOff>
    </xdr:from>
    <xdr:to>
      <xdr:col>20</xdr:col>
      <xdr:colOff>38100</xdr:colOff>
      <xdr:row>77</xdr:row>
      <xdr:rowOff>43568</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14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34695</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236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112788</xdr:rowOff>
    </xdr:from>
    <xdr:to>
      <xdr:col>15</xdr:col>
      <xdr:colOff>101600</xdr:colOff>
      <xdr:row>77</xdr:row>
      <xdr:rowOff>42938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142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34065</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235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3690</xdr:rowOff>
    </xdr:from>
    <xdr:to>
      <xdr:col>10</xdr:col>
      <xdr:colOff>165100</xdr:colOff>
      <xdr:row>77</xdr:row>
      <xdr:rowOff>105290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0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96417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29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148392</xdr:rowOff>
    </xdr:from>
    <xdr:to>
      <xdr:col>6</xdr:col>
      <xdr:colOff>38100</xdr:colOff>
      <xdr:row>77</xdr:row>
      <xdr:rowOff>78542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178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69669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271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64080</xdr:rowOff>
    </xdr:from>
    <xdr:to>
      <xdr:col>24</xdr:col>
      <xdr:colOff>63500</xdr:colOff>
      <xdr:row>97</xdr:row>
      <xdr:rowOff>158043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694730"/>
          <a:ext cx="838200" cy="93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326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158043</xdr:rowOff>
    </xdr:from>
    <xdr:to>
      <xdr:col>19</xdr:col>
      <xdr:colOff>177800</xdr:colOff>
      <xdr:row>98</xdr:row>
      <xdr:rowOff>76871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788693"/>
          <a:ext cx="889000" cy="90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35879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323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163255</xdr:rowOff>
    </xdr:from>
    <xdr:to>
      <xdr:col>15</xdr:col>
      <xdr:colOff>50800</xdr:colOff>
      <xdr:row>98</xdr:row>
      <xdr:rowOff>76871</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793905"/>
          <a:ext cx="889000" cy="85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120186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407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163255</xdr:rowOff>
    </xdr:from>
    <xdr:to>
      <xdr:col>10</xdr:col>
      <xdr:colOff>114300</xdr:colOff>
      <xdr:row>99</xdr:row>
      <xdr:rowOff>30265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793905"/>
          <a:ext cx="889000" cy="209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24092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311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5525</xdr:rowOff>
    </xdr:from>
    <xdr:to>
      <xdr:col>6</xdr:col>
      <xdr:colOff>38100</xdr:colOff>
      <xdr:row>98</xdr:row>
      <xdr:rowOff>107125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123652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582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13280</xdr:rowOff>
    </xdr:from>
    <xdr:to>
      <xdr:col>24</xdr:col>
      <xdr:colOff>114300</xdr:colOff>
      <xdr:row>97</xdr:row>
      <xdr:rowOff>114880</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64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163157</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622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107243</xdr:rowOff>
    </xdr:from>
    <xdr:to>
      <xdr:col>20</xdr:col>
      <xdr:colOff>38100</xdr:colOff>
      <xdr:row>98</xdr:row>
      <xdr:rowOff>37393</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73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28520</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6830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26071</xdr:rowOff>
    </xdr:from>
    <xdr:to>
      <xdr:col>15</xdr:col>
      <xdr:colOff>101600</xdr:colOff>
      <xdr:row>98</xdr:row>
      <xdr:rowOff>127671</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82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118798</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692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112455</xdr:rowOff>
    </xdr:from>
    <xdr:to>
      <xdr:col>10</xdr:col>
      <xdr:colOff>165100</xdr:colOff>
      <xdr:row>98</xdr:row>
      <xdr:rowOff>42605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743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33732</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6835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150915</xdr:rowOff>
    </xdr:from>
    <xdr:to>
      <xdr:col>6</xdr:col>
      <xdr:colOff>38100</xdr:colOff>
      <xdr:row>99</xdr:row>
      <xdr:rowOff>81065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95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72192</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63111" y="17045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109514</xdr:rowOff>
    </xdr:from>
    <xdr:to>
      <xdr:col>54</xdr:col>
      <xdr:colOff>189865</xdr:colOff>
      <xdr:row>38</xdr:row>
      <xdr:rowOff>58329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253014"/>
          <a:ext cx="1270" cy="1320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62156</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58329</xdr:rowOff>
    </xdr:from>
    <xdr:to>
      <xdr:col>55</xdr:col>
      <xdr:colOff>88900</xdr:colOff>
      <xdr:row>38</xdr:row>
      <xdr:rowOff>58329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7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56191</xdr:rowOff>
    </xdr:from>
    <xdr:ext cx="599010"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02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109514</xdr:rowOff>
    </xdr:from>
    <xdr:to>
      <xdr:col>55</xdr:col>
      <xdr:colOff>88900</xdr:colOff>
      <xdr:row>30</xdr:row>
      <xdr:rowOff>109514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25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62096</xdr:rowOff>
    </xdr:from>
    <xdr:to>
      <xdr:col>55</xdr:col>
      <xdr:colOff>0</xdr:colOff>
      <xdr:row>37</xdr:row>
      <xdr:rowOff>93871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9639300" y="6405746"/>
          <a:ext cx="838200" cy="31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82875</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083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59998</xdr:rowOff>
    </xdr:from>
    <xdr:to>
      <xdr:col>55</xdr:col>
      <xdr:colOff>50800</xdr:colOff>
      <xdr:row>36</xdr:row>
      <xdr:rowOff>161598</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3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70946</xdr:rowOff>
    </xdr:from>
    <xdr:to>
      <xdr:col>50</xdr:col>
      <xdr:colOff>114300</xdr:colOff>
      <xdr:row>37</xdr:row>
      <xdr:rowOff>93871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750300" y="6414596"/>
          <a:ext cx="889000" cy="22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53260</xdr:rowOff>
    </xdr:from>
    <xdr:to>
      <xdr:col>50</xdr:col>
      <xdr:colOff>165100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171387</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000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70946</xdr:rowOff>
    </xdr:from>
    <xdr:to>
      <xdr:col>45</xdr:col>
      <xdr:colOff>177800</xdr:colOff>
      <xdr:row>37</xdr:row>
      <xdr:rowOff>107718</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61300" y="6414596"/>
          <a:ext cx="889000" cy="36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35614</xdr:rowOff>
    </xdr:from>
    <xdr:to>
      <xdr:col>46</xdr:col>
      <xdr:colOff>38100</xdr:colOff>
      <xdr:row>36</xdr:row>
      <xdr:rowOff>137214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153741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12892</xdr:rowOff>
    </xdr:from>
    <xdr:to>
      <xdr:col>41</xdr:col>
      <xdr:colOff>50800</xdr:colOff>
      <xdr:row>37</xdr:row>
      <xdr:rowOff>107718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327842"/>
          <a:ext cx="889000" cy="1123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73714</xdr:rowOff>
    </xdr:from>
    <xdr:to>
      <xdr:col>41</xdr:col>
      <xdr:colOff>101600</xdr:colOff>
      <xdr:row>37</xdr:row>
      <xdr:rowOff>3864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20391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4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13527</xdr:rowOff>
    </xdr:from>
    <xdr:to>
      <xdr:col>36</xdr:col>
      <xdr:colOff>165100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131654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11296</xdr:rowOff>
    </xdr:from>
    <xdr:to>
      <xdr:col>55</xdr:col>
      <xdr:colOff>50800</xdr:colOff>
      <xdr:row>37</xdr:row>
      <xdr:rowOff>112896</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35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161173</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6333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43071</xdr:rowOff>
    </xdr:from>
    <xdr:to>
      <xdr:col>50</xdr:col>
      <xdr:colOff>165100</xdr:colOff>
      <xdr:row>37</xdr:row>
      <xdr:rowOff>144671</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38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135798</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647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20146</xdr:rowOff>
    </xdr:from>
    <xdr:to>
      <xdr:col>46</xdr:col>
      <xdr:colOff>38100</xdr:colOff>
      <xdr:row>37</xdr:row>
      <xdr:rowOff>121746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363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112873</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6456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56918</xdr:rowOff>
    </xdr:from>
    <xdr:to>
      <xdr:col>41</xdr:col>
      <xdr:colOff>101600</xdr:colOff>
      <xdr:row>37</xdr:row>
      <xdr:rowOff>158518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400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149644</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4111" y="649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133542</xdr:rowOff>
    </xdr:from>
    <xdr:to>
      <xdr:col>36</xdr:col>
      <xdr:colOff>165100</xdr:colOff>
      <xdr:row>31</xdr:row>
      <xdr:rowOff>63692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527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54819</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795" y="5369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110134</xdr:rowOff>
    </xdr:from>
    <xdr:to>
      <xdr:col>55</xdr:col>
      <xdr:colOff>0</xdr:colOff>
      <xdr:row>58</xdr:row>
      <xdr:rowOff>47988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882784"/>
          <a:ext cx="838200" cy="10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43425</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473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47988</xdr:rowOff>
    </xdr:from>
    <xdr:to>
      <xdr:col>50</xdr:col>
      <xdr:colOff>114300</xdr:colOff>
      <xdr:row>58</xdr:row>
      <xdr:rowOff>118179</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992088"/>
          <a:ext cx="889000" cy="70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23766</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5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67713</xdr:rowOff>
    </xdr:from>
    <xdr:to>
      <xdr:col>45</xdr:col>
      <xdr:colOff>177800</xdr:colOff>
      <xdr:row>58</xdr:row>
      <xdr:rowOff>118179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840363"/>
          <a:ext cx="889000" cy="221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52766</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48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10160</xdr:rowOff>
    </xdr:from>
    <xdr:to>
      <xdr:col>41</xdr:col>
      <xdr:colOff>50800</xdr:colOff>
      <xdr:row>57</xdr:row>
      <xdr:rowOff>67713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782810"/>
          <a:ext cx="889000" cy="57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30624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46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81704</xdr:rowOff>
    </xdr:from>
    <xdr:to>
      <xdr:col>36</xdr:col>
      <xdr:colOff>165100</xdr:colOff>
      <xdr:row>57</xdr:row>
      <xdr:rowOff>11854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68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28381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5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59334</xdr:rowOff>
    </xdr:from>
    <xdr:to>
      <xdr:col>55</xdr:col>
      <xdr:colOff>50800</xdr:colOff>
      <xdr:row>57</xdr:row>
      <xdr:rowOff>160934</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83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37761</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810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168638</xdr:rowOff>
    </xdr:from>
    <xdr:to>
      <xdr:col>50</xdr:col>
      <xdr:colOff>165100</xdr:colOff>
      <xdr:row>58</xdr:row>
      <xdr:rowOff>98788</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94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89915</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10034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67379</xdr:rowOff>
    </xdr:from>
    <xdr:to>
      <xdr:col>46</xdr:col>
      <xdr:colOff>38100</xdr:colOff>
      <xdr:row>58</xdr:row>
      <xdr:rowOff>168979</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1001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160106</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10104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16913</xdr:rowOff>
    </xdr:from>
    <xdr:to>
      <xdr:col>41</xdr:col>
      <xdr:colOff>101600</xdr:colOff>
      <xdr:row>57</xdr:row>
      <xdr:rowOff>118513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78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109640</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882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130810</xdr:rowOff>
    </xdr:from>
    <xdr:to>
      <xdr:col>36</xdr:col>
      <xdr:colOff>165100</xdr:colOff>
      <xdr:row>57</xdr:row>
      <xdr:rowOff>60960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732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52087</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82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67280</xdr:rowOff>
    </xdr:from>
    <xdr:to>
      <xdr:col>55</xdr:col>
      <xdr:colOff>0</xdr:colOff>
      <xdr:row>78</xdr:row>
      <xdr:rowOff>82093</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268930"/>
          <a:ext cx="838200" cy="186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136261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2995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59644</xdr:rowOff>
    </xdr:from>
    <xdr:to>
      <xdr:col>50</xdr:col>
      <xdr:colOff>114300</xdr:colOff>
      <xdr:row>78</xdr:row>
      <xdr:rowOff>82093</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432744"/>
          <a:ext cx="889000" cy="22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120821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105936</xdr:rowOff>
    </xdr:from>
    <xdr:to>
      <xdr:col>45</xdr:col>
      <xdr:colOff>177800</xdr:colOff>
      <xdr:row>78</xdr:row>
      <xdr:rowOff>59644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3307586"/>
          <a:ext cx="889000" cy="125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117781</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87442</xdr:rowOff>
    </xdr:from>
    <xdr:to>
      <xdr:col>41</xdr:col>
      <xdr:colOff>50800</xdr:colOff>
      <xdr:row>77</xdr:row>
      <xdr:rowOff>105936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2946192"/>
          <a:ext cx="889000" cy="361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132915</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114412</xdr:rowOff>
    </xdr:from>
    <xdr:to>
      <xdr:col>36</xdr:col>
      <xdr:colOff>165100</xdr:colOff>
      <xdr:row>77</xdr:row>
      <xdr:rowOff>44562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35689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237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16480</xdr:rowOff>
    </xdr:from>
    <xdr:to>
      <xdr:col>55</xdr:col>
      <xdr:colOff>50800</xdr:colOff>
      <xdr:row>77</xdr:row>
      <xdr:rowOff>118080</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21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166357</xdr:rowOff>
    </xdr:from>
    <xdr:ext cx="534377"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19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31293</xdr:rowOff>
    </xdr:from>
    <xdr:to>
      <xdr:col>50</xdr:col>
      <xdr:colOff>165100</xdr:colOff>
      <xdr:row>78</xdr:row>
      <xdr:rowOff>132893</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404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124020</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497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8844</xdr:rowOff>
    </xdr:from>
    <xdr:to>
      <xdr:col>46</xdr:col>
      <xdr:colOff>38100</xdr:colOff>
      <xdr:row>78</xdr:row>
      <xdr:rowOff>110444</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38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101571</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474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55136</xdr:rowOff>
    </xdr:from>
    <xdr:to>
      <xdr:col>41</xdr:col>
      <xdr:colOff>101600</xdr:colOff>
      <xdr:row>77</xdr:row>
      <xdr:rowOff>156736</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256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147863</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349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36642</xdr:rowOff>
    </xdr:from>
    <xdr:to>
      <xdr:col>36</xdr:col>
      <xdr:colOff>165100</xdr:colOff>
      <xdr:row>75</xdr:row>
      <xdr:rowOff>138242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289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154769</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05111" y="1267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37858</xdr:rowOff>
    </xdr:from>
    <xdr:to>
      <xdr:col>55</xdr:col>
      <xdr:colOff>0</xdr:colOff>
      <xdr:row>96</xdr:row>
      <xdr:rowOff>170996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497058"/>
          <a:ext cx="838200" cy="13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162069</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1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170996</xdr:rowOff>
    </xdr:from>
    <xdr:to>
      <xdr:col>50</xdr:col>
      <xdr:colOff>114300</xdr:colOff>
      <xdr:row>97</xdr:row>
      <xdr:rowOff>83601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8750300" y="16630196"/>
          <a:ext cx="889000" cy="84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161948</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159657</xdr:rowOff>
    </xdr:from>
    <xdr:to>
      <xdr:col>45</xdr:col>
      <xdr:colOff>177800</xdr:colOff>
      <xdr:row>97</xdr:row>
      <xdr:rowOff>83601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7861300" y="16447407"/>
          <a:ext cx="889000" cy="266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45841</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16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159657</xdr:rowOff>
    </xdr:from>
    <xdr:to>
      <xdr:col>41</xdr:col>
      <xdr:colOff>50800</xdr:colOff>
      <xdr:row>97</xdr:row>
      <xdr:rowOff>35230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6972300" y="16447407"/>
          <a:ext cx="889000" cy="218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28901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99850</xdr:rowOff>
    </xdr:from>
    <xdr:to>
      <xdr:col>36</xdr:col>
      <xdr:colOff>165100</xdr:colOff>
      <xdr:row>96</xdr:row>
      <xdr:rowOff>30000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46527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158508</xdr:rowOff>
    </xdr:from>
    <xdr:to>
      <xdr:col>55</xdr:col>
      <xdr:colOff>50800</xdr:colOff>
      <xdr:row>96</xdr:row>
      <xdr:rowOff>88658</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44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136935</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424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120196</xdr:rowOff>
    </xdr:from>
    <xdr:to>
      <xdr:col>50</xdr:col>
      <xdr:colOff>165100</xdr:colOff>
      <xdr:row>97</xdr:row>
      <xdr:rowOff>50346</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579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41473</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672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32801</xdr:rowOff>
    </xdr:from>
    <xdr:to>
      <xdr:col>46</xdr:col>
      <xdr:colOff>38100</xdr:colOff>
      <xdr:row>97</xdr:row>
      <xdr:rowOff>134401</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663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97</xdr:row>
      <xdr:rowOff>125528</xdr:rowOff>
    </xdr:from>
    <xdr:ext cx="469744"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15428" y="16756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108857</xdr:rowOff>
    </xdr:from>
    <xdr:to>
      <xdr:col>41</xdr:col>
      <xdr:colOff>101600</xdr:colOff>
      <xdr:row>96</xdr:row>
      <xdr:rowOff>39007</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39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30134</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489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155880</xdr:rowOff>
    </xdr:from>
    <xdr:to>
      <xdr:col>36</xdr:col>
      <xdr:colOff>165100</xdr:colOff>
      <xdr:row>97</xdr:row>
      <xdr:rowOff>86030</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61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77157</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70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22943</xdr:rowOff>
    </xdr:from>
    <xdr:to>
      <xdr:col>71</xdr:col>
      <xdr:colOff>177800</xdr:colOff>
      <xdr:row>38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538043"/>
          <a:ext cx="889000" cy="2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86843</xdr:rowOff>
    </xdr:from>
    <xdr:to>
      <xdr:col>67</xdr:col>
      <xdr:colOff>101600</xdr:colOff>
      <xdr:row>38</xdr:row>
      <xdr:rowOff>16993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33520</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249299"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417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143592</xdr:rowOff>
    </xdr:from>
    <xdr:to>
      <xdr:col>67</xdr:col>
      <xdr:colOff>101600</xdr:colOff>
      <xdr:row>38</xdr:row>
      <xdr:rowOff>73743</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48724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38</xdr:row>
      <xdr:rowOff>64870</xdr:rowOff>
    </xdr:from>
    <xdr:ext cx="313932"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57333" y="65799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24047</xdr:rowOff>
    </xdr:from>
    <xdr:to>
      <xdr:col>85</xdr:col>
      <xdr:colOff>127000</xdr:colOff>
      <xdr:row>75</xdr:row>
      <xdr:rowOff>50984</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5481300" y="12882797"/>
          <a:ext cx="838200" cy="26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24312</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883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24047</xdr:rowOff>
    </xdr:from>
    <xdr:to>
      <xdr:col>81</xdr:col>
      <xdr:colOff>50800</xdr:colOff>
      <xdr:row>75</xdr:row>
      <xdr:rowOff>93446</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4592300" y="12882797"/>
          <a:ext cx="889000" cy="69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123220</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98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93446</xdr:rowOff>
    </xdr:from>
    <xdr:to>
      <xdr:col>76</xdr:col>
      <xdr:colOff>114300</xdr:colOff>
      <xdr:row>75</xdr:row>
      <xdr:rowOff>140424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3703300" y="12952196"/>
          <a:ext cx="889000" cy="46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140424</xdr:rowOff>
    </xdr:from>
    <xdr:to>
      <xdr:col>71</xdr:col>
      <xdr:colOff>177800</xdr:colOff>
      <xdr:row>75</xdr:row>
      <xdr:rowOff>156502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2814300" y="12999174"/>
          <a:ext cx="889000" cy="1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148924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67240</xdr:rowOff>
    </xdr:from>
    <xdr:to>
      <xdr:col>67</xdr:col>
      <xdr:colOff>101600</xdr:colOff>
      <xdr:row>75</xdr:row>
      <xdr:rowOff>168839</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13917</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184</xdr:rowOff>
    </xdr:from>
    <xdr:to>
      <xdr:col>85</xdr:col>
      <xdr:colOff>177800</xdr:colOff>
      <xdr:row>75</xdr:row>
      <xdr:rowOff>101784</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285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23061</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2710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144697</xdr:rowOff>
    </xdr:from>
    <xdr:to>
      <xdr:col>81</xdr:col>
      <xdr:colOff>101600</xdr:colOff>
      <xdr:row>75</xdr:row>
      <xdr:rowOff>74847</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2831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91374</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607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42646</xdr:rowOff>
    </xdr:from>
    <xdr:to>
      <xdr:col>76</xdr:col>
      <xdr:colOff>165100</xdr:colOff>
      <xdr:row>75</xdr:row>
      <xdr:rowOff>144246</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290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135374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99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89624</xdr:rowOff>
    </xdr:from>
    <xdr:to>
      <xdr:col>72</xdr:col>
      <xdr:colOff>38100</xdr:colOff>
      <xdr:row>76</xdr:row>
      <xdr:rowOff>19774</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2948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10901</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041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105702</xdr:rowOff>
    </xdr:from>
    <xdr:to>
      <xdr:col>67</xdr:col>
      <xdr:colOff>101600</xdr:colOff>
      <xdr:row>76</xdr:row>
      <xdr:rowOff>35852</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29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26979</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05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126264</xdr:rowOff>
    </xdr:from>
    <xdr:to>
      <xdr:col>85</xdr:col>
      <xdr:colOff>127000</xdr:colOff>
      <xdr:row>98</xdr:row>
      <xdr:rowOff>127877</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5481300" y="16928364"/>
          <a:ext cx="838200" cy="1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15701</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6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127877</xdr:rowOff>
    </xdr:from>
    <xdr:to>
      <xdr:col>81</xdr:col>
      <xdr:colOff>50800</xdr:colOff>
      <xdr:row>98</xdr:row>
      <xdr:rowOff>130012</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4592300" y="16929977"/>
          <a:ext cx="889000" cy="2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106384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56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130012</xdr:rowOff>
    </xdr:from>
    <xdr:to>
      <xdr:col>76</xdr:col>
      <xdr:colOff>114300</xdr:colOff>
      <xdr:row>98</xdr:row>
      <xdr:rowOff>130913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3703300" y="16932112"/>
          <a:ext cx="889000" cy="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130707</xdr:rowOff>
    </xdr:from>
    <xdr:to>
      <xdr:col>71</xdr:col>
      <xdr:colOff>177800</xdr:colOff>
      <xdr:row>98</xdr:row>
      <xdr:rowOff>130913</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814300" y="16932807"/>
          <a:ext cx="889000" cy="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108098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56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27443</xdr:rowOff>
    </xdr:from>
    <xdr:to>
      <xdr:col>67</xdr:col>
      <xdr:colOff>101600</xdr:colOff>
      <xdr:row>98</xdr:row>
      <xdr:rowOff>129043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2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145570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60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75464</xdr:rowOff>
    </xdr:from>
    <xdr:to>
      <xdr:col>85</xdr:col>
      <xdr:colOff>177800</xdr:colOff>
      <xdr:row>99</xdr:row>
      <xdr:rowOff>5614</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87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161841</xdr:rowOff>
    </xdr:from>
    <xdr:ext cx="469744"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792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77077</xdr:rowOff>
    </xdr:from>
    <xdr:to>
      <xdr:col>81</xdr:col>
      <xdr:colOff>101600</xdr:colOff>
      <xdr:row>99</xdr:row>
      <xdr:rowOff>7227</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87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169804</xdr:rowOff>
    </xdr:from>
    <xdr:ext cx="469744"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46428" y="16971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79212</xdr:rowOff>
    </xdr:from>
    <xdr:to>
      <xdr:col>76</xdr:col>
      <xdr:colOff>165100</xdr:colOff>
      <xdr:row>99</xdr:row>
      <xdr:rowOff>9362</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88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489</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57428" y="16974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80113</xdr:rowOff>
    </xdr:from>
    <xdr:to>
      <xdr:col>72</xdr:col>
      <xdr:colOff>38100</xdr:colOff>
      <xdr:row>99</xdr:row>
      <xdr:rowOff>10263</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88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1390</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68428" y="16974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79907</xdr:rowOff>
    </xdr:from>
    <xdr:to>
      <xdr:col>67</xdr:col>
      <xdr:colOff>101600</xdr:colOff>
      <xdr:row>99</xdr:row>
      <xdr:rowOff>10057</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88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1184</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79428" y="16974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31496</xdr:rowOff>
    </xdr:from>
    <xdr:to>
      <xdr:col>116</xdr:col>
      <xdr:colOff>63500</xdr:colOff>
      <xdr:row>33</xdr:row>
      <xdr:rowOff>39307</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5346446"/>
          <a:ext cx="838200" cy="350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6367</xdr:rowOff>
    </xdr:from>
    <xdr:ext cx="378565"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521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83312</xdr:rowOff>
    </xdr:from>
    <xdr:to>
      <xdr:col>111</xdr:col>
      <xdr:colOff>177800</xdr:colOff>
      <xdr:row>31</xdr:row>
      <xdr:rowOff>31496</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5226812"/>
          <a:ext cx="889000" cy="11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69042</xdr:rowOff>
    </xdr:from>
    <xdr:ext cx="378565"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134017" y="65841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30734</xdr:rowOff>
    </xdr:from>
    <xdr:to>
      <xdr:col>107</xdr:col>
      <xdr:colOff>50800</xdr:colOff>
      <xdr:row>30</xdr:row>
      <xdr:rowOff>83312</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5174234"/>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99903</xdr:rowOff>
    </xdr:from>
    <xdr:ext cx="378565"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245017" y="66150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30</xdr:row>
      <xdr:rowOff>30734</xdr:rowOff>
    </xdr:from>
    <xdr:to>
      <xdr:col>102</xdr:col>
      <xdr:colOff>114300</xdr:colOff>
      <xdr:row>30</xdr:row>
      <xdr:rowOff>101981</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18656300" y="5174234"/>
          <a:ext cx="889000" cy="7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75709</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56017" y="65908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137287</xdr:rowOff>
    </xdr:from>
    <xdr:to>
      <xdr:col>98</xdr:col>
      <xdr:colOff>38100</xdr:colOff>
      <xdr:row>38</xdr:row>
      <xdr:rowOff>67437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58564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57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159957</xdr:rowOff>
    </xdr:from>
    <xdr:to>
      <xdr:col>116</xdr:col>
      <xdr:colOff>114300</xdr:colOff>
      <xdr:row>33</xdr:row>
      <xdr:rowOff>90107</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564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11384</xdr:rowOff>
    </xdr:from>
    <xdr:ext cx="469744"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5497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30</xdr:row>
      <xdr:rowOff>152146</xdr:rowOff>
    </xdr:from>
    <xdr:to>
      <xdr:col>112</xdr:col>
      <xdr:colOff>38100</xdr:colOff>
      <xdr:row>31</xdr:row>
      <xdr:rowOff>82296</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529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29</xdr:row>
      <xdr:rowOff>98823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5070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30</xdr:row>
      <xdr:rowOff>32512</xdr:rowOff>
    </xdr:from>
    <xdr:to>
      <xdr:col>107</xdr:col>
      <xdr:colOff>101600</xdr:colOff>
      <xdr:row>30</xdr:row>
      <xdr:rowOff>134112</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5176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28</xdr:row>
      <xdr:rowOff>150639</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495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29</xdr:row>
      <xdr:rowOff>151384</xdr:rowOff>
    </xdr:from>
    <xdr:to>
      <xdr:col>102</xdr:col>
      <xdr:colOff>165100</xdr:colOff>
      <xdr:row>30</xdr:row>
      <xdr:rowOff>81534</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512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28</xdr:row>
      <xdr:rowOff>98061</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4898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51181</xdr:rowOff>
    </xdr:from>
    <xdr:to>
      <xdr:col>98</xdr:col>
      <xdr:colOff>38100</xdr:colOff>
      <xdr:row>30</xdr:row>
      <xdr:rowOff>152781</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5194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28</xdr:row>
      <xdr:rowOff>169308</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496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21971</xdr:rowOff>
    </xdr:from>
    <xdr:to>
      <xdr:col>116</xdr:col>
      <xdr:colOff>63500</xdr:colOff>
      <xdr:row>59</xdr:row>
      <xdr:rowOff>22199</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1323300" y="10137521"/>
          <a:ext cx="8382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22028</xdr:rowOff>
    </xdr:from>
    <xdr:to>
      <xdr:col>111</xdr:col>
      <xdr:colOff>177800</xdr:colOff>
      <xdr:row>59</xdr:row>
      <xdr:rowOff>22199</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137578"/>
          <a:ext cx="889000" cy="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22028</xdr:rowOff>
    </xdr:from>
    <xdr:to>
      <xdr:col>107</xdr:col>
      <xdr:colOff>50800</xdr:colOff>
      <xdr:row>59</xdr:row>
      <xdr:rowOff>22104</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19545300" y="10137578"/>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22104</xdr:rowOff>
    </xdr:from>
    <xdr:to>
      <xdr:col>102</xdr:col>
      <xdr:colOff>114300</xdr:colOff>
      <xdr:row>59</xdr:row>
      <xdr:rowOff>22123</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18656300" y="10137654"/>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61525</xdr:rowOff>
    </xdr:from>
    <xdr:to>
      <xdr:col>98</xdr:col>
      <xdr:colOff>38100</xdr:colOff>
      <xdr:row>58</xdr:row>
      <xdr:rowOff>163125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8202</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142621</xdr:rowOff>
    </xdr:from>
    <xdr:to>
      <xdr:col>116</xdr:col>
      <xdr:colOff>114300</xdr:colOff>
      <xdr:row>59</xdr:row>
      <xdr:rowOff>72771</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08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65536</xdr:rowOff>
    </xdr:from>
    <xdr:ext cx="469744"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10009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142849</xdr:rowOff>
    </xdr:from>
    <xdr:to>
      <xdr:col>112</xdr:col>
      <xdr:colOff>38100</xdr:colOff>
      <xdr:row>59</xdr:row>
      <xdr:rowOff>72999</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086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64126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10179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142678</xdr:rowOff>
    </xdr:from>
    <xdr:to>
      <xdr:col>107</xdr:col>
      <xdr:colOff>101600</xdr:colOff>
      <xdr:row>59</xdr:row>
      <xdr:rowOff>72828</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08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63955</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10179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142754</xdr:rowOff>
    </xdr:from>
    <xdr:to>
      <xdr:col>102</xdr:col>
      <xdr:colOff>165100</xdr:colOff>
      <xdr:row>59</xdr:row>
      <xdr:rowOff>72904</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08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64031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10179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142773</xdr:rowOff>
    </xdr:from>
    <xdr:to>
      <xdr:col>98</xdr:col>
      <xdr:colOff>38100</xdr:colOff>
      <xdr:row>59</xdr:row>
      <xdr:rowOff>72923</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08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64050</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10179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9365</xdr:rowOff>
    </xdr:from>
    <xdr:to>
      <xdr:col>116</xdr:col>
      <xdr:colOff>63500</xdr:colOff>
      <xdr:row>75</xdr:row>
      <xdr:rowOff>51950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2868115"/>
          <a:ext cx="838200" cy="42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53056</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911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51950</xdr:rowOff>
    </xdr:from>
    <xdr:to>
      <xdr:col>111</xdr:col>
      <xdr:colOff>177800</xdr:colOff>
      <xdr:row>75</xdr:row>
      <xdr:rowOff>131666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2910700"/>
          <a:ext cx="889000" cy="7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27844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305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131666</xdr:rowOff>
    </xdr:from>
    <xdr:to>
      <xdr:col>107</xdr:col>
      <xdr:colOff>50800</xdr:colOff>
      <xdr:row>75</xdr:row>
      <xdr:rowOff>167295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2990416"/>
          <a:ext cx="889000" cy="35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90448</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312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167295</xdr:rowOff>
    </xdr:from>
    <xdr:to>
      <xdr:col>102</xdr:col>
      <xdr:colOff>114300</xdr:colOff>
      <xdr:row>76</xdr:row>
      <xdr:rowOff>18509</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3026045"/>
          <a:ext cx="889000" cy="2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130714</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3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39914</xdr:rowOff>
    </xdr:from>
    <xdr:to>
      <xdr:col>98</xdr:col>
      <xdr:colOff>38100</xdr:colOff>
      <xdr:row>76</xdr:row>
      <xdr:rowOff>141514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07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132641</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316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130015</xdr:rowOff>
    </xdr:from>
    <xdr:to>
      <xdr:col>116</xdr:col>
      <xdr:colOff>114300</xdr:colOff>
      <xdr:row>75</xdr:row>
      <xdr:rowOff>60165</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281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152892</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668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1150</xdr:rowOff>
    </xdr:from>
    <xdr:to>
      <xdr:col>112</xdr:col>
      <xdr:colOff>38100</xdr:colOff>
      <xdr:row>75</xdr:row>
      <xdr:rowOff>102750</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28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119277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63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80866</xdr:rowOff>
    </xdr:from>
    <xdr:to>
      <xdr:col>107</xdr:col>
      <xdr:colOff>101600</xdr:colOff>
      <xdr:row>76</xdr:row>
      <xdr:rowOff>11016</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2939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27543</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71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116495</xdr:rowOff>
    </xdr:from>
    <xdr:to>
      <xdr:col>102</xdr:col>
      <xdr:colOff>165100</xdr:colOff>
      <xdr:row>76</xdr:row>
      <xdr:rowOff>46645</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297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63172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75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139160</xdr:rowOff>
    </xdr:from>
    <xdr:to>
      <xdr:col>98</xdr:col>
      <xdr:colOff>38100</xdr:colOff>
      <xdr:row>76</xdr:row>
      <xdr:rowOff>69310</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2997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85837</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773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補助費等は、法人市民税の還付により、類似団体内平均値と異なり増加した。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物件費は、物価高騰対策にかかる経費の増加等により、類似団体内平均値と同様に増加した。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普通建設事業費全体では、留守家庭児童会や多世代交流施設の整備の実施により増加した。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普通建設事業費のうち新規整備は、消防通信指令システム整備事業などを行ったものの、類似団体内平均値を下回った。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普通建設事業費のうち更新整備は、小学校トイレ改修工事や中学校屋上防水改修工事、橋りょう長寿命化事業などを行ったものの、類似団体内平均値を大きく下回った。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投資及び出資金は、市立病院の企業債償還金の負担により、類似団体内平均値を大きく上回る水準となっている。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大阪府池田市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102,636
100,496
22.14
45,720,883
45,524,144
142,125
24,428,377
28,709,846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21399</xdr:rowOff>
    </xdr:from>
    <xdr:to>
      <xdr:col>24</xdr:col>
      <xdr:colOff>63500</xdr:colOff>
      <xdr:row>33</xdr:row>
      <xdr:rowOff>11684</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3797300" y="5507799"/>
          <a:ext cx="838200" cy="161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91901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6092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11684</xdr:rowOff>
    </xdr:from>
    <xdr:to>
      <xdr:col>19</xdr:col>
      <xdr:colOff>177800</xdr:colOff>
      <xdr:row>33</xdr:row>
      <xdr:rowOff>115697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2908300" y="5669534"/>
          <a:ext cx="889000" cy="104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78186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625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156845</xdr:rowOff>
    </xdr:from>
    <xdr:to>
      <xdr:col>15</xdr:col>
      <xdr:colOff>50800</xdr:colOff>
      <xdr:row>33</xdr:row>
      <xdr:rowOff>115697</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019300" y="5643245"/>
          <a:ext cx="8890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96474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6268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141415</xdr:rowOff>
    </xdr:from>
    <xdr:to>
      <xdr:col>10</xdr:col>
      <xdr:colOff>114300</xdr:colOff>
      <xdr:row>32</xdr:row>
      <xdr:rowOff>156845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1130300" y="5627815"/>
          <a:ext cx="889000" cy="1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86186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625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170053</xdr:rowOff>
    </xdr:from>
    <xdr:to>
      <xdr:col>6</xdr:col>
      <xdr:colOff>38100</xdr:colOff>
      <xdr:row>36</xdr:row>
      <xdr:rowOff>100203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17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91330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626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142049</xdr:rowOff>
    </xdr:from>
    <xdr:to>
      <xdr:col>24</xdr:col>
      <xdr:colOff>114300</xdr:colOff>
      <xdr:row>32</xdr:row>
      <xdr:rowOff>72199</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5456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95076</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5410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132334</xdr:rowOff>
    </xdr:from>
    <xdr:to>
      <xdr:col>20</xdr:col>
      <xdr:colOff>38100</xdr:colOff>
      <xdr:row>33</xdr:row>
      <xdr:rowOff>62484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561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79011</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5393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64897</xdr:rowOff>
    </xdr:from>
    <xdr:to>
      <xdr:col>15</xdr:col>
      <xdr:colOff>101600</xdr:colOff>
      <xdr:row>33</xdr:row>
      <xdr:rowOff>166497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572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11574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5497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106045</xdr:rowOff>
    </xdr:from>
    <xdr:to>
      <xdr:col>10</xdr:col>
      <xdr:colOff>165100</xdr:colOff>
      <xdr:row>33</xdr:row>
      <xdr:rowOff>36195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559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52722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536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90615</xdr:rowOff>
    </xdr:from>
    <xdr:to>
      <xdr:col>6</xdr:col>
      <xdr:colOff>38100</xdr:colOff>
      <xdr:row>33</xdr:row>
      <xdr:rowOff>20765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557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37292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5352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58254</xdr:rowOff>
    </xdr:from>
    <xdr:to>
      <xdr:col>24</xdr:col>
      <xdr:colOff>63500</xdr:colOff>
      <xdr:row>58</xdr:row>
      <xdr:rowOff>79056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3797300" y="10002354"/>
          <a:ext cx="838200" cy="20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112478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1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74892</xdr:rowOff>
    </xdr:from>
    <xdr:to>
      <xdr:col>19</xdr:col>
      <xdr:colOff>177800</xdr:colOff>
      <xdr:row>58</xdr:row>
      <xdr:rowOff>79056</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2908300" y="10018992"/>
          <a:ext cx="889000" cy="4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46789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64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59682</xdr:rowOff>
    </xdr:from>
    <xdr:to>
      <xdr:col>15</xdr:col>
      <xdr:colOff>50800</xdr:colOff>
      <xdr:row>58</xdr:row>
      <xdr:rowOff>74892</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10003782"/>
          <a:ext cx="889000" cy="15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18771</xdr:rowOff>
    </xdr:from>
    <xdr:to>
      <xdr:col>10</xdr:col>
      <xdr:colOff>114300</xdr:colOff>
      <xdr:row>58</xdr:row>
      <xdr:rowOff>59682</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619971"/>
          <a:ext cx="889000" cy="38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55073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6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108746</xdr:rowOff>
    </xdr:from>
    <xdr:to>
      <xdr:col>6</xdr:col>
      <xdr:colOff>38100</xdr:colOff>
      <xdr:row>56</xdr:row>
      <xdr:rowOff>38896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5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55423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31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7454</xdr:rowOff>
    </xdr:from>
    <xdr:to>
      <xdr:col>24</xdr:col>
      <xdr:colOff>114300</xdr:colOff>
      <xdr:row>58</xdr:row>
      <xdr:rowOff>109054</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95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93831</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86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28256</xdr:rowOff>
    </xdr:from>
    <xdr:to>
      <xdr:col>20</xdr:col>
      <xdr:colOff>38100</xdr:colOff>
      <xdr:row>58</xdr:row>
      <xdr:rowOff>129856</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97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120983</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10065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24092</xdr:rowOff>
    </xdr:from>
    <xdr:to>
      <xdr:col>15</xdr:col>
      <xdr:colOff>101600</xdr:colOff>
      <xdr:row>58</xdr:row>
      <xdr:rowOff>125692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96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116819</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10060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8882</xdr:rowOff>
    </xdr:from>
    <xdr:to>
      <xdr:col>10</xdr:col>
      <xdr:colOff>165100</xdr:colOff>
      <xdr:row>58</xdr:row>
      <xdr:rowOff>110482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952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101609</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1004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139421</xdr:rowOff>
    </xdr:from>
    <xdr:to>
      <xdr:col>6</xdr:col>
      <xdr:colOff>38100</xdr:colOff>
      <xdr:row>56</xdr:row>
      <xdr:rowOff>69571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569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60698</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661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110714</xdr:rowOff>
    </xdr:from>
    <xdr:to>
      <xdr:col>24</xdr:col>
      <xdr:colOff>63500</xdr:colOff>
      <xdr:row>77</xdr:row>
      <xdr:rowOff>83655</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3140914"/>
          <a:ext cx="838200" cy="144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32864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2891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83655</xdr:rowOff>
    </xdr:from>
    <xdr:to>
      <xdr:col>19</xdr:col>
      <xdr:colOff>177800</xdr:colOff>
      <xdr:row>78</xdr:row>
      <xdr:rowOff>21042</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3285305"/>
          <a:ext cx="889000" cy="108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31059</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2889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116512</xdr:rowOff>
    </xdr:from>
    <xdr:to>
      <xdr:col>15</xdr:col>
      <xdr:colOff>50800</xdr:colOff>
      <xdr:row>78</xdr:row>
      <xdr:rowOff>21042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3318162"/>
          <a:ext cx="889000" cy="75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117477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2976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116512</xdr:rowOff>
    </xdr:from>
    <xdr:to>
      <xdr:col>10</xdr:col>
      <xdr:colOff>114300</xdr:colOff>
      <xdr:row>78</xdr:row>
      <xdr:rowOff>162216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318162"/>
          <a:ext cx="889000" cy="217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68907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2927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26386</xdr:rowOff>
    </xdr:from>
    <xdr:to>
      <xdr:col>6</xdr:col>
      <xdr:colOff>38100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144513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174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59914</xdr:rowOff>
    </xdr:from>
    <xdr:to>
      <xdr:col>24</xdr:col>
      <xdr:colOff>114300</xdr:colOff>
      <xdr:row>76</xdr:row>
      <xdr:rowOff>161514</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309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38341</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3068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32855</xdr:rowOff>
    </xdr:from>
    <xdr:to>
      <xdr:col>20</xdr:col>
      <xdr:colOff>38100</xdr:colOff>
      <xdr:row>77</xdr:row>
      <xdr:rowOff>134455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23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125582</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3327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141692</xdr:rowOff>
    </xdr:from>
    <xdr:to>
      <xdr:col>15</xdr:col>
      <xdr:colOff>101600</xdr:colOff>
      <xdr:row>78</xdr:row>
      <xdr:rowOff>71842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34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62969</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3436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65712</xdr:rowOff>
    </xdr:from>
    <xdr:to>
      <xdr:col>10</xdr:col>
      <xdr:colOff>165100</xdr:colOff>
      <xdr:row>77</xdr:row>
      <xdr:rowOff>167312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26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158439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3360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111416</xdr:rowOff>
    </xdr:from>
    <xdr:to>
      <xdr:col>6</xdr:col>
      <xdr:colOff>38100</xdr:colOff>
      <xdr:row>79</xdr:row>
      <xdr:rowOff>41566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48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32693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577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163188</xdr:rowOff>
    </xdr:from>
    <xdr:to>
      <xdr:col>24</xdr:col>
      <xdr:colOff>63500</xdr:colOff>
      <xdr:row>97</xdr:row>
      <xdr:rowOff>55614</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622388"/>
          <a:ext cx="838200" cy="6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144620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43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169018</xdr:rowOff>
    </xdr:from>
    <xdr:to>
      <xdr:col>19</xdr:col>
      <xdr:colOff>177800</xdr:colOff>
      <xdr:row>96</xdr:row>
      <xdr:rowOff>163188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456768"/>
          <a:ext cx="889000" cy="16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78395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70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167608</xdr:rowOff>
    </xdr:from>
    <xdr:to>
      <xdr:col>15</xdr:col>
      <xdr:colOff>50800</xdr:colOff>
      <xdr:row>95</xdr:row>
      <xdr:rowOff>169018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019300" y="16455358"/>
          <a:ext cx="88900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4118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63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167608</xdr:rowOff>
    </xdr:from>
    <xdr:to>
      <xdr:col>10</xdr:col>
      <xdr:colOff>114300</xdr:colOff>
      <xdr:row>97</xdr:row>
      <xdr:rowOff>145701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455358"/>
          <a:ext cx="889000" cy="320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26446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65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77088</xdr:rowOff>
    </xdr:from>
    <xdr:to>
      <xdr:col>6</xdr:col>
      <xdr:colOff>38100</xdr:colOff>
      <xdr:row>98</xdr:row>
      <xdr:rowOff>7238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23765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48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4814</xdr:rowOff>
    </xdr:from>
    <xdr:to>
      <xdr:col>24</xdr:col>
      <xdr:colOff>114300</xdr:colOff>
      <xdr:row>97</xdr:row>
      <xdr:rowOff>106414</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635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154691</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61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112388</xdr:rowOff>
    </xdr:from>
    <xdr:to>
      <xdr:col>20</xdr:col>
      <xdr:colOff>38100</xdr:colOff>
      <xdr:row>97</xdr:row>
      <xdr:rowOff>42538</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571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59065</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346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118218</xdr:rowOff>
    </xdr:from>
    <xdr:to>
      <xdr:col>15</xdr:col>
      <xdr:colOff>101600</xdr:colOff>
      <xdr:row>96</xdr:row>
      <xdr:rowOff>48368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40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64895</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18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116808</xdr:rowOff>
    </xdr:from>
    <xdr:to>
      <xdr:col>10</xdr:col>
      <xdr:colOff>165100</xdr:colOff>
      <xdr:row>96</xdr:row>
      <xdr:rowOff>46958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40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63485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179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94901</xdr:rowOff>
    </xdr:from>
    <xdr:to>
      <xdr:col>6</xdr:col>
      <xdr:colOff>38100</xdr:colOff>
      <xdr:row>98</xdr:row>
      <xdr:rowOff>25051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72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16178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81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57785</xdr:rowOff>
    </xdr:from>
    <xdr:to>
      <xdr:col>55</xdr:col>
      <xdr:colOff>0</xdr:colOff>
      <xdr:row>38</xdr:row>
      <xdr:rowOff>60071</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572885"/>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60071</xdr:rowOff>
    </xdr:from>
    <xdr:to>
      <xdr:col>50</xdr:col>
      <xdr:colOff>114300</xdr:colOff>
      <xdr:row>38</xdr:row>
      <xdr:rowOff>60833</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575171"/>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6621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52070</xdr:rowOff>
    </xdr:from>
    <xdr:to>
      <xdr:col>45</xdr:col>
      <xdr:colOff>177800</xdr:colOff>
      <xdr:row>38</xdr:row>
      <xdr:rowOff>60833</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567170"/>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161688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52070</xdr:rowOff>
    </xdr:from>
    <xdr:to>
      <xdr:col>41</xdr:col>
      <xdr:colOff>50800</xdr:colOff>
      <xdr:row>38</xdr:row>
      <xdr:rowOff>53213</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6972300" y="6567170"/>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162831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43942</xdr:rowOff>
    </xdr:from>
    <xdr:to>
      <xdr:col>36</xdr:col>
      <xdr:colOff>165100</xdr:colOff>
      <xdr:row>37</xdr:row>
      <xdr:rowOff>145542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162069</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162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6985</xdr:rowOff>
    </xdr:from>
    <xdr:to>
      <xdr:col>55</xdr:col>
      <xdr:colOff>50800</xdr:colOff>
      <xdr:row>38</xdr:row>
      <xdr:rowOff>108585</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52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156862</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5005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9271</xdr:rowOff>
    </xdr:from>
    <xdr:to>
      <xdr:col>50</xdr:col>
      <xdr:colOff>165100</xdr:colOff>
      <xdr:row>38</xdr:row>
      <xdr:rowOff>110871</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52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101998</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50017" y="66170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10033</xdr:rowOff>
    </xdr:from>
    <xdr:to>
      <xdr:col>46</xdr:col>
      <xdr:colOff>38100</xdr:colOff>
      <xdr:row>38</xdr:row>
      <xdr:rowOff>111633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525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102760</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617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1270</xdr:rowOff>
    </xdr:from>
    <xdr:to>
      <xdr:col>41</xdr:col>
      <xdr:colOff>101600</xdr:colOff>
      <xdr:row>38</xdr:row>
      <xdr:rowOff>102870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51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93997</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609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2413</xdr:rowOff>
    </xdr:from>
    <xdr:to>
      <xdr:col>36</xdr:col>
      <xdr:colOff>165100</xdr:colOff>
      <xdr:row>38</xdr:row>
      <xdr:rowOff>104013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51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95140</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610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118714</xdr:rowOff>
    </xdr:from>
    <xdr:to>
      <xdr:col>55</xdr:col>
      <xdr:colOff>0</xdr:colOff>
      <xdr:row>58</xdr:row>
      <xdr:rowOff>122098</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9639300" y="10062814"/>
          <a:ext cx="838200" cy="3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118166</xdr:rowOff>
    </xdr:from>
    <xdr:to>
      <xdr:col>50</xdr:col>
      <xdr:colOff>114300</xdr:colOff>
      <xdr:row>58</xdr:row>
      <xdr:rowOff>122098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8750300" y="10062266"/>
          <a:ext cx="889000" cy="3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118166</xdr:rowOff>
    </xdr:from>
    <xdr:to>
      <xdr:col>45</xdr:col>
      <xdr:colOff>177800</xdr:colOff>
      <xdr:row>58</xdr:row>
      <xdr:rowOff>122144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61300" y="10062266"/>
          <a:ext cx="889000" cy="3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116063</xdr:rowOff>
    </xdr:from>
    <xdr:to>
      <xdr:col>41</xdr:col>
      <xdr:colOff>50800</xdr:colOff>
      <xdr:row>58</xdr:row>
      <xdr:rowOff>122144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6972300" y="10060163"/>
          <a:ext cx="889000" cy="6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65949</xdr:rowOff>
    </xdr:from>
    <xdr:to>
      <xdr:col>36</xdr:col>
      <xdr:colOff>165100</xdr:colOff>
      <xdr:row>57</xdr:row>
      <xdr:rowOff>167549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12626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67914</xdr:rowOff>
    </xdr:from>
    <xdr:to>
      <xdr:col>55</xdr:col>
      <xdr:colOff>50800</xdr:colOff>
      <xdr:row>58</xdr:row>
      <xdr:rowOff>169514</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10012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154291</xdr:rowOff>
    </xdr:from>
    <xdr:ext cx="378565"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9269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71298</xdr:rowOff>
    </xdr:from>
    <xdr:to>
      <xdr:col>50</xdr:col>
      <xdr:colOff>165100</xdr:colOff>
      <xdr:row>59</xdr:row>
      <xdr:rowOff>1448</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1001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164025</xdr:rowOff>
    </xdr:from>
    <xdr:ext cx="378565"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50017" y="10108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67366</xdr:rowOff>
    </xdr:from>
    <xdr:to>
      <xdr:col>46</xdr:col>
      <xdr:colOff>38100</xdr:colOff>
      <xdr:row>58</xdr:row>
      <xdr:rowOff>168966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1001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160093</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61017" y="10104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71344</xdr:rowOff>
    </xdr:from>
    <xdr:to>
      <xdr:col>41</xdr:col>
      <xdr:colOff>101600</xdr:colOff>
      <xdr:row>59</xdr:row>
      <xdr:rowOff>1494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10015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164071</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2017" y="101081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65263</xdr:rowOff>
    </xdr:from>
    <xdr:to>
      <xdr:col>36</xdr:col>
      <xdr:colOff>165100</xdr:colOff>
      <xdr:row>58</xdr:row>
      <xdr:rowOff>166863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1000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157990</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3017" y="10102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137413</xdr:rowOff>
    </xdr:from>
    <xdr:to>
      <xdr:col>55</xdr:col>
      <xdr:colOff>0</xdr:colOff>
      <xdr:row>79</xdr:row>
      <xdr:rowOff>291</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3510513"/>
          <a:ext cx="838200" cy="34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152615</xdr:rowOff>
    </xdr:from>
    <xdr:to>
      <xdr:col>50</xdr:col>
      <xdr:colOff>114300</xdr:colOff>
      <xdr:row>79</xdr:row>
      <xdr:rowOff>291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525715"/>
          <a:ext cx="889000" cy="1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143872</xdr:rowOff>
    </xdr:from>
    <xdr:to>
      <xdr:col>45</xdr:col>
      <xdr:colOff>177800</xdr:colOff>
      <xdr:row>78</xdr:row>
      <xdr:rowOff>152615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61300" y="13516972"/>
          <a:ext cx="889000" cy="8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102057</xdr:rowOff>
    </xdr:from>
    <xdr:to>
      <xdr:col>41</xdr:col>
      <xdr:colOff>50800</xdr:colOff>
      <xdr:row>78</xdr:row>
      <xdr:rowOff>143872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6972300" y="13475157"/>
          <a:ext cx="889000" cy="41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76364</xdr:rowOff>
    </xdr:from>
    <xdr:to>
      <xdr:col>36</xdr:col>
      <xdr:colOff>165100</xdr:colOff>
      <xdr:row>78</xdr:row>
      <xdr:rowOff>6514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23041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86613</xdr:rowOff>
    </xdr:from>
    <xdr:to>
      <xdr:col>55</xdr:col>
      <xdr:colOff>50800</xdr:colOff>
      <xdr:row>79</xdr:row>
      <xdr:rowOff>16763</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45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1540</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374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120941</xdr:rowOff>
    </xdr:from>
    <xdr:to>
      <xdr:col>50</xdr:col>
      <xdr:colOff>165100</xdr:colOff>
      <xdr:row>79</xdr:row>
      <xdr:rowOff>51091</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494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42218</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586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101815</xdr:rowOff>
    </xdr:from>
    <xdr:to>
      <xdr:col>46</xdr:col>
      <xdr:colOff>38100</xdr:colOff>
      <xdr:row>79</xdr:row>
      <xdr:rowOff>31965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47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23092</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567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93072</xdr:rowOff>
    </xdr:from>
    <xdr:to>
      <xdr:col>41</xdr:col>
      <xdr:colOff>101600</xdr:colOff>
      <xdr:row>79</xdr:row>
      <xdr:rowOff>23222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466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14349</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55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51257</xdr:rowOff>
    </xdr:from>
    <xdr:to>
      <xdr:col>36</xdr:col>
      <xdr:colOff>165100</xdr:colOff>
      <xdr:row>78</xdr:row>
      <xdr:rowOff>152857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4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143984</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517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61004</xdr:rowOff>
    </xdr:from>
    <xdr:to>
      <xdr:col>55</xdr:col>
      <xdr:colOff>0</xdr:colOff>
      <xdr:row>97</xdr:row>
      <xdr:rowOff>139757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691654"/>
          <a:ext cx="838200" cy="78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130218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1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139757</xdr:rowOff>
    </xdr:from>
    <xdr:to>
      <xdr:col>50</xdr:col>
      <xdr:colOff>114300</xdr:colOff>
      <xdr:row>98</xdr:row>
      <xdr:rowOff>77215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770407"/>
          <a:ext cx="889000" cy="108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69944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35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42183</xdr:rowOff>
    </xdr:from>
    <xdr:to>
      <xdr:col>45</xdr:col>
      <xdr:colOff>177800</xdr:colOff>
      <xdr:row>98</xdr:row>
      <xdr:rowOff>77215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7861300" y="16844283"/>
          <a:ext cx="889000" cy="35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82993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37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33401</xdr:rowOff>
    </xdr:from>
    <xdr:to>
      <xdr:col>41</xdr:col>
      <xdr:colOff>50800</xdr:colOff>
      <xdr:row>98</xdr:row>
      <xdr:rowOff>42183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835501"/>
          <a:ext cx="889000" cy="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74401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36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156680</xdr:rowOff>
    </xdr:from>
    <xdr:to>
      <xdr:col>36</xdr:col>
      <xdr:colOff>165100</xdr:colOff>
      <xdr:row>97</xdr:row>
      <xdr:rowOff>86830</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1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103357</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39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10204</xdr:rowOff>
    </xdr:from>
    <xdr:to>
      <xdr:col>55</xdr:col>
      <xdr:colOff>50800</xdr:colOff>
      <xdr:row>97</xdr:row>
      <xdr:rowOff>111804</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640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160081</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619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88957</xdr:rowOff>
    </xdr:from>
    <xdr:to>
      <xdr:col>50</xdr:col>
      <xdr:colOff>165100</xdr:colOff>
      <xdr:row>98</xdr:row>
      <xdr:rowOff>19107</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719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10234</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81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26415</xdr:rowOff>
    </xdr:from>
    <xdr:to>
      <xdr:col>46</xdr:col>
      <xdr:colOff>38100</xdr:colOff>
      <xdr:row>98</xdr:row>
      <xdr:rowOff>128015</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82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119142</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921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162833</xdr:rowOff>
    </xdr:from>
    <xdr:to>
      <xdr:col>41</xdr:col>
      <xdr:colOff>101600</xdr:colOff>
      <xdr:row>98</xdr:row>
      <xdr:rowOff>92983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793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84110</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88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154051</xdr:rowOff>
    </xdr:from>
    <xdr:to>
      <xdr:col>36</xdr:col>
      <xdr:colOff>165100</xdr:colOff>
      <xdr:row>98</xdr:row>
      <xdr:rowOff>84201</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78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75328</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877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32989</xdr:rowOff>
    </xdr:from>
    <xdr:to>
      <xdr:col>85</xdr:col>
      <xdr:colOff>127000</xdr:colOff>
      <xdr:row>36</xdr:row>
      <xdr:rowOff>91328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5862289"/>
          <a:ext cx="838200" cy="40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67236</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067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91328</xdr:rowOff>
    </xdr:from>
    <xdr:to>
      <xdr:col>81</xdr:col>
      <xdr:colOff>50800</xdr:colOff>
      <xdr:row>37</xdr:row>
      <xdr:rowOff>105593</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6263528"/>
          <a:ext cx="889000" cy="18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8988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35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105593</xdr:rowOff>
    </xdr:from>
    <xdr:to>
      <xdr:col>76</xdr:col>
      <xdr:colOff>114300</xdr:colOff>
      <xdr:row>38</xdr:row>
      <xdr:rowOff>11775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3703300" y="6449243"/>
          <a:ext cx="889000" cy="7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38046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3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11775</xdr:rowOff>
    </xdr:from>
    <xdr:to>
      <xdr:col>71</xdr:col>
      <xdr:colOff>177800</xdr:colOff>
      <xdr:row>38</xdr:row>
      <xdr:rowOff>33447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2814300" y="6526875"/>
          <a:ext cx="889000" cy="21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34754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25898</xdr:rowOff>
    </xdr:from>
    <xdr:to>
      <xdr:col>67</xdr:col>
      <xdr:colOff>101600</xdr:colOff>
      <xdr:row>36</xdr:row>
      <xdr:rowOff>127498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144025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597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153639</xdr:rowOff>
    </xdr:from>
    <xdr:to>
      <xdr:col>85</xdr:col>
      <xdr:colOff>177800</xdr:colOff>
      <xdr:row>34</xdr:row>
      <xdr:rowOff>83789</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581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5066</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566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40528</xdr:rowOff>
    </xdr:from>
    <xdr:to>
      <xdr:col>81</xdr:col>
      <xdr:colOff>101600</xdr:colOff>
      <xdr:row>36</xdr:row>
      <xdr:rowOff>142128</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21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158655</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5987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54793</xdr:rowOff>
    </xdr:from>
    <xdr:to>
      <xdr:col>76</xdr:col>
      <xdr:colOff>165100</xdr:colOff>
      <xdr:row>37</xdr:row>
      <xdr:rowOff>156393</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39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147520</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491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132425</xdr:rowOff>
    </xdr:from>
    <xdr:to>
      <xdr:col>72</xdr:col>
      <xdr:colOff>38100</xdr:colOff>
      <xdr:row>38</xdr:row>
      <xdr:rowOff>62575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47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53702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568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154097</xdr:rowOff>
    </xdr:from>
    <xdr:to>
      <xdr:col>67</xdr:col>
      <xdr:colOff>101600</xdr:colOff>
      <xdr:row>38</xdr:row>
      <xdr:rowOff>84247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497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75374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590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110417</xdr:rowOff>
    </xdr:from>
    <xdr:to>
      <xdr:col>85</xdr:col>
      <xdr:colOff>126364</xdr:colOff>
      <xdr:row>59</xdr:row>
      <xdr:rowOff>51301</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6317595" y="8682917"/>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55128</xdr:rowOff>
    </xdr:from>
    <xdr:ext cx="534377" cy="259045"/>
    <xdr:sp macro="" textlink="">
      <xdr:nvSpPr>
        <xdr:cNvPr id="565" name="教育費最小値テキスト">
          <a:extLst>
            <a:ext uri="{FF2B5EF4-FFF2-40B4-BE49-F238E27FC236}">
              <a16:creationId xmlns:a16="http://schemas.microsoft.com/office/drawing/2014/main" id="{00000000-0008-0000-0700-000035020000}"/>
            </a:ext>
          </a:extLst>
        </xdr:cNvPr>
        <xdr:cNvSpPr txBox="1"/>
      </xdr:nvSpPr>
      <xdr:spPr>
        <a:xfrm>
          <a:off x="16370300" y="1017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51301</xdr:rowOff>
    </xdr:from>
    <xdr:to>
      <xdr:col>86</xdr:col>
      <xdr:colOff>25400</xdr:colOff>
      <xdr:row>59</xdr:row>
      <xdr:rowOff>51301</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1016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57094</xdr:rowOff>
    </xdr:from>
    <xdr:ext cx="599010" cy="259045"/>
    <xdr:sp macro="" textlink="">
      <xdr:nvSpPr>
        <xdr:cNvPr id="567" name="教育費最大値テキスト">
          <a:extLst>
            <a:ext uri="{FF2B5EF4-FFF2-40B4-BE49-F238E27FC236}">
              <a16:creationId xmlns:a16="http://schemas.microsoft.com/office/drawing/2014/main" id="{00000000-0008-0000-0700-000037020000}"/>
            </a:ext>
          </a:extLst>
        </xdr:cNvPr>
        <xdr:cNvSpPr txBox="1"/>
      </xdr:nvSpPr>
      <xdr:spPr>
        <a:xfrm>
          <a:off x="16370300" y="8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110417</xdr:rowOff>
    </xdr:from>
    <xdr:to>
      <xdr:col>86</xdr:col>
      <xdr:colOff>25400</xdr:colOff>
      <xdr:row>50</xdr:row>
      <xdr:rowOff>110417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868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123721</xdr:rowOff>
    </xdr:from>
    <xdr:to>
      <xdr:col>85</xdr:col>
      <xdr:colOff>127000</xdr:colOff>
      <xdr:row>57</xdr:row>
      <xdr:rowOff>33789</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5481300" y="9724921"/>
          <a:ext cx="838200" cy="81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76791</xdr:rowOff>
    </xdr:from>
    <xdr:ext cx="534377" cy="259045"/>
    <xdr:sp macro="" textlink="">
      <xdr:nvSpPr>
        <xdr:cNvPr id="570" name="教育費平均値テキスト">
          <a:extLst>
            <a:ext uri="{FF2B5EF4-FFF2-40B4-BE49-F238E27FC236}">
              <a16:creationId xmlns:a16="http://schemas.microsoft.com/office/drawing/2014/main" id="{00000000-0008-0000-0700-00003A020000}"/>
            </a:ext>
          </a:extLst>
        </xdr:cNvPr>
        <xdr:cNvSpPr txBox="1"/>
      </xdr:nvSpPr>
      <xdr:spPr>
        <a:xfrm>
          <a:off x="16370300" y="9677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98364</xdr:rowOff>
    </xdr:from>
    <xdr:to>
      <xdr:col>85</xdr:col>
      <xdr:colOff>177800</xdr:colOff>
      <xdr:row>57</xdr:row>
      <xdr:rowOff>28514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6268700" y="96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6221</xdr:rowOff>
    </xdr:from>
    <xdr:to>
      <xdr:col>81</xdr:col>
      <xdr:colOff>50800</xdr:colOff>
      <xdr:row>57</xdr:row>
      <xdr:rowOff>33789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4592300" y="9778871"/>
          <a:ext cx="889000" cy="27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50312</xdr:rowOff>
    </xdr:from>
    <xdr:to>
      <xdr:col>81</xdr:col>
      <xdr:colOff>101600</xdr:colOff>
      <xdr:row>57</xdr:row>
      <xdr:rowOff>151912</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5430500" y="982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143039</xdr:rowOff>
    </xdr:from>
    <xdr:ext cx="534377"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214111" y="991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51072</xdr:rowOff>
    </xdr:from>
    <xdr:to>
      <xdr:col>76</xdr:col>
      <xdr:colOff>114300</xdr:colOff>
      <xdr:row>57</xdr:row>
      <xdr:rowOff>6221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3703300" y="9652272"/>
          <a:ext cx="889000" cy="126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113132</xdr:rowOff>
    </xdr:from>
    <xdr:to>
      <xdr:col>76</xdr:col>
      <xdr:colOff>165100</xdr:colOff>
      <xdr:row>58</xdr:row>
      <xdr:rowOff>43282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4541500" y="988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34409</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4325111" y="997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148021</xdr:rowOff>
    </xdr:from>
    <xdr:to>
      <xdr:col>71</xdr:col>
      <xdr:colOff>177800</xdr:colOff>
      <xdr:row>56</xdr:row>
      <xdr:rowOff>51072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814300" y="9406321"/>
          <a:ext cx="889000" cy="245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143535</xdr:rowOff>
    </xdr:from>
    <xdr:to>
      <xdr:col>72</xdr:col>
      <xdr:colOff>38100</xdr:colOff>
      <xdr:row>58</xdr:row>
      <xdr:rowOff>73685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652500" y="99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64812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36111" y="1000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5027</xdr:rowOff>
    </xdr:from>
    <xdr:to>
      <xdr:col>67</xdr:col>
      <xdr:colOff>101600</xdr:colOff>
      <xdr:row>57</xdr:row>
      <xdr:rowOff>106627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2763500" y="977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97754</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547111" y="98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72921</xdr:rowOff>
    </xdr:from>
    <xdr:to>
      <xdr:col>85</xdr:col>
      <xdr:colOff>177800</xdr:colOff>
      <xdr:row>57</xdr:row>
      <xdr:rowOff>3071</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6268700" y="9674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95798</xdr:rowOff>
    </xdr:from>
    <xdr:ext cx="534377" cy="259045"/>
    <xdr:sp macro="" textlink="">
      <xdr:nvSpPr>
        <xdr:cNvPr id="589" name="教育費該当値テキスト">
          <a:extLst>
            <a:ext uri="{FF2B5EF4-FFF2-40B4-BE49-F238E27FC236}">
              <a16:creationId xmlns:a16="http://schemas.microsoft.com/office/drawing/2014/main" id="{00000000-0008-0000-0700-00004D020000}"/>
            </a:ext>
          </a:extLst>
        </xdr:cNvPr>
        <xdr:cNvSpPr txBox="1"/>
      </xdr:nvSpPr>
      <xdr:spPr>
        <a:xfrm>
          <a:off x="16370300" y="9525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154439</xdr:rowOff>
    </xdr:from>
    <xdr:to>
      <xdr:col>81</xdr:col>
      <xdr:colOff>101600</xdr:colOff>
      <xdr:row>57</xdr:row>
      <xdr:rowOff>84589</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5430500" y="9755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101116</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530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126871</xdr:rowOff>
    </xdr:from>
    <xdr:to>
      <xdr:col>76</xdr:col>
      <xdr:colOff>165100</xdr:colOff>
      <xdr:row>57</xdr:row>
      <xdr:rowOff>57021</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4541500" y="9728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73548</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503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272</xdr:rowOff>
    </xdr:from>
    <xdr:to>
      <xdr:col>72</xdr:col>
      <xdr:colOff>38100</xdr:colOff>
      <xdr:row>56</xdr:row>
      <xdr:rowOff>101872</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3652500" y="960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118399</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9376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97221</xdr:rowOff>
    </xdr:from>
    <xdr:to>
      <xdr:col>67</xdr:col>
      <xdr:colOff>101600</xdr:colOff>
      <xdr:row>55</xdr:row>
      <xdr:rowOff>27371</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2763500" y="9355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43898</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9130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18" name="災害復旧費最小値テキスト">
          <a:extLst>
            <a:ext uri="{FF2B5EF4-FFF2-40B4-BE49-F238E27FC236}">
              <a16:creationId xmlns:a16="http://schemas.microsoft.com/office/drawing/2014/main" id="{00000000-0008-0000-0700-00006A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0" name="災害復旧費最大値テキスト">
          <a:extLst>
            <a:ext uri="{FF2B5EF4-FFF2-40B4-BE49-F238E27FC236}">
              <a16:creationId xmlns:a16="http://schemas.microsoft.com/office/drawing/2014/main" id="{00000000-0008-0000-0700-00006C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3" name="災害復旧費平均値テキスト">
          <a:extLst>
            <a:ext uri="{FF2B5EF4-FFF2-40B4-BE49-F238E27FC236}">
              <a16:creationId xmlns:a16="http://schemas.microsoft.com/office/drawing/2014/main" id="{00000000-0008-0000-0700-00006F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22943</xdr:rowOff>
    </xdr:from>
    <xdr:to>
      <xdr:col>71</xdr:col>
      <xdr:colOff>177800</xdr:colOff>
      <xdr:row>78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814300" y="13396043"/>
          <a:ext cx="889000" cy="2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86785</xdr:rowOff>
    </xdr:from>
    <xdr:to>
      <xdr:col>67</xdr:col>
      <xdr:colOff>101600</xdr:colOff>
      <xdr:row>78</xdr:row>
      <xdr:rowOff>16935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2763500" y="132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33462</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579428" y="1306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249299" cy="259045"/>
    <xdr:sp macro="" textlink="">
      <xdr:nvSpPr>
        <xdr:cNvPr id="642" name="災害復旧費該当値テキスト">
          <a:extLst>
            <a:ext uri="{FF2B5EF4-FFF2-40B4-BE49-F238E27FC236}">
              <a16:creationId xmlns:a16="http://schemas.microsoft.com/office/drawing/2014/main" id="{00000000-0008-0000-0700-000082020000}"/>
            </a:ext>
          </a:extLst>
        </xdr:cNvPr>
        <xdr:cNvSpPr txBox="1"/>
      </xdr:nvSpPr>
      <xdr:spPr>
        <a:xfrm>
          <a:off x="16370300" y="13275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143593</xdr:rowOff>
    </xdr:from>
    <xdr:to>
      <xdr:col>67</xdr:col>
      <xdr:colOff>101600</xdr:colOff>
      <xdr:row>78</xdr:row>
      <xdr:rowOff>73743</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2763500" y="1334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78</xdr:row>
      <xdr:rowOff>64870</xdr:rowOff>
    </xdr:from>
    <xdr:ext cx="313932"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57333" y="134379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24048</xdr:rowOff>
    </xdr:from>
    <xdr:to>
      <xdr:col>85</xdr:col>
      <xdr:colOff>127000</xdr:colOff>
      <xdr:row>95</xdr:row>
      <xdr:rowOff>50984</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5481300" y="16311798"/>
          <a:ext cx="838200" cy="26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24313</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312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24048</xdr:rowOff>
    </xdr:from>
    <xdr:to>
      <xdr:col>81</xdr:col>
      <xdr:colOff>50800</xdr:colOff>
      <xdr:row>95</xdr:row>
      <xdr:rowOff>93447</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4592300" y="16311798"/>
          <a:ext cx="889000" cy="69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123162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41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93447</xdr:rowOff>
    </xdr:from>
    <xdr:to>
      <xdr:col>76</xdr:col>
      <xdr:colOff>114300</xdr:colOff>
      <xdr:row>95</xdr:row>
      <xdr:rowOff>140424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6381197"/>
          <a:ext cx="889000" cy="4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140424</xdr:rowOff>
    </xdr:from>
    <xdr:to>
      <xdr:col>71</xdr:col>
      <xdr:colOff>177800</xdr:colOff>
      <xdr:row>95</xdr:row>
      <xdr:rowOff>156502</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2814300" y="16428174"/>
          <a:ext cx="889000" cy="1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148925</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67221</xdr:rowOff>
    </xdr:from>
    <xdr:to>
      <xdr:col>67</xdr:col>
      <xdr:colOff>101600</xdr:colOff>
      <xdr:row>95</xdr:row>
      <xdr:rowOff>168821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13898</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184</xdr:rowOff>
    </xdr:from>
    <xdr:to>
      <xdr:col>85</xdr:col>
      <xdr:colOff>177800</xdr:colOff>
      <xdr:row>95</xdr:row>
      <xdr:rowOff>101784</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287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23061</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139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144698</xdr:rowOff>
    </xdr:from>
    <xdr:to>
      <xdr:col>81</xdr:col>
      <xdr:colOff>101600</xdr:colOff>
      <xdr:row>95</xdr:row>
      <xdr:rowOff>74848</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26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91375</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03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42647</xdr:rowOff>
    </xdr:from>
    <xdr:to>
      <xdr:col>76</xdr:col>
      <xdr:colOff>165100</xdr:colOff>
      <xdr:row>95</xdr:row>
      <xdr:rowOff>144247</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33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135374</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423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89624</xdr:rowOff>
    </xdr:from>
    <xdr:to>
      <xdr:col>72</xdr:col>
      <xdr:colOff>38100</xdr:colOff>
      <xdr:row>96</xdr:row>
      <xdr:rowOff>19774</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377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10901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470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105702</xdr:rowOff>
    </xdr:from>
    <xdr:to>
      <xdr:col>67</xdr:col>
      <xdr:colOff>101600</xdr:colOff>
      <xdr:row>96</xdr:row>
      <xdr:rowOff>35852</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39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26979</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48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総務費は、市税還付事業や住民情報システム管理事業により増加した。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民生費は、物価高騰対策にかかる臨時特別給付金給付や私立保育所への補助等により増加した。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衛生費は、新型コロナワクチン接種事業の縮小により減少した。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商工費は、消費喚起事業により増加した。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消防費は、消防通信指令システムの整備等により増加した。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教育費は、「教育日本一」をめざした取組の影響により類似団体内平均値を上回る水準で推移している。令和６年度においては、留守家庭児童会整備にかかる経費の増加等により、普通建設事業費において増加し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大阪府池田市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chemeClr val="tx1"/>
              </a:solidFill>
              <a:latin typeface="ＭＳ ゴシック" pitchFamily="49" charset="-128"/>
              <a:ea typeface="ＭＳ ゴシック" pitchFamily="49" charset="-128"/>
            </a:rPr>
            <a:t>令和６年度決算は、法人市民税をはじめとした市税が減少したものの、地方交付税の増加等により、黒字を維持した。</a:t>
          </a:r>
        </a:p>
        <a:p>
          <a:r>
            <a:rPr kumimoji="1" lang="ja-JP" altLang="en-US" sz="1400">
              <a:solidFill>
                <a:schemeClr val="tx1"/>
              </a:solidFill>
              <a:latin typeface="ＭＳ ゴシック" pitchFamily="49" charset="-128"/>
              <a:ea typeface="ＭＳ ゴシック" pitchFamily="49" charset="-128"/>
            </a:rPr>
            <a:t>　しかしながら、１４億円の財政調整基金の取崩を行い、実質単年度収支では、３年連続の赤字となっている。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大阪府池田市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chemeClr val="tx1"/>
              </a:solidFill>
              <a:latin typeface="ＭＳ ゴシック" pitchFamily="49" charset="-128"/>
              <a:ea typeface="ＭＳ ゴシック" pitchFamily="49" charset="-128"/>
            </a:rPr>
            <a:t>病院事業会計</a:t>
          </a:r>
          <a:r>
            <a:rPr kumimoji="1" lang="en-US" altLang="ja-JP" sz="900">
              <a:solidFill>
                <a:schemeClr val="tx1"/>
              </a:solidFill>
              <a:latin typeface="ＭＳ ゴシック" pitchFamily="49" charset="-128"/>
              <a:ea typeface="ＭＳ ゴシック" pitchFamily="49" charset="-128"/>
            </a:rPr>
            <a:t>…</a:t>
          </a:r>
          <a:r>
            <a:rPr kumimoji="1" lang="ja-JP" altLang="en-US" sz="900">
              <a:solidFill>
                <a:schemeClr val="tx1"/>
              </a:solidFill>
              <a:latin typeface="ＭＳ ゴシック" pitchFamily="49" charset="-128"/>
              <a:ea typeface="ＭＳ ゴシック" pitchFamily="49" charset="-128"/>
            </a:rPr>
            <a:t>市立池田病院の令和</a:t>
          </a:r>
          <a:r>
            <a:rPr kumimoji="1" lang="en-US" altLang="ja-JP" sz="900">
              <a:solidFill>
                <a:schemeClr val="tx1"/>
              </a:solidFill>
              <a:latin typeface="ＭＳ ゴシック" pitchFamily="49" charset="-128"/>
              <a:ea typeface="ＭＳ ゴシック" pitchFamily="49" charset="-128"/>
            </a:rPr>
            <a:t>6</a:t>
          </a:r>
          <a:r>
            <a:rPr kumimoji="1" lang="ja-JP" altLang="en-US" sz="900">
              <a:solidFill>
                <a:schemeClr val="tx1"/>
              </a:solidFill>
              <a:latin typeface="ＭＳ ゴシック" pitchFamily="49" charset="-128"/>
              <a:ea typeface="ＭＳ ゴシック" pitchFamily="49" charset="-128"/>
            </a:rPr>
            <a:t>年度の経営状況として、入院延患者数及び外来延患者数は、前年度より増加し、入院患者及び外来患者それぞれの</a:t>
          </a:r>
          <a:r>
            <a:rPr kumimoji="1" lang="en-US" altLang="ja-JP" sz="900">
              <a:solidFill>
                <a:schemeClr val="tx1"/>
              </a:solidFill>
              <a:latin typeface="ＭＳ ゴシック" pitchFamily="49" charset="-128"/>
              <a:ea typeface="ＭＳ ゴシック" pitchFamily="49" charset="-128"/>
            </a:rPr>
            <a:t>1</a:t>
          </a:r>
          <a:r>
            <a:rPr kumimoji="1" lang="ja-JP" altLang="en-US" sz="900">
              <a:solidFill>
                <a:schemeClr val="tx1"/>
              </a:solidFill>
              <a:latin typeface="ＭＳ ゴシック" pitchFamily="49" charset="-128"/>
              <a:ea typeface="ＭＳ ゴシック" pitchFamily="49" charset="-128"/>
            </a:rPr>
            <a:t>人</a:t>
          </a:r>
          <a:r>
            <a:rPr kumimoji="1" lang="en-US" altLang="ja-JP" sz="900">
              <a:solidFill>
                <a:schemeClr val="tx1"/>
              </a:solidFill>
              <a:latin typeface="ＭＳ ゴシック" pitchFamily="49" charset="-128"/>
              <a:ea typeface="ＭＳ ゴシック" pitchFamily="49" charset="-128"/>
            </a:rPr>
            <a:t>1</a:t>
          </a:r>
          <a:r>
            <a:rPr kumimoji="1" lang="ja-JP" altLang="en-US" sz="900">
              <a:solidFill>
                <a:schemeClr val="tx1"/>
              </a:solidFill>
              <a:latin typeface="ＭＳ ゴシック" pitchFamily="49" charset="-128"/>
              <a:ea typeface="ＭＳ ゴシック" pitchFamily="49" charset="-128"/>
            </a:rPr>
            <a:t>日当たり収益も前年度より増加となった。入院・外来</a:t>
          </a:r>
          <a:r>
            <a:rPr kumimoji="1" lang="en-US" altLang="ja-JP" sz="900">
              <a:solidFill>
                <a:schemeClr val="tx1"/>
              </a:solidFill>
              <a:latin typeface="ＭＳ ゴシック" pitchFamily="49" charset="-128"/>
              <a:ea typeface="ＭＳ ゴシック" pitchFamily="49" charset="-128"/>
            </a:rPr>
            <a:t>1</a:t>
          </a:r>
          <a:r>
            <a:rPr kumimoji="1" lang="ja-JP" altLang="en-US" sz="900">
              <a:solidFill>
                <a:schemeClr val="tx1"/>
              </a:solidFill>
              <a:latin typeface="ＭＳ ゴシック" pitchFamily="49" charset="-128"/>
              <a:ea typeface="ＭＳ ゴシック" pitchFamily="49" charset="-128"/>
            </a:rPr>
            <a:t>人</a:t>
          </a:r>
          <a:r>
            <a:rPr kumimoji="1" lang="en-US" altLang="ja-JP" sz="900">
              <a:solidFill>
                <a:schemeClr val="tx1"/>
              </a:solidFill>
              <a:latin typeface="ＭＳ ゴシック" pitchFamily="49" charset="-128"/>
              <a:ea typeface="ＭＳ ゴシック" pitchFamily="49" charset="-128"/>
            </a:rPr>
            <a:t>1</a:t>
          </a:r>
          <a:r>
            <a:rPr kumimoji="1" lang="ja-JP" altLang="en-US" sz="900">
              <a:solidFill>
                <a:schemeClr val="tx1"/>
              </a:solidFill>
              <a:latin typeface="ＭＳ ゴシック" pitchFamily="49" charset="-128"/>
              <a:ea typeface="ＭＳ ゴシック" pitchFamily="49" charset="-128"/>
            </a:rPr>
            <a:t>日当たり収益は、類似病院平均値と全国平均を大きく上回る結果となった。</a:t>
          </a:r>
        </a:p>
        <a:p>
          <a:r>
            <a:rPr kumimoji="1" lang="ja-JP" altLang="en-US" sz="900">
              <a:solidFill>
                <a:schemeClr val="tx1"/>
              </a:solidFill>
              <a:latin typeface="ＭＳ ゴシック" pitchFamily="49" charset="-128"/>
              <a:ea typeface="ＭＳ ゴシック" pitchFamily="49" charset="-128"/>
            </a:rPr>
            <a:t>　上記により、医業収益は前年度から増加したものの、給与改正により給与費が大幅に増加したことや、物価高騰やそれに伴う賃金の上昇基調を背景とした委託料等各種経費が増加したことによる医業費用の増加が影響し、経常損益は、</a:t>
          </a:r>
          <a:r>
            <a:rPr kumimoji="1" lang="en-US" altLang="ja-JP" sz="900">
              <a:solidFill>
                <a:schemeClr val="tx1"/>
              </a:solidFill>
              <a:latin typeface="ＭＳ ゴシック" pitchFamily="49" charset="-128"/>
              <a:ea typeface="ＭＳ ゴシック" pitchFamily="49" charset="-128"/>
            </a:rPr>
            <a:t>17.7</a:t>
          </a:r>
          <a:r>
            <a:rPr kumimoji="1" lang="ja-JP" altLang="en-US" sz="900">
              <a:solidFill>
                <a:schemeClr val="tx1"/>
              </a:solidFill>
              <a:latin typeface="ＭＳ ゴシック" pitchFamily="49" charset="-128"/>
              <a:ea typeface="ＭＳ ゴシック" pitchFamily="49" charset="-128"/>
            </a:rPr>
            <a:t>億円の赤字となり、</a:t>
          </a:r>
          <a:r>
            <a:rPr kumimoji="1" lang="en-US" altLang="ja-JP" sz="900">
              <a:solidFill>
                <a:schemeClr val="tx1"/>
              </a:solidFill>
              <a:latin typeface="ＭＳ ゴシック" pitchFamily="49" charset="-128"/>
              <a:ea typeface="ＭＳ ゴシック" pitchFamily="49" charset="-128"/>
            </a:rPr>
            <a:t>2</a:t>
          </a:r>
          <a:r>
            <a:rPr kumimoji="1" lang="ja-JP" altLang="en-US" sz="900">
              <a:solidFill>
                <a:schemeClr val="tx1"/>
              </a:solidFill>
              <a:latin typeface="ＭＳ ゴシック" pitchFamily="49" charset="-128"/>
              <a:ea typeface="ＭＳ ゴシック" pitchFamily="49" charset="-128"/>
            </a:rPr>
            <a:t>期連続の赤字となった。</a:t>
          </a:r>
        </a:p>
        <a:p>
          <a:r>
            <a:rPr kumimoji="1" lang="ja-JP" altLang="en-US" sz="900">
              <a:solidFill>
                <a:schemeClr val="tx1"/>
              </a:solidFill>
              <a:latin typeface="ＭＳ ゴシック" pitchFamily="49" charset="-128"/>
              <a:ea typeface="ＭＳ ゴシック" pitchFamily="49" charset="-128"/>
            </a:rPr>
            <a:t>　経常収支比率については、前年度に比べ</a:t>
          </a:r>
          <a:r>
            <a:rPr kumimoji="1" lang="en-US" altLang="ja-JP" sz="900">
              <a:solidFill>
                <a:schemeClr val="tx1"/>
              </a:solidFill>
              <a:latin typeface="ＭＳ ゴシック" pitchFamily="49" charset="-128"/>
              <a:ea typeface="ＭＳ ゴシック" pitchFamily="49" charset="-128"/>
            </a:rPr>
            <a:t>5.2</a:t>
          </a:r>
          <a:r>
            <a:rPr kumimoji="1" lang="ja-JP" altLang="en-US" sz="900">
              <a:solidFill>
                <a:schemeClr val="tx1"/>
              </a:solidFill>
              <a:latin typeface="ＭＳ ゴシック" pitchFamily="49" charset="-128"/>
              <a:ea typeface="ＭＳ ゴシック" pitchFamily="49" charset="-128"/>
            </a:rPr>
            <a:t>ポイント減少の</a:t>
          </a:r>
          <a:r>
            <a:rPr kumimoji="1" lang="en-US" altLang="ja-JP" sz="900">
              <a:solidFill>
                <a:schemeClr val="tx1"/>
              </a:solidFill>
              <a:latin typeface="ＭＳ ゴシック" pitchFamily="49" charset="-128"/>
              <a:ea typeface="ＭＳ ゴシック" pitchFamily="49" charset="-128"/>
            </a:rPr>
            <a:t>87.8%</a:t>
          </a:r>
          <a:r>
            <a:rPr kumimoji="1" lang="ja-JP" altLang="en-US" sz="900">
              <a:solidFill>
                <a:schemeClr val="tx1"/>
              </a:solidFill>
              <a:latin typeface="ＭＳ ゴシック" pitchFamily="49" charset="-128"/>
              <a:ea typeface="ＭＳ ゴシック" pitchFamily="49" charset="-128"/>
            </a:rPr>
            <a:t>となった。</a:t>
          </a:r>
          <a:endParaRPr kumimoji="1" lang="en-US" altLang="ja-JP" sz="900">
            <a:solidFill>
              <a:schemeClr val="tx1"/>
            </a:solidFill>
            <a:latin typeface="ＭＳ ゴシック" pitchFamily="49" charset="-128"/>
            <a:ea typeface="ＭＳ ゴシック" pitchFamily="49" charset="-128"/>
          </a:endParaRPr>
        </a:p>
        <a:p>
          <a:endParaRPr kumimoji="1" lang="ja-JP" altLang="en-US" sz="900">
            <a:solidFill>
              <a:schemeClr val="tx1"/>
            </a:solidFill>
            <a:latin typeface="ＭＳ ゴシック" pitchFamily="49" charset="-128"/>
            <a:ea typeface="ＭＳ ゴシック" pitchFamily="49" charset="-128"/>
          </a:endParaRPr>
        </a:p>
        <a:p>
          <a:r>
            <a:rPr kumimoji="1" lang="ja-JP" altLang="en-US" sz="900">
              <a:solidFill>
                <a:schemeClr val="tx1"/>
              </a:solidFill>
              <a:latin typeface="ＭＳ ゴシック" pitchFamily="49" charset="-128"/>
              <a:ea typeface="ＭＳ ゴシック" pitchFamily="49" charset="-128"/>
            </a:rPr>
            <a:t>水道事業会計</a:t>
          </a:r>
          <a:r>
            <a:rPr kumimoji="1" lang="en-US" altLang="ja-JP" sz="900">
              <a:solidFill>
                <a:schemeClr val="tx1"/>
              </a:solidFill>
              <a:latin typeface="ＭＳ ゴシック" pitchFamily="49" charset="-128"/>
              <a:ea typeface="ＭＳ ゴシック" pitchFamily="49" charset="-128"/>
            </a:rPr>
            <a:t>…</a:t>
          </a:r>
          <a:r>
            <a:rPr kumimoji="1" lang="ja-JP" altLang="en-US" sz="900">
              <a:solidFill>
                <a:schemeClr val="tx1"/>
              </a:solidFill>
              <a:latin typeface="ＭＳ ゴシック" pitchFamily="49" charset="-128"/>
              <a:ea typeface="ＭＳ ゴシック" pitchFamily="49" charset="-128"/>
            </a:rPr>
            <a:t>収益は長期前受金戻入や口径別納付金などが減少したものの、給水収益や他会計負担金などが増加した。令和</a:t>
          </a:r>
          <a:r>
            <a:rPr kumimoji="1" lang="en-US" altLang="ja-JP" sz="900">
              <a:solidFill>
                <a:schemeClr val="tx1"/>
              </a:solidFill>
              <a:latin typeface="ＭＳ ゴシック" pitchFamily="49" charset="-128"/>
              <a:ea typeface="ＭＳ ゴシック" pitchFamily="49" charset="-128"/>
            </a:rPr>
            <a:t>6</a:t>
          </a:r>
          <a:r>
            <a:rPr kumimoji="1" lang="ja-JP" altLang="en-US" sz="900">
              <a:solidFill>
                <a:schemeClr val="tx1"/>
              </a:solidFill>
              <a:latin typeface="ＭＳ ゴシック" pitchFamily="49" charset="-128"/>
              <a:ea typeface="ＭＳ ゴシック" pitchFamily="49" charset="-128"/>
            </a:rPr>
            <a:t>年</a:t>
          </a:r>
          <a:r>
            <a:rPr kumimoji="1" lang="en-US" altLang="ja-JP" sz="900">
              <a:solidFill>
                <a:schemeClr val="tx1"/>
              </a:solidFill>
              <a:latin typeface="ＭＳ ゴシック" pitchFamily="49" charset="-128"/>
              <a:ea typeface="ＭＳ ゴシック" pitchFamily="49" charset="-128"/>
            </a:rPr>
            <a:t>1</a:t>
          </a:r>
          <a:r>
            <a:rPr kumimoji="1" lang="ja-JP" altLang="en-US" sz="900">
              <a:solidFill>
                <a:schemeClr val="tx1"/>
              </a:solidFill>
              <a:latin typeface="ＭＳ ゴシック" pitchFamily="49" charset="-128"/>
              <a:ea typeface="ＭＳ ゴシック" pitchFamily="49" charset="-128"/>
            </a:rPr>
            <a:t>月に水道料金</a:t>
          </a:r>
          <a:r>
            <a:rPr kumimoji="1" lang="en-US" altLang="ja-JP" sz="900">
              <a:solidFill>
                <a:schemeClr val="tx1"/>
              </a:solidFill>
              <a:latin typeface="ＭＳ ゴシック" pitchFamily="49" charset="-128"/>
              <a:ea typeface="ＭＳ ゴシック" pitchFamily="49" charset="-128"/>
            </a:rPr>
            <a:t>4.73</a:t>
          </a:r>
          <a:r>
            <a:rPr kumimoji="1" lang="ja-JP" altLang="en-US" sz="900">
              <a:solidFill>
                <a:schemeClr val="tx1"/>
              </a:solidFill>
              <a:latin typeface="ＭＳ ゴシック" pitchFamily="49" charset="-128"/>
              <a:ea typeface="ＭＳ ゴシック" pitchFamily="49" charset="-128"/>
            </a:rPr>
            <a:t>％の増額改定を実施したことにより事業収益が増加することとなった。費用は委託料や動力費などが増加したものの、工事請負費や過年度損益修正損などが減少した。純利益を計上し、資金剰余額は</a:t>
          </a:r>
          <a:r>
            <a:rPr kumimoji="1" lang="en-US" altLang="ja-JP" sz="900">
              <a:solidFill>
                <a:schemeClr val="tx1"/>
              </a:solidFill>
              <a:latin typeface="ＭＳ ゴシック" pitchFamily="49" charset="-128"/>
              <a:ea typeface="ＭＳ ゴシック" pitchFamily="49" charset="-128"/>
            </a:rPr>
            <a:t>26</a:t>
          </a:r>
          <a:r>
            <a:rPr kumimoji="1" lang="ja-JP" altLang="en-US" sz="900">
              <a:solidFill>
                <a:schemeClr val="tx1"/>
              </a:solidFill>
              <a:latin typeface="ＭＳ ゴシック" pitchFamily="49" charset="-128"/>
              <a:ea typeface="ＭＳ ゴシック" pitchFamily="49" charset="-128"/>
            </a:rPr>
            <a:t>億円台を計上した。</a:t>
          </a:r>
        </a:p>
        <a:p>
          <a:endParaRPr kumimoji="1" lang="ja-JP" altLang="en-US" sz="900">
            <a:solidFill>
              <a:schemeClr val="tx1"/>
            </a:solidFill>
            <a:latin typeface="ＭＳ ゴシック" pitchFamily="49" charset="-128"/>
            <a:ea typeface="ＭＳ ゴシック" pitchFamily="49" charset="-128"/>
          </a:endParaRPr>
        </a:p>
        <a:p>
          <a:r>
            <a:rPr kumimoji="1" lang="ja-JP" altLang="en-US" sz="900">
              <a:solidFill>
                <a:schemeClr val="tx1"/>
              </a:solidFill>
              <a:latin typeface="ＭＳ ゴシック" pitchFamily="49" charset="-128"/>
              <a:ea typeface="ＭＳ ゴシック" pitchFamily="49" charset="-128"/>
            </a:rPr>
            <a:t>公共下水道事業会計</a:t>
          </a:r>
          <a:r>
            <a:rPr kumimoji="1" lang="en-US" altLang="ja-JP" sz="900">
              <a:solidFill>
                <a:schemeClr val="tx1"/>
              </a:solidFill>
              <a:latin typeface="ＭＳ ゴシック" pitchFamily="49" charset="-128"/>
              <a:ea typeface="ＭＳ ゴシック" pitchFamily="49" charset="-128"/>
            </a:rPr>
            <a:t>…</a:t>
          </a:r>
          <a:r>
            <a:rPr kumimoji="1" lang="ja-JP" altLang="en-US" sz="900">
              <a:solidFill>
                <a:schemeClr val="tx1"/>
              </a:solidFill>
              <a:latin typeface="ＭＳ ゴシック" pitchFamily="49" charset="-128"/>
              <a:ea typeface="ＭＳ ゴシック" pitchFamily="49" charset="-128"/>
            </a:rPr>
            <a:t>収益は長期前受金戻入や過年度損益修正益などが減少したものの、下水道使用料や補助金などが増加した。令和</a:t>
          </a:r>
          <a:r>
            <a:rPr kumimoji="1" lang="en-US" altLang="ja-JP" sz="900">
              <a:solidFill>
                <a:schemeClr val="tx1"/>
              </a:solidFill>
              <a:latin typeface="ＭＳ ゴシック" pitchFamily="49" charset="-128"/>
              <a:ea typeface="ＭＳ ゴシック" pitchFamily="49" charset="-128"/>
            </a:rPr>
            <a:t>6</a:t>
          </a:r>
          <a:r>
            <a:rPr kumimoji="1" lang="ja-JP" altLang="en-US" sz="900">
              <a:solidFill>
                <a:schemeClr val="tx1"/>
              </a:solidFill>
              <a:latin typeface="ＭＳ ゴシック" pitchFamily="49" charset="-128"/>
              <a:ea typeface="ＭＳ ゴシック" pitchFamily="49" charset="-128"/>
            </a:rPr>
            <a:t>年</a:t>
          </a:r>
          <a:r>
            <a:rPr kumimoji="1" lang="en-US" altLang="ja-JP" sz="900">
              <a:solidFill>
                <a:schemeClr val="tx1"/>
              </a:solidFill>
              <a:latin typeface="ＭＳ ゴシック" pitchFamily="49" charset="-128"/>
              <a:ea typeface="ＭＳ ゴシック" pitchFamily="49" charset="-128"/>
            </a:rPr>
            <a:t>1</a:t>
          </a:r>
          <a:r>
            <a:rPr kumimoji="1" lang="ja-JP" altLang="en-US" sz="900">
              <a:solidFill>
                <a:schemeClr val="tx1"/>
              </a:solidFill>
              <a:latin typeface="ＭＳ ゴシック" pitchFamily="49" charset="-128"/>
              <a:ea typeface="ＭＳ ゴシック" pitchFamily="49" charset="-128"/>
            </a:rPr>
            <a:t>月に下水道使用料</a:t>
          </a:r>
          <a:r>
            <a:rPr kumimoji="1" lang="en-US" altLang="ja-JP" sz="900">
              <a:solidFill>
                <a:schemeClr val="tx1"/>
              </a:solidFill>
              <a:latin typeface="ＭＳ ゴシック" pitchFamily="49" charset="-128"/>
              <a:ea typeface="ＭＳ ゴシック" pitchFamily="49" charset="-128"/>
            </a:rPr>
            <a:t>19.76</a:t>
          </a:r>
          <a:r>
            <a:rPr kumimoji="1" lang="ja-JP" altLang="en-US" sz="900">
              <a:solidFill>
                <a:schemeClr val="tx1"/>
              </a:solidFill>
              <a:latin typeface="ＭＳ ゴシック" pitchFamily="49" charset="-128"/>
              <a:ea typeface="ＭＳ ゴシック" pitchFamily="49" charset="-128"/>
            </a:rPr>
            <a:t>％の増額改定を実施したことにより、事業収益が増加することとなった。費用は修繕費や減価償却費などが減少したものの、工事請負費や委託料などが増加した。純利益を計上し、資金剰余額は</a:t>
          </a:r>
          <a:r>
            <a:rPr kumimoji="1" lang="en-US" altLang="ja-JP" sz="900">
              <a:solidFill>
                <a:schemeClr val="tx1"/>
              </a:solidFill>
              <a:latin typeface="ＭＳ ゴシック" pitchFamily="49" charset="-128"/>
              <a:ea typeface="ＭＳ ゴシック" pitchFamily="49" charset="-128"/>
            </a:rPr>
            <a:t>19</a:t>
          </a:r>
          <a:r>
            <a:rPr kumimoji="1" lang="ja-JP" altLang="en-US" sz="900">
              <a:solidFill>
                <a:schemeClr val="tx1"/>
              </a:solidFill>
              <a:latin typeface="ＭＳ ゴシック" pitchFamily="49" charset="-128"/>
              <a:ea typeface="ＭＳ ゴシック" pitchFamily="49" charset="-128"/>
            </a:rPr>
            <a:t>億円台を計上した。</a:t>
          </a:r>
        </a:p>
        <a:p>
          <a:endParaRPr kumimoji="1" lang="ja-JP" altLang="en-US" sz="900">
            <a:solidFill>
              <a:schemeClr val="tx1"/>
            </a:solidFill>
            <a:latin typeface="ＭＳ ゴシック" pitchFamily="49" charset="-128"/>
            <a:ea typeface="ＭＳ ゴシック" pitchFamily="49" charset="-128"/>
          </a:endParaRPr>
        </a:p>
        <a:p>
          <a:r>
            <a:rPr kumimoji="1" lang="ja-JP" altLang="en-US" sz="900">
              <a:solidFill>
                <a:schemeClr val="tx1"/>
              </a:solidFill>
              <a:latin typeface="ＭＳ ゴシック" pitchFamily="49" charset="-128"/>
              <a:ea typeface="ＭＳ ゴシック" pitchFamily="49" charset="-128"/>
            </a:rPr>
            <a:t>国民健康保険特別会計</a:t>
          </a:r>
          <a:r>
            <a:rPr kumimoji="1" lang="en-US" altLang="ja-JP" sz="900">
              <a:solidFill>
                <a:schemeClr val="tx1"/>
              </a:solidFill>
              <a:latin typeface="ＭＳ ゴシック" pitchFamily="49" charset="-128"/>
              <a:ea typeface="ＭＳ ゴシック" pitchFamily="49" charset="-128"/>
            </a:rPr>
            <a:t>…</a:t>
          </a:r>
          <a:r>
            <a:rPr kumimoji="1" lang="ja-JP" altLang="en-US" sz="900">
              <a:solidFill>
                <a:schemeClr val="tx1"/>
              </a:solidFill>
              <a:latin typeface="ＭＳ ゴシック" pitchFamily="49" charset="-128"/>
              <a:ea typeface="ＭＳ ゴシック" pitchFamily="49" charset="-128"/>
            </a:rPr>
            <a:t>団塊の世代の後期高齢者医療制度への移行などによる被保険者数の減少に伴い医療費総額は減少しており、歳入では府支出金、歳出では保険給付費がそれぞれ大幅な減少となった。保険料収納率は前年度を上回ったが、事業費納付金の算定と実際の賦課額の乖離などから前年度に続き実質収支では黒字、単年度収支では赤字の決算となった。</a:t>
          </a:r>
        </a:p>
        <a:p>
          <a:endParaRPr kumimoji="1" lang="ja-JP" altLang="en-US" sz="900">
            <a:solidFill>
              <a:schemeClr val="tx1"/>
            </a:solidFill>
            <a:latin typeface="ＭＳ ゴシック" pitchFamily="49" charset="-128"/>
            <a:ea typeface="ＭＳ ゴシック" pitchFamily="49" charset="-128"/>
          </a:endParaRPr>
        </a:p>
        <a:p>
          <a:r>
            <a:rPr kumimoji="1" lang="ja-JP" altLang="en-US" sz="900">
              <a:solidFill>
                <a:schemeClr val="tx1"/>
              </a:solidFill>
              <a:latin typeface="ＭＳ ゴシック" pitchFamily="49" charset="-128"/>
              <a:ea typeface="ＭＳ ゴシック" pitchFamily="49" charset="-128"/>
            </a:rPr>
            <a:t>介護保険事業特別会計</a:t>
          </a:r>
          <a:r>
            <a:rPr kumimoji="1" lang="en-US" altLang="ja-JP" sz="900">
              <a:solidFill>
                <a:schemeClr val="tx1"/>
              </a:solidFill>
              <a:latin typeface="ＭＳ ゴシック" pitchFamily="49" charset="-128"/>
              <a:ea typeface="ＭＳ ゴシック" pitchFamily="49" charset="-128"/>
            </a:rPr>
            <a:t>…</a:t>
          </a:r>
          <a:r>
            <a:rPr kumimoji="1" lang="ja-JP" altLang="en-US" sz="900">
              <a:solidFill>
                <a:schemeClr val="tx1"/>
              </a:solidFill>
              <a:latin typeface="ＭＳ ゴシック" pitchFamily="49" charset="-128"/>
              <a:ea typeface="ＭＳ ゴシック" pitchFamily="49" charset="-128"/>
            </a:rPr>
            <a:t>平成</a:t>
          </a:r>
          <a:r>
            <a:rPr kumimoji="1" lang="en-US" altLang="ja-JP" sz="900">
              <a:solidFill>
                <a:schemeClr val="tx1"/>
              </a:solidFill>
              <a:latin typeface="ＭＳ ゴシック" pitchFamily="49" charset="-128"/>
              <a:ea typeface="ＭＳ ゴシック" pitchFamily="49" charset="-128"/>
            </a:rPr>
            <a:t>12</a:t>
          </a:r>
          <a:r>
            <a:rPr kumimoji="1" lang="ja-JP" altLang="en-US" sz="900">
              <a:solidFill>
                <a:schemeClr val="tx1"/>
              </a:solidFill>
              <a:latin typeface="ＭＳ ゴシック" pitchFamily="49" charset="-128"/>
              <a:ea typeface="ＭＳ ゴシック" pitchFamily="49" charset="-128"/>
            </a:rPr>
            <a:t>年の制度創設以来、黒字決算が続いている。令和６年度については、「第９期介護保険事業計画」の初年度で、黒字額が減少しているが、全体としては堅調に推移している。</a:t>
          </a:r>
        </a:p>
        <a:p>
          <a:endParaRPr kumimoji="1" lang="ja-JP" altLang="en-US" sz="900">
            <a:solidFill>
              <a:schemeClr val="tx1"/>
            </a:solidFill>
            <a:latin typeface="ＭＳ ゴシック" pitchFamily="49" charset="-128"/>
            <a:ea typeface="ＭＳ ゴシック" pitchFamily="49" charset="-128"/>
          </a:endParaRPr>
        </a:p>
        <a:p>
          <a:r>
            <a:rPr kumimoji="1" lang="ja-JP" altLang="en-US" sz="900">
              <a:solidFill>
                <a:schemeClr val="tx1"/>
              </a:solidFill>
              <a:latin typeface="ＭＳ ゴシック" pitchFamily="49" charset="-128"/>
              <a:ea typeface="ＭＳ ゴシック" pitchFamily="49" charset="-128"/>
            </a:rPr>
            <a:t>後期高齢者医療事業特別会計</a:t>
          </a:r>
          <a:r>
            <a:rPr kumimoji="1" lang="en-US" altLang="ja-JP" sz="900">
              <a:solidFill>
                <a:schemeClr val="tx1"/>
              </a:solidFill>
              <a:latin typeface="ＭＳ ゴシック" pitchFamily="49" charset="-128"/>
              <a:ea typeface="ＭＳ ゴシック" pitchFamily="49" charset="-128"/>
            </a:rPr>
            <a:t>…</a:t>
          </a:r>
          <a:r>
            <a:rPr kumimoji="1" lang="ja-JP" altLang="en-US" sz="900">
              <a:solidFill>
                <a:schemeClr val="tx1"/>
              </a:solidFill>
              <a:latin typeface="ＭＳ ゴシック" pitchFamily="49" charset="-128"/>
              <a:ea typeface="ＭＳ ゴシック" pitchFamily="49" charset="-128"/>
            </a:rPr>
            <a:t>平成</a:t>
          </a:r>
          <a:r>
            <a:rPr kumimoji="1" lang="en-US" altLang="ja-JP" sz="900">
              <a:solidFill>
                <a:schemeClr val="tx1"/>
              </a:solidFill>
              <a:latin typeface="ＭＳ ゴシック" pitchFamily="49" charset="-128"/>
              <a:ea typeface="ＭＳ ゴシック" pitchFamily="49" charset="-128"/>
            </a:rPr>
            <a:t>20</a:t>
          </a:r>
          <a:r>
            <a:rPr kumimoji="1" lang="ja-JP" altLang="en-US" sz="900">
              <a:solidFill>
                <a:schemeClr val="tx1"/>
              </a:solidFill>
              <a:latin typeface="ＭＳ ゴシック" pitchFamily="49" charset="-128"/>
              <a:ea typeface="ＭＳ ゴシック" pitchFamily="49" charset="-128"/>
            </a:rPr>
            <a:t>年度の制度創設以来、黒字決算が続いている。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c r="B2" s="170" t="s">
        <v>77</v>
      </c>
      <c r="C2" s="170"/>
      <c r="D2" s="171"/>
    </row>
    <row r="3" spans="1:119" ht="18.75" customHeight="1" thickBot="1">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45720883</v>
      </c>
      <c r="BO4" s="371"/>
      <c r="BP4" s="371"/>
      <c r="BQ4" s="371"/>
      <c r="BR4" s="371"/>
      <c r="BS4" s="371"/>
      <c r="BT4" s="371"/>
      <c r="BU4" s="372"/>
      <c r="BV4" s="370">
        <v>42573627</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0.6</v>
      </c>
      <c r="CU4" s="377"/>
      <c r="CV4" s="377"/>
      <c r="CW4" s="377"/>
      <c r="CX4" s="377"/>
      <c r="CY4" s="377"/>
      <c r="CZ4" s="377"/>
      <c r="DA4" s="378"/>
      <c r="DB4" s="376">
        <v>0.7</v>
      </c>
      <c r="DC4" s="377"/>
      <c r="DD4" s="377"/>
      <c r="DE4" s="377"/>
      <c r="DF4" s="377"/>
      <c r="DG4" s="377"/>
      <c r="DH4" s="377"/>
      <c r="DI4" s="378"/>
    </row>
    <row r="5" spans="1:119" ht="18.75" customHeight="1">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45524144</v>
      </c>
      <c r="BO5" s="408"/>
      <c r="BP5" s="408"/>
      <c r="BQ5" s="408"/>
      <c r="BR5" s="408"/>
      <c r="BS5" s="408"/>
      <c r="BT5" s="408"/>
      <c r="BU5" s="409"/>
      <c r="BV5" s="407">
        <v>42181713</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99.7</v>
      </c>
      <c r="CU5" s="405"/>
      <c r="CV5" s="405"/>
      <c r="CW5" s="405"/>
      <c r="CX5" s="405"/>
      <c r="CY5" s="405"/>
      <c r="CZ5" s="405"/>
      <c r="DA5" s="406"/>
      <c r="DB5" s="404">
        <v>97.4</v>
      </c>
      <c r="DC5" s="405"/>
      <c r="DD5" s="405"/>
      <c r="DE5" s="405"/>
      <c r="DF5" s="405"/>
      <c r="DG5" s="405"/>
      <c r="DH5" s="405"/>
      <c r="DI5" s="406"/>
    </row>
    <row r="6" spans="1:119" ht="18.75" customHeight="1">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196739</v>
      </c>
      <c r="BO6" s="408"/>
      <c r="BP6" s="408"/>
      <c r="BQ6" s="408"/>
      <c r="BR6" s="408"/>
      <c r="BS6" s="408"/>
      <c r="BT6" s="408"/>
      <c r="BU6" s="409"/>
      <c r="BV6" s="407">
        <v>391914</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101.4</v>
      </c>
      <c r="CU6" s="445"/>
      <c r="CV6" s="445"/>
      <c r="CW6" s="445"/>
      <c r="CX6" s="445"/>
      <c r="CY6" s="445"/>
      <c r="CZ6" s="445"/>
      <c r="DA6" s="446"/>
      <c r="DB6" s="444">
        <v>98.2</v>
      </c>
      <c r="DC6" s="445"/>
      <c r="DD6" s="445"/>
      <c r="DE6" s="445"/>
      <c r="DF6" s="445"/>
      <c r="DG6" s="445"/>
      <c r="DH6" s="445"/>
      <c r="DI6" s="446"/>
    </row>
    <row r="7" spans="1:119" ht="18.75" customHeight="1">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54614</v>
      </c>
      <c r="BO7" s="408"/>
      <c r="BP7" s="408"/>
      <c r="BQ7" s="408"/>
      <c r="BR7" s="408"/>
      <c r="BS7" s="408"/>
      <c r="BT7" s="408"/>
      <c r="BU7" s="409"/>
      <c r="BV7" s="407">
        <v>221161</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24428377</v>
      </c>
      <c r="CU7" s="408"/>
      <c r="CV7" s="408"/>
      <c r="CW7" s="408"/>
      <c r="CX7" s="408"/>
      <c r="CY7" s="408"/>
      <c r="CZ7" s="408"/>
      <c r="DA7" s="409"/>
      <c r="DB7" s="407">
        <v>23842444</v>
      </c>
      <c r="DC7" s="408"/>
      <c r="DD7" s="408"/>
      <c r="DE7" s="408"/>
      <c r="DF7" s="408"/>
      <c r="DG7" s="408"/>
      <c r="DH7" s="408"/>
      <c r="DI7" s="409"/>
    </row>
    <row r="8" spans="1:119" ht="18.75" customHeight="1" thickBot="1">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142125</v>
      </c>
      <c r="BO8" s="408"/>
      <c r="BP8" s="408"/>
      <c r="BQ8" s="408"/>
      <c r="BR8" s="408"/>
      <c r="BS8" s="408"/>
      <c r="BT8" s="408"/>
      <c r="BU8" s="409"/>
      <c r="BV8" s="407">
        <v>170753</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0.76</v>
      </c>
      <c r="CU8" s="448"/>
      <c r="CV8" s="448"/>
      <c r="CW8" s="448"/>
      <c r="CX8" s="448"/>
      <c r="CY8" s="448"/>
      <c r="CZ8" s="448"/>
      <c r="DA8" s="449"/>
      <c r="DB8" s="447">
        <v>0.78</v>
      </c>
      <c r="DC8" s="448"/>
      <c r="DD8" s="448"/>
      <c r="DE8" s="448"/>
      <c r="DF8" s="448"/>
      <c r="DG8" s="448"/>
      <c r="DH8" s="448"/>
      <c r="DI8" s="449"/>
    </row>
    <row r="9" spans="1:119" ht="18.75" customHeight="1" thickBot="1">
      <c r="A9" s="169"/>
      <c r="B9" s="401" t="s">
        <v>107</v>
      </c>
      <c r="C9" s="402"/>
      <c r="D9" s="402"/>
      <c r="E9" s="402"/>
      <c r="F9" s="402"/>
      <c r="G9" s="402"/>
      <c r="H9" s="402"/>
      <c r="I9" s="402"/>
      <c r="J9" s="402"/>
      <c r="K9" s="450"/>
      <c r="L9" s="451" t="s">
        <v>108</v>
      </c>
      <c r="M9" s="452"/>
      <c r="N9" s="452"/>
      <c r="O9" s="452"/>
      <c r="P9" s="452"/>
      <c r="Q9" s="453"/>
      <c r="R9" s="454">
        <v>104993</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-28628</v>
      </c>
      <c r="BO9" s="408"/>
      <c r="BP9" s="408"/>
      <c r="BQ9" s="408"/>
      <c r="BR9" s="408"/>
      <c r="BS9" s="408"/>
      <c r="BT9" s="408"/>
      <c r="BU9" s="409"/>
      <c r="BV9" s="407">
        <v>52372</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11.8</v>
      </c>
      <c r="CU9" s="405"/>
      <c r="CV9" s="405"/>
      <c r="CW9" s="405"/>
      <c r="CX9" s="405"/>
      <c r="CY9" s="405"/>
      <c r="CZ9" s="405"/>
      <c r="DA9" s="406"/>
      <c r="DB9" s="404">
        <v>13</v>
      </c>
      <c r="DC9" s="405"/>
      <c r="DD9" s="405"/>
      <c r="DE9" s="405"/>
      <c r="DF9" s="405"/>
      <c r="DG9" s="405"/>
      <c r="DH9" s="405"/>
      <c r="DI9" s="406"/>
    </row>
    <row r="10" spans="1:119" ht="18.75" customHeight="1" thickBot="1">
      <c r="A10" s="169"/>
      <c r="B10" s="401"/>
      <c r="C10" s="402"/>
      <c r="D10" s="402"/>
      <c r="E10" s="402"/>
      <c r="F10" s="402"/>
      <c r="G10" s="402"/>
      <c r="H10" s="402"/>
      <c r="I10" s="402"/>
      <c r="J10" s="402"/>
      <c r="K10" s="450"/>
      <c r="L10" s="457" t="s">
        <v>113</v>
      </c>
      <c r="M10" s="437"/>
      <c r="N10" s="437"/>
      <c r="O10" s="437"/>
      <c r="P10" s="437"/>
      <c r="Q10" s="438"/>
      <c r="R10" s="458">
        <v>103069</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6241</v>
      </c>
      <c r="BO10" s="408"/>
      <c r="BP10" s="408"/>
      <c r="BQ10" s="408"/>
      <c r="BR10" s="408"/>
      <c r="BS10" s="408"/>
      <c r="BT10" s="408"/>
      <c r="BU10" s="409"/>
      <c r="BV10" s="407">
        <v>980</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200000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c r="A12" s="169"/>
      <c r="B12" s="467" t="s">
        <v>123</v>
      </c>
      <c r="C12" s="468"/>
      <c r="D12" s="468"/>
      <c r="E12" s="468"/>
      <c r="F12" s="468"/>
      <c r="G12" s="468"/>
      <c r="H12" s="468"/>
      <c r="I12" s="468"/>
      <c r="J12" s="468"/>
      <c r="K12" s="469"/>
      <c r="L12" s="476" t="s">
        <v>124</v>
      </c>
      <c r="M12" s="477"/>
      <c r="N12" s="477"/>
      <c r="O12" s="477"/>
      <c r="P12" s="477"/>
      <c r="Q12" s="478"/>
      <c r="R12" s="479">
        <v>102636</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1400000</v>
      </c>
      <c r="BO12" s="408"/>
      <c r="BP12" s="408"/>
      <c r="BQ12" s="408"/>
      <c r="BR12" s="408"/>
      <c r="BS12" s="408"/>
      <c r="BT12" s="408"/>
      <c r="BU12" s="409"/>
      <c r="BV12" s="407">
        <v>1000000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c r="A13" s="169"/>
      <c r="B13" s="470"/>
      <c r="C13" s="471"/>
      <c r="D13" s="471"/>
      <c r="E13" s="471"/>
      <c r="F13" s="471"/>
      <c r="G13" s="471"/>
      <c r="H13" s="471"/>
      <c r="I13" s="471"/>
      <c r="J13" s="471"/>
      <c r="K13" s="472"/>
      <c r="L13" s="178"/>
      <c r="M13" s="498" t="s">
        <v>130</v>
      </c>
      <c r="N13" s="499"/>
      <c r="O13" s="499"/>
      <c r="P13" s="499"/>
      <c r="Q13" s="500"/>
      <c r="R13" s="491">
        <v>100496</v>
      </c>
      <c r="S13" s="492"/>
      <c r="T13" s="492"/>
      <c r="U13" s="492"/>
      <c r="V13" s="493"/>
      <c r="W13" s="423" t="s">
        <v>131</v>
      </c>
      <c r="X13" s="424"/>
      <c r="Y13" s="424"/>
      <c r="Z13" s="424"/>
      <c r="AA13" s="424"/>
      <c r="AB13" s="414"/>
      <c r="AC13" s="458">
        <v>394</v>
      </c>
      <c r="AD13" s="459"/>
      <c r="AE13" s="459"/>
      <c r="AF13" s="459"/>
      <c r="AG13" s="501"/>
      <c r="AH13" s="458">
        <v>491</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-1422387</v>
      </c>
      <c r="BO13" s="408"/>
      <c r="BP13" s="408"/>
      <c r="BQ13" s="408"/>
      <c r="BR13" s="408"/>
      <c r="BS13" s="408"/>
      <c r="BT13" s="408"/>
      <c r="BU13" s="409"/>
      <c r="BV13" s="407">
        <v>-746648</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2.8</v>
      </c>
      <c r="CU13" s="405"/>
      <c r="CV13" s="405"/>
      <c r="CW13" s="405"/>
      <c r="CX13" s="405"/>
      <c r="CY13" s="405"/>
      <c r="CZ13" s="405"/>
      <c r="DA13" s="406"/>
      <c r="DB13" s="404">
        <v>2</v>
      </c>
      <c r="DC13" s="405"/>
      <c r="DD13" s="405"/>
      <c r="DE13" s="405"/>
      <c r="DF13" s="405"/>
      <c r="DG13" s="405"/>
      <c r="DH13" s="405"/>
      <c r="DI13" s="406"/>
    </row>
    <row r="14" spans="1:119" ht="18.75" customHeight="1" thickBot="1">
      <c r="A14" s="169"/>
      <c r="B14" s="470"/>
      <c r="C14" s="471"/>
      <c r="D14" s="471"/>
      <c r="E14" s="471"/>
      <c r="F14" s="471"/>
      <c r="G14" s="471"/>
      <c r="H14" s="471"/>
      <c r="I14" s="471"/>
      <c r="J14" s="471"/>
      <c r="K14" s="472"/>
      <c r="L14" s="488" t="s">
        <v>135</v>
      </c>
      <c r="M14" s="489"/>
      <c r="N14" s="489"/>
      <c r="O14" s="489"/>
      <c r="P14" s="489"/>
      <c r="Q14" s="490"/>
      <c r="R14" s="491">
        <v>102969</v>
      </c>
      <c r="S14" s="492"/>
      <c r="T14" s="492"/>
      <c r="U14" s="492"/>
      <c r="V14" s="493"/>
      <c r="W14" s="397"/>
      <c r="X14" s="398"/>
      <c r="Y14" s="398"/>
      <c r="Z14" s="398"/>
      <c r="AA14" s="398"/>
      <c r="AB14" s="387"/>
      <c r="AC14" s="494">
        <v>0.9</v>
      </c>
      <c r="AD14" s="495"/>
      <c r="AE14" s="495"/>
      <c r="AF14" s="495"/>
      <c r="AG14" s="496"/>
      <c r="AH14" s="494">
        <v>1.2</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c r="A15" s="169"/>
      <c r="B15" s="470"/>
      <c r="C15" s="471"/>
      <c r="D15" s="471"/>
      <c r="E15" s="471"/>
      <c r="F15" s="471"/>
      <c r="G15" s="471"/>
      <c r="H15" s="471"/>
      <c r="I15" s="471"/>
      <c r="J15" s="471"/>
      <c r="K15" s="472"/>
      <c r="L15" s="178"/>
      <c r="M15" s="498" t="s">
        <v>130</v>
      </c>
      <c r="N15" s="499"/>
      <c r="O15" s="499"/>
      <c r="P15" s="499"/>
      <c r="Q15" s="500"/>
      <c r="R15" s="491">
        <v>100716</v>
      </c>
      <c r="S15" s="492"/>
      <c r="T15" s="492"/>
      <c r="U15" s="492"/>
      <c r="V15" s="493"/>
      <c r="W15" s="423" t="s">
        <v>137</v>
      </c>
      <c r="X15" s="424"/>
      <c r="Y15" s="424"/>
      <c r="Z15" s="424"/>
      <c r="AA15" s="424"/>
      <c r="AB15" s="414"/>
      <c r="AC15" s="458">
        <v>8774</v>
      </c>
      <c r="AD15" s="459"/>
      <c r="AE15" s="459"/>
      <c r="AF15" s="459"/>
      <c r="AG15" s="501"/>
      <c r="AH15" s="458">
        <v>8557</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14764001</v>
      </c>
      <c r="BO15" s="371"/>
      <c r="BP15" s="371"/>
      <c r="BQ15" s="371"/>
      <c r="BR15" s="371"/>
      <c r="BS15" s="371"/>
      <c r="BT15" s="371"/>
      <c r="BU15" s="372"/>
      <c r="BV15" s="370">
        <v>14587162</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19.7</v>
      </c>
      <c r="AD16" s="495"/>
      <c r="AE16" s="495"/>
      <c r="AF16" s="495"/>
      <c r="AG16" s="496"/>
      <c r="AH16" s="494">
        <v>20.5</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20073417</v>
      </c>
      <c r="BO16" s="408"/>
      <c r="BP16" s="408"/>
      <c r="BQ16" s="408"/>
      <c r="BR16" s="408"/>
      <c r="BS16" s="408"/>
      <c r="BT16" s="408"/>
      <c r="BU16" s="409"/>
      <c r="BV16" s="407">
        <v>19374506</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35389</v>
      </c>
      <c r="AD17" s="459"/>
      <c r="AE17" s="459"/>
      <c r="AF17" s="459"/>
      <c r="AG17" s="501"/>
      <c r="AH17" s="458">
        <v>32778</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18958653</v>
      </c>
      <c r="BO17" s="408"/>
      <c r="BP17" s="408"/>
      <c r="BQ17" s="408"/>
      <c r="BR17" s="408"/>
      <c r="BS17" s="408"/>
      <c r="BT17" s="408"/>
      <c r="BU17" s="409"/>
      <c r="BV17" s="407">
        <v>18725361</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c r="A18" s="169"/>
      <c r="B18" s="529" t="s">
        <v>147</v>
      </c>
      <c r="C18" s="450"/>
      <c r="D18" s="450"/>
      <c r="E18" s="530"/>
      <c r="F18" s="530"/>
      <c r="G18" s="530"/>
      <c r="H18" s="530"/>
      <c r="I18" s="530"/>
      <c r="J18" s="530"/>
      <c r="K18" s="530"/>
      <c r="L18" s="531">
        <v>22.14</v>
      </c>
      <c r="M18" s="531"/>
      <c r="N18" s="531"/>
      <c r="O18" s="531"/>
      <c r="P18" s="531"/>
      <c r="Q18" s="531"/>
      <c r="R18" s="532"/>
      <c r="S18" s="532"/>
      <c r="T18" s="532"/>
      <c r="U18" s="532"/>
      <c r="V18" s="533"/>
      <c r="W18" s="425"/>
      <c r="X18" s="426"/>
      <c r="Y18" s="426"/>
      <c r="Z18" s="426"/>
      <c r="AA18" s="426"/>
      <c r="AB18" s="417"/>
      <c r="AC18" s="534">
        <v>79.400000000000006</v>
      </c>
      <c r="AD18" s="535"/>
      <c r="AE18" s="535"/>
      <c r="AF18" s="535"/>
      <c r="AG18" s="536"/>
      <c r="AH18" s="534">
        <v>78.400000000000006</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25350393</v>
      </c>
      <c r="BO18" s="408"/>
      <c r="BP18" s="408"/>
      <c r="BQ18" s="408"/>
      <c r="BR18" s="408"/>
      <c r="BS18" s="408"/>
      <c r="BT18" s="408"/>
      <c r="BU18" s="409"/>
      <c r="BV18" s="407">
        <v>23483183</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c r="A19" s="169"/>
      <c r="B19" s="529" t="s">
        <v>149</v>
      </c>
      <c r="C19" s="450"/>
      <c r="D19" s="450"/>
      <c r="E19" s="530"/>
      <c r="F19" s="530"/>
      <c r="G19" s="530"/>
      <c r="H19" s="530"/>
      <c r="I19" s="530"/>
      <c r="J19" s="530"/>
      <c r="K19" s="530"/>
      <c r="L19" s="538">
        <v>4742</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31002088</v>
      </c>
      <c r="BO19" s="408"/>
      <c r="BP19" s="408"/>
      <c r="BQ19" s="408"/>
      <c r="BR19" s="408"/>
      <c r="BS19" s="408"/>
      <c r="BT19" s="408"/>
      <c r="BU19" s="409"/>
      <c r="BV19" s="407">
        <v>29454289</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c r="A20" s="169"/>
      <c r="B20" s="529" t="s">
        <v>151</v>
      </c>
      <c r="C20" s="450"/>
      <c r="D20" s="450"/>
      <c r="E20" s="530"/>
      <c r="F20" s="530"/>
      <c r="G20" s="530"/>
      <c r="H20" s="530"/>
      <c r="I20" s="530"/>
      <c r="J20" s="530"/>
      <c r="K20" s="530"/>
      <c r="L20" s="538">
        <v>48611</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28709846</v>
      </c>
      <c r="BO22" s="371"/>
      <c r="BP22" s="371"/>
      <c r="BQ22" s="371"/>
      <c r="BR22" s="371"/>
      <c r="BS22" s="371"/>
      <c r="BT22" s="371"/>
      <c r="BU22" s="372"/>
      <c r="BV22" s="370">
        <v>30330297</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24235412</v>
      </c>
      <c r="BO23" s="408"/>
      <c r="BP23" s="408"/>
      <c r="BQ23" s="408"/>
      <c r="BR23" s="408"/>
      <c r="BS23" s="408"/>
      <c r="BT23" s="408"/>
      <c r="BU23" s="409"/>
      <c r="BV23" s="407">
        <v>25246130</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c r="A24" s="169"/>
      <c r="B24" s="578"/>
      <c r="C24" s="554"/>
      <c r="D24" s="555"/>
      <c r="E24" s="457" t="s">
        <v>161</v>
      </c>
      <c r="F24" s="437"/>
      <c r="G24" s="437"/>
      <c r="H24" s="437"/>
      <c r="I24" s="437"/>
      <c r="J24" s="437"/>
      <c r="K24" s="438"/>
      <c r="L24" s="458">
        <v>1</v>
      </c>
      <c r="M24" s="459"/>
      <c r="N24" s="459"/>
      <c r="O24" s="459"/>
      <c r="P24" s="501"/>
      <c r="Q24" s="458">
        <v>6860</v>
      </c>
      <c r="R24" s="459"/>
      <c r="S24" s="459"/>
      <c r="T24" s="459"/>
      <c r="U24" s="459"/>
      <c r="V24" s="501"/>
      <c r="W24" s="553"/>
      <c r="X24" s="554"/>
      <c r="Y24" s="555"/>
      <c r="Z24" s="457" t="s">
        <v>162</v>
      </c>
      <c r="AA24" s="437"/>
      <c r="AB24" s="437"/>
      <c r="AC24" s="437"/>
      <c r="AD24" s="437"/>
      <c r="AE24" s="437"/>
      <c r="AF24" s="437"/>
      <c r="AG24" s="438"/>
      <c r="AH24" s="458">
        <v>642</v>
      </c>
      <c r="AI24" s="459"/>
      <c r="AJ24" s="459"/>
      <c r="AK24" s="459"/>
      <c r="AL24" s="501"/>
      <c r="AM24" s="458">
        <v>1956174</v>
      </c>
      <c r="AN24" s="459"/>
      <c r="AO24" s="459"/>
      <c r="AP24" s="459"/>
      <c r="AQ24" s="459"/>
      <c r="AR24" s="501"/>
      <c r="AS24" s="458">
        <v>3047</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16254692</v>
      </c>
      <c r="BO24" s="408"/>
      <c r="BP24" s="408"/>
      <c r="BQ24" s="408"/>
      <c r="BR24" s="408"/>
      <c r="BS24" s="408"/>
      <c r="BT24" s="408"/>
      <c r="BU24" s="409"/>
      <c r="BV24" s="407">
        <v>16589186</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c r="A25" s="169"/>
      <c r="B25" s="578"/>
      <c r="C25" s="554"/>
      <c r="D25" s="555"/>
      <c r="E25" s="457" t="s">
        <v>164</v>
      </c>
      <c r="F25" s="437"/>
      <c r="G25" s="437"/>
      <c r="H25" s="437"/>
      <c r="I25" s="437"/>
      <c r="J25" s="437"/>
      <c r="K25" s="438"/>
      <c r="L25" s="458">
        <v>2</v>
      </c>
      <c r="M25" s="459"/>
      <c r="N25" s="459"/>
      <c r="O25" s="459"/>
      <c r="P25" s="501"/>
      <c r="Q25" s="458">
        <v>7650</v>
      </c>
      <c r="R25" s="459"/>
      <c r="S25" s="459"/>
      <c r="T25" s="459"/>
      <c r="U25" s="459"/>
      <c r="V25" s="501"/>
      <c r="W25" s="553"/>
      <c r="X25" s="554"/>
      <c r="Y25" s="555"/>
      <c r="Z25" s="457" t="s">
        <v>165</v>
      </c>
      <c r="AA25" s="437"/>
      <c r="AB25" s="437"/>
      <c r="AC25" s="437"/>
      <c r="AD25" s="437"/>
      <c r="AE25" s="437"/>
      <c r="AF25" s="437"/>
      <c r="AG25" s="438"/>
      <c r="AH25" s="458">
        <v>130</v>
      </c>
      <c r="AI25" s="459"/>
      <c r="AJ25" s="459"/>
      <c r="AK25" s="459"/>
      <c r="AL25" s="501"/>
      <c r="AM25" s="458">
        <v>399880</v>
      </c>
      <c r="AN25" s="459"/>
      <c r="AO25" s="459"/>
      <c r="AP25" s="459"/>
      <c r="AQ25" s="459"/>
      <c r="AR25" s="501"/>
      <c r="AS25" s="458">
        <v>3076</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975981</v>
      </c>
      <c r="BO25" s="371"/>
      <c r="BP25" s="371"/>
      <c r="BQ25" s="371"/>
      <c r="BR25" s="371"/>
      <c r="BS25" s="371"/>
      <c r="BT25" s="371"/>
      <c r="BU25" s="372"/>
      <c r="BV25" s="370">
        <v>1328537</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c r="A26" s="169"/>
      <c r="B26" s="578"/>
      <c r="C26" s="554"/>
      <c r="D26" s="555"/>
      <c r="E26" s="457" t="s">
        <v>167</v>
      </c>
      <c r="F26" s="437"/>
      <c r="G26" s="437"/>
      <c r="H26" s="437"/>
      <c r="I26" s="437"/>
      <c r="J26" s="437"/>
      <c r="K26" s="438"/>
      <c r="L26" s="458">
        <v>1</v>
      </c>
      <c r="M26" s="459"/>
      <c r="N26" s="459"/>
      <c r="O26" s="459"/>
      <c r="P26" s="501"/>
      <c r="Q26" s="458">
        <v>6750</v>
      </c>
      <c r="R26" s="459"/>
      <c r="S26" s="459"/>
      <c r="T26" s="459"/>
      <c r="U26" s="459"/>
      <c r="V26" s="501"/>
      <c r="W26" s="553"/>
      <c r="X26" s="554"/>
      <c r="Y26" s="555"/>
      <c r="Z26" s="457" t="s">
        <v>168</v>
      </c>
      <c r="AA26" s="559"/>
      <c r="AB26" s="559"/>
      <c r="AC26" s="559"/>
      <c r="AD26" s="559"/>
      <c r="AE26" s="559"/>
      <c r="AF26" s="559"/>
      <c r="AG26" s="560"/>
      <c r="AH26" s="458">
        <v>59</v>
      </c>
      <c r="AI26" s="459"/>
      <c r="AJ26" s="459"/>
      <c r="AK26" s="459"/>
      <c r="AL26" s="501"/>
      <c r="AM26" s="458">
        <v>195408</v>
      </c>
      <c r="AN26" s="459"/>
      <c r="AO26" s="459"/>
      <c r="AP26" s="459"/>
      <c r="AQ26" s="459"/>
      <c r="AR26" s="501"/>
      <c r="AS26" s="458">
        <v>3312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v>303768</v>
      </c>
      <c r="BO26" s="408"/>
      <c r="BP26" s="408"/>
      <c r="BQ26" s="408"/>
      <c r="BR26" s="408"/>
      <c r="BS26" s="408"/>
      <c r="BT26" s="408"/>
      <c r="BU26" s="409"/>
      <c r="BV26" s="407">
        <v>393196</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c r="A27" s="169"/>
      <c r="B27" s="578"/>
      <c r="C27" s="554"/>
      <c r="D27" s="555"/>
      <c r="E27" s="457" t="s">
        <v>170</v>
      </c>
      <c r="F27" s="437"/>
      <c r="G27" s="437"/>
      <c r="H27" s="437"/>
      <c r="I27" s="437"/>
      <c r="J27" s="437"/>
      <c r="K27" s="438"/>
      <c r="L27" s="458">
        <v>1</v>
      </c>
      <c r="M27" s="459"/>
      <c r="N27" s="459"/>
      <c r="O27" s="459"/>
      <c r="P27" s="501"/>
      <c r="Q27" s="458">
        <v>7000</v>
      </c>
      <c r="R27" s="459"/>
      <c r="S27" s="459"/>
      <c r="T27" s="459"/>
      <c r="U27" s="459"/>
      <c r="V27" s="501"/>
      <c r="W27" s="553"/>
      <c r="X27" s="554"/>
      <c r="Y27" s="555"/>
      <c r="Z27" s="457" t="s">
        <v>171</v>
      </c>
      <c r="AA27" s="437"/>
      <c r="AB27" s="437"/>
      <c r="AC27" s="437"/>
      <c r="AD27" s="437"/>
      <c r="AE27" s="437"/>
      <c r="AF27" s="437"/>
      <c r="AG27" s="438"/>
      <c r="AH27" s="458">
        <v>43</v>
      </c>
      <c r="AI27" s="459"/>
      <c r="AJ27" s="459"/>
      <c r="AK27" s="459"/>
      <c r="AL27" s="501"/>
      <c r="AM27" s="458">
        <v>152745</v>
      </c>
      <c r="AN27" s="459"/>
      <c r="AO27" s="459"/>
      <c r="AP27" s="459"/>
      <c r="AQ27" s="459"/>
      <c r="AR27" s="501"/>
      <c r="AS27" s="458">
        <v>3552</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100000</v>
      </c>
      <c r="BO27" s="527"/>
      <c r="BP27" s="527"/>
      <c r="BQ27" s="527"/>
      <c r="BR27" s="527"/>
      <c r="BS27" s="527"/>
      <c r="BT27" s="527"/>
      <c r="BU27" s="528"/>
      <c r="BV27" s="526">
        <v>100000</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c r="A28" s="169"/>
      <c r="B28" s="578"/>
      <c r="C28" s="554"/>
      <c r="D28" s="555"/>
      <c r="E28" s="457" t="s">
        <v>173</v>
      </c>
      <c r="F28" s="437"/>
      <c r="G28" s="437"/>
      <c r="H28" s="437"/>
      <c r="I28" s="437"/>
      <c r="J28" s="437"/>
      <c r="K28" s="438"/>
      <c r="L28" s="458">
        <v>1</v>
      </c>
      <c r="M28" s="459"/>
      <c r="N28" s="459"/>
      <c r="O28" s="459"/>
      <c r="P28" s="501"/>
      <c r="Q28" s="458">
        <v>6400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3091871</v>
      </c>
      <c r="BO28" s="371"/>
      <c r="BP28" s="371"/>
      <c r="BQ28" s="371"/>
      <c r="BR28" s="371"/>
      <c r="BS28" s="371"/>
      <c r="BT28" s="371"/>
      <c r="BU28" s="372"/>
      <c r="BV28" s="370">
        <v>4335630</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c r="A29" s="169"/>
      <c r="B29" s="578"/>
      <c r="C29" s="554"/>
      <c r="D29" s="555"/>
      <c r="E29" s="457" t="s">
        <v>176</v>
      </c>
      <c r="F29" s="437"/>
      <c r="G29" s="437"/>
      <c r="H29" s="437"/>
      <c r="I29" s="437"/>
      <c r="J29" s="437"/>
      <c r="K29" s="438"/>
      <c r="L29" s="458">
        <v>20</v>
      </c>
      <c r="M29" s="459"/>
      <c r="N29" s="459"/>
      <c r="O29" s="459"/>
      <c r="P29" s="501"/>
      <c r="Q29" s="458">
        <v>6000</v>
      </c>
      <c r="R29" s="459"/>
      <c r="S29" s="459"/>
      <c r="T29" s="459"/>
      <c r="U29" s="459"/>
      <c r="V29" s="501"/>
      <c r="W29" s="556"/>
      <c r="X29" s="557"/>
      <c r="Y29" s="558"/>
      <c r="Z29" s="457" t="s">
        <v>177</v>
      </c>
      <c r="AA29" s="437"/>
      <c r="AB29" s="437"/>
      <c r="AC29" s="437"/>
      <c r="AD29" s="437"/>
      <c r="AE29" s="437"/>
      <c r="AF29" s="437"/>
      <c r="AG29" s="438"/>
      <c r="AH29" s="458">
        <v>685</v>
      </c>
      <c r="AI29" s="459"/>
      <c r="AJ29" s="459"/>
      <c r="AK29" s="459"/>
      <c r="AL29" s="501"/>
      <c r="AM29" s="458">
        <v>2108919</v>
      </c>
      <c r="AN29" s="459"/>
      <c r="AO29" s="459"/>
      <c r="AP29" s="459"/>
      <c r="AQ29" s="459"/>
      <c r="AR29" s="501"/>
      <c r="AS29" s="458">
        <v>3079</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t="s">
        <v>122</v>
      </c>
      <c r="BO29" s="408"/>
      <c r="BP29" s="408"/>
      <c r="BQ29" s="408"/>
      <c r="BR29" s="408"/>
      <c r="BS29" s="408"/>
      <c r="BT29" s="408"/>
      <c r="BU29" s="409"/>
      <c r="BV29" s="407" t="s">
        <v>122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100.7</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2553912</v>
      </c>
      <c r="BO30" s="527"/>
      <c r="BP30" s="527"/>
      <c r="BQ30" s="527"/>
      <c r="BR30" s="527"/>
      <c r="BS30" s="527"/>
      <c r="BT30" s="527"/>
      <c r="BU30" s="528"/>
      <c r="BV30" s="526">
        <v>2614335</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c r="A31" s="169"/>
      <c r="B31" s="191"/>
      <c r="DI31" s="192"/>
    </row>
    <row r="32" spans="1:113" ht="13.5" customHeight="1">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8</v>
      </c>
      <c r="BX34" s="597"/>
      <c r="BY34" s="598" t="str">
        <f>IF('各会計、関係団体の財政状況及び健全化判断比率'!B68="","",'各会計、関係団体の財政状況及び健全化判断比率'!B68)</f>
        <v>大阪府都市ボートレース企業団</v>
      </c>
      <c r="BZ34" s="598"/>
      <c r="CA34" s="598"/>
      <c r="CB34" s="598"/>
      <c r="CC34" s="598"/>
      <c r="CD34" s="598"/>
      <c r="CE34" s="598"/>
      <c r="CF34" s="598"/>
      <c r="CG34" s="598"/>
      <c r="CH34" s="598"/>
      <c r="CI34" s="598"/>
      <c r="CJ34" s="598"/>
      <c r="CK34" s="598"/>
      <c r="CL34" s="598"/>
      <c r="CM34" s="598"/>
      <c r="CN34" s="169"/>
      <c r="CO34" s="597">
        <f>IF(CQ34="","",MAX(C34:D43,U34:V43,AM34:AN43,BE34:BF43,BW34:BX43)+1)</f>
        <v>13</v>
      </c>
      <c r="CP34" s="597"/>
      <c r="CQ34" s="598" t="str">
        <f>IF('各会計、関係団体の財政状況及び健全化判断比率'!BS7="","",'各会計、関係団体の財政状況及び健全化判断比率'!BS7)</f>
        <v>池田みどりスポーツ財団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病院事業会計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9</v>
      </c>
      <c r="BX35" s="597"/>
      <c r="BY35" s="598" t="str">
        <f>IF('各会計、関係団体の財政状況及び健全化判断比率'!B69="","",'各会計、関係団体の財政状況及び健全化判断比率'!B69)</f>
        <v>大阪府後期高齢者医療広域連合（一般会計）</v>
      </c>
      <c r="BZ35" s="598"/>
      <c r="CA35" s="598"/>
      <c r="CB35" s="598"/>
      <c r="CC35" s="598"/>
      <c r="CD35" s="598"/>
      <c r="CE35" s="598"/>
      <c r="CF35" s="598"/>
      <c r="CG35" s="598"/>
      <c r="CH35" s="598"/>
      <c r="CI35" s="598"/>
      <c r="CJ35" s="598"/>
      <c r="CK35" s="598"/>
      <c r="CL35" s="598"/>
      <c r="CM35" s="598"/>
      <c r="CN35" s="169"/>
      <c r="CO35" s="597">
        <f t="shared" ref="CO35:CO43" si="3">IF(CQ35="","",CO34+1)</f>
        <v>14</v>
      </c>
      <c r="CP35" s="597"/>
      <c r="CQ35" s="598" t="str">
        <f>IF('各会計、関係団体の財政状況及び健全化判断比率'!BS8="","",'各会計、関係団体の財政状況及び健全化判断比率'!BS8)</f>
        <v>池田市再開発ビル</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f t="shared" si="0"/>
        <v>7</v>
      </c>
      <c r="AN36" s="597"/>
      <c r="AO36" s="598" t="str">
        <f>IF('各会計、関係団体の財政状況及び健全化判断比率'!B33="","",'各会計、関係団体の財政状況及び健全化判断比率'!B33)</f>
        <v>公共下水道事業会計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10</v>
      </c>
      <c r="BX36" s="597"/>
      <c r="BY36" s="598" t="str">
        <f>IF('各会計、関係団体の財政状況及び健全化判断比率'!B70="","",'各会計、関係団体の財政状況及び健全化判断比率'!B70)</f>
        <v>大阪府後期高齢者医療広域連合（後期高齢者医療特別会計）</v>
      </c>
      <c r="BZ36" s="598"/>
      <c r="CA36" s="598"/>
      <c r="CB36" s="598"/>
      <c r="CC36" s="598"/>
      <c r="CD36" s="598"/>
      <c r="CE36" s="598"/>
      <c r="CF36" s="598"/>
      <c r="CG36" s="598"/>
      <c r="CH36" s="598"/>
      <c r="CI36" s="598"/>
      <c r="CJ36" s="598"/>
      <c r="CK36" s="598"/>
      <c r="CL36" s="598"/>
      <c r="CM36" s="598"/>
      <c r="CN36" s="169"/>
      <c r="CO36" s="597">
        <f t="shared" si="3"/>
        <v>15</v>
      </c>
      <c r="CP36" s="597"/>
      <c r="CQ36" s="598" t="str">
        <f>IF('各会計、関係団体の財政状況及び健全化判断比率'!BS9="","",'各会計、関係団体の財政状況及び健全化判断比率'!BS9)</f>
        <v>いけだ市民文化振興財団</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11</v>
      </c>
      <c r="BX37" s="597"/>
      <c r="BY37" s="598" t="str">
        <f>IF('各会計、関係団体の財政状況及び健全化判断比率'!B71="","",'各会計、関係団体の財政状況及び健全化判断比率'!B71)</f>
        <v>大阪広域水道企業団（水道事業会計）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12</v>
      </c>
      <c r="BX38" s="597"/>
      <c r="BY38" s="598" t="str">
        <f>IF('各会計、関係団体の財政状況及び健全化判断比率'!B72="","",'各会計、関係団体の財政状況及び健全化判断比率'!B72)</f>
        <v>大阪広域水道企業団（工業用水道事業会計）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row r="46" spans="1:113">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row r="55" spans="5:113"/>
    <row r="56" spans="5:113"/>
  </sheetData>
  <sheetProtection algorithmName="SHA-512" hashValue="ffOpkNTnWl1GX9NhQC1HBcmXs1V6PZXyEeOEEruDARN7u5xT7OZ3QS1Dm2m/TyLg6s44ZNdtQrReKFUlxvZHAw==" saltValue="iHy9u59LWlu7N9BLIi7SI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3"/>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c r="A34" s="22"/>
      <c r="B34" s="31"/>
      <c r="C34" s="1151" t="s">
        <v>534</v>
      </c>
      <c r="D34" s="1151"/>
      <c r="E34" s="1152"/>
      <c r="F34" s="32">
        <v>13.78</v>
      </c>
      <c r="G34" s="33">
        <v>12.96</v>
      </c>
      <c r="H34" s="33">
        <v>12.23</v>
      </c>
      <c r="I34" s="33">
        <v>11.22</v>
      </c>
      <c r="J34" s="34">
        <v>10.38</v>
      </c>
      <c r="K34" s="22"/>
      <c r="L34" s="22"/>
      <c r="M34" s="22"/>
      <c r="N34" s="22"/>
      <c r="O34" s="22"/>
      <c r="P34" s="22"/>
    </row>
    <row r="35" spans="1:16" ht="39" customHeight="1">
      <c r="A35" s="22"/>
      <c r="B35" s="35"/>
      <c r="C35" s="1145" t="s">
        <v>535</v>
      </c>
      <c r="D35" s="1146"/>
      <c r="E35" s="1147"/>
      <c r="F35" s="36">
        <v>5.72</v>
      </c>
      <c r="G35" s="37">
        <v>12.83</v>
      </c>
      <c r="H35" s="37">
        <v>19.54</v>
      </c>
      <c r="I35" s="37">
        <v>16.12</v>
      </c>
      <c r="J35" s="38">
        <v>9.7899999999999991</v>
      </c>
      <c r="K35" s="22"/>
      <c r="L35" s="22"/>
      <c r="M35" s="22"/>
      <c r="N35" s="22"/>
      <c r="O35" s="22"/>
      <c r="P35" s="22"/>
    </row>
    <row r="36" spans="1:16" ht="39" customHeight="1">
      <c r="A36" s="22"/>
      <c r="B36" s="35"/>
      <c r="C36" s="1145" t="s">
        <v>536</v>
      </c>
      <c r="D36" s="1146"/>
      <c r="E36" s="1147"/>
      <c r="F36" s="36">
        <v>9.66</v>
      </c>
      <c r="G36" s="37">
        <v>9.25</v>
      </c>
      <c r="H36" s="37">
        <v>9.16</v>
      </c>
      <c r="I36" s="37">
        <v>8.4700000000000006</v>
      </c>
      <c r="J36" s="38">
        <v>8.0399999999999991</v>
      </c>
      <c r="K36" s="22"/>
      <c r="L36" s="22"/>
      <c r="M36" s="22"/>
      <c r="N36" s="22"/>
      <c r="O36" s="22"/>
      <c r="P36" s="22"/>
    </row>
    <row r="37" spans="1:16" ht="39" customHeight="1">
      <c r="A37" s="22"/>
      <c r="B37" s="35"/>
      <c r="C37" s="1145" t="s">
        <v>537</v>
      </c>
      <c r="D37" s="1146"/>
      <c r="E37" s="1147"/>
      <c r="F37" s="36">
        <v>1.8</v>
      </c>
      <c r="G37" s="37">
        <v>2.2400000000000002</v>
      </c>
      <c r="H37" s="37">
        <v>2.29</v>
      </c>
      <c r="I37" s="37">
        <v>1.8</v>
      </c>
      <c r="J37" s="38">
        <v>1.25</v>
      </c>
      <c r="K37" s="22"/>
      <c r="L37" s="22"/>
      <c r="M37" s="22"/>
      <c r="N37" s="22"/>
      <c r="O37" s="22"/>
      <c r="P37" s="22"/>
    </row>
    <row r="38" spans="1:16" ht="39" customHeight="1">
      <c r="A38" s="22"/>
      <c r="B38" s="35"/>
      <c r="C38" s="1145" t="s">
        <v>538</v>
      </c>
      <c r="D38" s="1146"/>
      <c r="E38" s="1147"/>
      <c r="F38" s="36">
        <v>1.32</v>
      </c>
      <c r="G38" s="37">
        <v>0.94</v>
      </c>
      <c r="H38" s="37">
        <v>0.94</v>
      </c>
      <c r="I38" s="37">
        <v>0.97</v>
      </c>
      <c r="J38" s="38">
        <v>0.88</v>
      </c>
      <c r="K38" s="22"/>
      <c r="L38" s="22"/>
      <c r="M38" s="22"/>
      <c r="N38" s="22"/>
      <c r="O38" s="22"/>
      <c r="P38" s="22"/>
    </row>
    <row r="39" spans="1:16" ht="39" customHeight="1">
      <c r="A39" s="22"/>
      <c r="B39" s="35"/>
      <c r="C39" s="1145" t="s">
        <v>539</v>
      </c>
      <c r="D39" s="1146"/>
      <c r="E39" s="1147"/>
      <c r="F39" s="36">
        <v>1.03</v>
      </c>
      <c r="G39" s="37">
        <v>2.15</v>
      </c>
      <c r="H39" s="37">
        <v>0.5</v>
      </c>
      <c r="I39" s="37">
        <v>0.71</v>
      </c>
      <c r="J39" s="38">
        <v>0.57999999999999996</v>
      </c>
      <c r="K39" s="22"/>
      <c r="L39" s="22"/>
      <c r="M39" s="22"/>
      <c r="N39" s="22"/>
      <c r="O39" s="22"/>
      <c r="P39" s="22"/>
    </row>
    <row r="40" spans="1:16" ht="39" customHeight="1">
      <c r="A40" s="22"/>
      <c r="B40" s="35"/>
      <c r="C40" s="1145" t="s">
        <v>540</v>
      </c>
      <c r="D40" s="1146"/>
      <c r="E40" s="1147"/>
      <c r="F40" s="36">
        <v>0.26</v>
      </c>
      <c r="G40" s="37">
        <v>0.25</v>
      </c>
      <c r="H40" s="37">
        <v>0.28000000000000003</v>
      </c>
      <c r="I40" s="37">
        <v>0.28000000000000003</v>
      </c>
      <c r="J40" s="38">
        <v>0.34</v>
      </c>
      <c r="K40" s="22"/>
      <c r="L40" s="22"/>
      <c r="M40" s="22"/>
      <c r="N40" s="22"/>
      <c r="O40" s="22"/>
      <c r="P40" s="22"/>
    </row>
    <row r="41" spans="1:16" ht="39" customHeight="1">
      <c r="A41" s="22"/>
      <c r="B41" s="35"/>
      <c r="C41" s="1145"/>
      <c r="D41" s="1146"/>
      <c r="E41" s="1147"/>
      <c r="F41" s="36"/>
      <c r="G41" s="37"/>
      <c r="H41" s="37"/>
      <c r="I41" s="37"/>
      <c r="J41" s="38"/>
      <c r="K41" s="22"/>
      <c r="L41" s="22"/>
      <c r="M41" s="22"/>
      <c r="N41" s="22"/>
      <c r="O41" s="22"/>
      <c r="P41" s="22"/>
    </row>
    <row r="42" spans="1:16" ht="39" customHeight="1">
      <c r="A42" s="22"/>
      <c r="B42" s="39"/>
      <c r="C42" s="1145" t="s">
        <v>541</v>
      </c>
      <c r="D42" s="1146"/>
      <c r="E42" s="1147"/>
      <c r="F42" s="36" t="s">
        <v>487</v>
      </c>
      <c r="G42" s="37" t="s">
        <v>487</v>
      </c>
      <c r="H42" s="37" t="s">
        <v>487</v>
      </c>
      <c r="I42" s="37" t="s">
        <v>487</v>
      </c>
      <c r="J42" s="38" t="s">
        <v>487</v>
      </c>
      <c r="K42" s="22"/>
      <c r="L42" s="22"/>
      <c r="M42" s="22"/>
      <c r="N42" s="22"/>
      <c r="O42" s="22"/>
      <c r="P42" s="22"/>
    </row>
    <row r="43" spans="1:16" ht="39" customHeight="1" thickBot="1">
      <c r="A43" s="22"/>
      <c r="B43" s="40"/>
      <c r="C43" s="1148" t="s">
        <v>542</v>
      </c>
      <c r="D43" s="1149"/>
      <c r="E43" s="1150"/>
      <c r="F43" s="41" t="s">
        <v>487</v>
      </c>
      <c r="G43" s="42" t="s">
        <v>487</v>
      </c>
      <c r="H43" s="42" t="s">
        <v>487</v>
      </c>
      <c r="I43" s="42" t="s">
        <v>487</v>
      </c>
      <c r="J43" s="43" t="s">
        <v>487</v>
      </c>
      <c r="K43" s="22"/>
      <c r="L43" s="22"/>
      <c r="M43" s="22"/>
      <c r="N43" s="22"/>
      <c r="O43" s="22"/>
      <c r="P43" s="22"/>
    </row>
    <row r="44" spans="1:16" ht="39" customHeight="1">
      <c r="A44" s="22"/>
      <c r="B44" s="44"/>
      <c r="C44" s="45"/>
      <c r="D44" s="46"/>
      <c r="E44" s="46"/>
      <c r="F44" s="47"/>
      <c r="G44" s="47"/>
      <c r="H44" s="47"/>
      <c r="I44" s="47"/>
      <c r="J44" s="47"/>
      <c r="K44" s="22"/>
      <c r="L44" s="22"/>
      <c r="M44" s="22"/>
      <c r="N44" s="22"/>
      <c r="O44" s="22"/>
      <c r="P44" s="22"/>
    </row>
    <row r="45" spans="1:16" ht="16.2">
      <c r="A45" s="22"/>
      <c r="B45" s="22"/>
      <c r="C45" s="22"/>
      <c r="D45" s="22"/>
      <c r="E45" s="22"/>
      <c r="F45" s="22"/>
      <c r="G45" s="22"/>
      <c r="H45" s="22"/>
      <c r="I45" s="22"/>
      <c r="J45" s="22"/>
      <c r="K45" s="22"/>
      <c r="L45" s="22"/>
      <c r="M45" s="22"/>
      <c r="N45" s="22"/>
      <c r="O45" s="22"/>
      <c r="P45" s="22"/>
    </row>
  </sheetData>
  <sheetProtection algorithmName="SHA-512" hashValue="9FxYV9A8xIm7Ap0Fv6/PFQRHqfrR0bQoj7vxrQYVQUx51YxEb+vZtBbpXUI/HjUgN5Hm2eTM6FU80am5JHxMrg==" saltValue="K6M/qTj4AWTrA2iV0Nhv5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3"/>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c r="A45" s="48"/>
      <c r="B45" s="1153" t="s">
        <v>9</v>
      </c>
      <c r="C45" s="1154"/>
      <c r="D45" s="58"/>
      <c r="E45" s="1159" t="s">
        <v>10</v>
      </c>
      <c r="F45" s="1159"/>
      <c r="G45" s="1159"/>
      <c r="H45" s="1159"/>
      <c r="I45" s="1159"/>
      <c r="J45" s="1160"/>
      <c r="K45" s="59">
        <v>3103</v>
      </c>
      <c r="L45" s="60">
        <v>3201</v>
      </c>
      <c r="M45" s="60">
        <v>3443</v>
      </c>
      <c r="N45" s="60">
        <v>3817</v>
      </c>
      <c r="O45" s="61">
        <v>3657</v>
      </c>
      <c r="P45" s="48"/>
      <c r="Q45" s="48"/>
      <c r="R45" s="48"/>
      <c r="S45" s="48"/>
      <c r="T45" s="48"/>
      <c r="U45" s="48"/>
    </row>
    <row r="46" spans="1:21" ht="30.75" customHeight="1">
      <c r="A46" s="48"/>
      <c r="B46" s="1155"/>
      <c r="C46" s="1156"/>
      <c r="D46" s="62"/>
      <c r="E46" s="1161" t="s">
        <v>11</v>
      </c>
      <c r="F46" s="1161"/>
      <c r="G46" s="1161"/>
      <c r="H46" s="1161"/>
      <c r="I46" s="1161"/>
      <c r="J46" s="1162"/>
      <c r="K46" s="63" t="s">
        <v>487</v>
      </c>
      <c r="L46" s="64" t="s">
        <v>487</v>
      </c>
      <c r="M46" s="64" t="s">
        <v>487</v>
      </c>
      <c r="N46" s="64" t="s">
        <v>487</v>
      </c>
      <c r="O46" s="65" t="s">
        <v>487</v>
      </c>
      <c r="P46" s="48"/>
      <c r="Q46" s="48"/>
      <c r="R46" s="48"/>
      <c r="S46" s="48"/>
      <c r="T46" s="48"/>
      <c r="U46" s="48"/>
    </row>
    <row r="47" spans="1:21" ht="30.75" customHeight="1">
      <c r="A47" s="48"/>
      <c r="B47" s="1155"/>
      <c r="C47" s="1156"/>
      <c r="D47" s="62"/>
      <c r="E47" s="1161" t="s">
        <v>12</v>
      </c>
      <c r="F47" s="1161"/>
      <c r="G47" s="1161"/>
      <c r="H47" s="1161"/>
      <c r="I47" s="1161"/>
      <c r="J47" s="1162"/>
      <c r="K47" s="63" t="s">
        <v>487</v>
      </c>
      <c r="L47" s="64" t="s">
        <v>487</v>
      </c>
      <c r="M47" s="64" t="s">
        <v>487</v>
      </c>
      <c r="N47" s="64" t="s">
        <v>487</v>
      </c>
      <c r="O47" s="65" t="s">
        <v>487</v>
      </c>
      <c r="P47" s="48"/>
      <c r="Q47" s="48"/>
      <c r="R47" s="48"/>
      <c r="S47" s="48"/>
      <c r="T47" s="48"/>
      <c r="U47" s="48"/>
    </row>
    <row r="48" spans="1:21" ht="30.75" customHeight="1">
      <c r="A48" s="48"/>
      <c r="B48" s="1155"/>
      <c r="C48" s="1156"/>
      <c r="D48" s="62"/>
      <c r="E48" s="1161" t="s">
        <v>13</v>
      </c>
      <c r="F48" s="1161"/>
      <c r="G48" s="1161"/>
      <c r="H48" s="1161"/>
      <c r="I48" s="1161"/>
      <c r="J48" s="1162"/>
      <c r="K48" s="63">
        <v>625</v>
      </c>
      <c r="L48" s="64">
        <v>576</v>
      </c>
      <c r="M48" s="64">
        <v>633</v>
      </c>
      <c r="N48" s="64">
        <v>679</v>
      </c>
      <c r="O48" s="65">
        <v>676</v>
      </c>
      <c r="P48" s="48"/>
      <c r="Q48" s="48"/>
      <c r="R48" s="48"/>
      <c r="S48" s="48"/>
      <c r="T48" s="48"/>
      <c r="U48" s="48"/>
    </row>
    <row r="49" spans="1:21" ht="30.75" customHeight="1">
      <c r="A49" s="48"/>
      <c r="B49" s="1155"/>
      <c r="C49" s="1156"/>
      <c r="D49" s="62"/>
      <c r="E49" s="1161" t="s">
        <v>14</v>
      </c>
      <c r="F49" s="1161"/>
      <c r="G49" s="1161"/>
      <c r="H49" s="1161"/>
      <c r="I49" s="1161"/>
      <c r="J49" s="1162"/>
      <c r="K49" s="63" t="s">
        <v>487</v>
      </c>
      <c r="L49" s="64" t="s">
        <v>487</v>
      </c>
      <c r="M49" s="64" t="s">
        <v>487</v>
      </c>
      <c r="N49" s="64" t="s">
        <v>487</v>
      </c>
      <c r="O49" s="65" t="s">
        <v>487</v>
      </c>
      <c r="P49" s="48"/>
      <c r="Q49" s="48"/>
      <c r="R49" s="48"/>
      <c r="S49" s="48"/>
      <c r="T49" s="48"/>
      <c r="U49" s="48"/>
    </row>
    <row r="50" spans="1:21" ht="30.75" customHeight="1">
      <c r="A50" s="48"/>
      <c r="B50" s="1155"/>
      <c r="C50" s="1156"/>
      <c r="D50" s="62"/>
      <c r="E50" s="1161" t="s">
        <v>15</v>
      </c>
      <c r="F50" s="1161"/>
      <c r="G50" s="1161"/>
      <c r="H50" s="1161"/>
      <c r="I50" s="1161"/>
      <c r="J50" s="1162"/>
      <c r="K50" s="63">
        <v>0</v>
      </c>
      <c r="L50" s="64">
        <v>0</v>
      </c>
      <c r="M50" s="64">
        <v>0</v>
      </c>
      <c r="N50" s="64">
        <v>0</v>
      </c>
      <c r="O50" s="65">
        <v>0</v>
      </c>
      <c r="P50" s="48"/>
      <c r="Q50" s="48"/>
      <c r="R50" s="48"/>
      <c r="S50" s="48"/>
      <c r="T50" s="48"/>
      <c r="U50" s="48"/>
    </row>
    <row r="51" spans="1:21" ht="30.75" customHeight="1">
      <c r="A51" s="48"/>
      <c r="B51" s="1157"/>
      <c r="C51" s="1158"/>
      <c r="D51" s="66"/>
      <c r="E51" s="1161" t="s">
        <v>16</v>
      </c>
      <c r="F51" s="1161"/>
      <c r="G51" s="1161"/>
      <c r="H51" s="1161"/>
      <c r="I51" s="1161"/>
      <c r="J51" s="1162"/>
      <c r="K51" s="63" t="s">
        <v>487</v>
      </c>
      <c r="L51" s="64" t="s">
        <v>487</v>
      </c>
      <c r="M51" s="64" t="s">
        <v>487</v>
      </c>
      <c r="N51" s="64" t="s">
        <v>487</v>
      </c>
      <c r="O51" s="65" t="s">
        <v>487</v>
      </c>
      <c r="P51" s="48"/>
      <c r="Q51" s="48"/>
      <c r="R51" s="48"/>
      <c r="S51" s="48"/>
      <c r="T51" s="48"/>
      <c r="U51" s="48"/>
    </row>
    <row r="52" spans="1:21" ht="30.75" customHeight="1">
      <c r="A52" s="48"/>
      <c r="B52" s="1163" t="s">
        <v>17</v>
      </c>
      <c r="C52" s="1164"/>
      <c r="D52" s="66"/>
      <c r="E52" s="1161" t="s">
        <v>18</v>
      </c>
      <c r="F52" s="1161"/>
      <c r="G52" s="1161"/>
      <c r="H52" s="1161"/>
      <c r="I52" s="1161"/>
      <c r="J52" s="1162"/>
      <c r="K52" s="63">
        <v>3520</v>
      </c>
      <c r="L52" s="64">
        <v>3627</v>
      </c>
      <c r="M52" s="64">
        <v>3685</v>
      </c>
      <c r="N52" s="64">
        <v>3781</v>
      </c>
      <c r="O52" s="65">
        <v>3596</v>
      </c>
      <c r="P52" s="48"/>
      <c r="Q52" s="48"/>
      <c r="R52" s="48"/>
      <c r="S52" s="48"/>
      <c r="T52" s="48"/>
      <c r="U52" s="48"/>
    </row>
    <row r="53" spans="1:21" ht="30.75" customHeight="1" thickBot="1">
      <c r="A53" s="48"/>
      <c r="B53" s="1165" t="s">
        <v>19</v>
      </c>
      <c r="C53" s="1166"/>
      <c r="D53" s="67"/>
      <c r="E53" s="1167" t="s">
        <v>20</v>
      </c>
      <c r="F53" s="1167"/>
      <c r="G53" s="1167"/>
      <c r="H53" s="1167"/>
      <c r="I53" s="1167"/>
      <c r="J53" s="1168"/>
      <c r="K53" s="68">
        <v>208</v>
      </c>
      <c r="L53" s="69">
        <v>150</v>
      </c>
      <c r="M53" s="69">
        <v>391</v>
      </c>
      <c r="N53" s="69">
        <v>715</v>
      </c>
      <c r="O53" s="70">
        <v>737</v>
      </c>
      <c r="P53" s="48"/>
      <c r="Q53" s="48"/>
      <c r="R53" s="48"/>
      <c r="S53" s="48"/>
      <c r="T53" s="48"/>
      <c r="U53" s="48"/>
    </row>
    <row r="54" spans="1:21" ht="24" customHeight="1">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c r="B58" s="1169" t="s">
        <v>24</v>
      </c>
      <c r="C58" s="1170"/>
      <c r="D58" s="1175" t="s">
        <v>25</v>
      </c>
      <c r="E58" s="1176"/>
      <c r="F58" s="1176"/>
      <c r="G58" s="1176"/>
      <c r="H58" s="1176"/>
      <c r="I58" s="1176"/>
      <c r="J58" s="1177"/>
      <c r="K58" s="83"/>
      <c r="L58" s="84"/>
      <c r="M58" s="84"/>
      <c r="N58" s="84"/>
      <c r="O58" s="85"/>
    </row>
    <row r="59" spans="1:21" ht="31.5" customHeight="1">
      <c r="B59" s="1171"/>
      <c r="C59" s="1172"/>
      <c r="D59" s="1178" t="s">
        <v>26</v>
      </c>
      <c r="E59" s="1179"/>
      <c r="F59" s="1179"/>
      <c r="G59" s="1179"/>
      <c r="H59" s="1179"/>
      <c r="I59" s="1179"/>
      <c r="J59" s="1180"/>
      <c r="K59" s="86"/>
      <c r="L59" s="87"/>
      <c r="M59" s="87"/>
      <c r="N59" s="87"/>
      <c r="O59" s="88"/>
    </row>
    <row r="60" spans="1:21" ht="31.5" customHeight="1" thickBot="1">
      <c r="B60" s="1173"/>
      <c r="C60" s="1174"/>
      <c r="D60" s="1181" t="s">
        <v>27</v>
      </c>
      <c r="E60" s="1182"/>
      <c r="F60" s="1182"/>
      <c r="G60" s="1182"/>
      <c r="H60" s="1182"/>
      <c r="I60" s="1182"/>
      <c r="J60" s="1183"/>
      <c r="K60" s="89"/>
      <c r="L60" s="90"/>
      <c r="M60" s="90"/>
      <c r="N60" s="90"/>
      <c r="O60" s="91"/>
    </row>
    <row r="61" spans="1:21" ht="24" customHeight="1">
      <c r="B61" s="92"/>
      <c r="C61" s="92"/>
      <c r="D61" s="93" t="s">
        <v>28</v>
      </c>
      <c r="E61" s="94"/>
      <c r="F61" s="94"/>
      <c r="G61" s="94"/>
      <c r="H61" s="94"/>
      <c r="I61" s="94"/>
      <c r="J61" s="94"/>
      <c r="K61" s="94"/>
      <c r="L61" s="94"/>
      <c r="M61" s="94"/>
      <c r="N61" s="94"/>
      <c r="O61" s="94"/>
    </row>
    <row r="62" spans="1:21" ht="24" customHeight="1">
      <c r="B62" s="95"/>
      <c r="C62" s="95"/>
      <c r="D62" s="93" t="s">
        <v>29</v>
      </c>
      <c r="E62" s="94"/>
      <c r="F62" s="94"/>
      <c r="G62" s="94"/>
      <c r="H62" s="94"/>
      <c r="I62" s="94"/>
      <c r="J62" s="94"/>
      <c r="K62" s="94"/>
      <c r="L62" s="94"/>
      <c r="M62" s="94"/>
      <c r="N62" s="94"/>
      <c r="O62" s="94"/>
    </row>
    <row r="63" spans="1:21" ht="24" customHeight="1">
      <c r="A63" s="48"/>
      <c r="B63" s="71"/>
      <c r="C63" s="48"/>
      <c r="D63" s="48"/>
      <c r="E63" s="48"/>
      <c r="F63" s="48"/>
      <c r="G63" s="48"/>
      <c r="H63" s="48"/>
      <c r="I63" s="48"/>
      <c r="J63" s="48"/>
      <c r="K63" s="48"/>
      <c r="L63" s="48"/>
      <c r="M63" s="48"/>
      <c r="N63" s="48"/>
      <c r="O63" s="48"/>
      <c r="P63" s="48"/>
      <c r="Q63" s="48"/>
      <c r="R63" s="48"/>
      <c r="S63" s="48"/>
      <c r="T63" s="48"/>
      <c r="U63" s="48"/>
    </row>
    <row r="64" spans="1:21" ht="24" customHeight="1">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nQaASuEvuOvNoutjnfPXEQB5Bsk9QQgtEhVjMl1dgJsTPYHFqptTDXESiyGHtNpitV7raEQCK0bmRFtQuJIIHg==" saltValue="6gdw4XQsfz3s6tRnrhX4I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3"/>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7" t="s">
        <v>7</v>
      </c>
    </row>
    <row r="40" spans="2:13" ht="27.75" customHeight="1" thickBot="1">
      <c r="B40" s="98" t="s">
        <v>8</v>
      </c>
      <c r="C40" s="99"/>
      <c r="D40" s="99"/>
      <c r="E40" s="100"/>
      <c r="F40" s="100"/>
      <c r="G40" s="100"/>
      <c r="H40" s="101" t="s">
        <v>2</v>
      </c>
      <c r="I40" s="102" t="s">
        <v>525</v>
      </c>
      <c r="J40" s="103" t="s">
        <v>526</v>
      </c>
      <c r="K40" s="103" t="s">
        <v>527</v>
      </c>
      <c r="L40" s="103" t="s">
        <v>528</v>
      </c>
      <c r="M40" s="104" t="s">
        <v>529</v>
      </c>
    </row>
    <row r="41" spans="2:13" ht="27.75" customHeight="1">
      <c r="B41" s="1184" t="s">
        <v>30</v>
      </c>
      <c r="C41" s="1185"/>
      <c r="D41" s="105"/>
      <c r="E41" s="1190" t="s">
        <v>31</v>
      </c>
      <c r="F41" s="1190"/>
      <c r="G41" s="1190"/>
      <c r="H41" s="1191"/>
      <c r="I41" s="343">
        <v>36650</v>
      </c>
      <c r="J41" s="344">
        <v>35687</v>
      </c>
      <c r="K41" s="344">
        <v>33004</v>
      </c>
      <c r="L41" s="344">
        <v>30330</v>
      </c>
      <c r="M41" s="345">
        <v>28710</v>
      </c>
    </row>
    <row r="42" spans="2:13" ht="27.75" customHeight="1">
      <c r="B42" s="1186"/>
      <c r="C42" s="1187"/>
      <c r="D42" s="106"/>
      <c r="E42" s="1192" t="s">
        <v>32</v>
      </c>
      <c r="F42" s="1192"/>
      <c r="G42" s="1192"/>
      <c r="H42" s="1193"/>
      <c r="I42" s="346">
        <v>3</v>
      </c>
      <c r="J42" s="347">
        <v>3</v>
      </c>
      <c r="K42" s="347">
        <v>2</v>
      </c>
      <c r="L42" s="347">
        <v>2</v>
      </c>
      <c r="M42" s="348">
        <v>2</v>
      </c>
    </row>
    <row r="43" spans="2:13" ht="27.75" customHeight="1">
      <c r="B43" s="1186"/>
      <c r="C43" s="1187"/>
      <c r="D43" s="106"/>
      <c r="E43" s="1192" t="s">
        <v>33</v>
      </c>
      <c r="F43" s="1192"/>
      <c r="G43" s="1192"/>
      <c r="H43" s="1193"/>
      <c r="I43" s="346">
        <v>8830</v>
      </c>
      <c r="J43" s="347">
        <v>7599</v>
      </c>
      <c r="K43" s="347">
        <v>7026</v>
      </c>
      <c r="L43" s="347">
        <v>9241</v>
      </c>
      <c r="M43" s="348">
        <v>8526</v>
      </c>
    </row>
    <row r="44" spans="2:13" ht="27.75" customHeight="1">
      <c r="B44" s="1186"/>
      <c r="C44" s="1187"/>
      <c r="D44" s="106"/>
      <c r="E44" s="1192" t="s">
        <v>34</v>
      </c>
      <c r="F44" s="1192"/>
      <c r="G44" s="1192"/>
      <c r="H44" s="1193"/>
      <c r="I44" s="346" t="s">
        <v>487</v>
      </c>
      <c r="J44" s="347" t="s">
        <v>487</v>
      </c>
      <c r="K44" s="347" t="s">
        <v>487</v>
      </c>
      <c r="L44" s="347" t="s">
        <v>487</v>
      </c>
      <c r="M44" s="348" t="s">
        <v>487</v>
      </c>
    </row>
    <row r="45" spans="2:13" ht="27.75" customHeight="1">
      <c r="B45" s="1186"/>
      <c r="C45" s="1187"/>
      <c r="D45" s="106"/>
      <c r="E45" s="1192" t="s">
        <v>35</v>
      </c>
      <c r="F45" s="1192"/>
      <c r="G45" s="1192"/>
      <c r="H45" s="1193"/>
      <c r="I45" s="346">
        <v>3639</v>
      </c>
      <c r="J45" s="347">
        <v>3644</v>
      </c>
      <c r="K45" s="347">
        <v>3529</v>
      </c>
      <c r="L45" s="347">
        <v>3917</v>
      </c>
      <c r="M45" s="348">
        <v>3997</v>
      </c>
    </row>
    <row r="46" spans="2:13" ht="27.75" customHeight="1">
      <c r="B46" s="1186"/>
      <c r="C46" s="1187"/>
      <c r="D46" s="107"/>
      <c r="E46" s="1192" t="s">
        <v>36</v>
      </c>
      <c r="F46" s="1192"/>
      <c r="G46" s="1192"/>
      <c r="H46" s="1193"/>
      <c r="I46" s="346" t="s">
        <v>487</v>
      </c>
      <c r="J46" s="347" t="s">
        <v>487</v>
      </c>
      <c r="K46" s="347" t="s">
        <v>487</v>
      </c>
      <c r="L46" s="347" t="s">
        <v>487</v>
      </c>
      <c r="M46" s="348" t="s">
        <v>487</v>
      </c>
    </row>
    <row r="47" spans="2:13" ht="27.75" customHeight="1">
      <c r="B47" s="1186"/>
      <c r="C47" s="1187"/>
      <c r="D47" s="108"/>
      <c r="E47" s="1194" t="s">
        <v>37</v>
      </c>
      <c r="F47" s="1195"/>
      <c r="G47" s="1195"/>
      <c r="H47" s="1196"/>
      <c r="I47" s="346" t="s">
        <v>487</v>
      </c>
      <c r="J47" s="347" t="s">
        <v>487</v>
      </c>
      <c r="K47" s="347" t="s">
        <v>487</v>
      </c>
      <c r="L47" s="347" t="s">
        <v>487</v>
      </c>
      <c r="M47" s="348" t="s">
        <v>487</v>
      </c>
    </row>
    <row r="48" spans="2:13" ht="27.75" customHeight="1">
      <c r="B48" s="1186"/>
      <c r="C48" s="1187"/>
      <c r="D48" s="106"/>
      <c r="E48" s="1192" t="s">
        <v>38</v>
      </c>
      <c r="F48" s="1192"/>
      <c r="G48" s="1192"/>
      <c r="H48" s="1193"/>
      <c r="I48" s="346" t="s">
        <v>487</v>
      </c>
      <c r="J48" s="347" t="s">
        <v>487</v>
      </c>
      <c r="K48" s="347" t="s">
        <v>487</v>
      </c>
      <c r="L48" s="347" t="s">
        <v>487</v>
      </c>
      <c r="M48" s="348" t="s">
        <v>487</v>
      </c>
    </row>
    <row r="49" spans="2:13" ht="27.75" customHeight="1">
      <c r="B49" s="1188"/>
      <c r="C49" s="1189"/>
      <c r="D49" s="106"/>
      <c r="E49" s="1192" t="s">
        <v>39</v>
      </c>
      <c r="F49" s="1192"/>
      <c r="G49" s="1192"/>
      <c r="H49" s="1193"/>
      <c r="I49" s="346" t="s">
        <v>487</v>
      </c>
      <c r="J49" s="347" t="s">
        <v>487</v>
      </c>
      <c r="K49" s="347" t="s">
        <v>487</v>
      </c>
      <c r="L49" s="347" t="s">
        <v>487</v>
      </c>
      <c r="M49" s="348" t="s">
        <v>487</v>
      </c>
    </row>
    <row r="50" spans="2:13" ht="27.75" customHeight="1">
      <c r="B50" s="1197" t="s">
        <v>40</v>
      </c>
      <c r="C50" s="1198"/>
      <c r="D50" s="109"/>
      <c r="E50" s="1192" t="s">
        <v>41</v>
      </c>
      <c r="F50" s="1192"/>
      <c r="G50" s="1192"/>
      <c r="H50" s="1193"/>
      <c r="I50" s="346">
        <v>8162</v>
      </c>
      <c r="J50" s="347">
        <v>8433</v>
      </c>
      <c r="K50" s="347">
        <v>8888</v>
      </c>
      <c r="L50" s="347">
        <v>8062</v>
      </c>
      <c r="M50" s="348">
        <v>6773</v>
      </c>
    </row>
    <row r="51" spans="2:13" ht="27.75" customHeight="1">
      <c r="B51" s="1186"/>
      <c r="C51" s="1187"/>
      <c r="D51" s="106"/>
      <c r="E51" s="1192" t="s">
        <v>42</v>
      </c>
      <c r="F51" s="1192"/>
      <c r="G51" s="1192"/>
      <c r="H51" s="1193"/>
      <c r="I51" s="346">
        <v>11389</v>
      </c>
      <c r="J51" s="347">
        <v>10581</v>
      </c>
      <c r="K51" s="347">
        <v>9807</v>
      </c>
      <c r="L51" s="347">
        <v>8976</v>
      </c>
      <c r="M51" s="348">
        <v>8612</v>
      </c>
    </row>
    <row r="52" spans="2:13" ht="27.75" customHeight="1">
      <c r="B52" s="1188"/>
      <c r="C52" s="1189"/>
      <c r="D52" s="106"/>
      <c r="E52" s="1192" t="s">
        <v>43</v>
      </c>
      <c r="F52" s="1192"/>
      <c r="G52" s="1192"/>
      <c r="H52" s="1193"/>
      <c r="I52" s="346">
        <v>33260</v>
      </c>
      <c r="J52" s="347">
        <v>33933</v>
      </c>
      <c r="K52" s="347">
        <v>32465</v>
      </c>
      <c r="L52" s="347">
        <v>30841</v>
      </c>
      <c r="M52" s="348">
        <v>29481</v>
      </c>
    </row>
    <row r="53" spans="2:13" ht="27.75" customHeight="1" thickBot="1">
      <c r="B53" s="1199" t="s">
        <v>19</v>
      </c>
      <c r="C53" s="1200"/>
      <c r="D53" s="110"/>
      <c r="E53" s="1201" t="s">
        <v>44</v>
      </c>
      <c r="F53" s="1201"/>
      <c r="G53" s="1201"/>
      <c r="H53" s="1202"/>
      <c r="I53" s="349">
        <v>-3689</v>
      </c>
      <c r="J53" s="350">
        <v>-6014</v>
      </c>
      <c r="K53" s="350">
        <v>-7597</v>
      </c>
      <c r="L53" s="350">
        <v>-4389</v>
      </c>
      <c r="M53" s="351">
        <v>-3630</v>
      </c>
    </row>
    <row r="54" spans="2:13" ht="27.75" customHeight="1">
      <c r="B54" s="111"/>
      <c r="C54" s="112"/>
      <c r="D54" s="112"/>
      <c r="E54" s="113"/>
      <c r="F54" s="113"/>
      <c r="G54" s="113"/>
      <c r="H54" s="113"/>
      <c r="I54" s="114"/>
      <c r="J54" s="114"/>
      <c r="K54" s="114"/>
      <c r="L54" s="114"/>
      <c r="M54" s="114"/>
    </row>
    <row r="55" spans="2:13" ht="13.2"/>
  </sheetData>
  <sheetProtection algorithmName="SHA-512" hashValue="85l7SYTiqmWsZcYVn7eXmQoPYcKpzf/achQKQH/vJVp9TkR8mr3yEl7zcdlbEqV48KD/H2kNUScbokyyKK5a0A==" saltValue="yY+mcZstR8k0fbJMo799i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3"/>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5" t="s">
        <v>45</v>
      </c>
    </row>
    <row r="54" spans="2:8" ht="29.25" customHeight="1" thickBot="1">
      <c r="B54" s="116" t="s">
        <v>1</v>
      </c>
      <c r="C54" s="117"/>
      <c r="D54" s="117"/>
      <c r="E54" s="118" t="s">
        <v>2</v>
      </c>
      <c r="F54" s="119" t="s">
        <v>527</v>
      </c>
      <c r="G54" s="119" t="s">
        <v>528</v>
      </c>
      <c r="H54" s="120" t="s">
        <v>529</v>
      </c>
    </row>
    <row r="55" spans="2:8" ht="52.5" customHeight="1">
      <c r="B55" s="121"/>
      <c r="C55" s="1211" t="s">
        <v>46</v>
      </c>
      <c r="D55" s="1211"/>
      <c r="E55" s="1212"/>
      <c r="F55" s="352">
        <v>5235</v>
      </c>
      <c r="G55" s="352">
        <v>4336</v>
      </c>
      <c r="H55" s="353">
        <v>3092</v>
      </c>
    </row>
    <row r="56" spans="2:8" ht="52.5" customHeight="1">
      <c r="B56" s="122"/>
      <c r="C56" s="1213" t="s">
        <v>47</v>
      </c>
      <c r="D56" s="1213"/>
      <c r="E56" s="1214"/>
      <c r="F56" s="354" t="s">
        <v>487</v>
      </c>
      <c r="G56" s="354" t="s">
        <v>487</v>
      </c>
      <c r="H56" s="355" t="s">
        <v>487</v>
      </c>
    </row>
    <row r="57" spans="2:8" ht="53.25" customHeight="1">
      <c r="B57" s="122"/>
      <c r="C57" s="1215" t="s">
        <v>48</v>
      </c>
      <c r="D57" s="1215"/>
      <c r="E57" s="1216"/>
      <c r="F57" s="356">
        <v>2449</v>
      </c>
      <c r="G57" s="356">
        <v>2614</v>
      </c>
      <c r="H57" s="357">
        <v>2554</v>
      </c>
    </row>
    <row r="58" spans="2:8" ht="45.75" customHeight="1">
      <c r="B58" s="123"/>
      <c r="C58" s="1203" t="s">
        <v>557</v>
      </c>
      <c r="D58" s="1204"/>
      <c r="E58" s="1205"/>
      <c r="F58" s="1217">
        <v>429</v>
      </c>
      <c r="G58" s="360">
        <v>544</v>
      </c>
      <c r="H58" s="361">
        <v>607</v>
      </c>
    </row>
    <row r="59" spans="2:8" ht="45.75" customHeight="1">
      <c r="B59" s="123"/>
      <c r="C59" s="1203" t="s">
        <v>560</v>
      </c>
      <c r="D59" s="1204"/>
      <c r="E59" s="1205"/>
      <c r="F59" s="1217">
        <v>403</v>
      </c>
      <c r="G59" s="360">
        <v>417</v>
      </c>
      <c r="H59" s="361">
        <v>422</v>
      </c>
    </row>
    <row r="60" spans="2:8" ht="45.75" customHeight="1">
      <c r="B60" s="123"/>
      <c r="C60" s="1203" t="s">
        <v>558</v>
      </c>
      <c r="D60" s="1204"/>
      <c r="E60" s="1205"/>
      <c r="F60" s="1217">
        <v>242</v>
      </c>
      <c r="G60" s="360">
        <v>263</v>
      </c>
      <c r="H60" s="361">
        <v>281</v>
      </c>
    </row>
    <row r="61" spans="2:8" ht="45.75" customHeight="1">
      <c r="B61" s="123"/>
      <c r="C61" s="1203" t="s">
        <v>561</v>
      </c>
      <c r="D61" s="1204"/>
      <c r="E61" s="1205"/>
      <c r="F61" s="1217">
        <v>429</v>
      </c>
      <c r="G61" s="360">
        <v>434</v>
      </c>
      <c r="H61" s="361">
        <v>272</v>
      </c>
    </row>
    <row r="62" spans="2:8" ht="45.75" customHeight="1" thickBot="1">
      <c r="B62" s="124"/>
      <c r="C62" s="1206" t="s">
        <v>559</v>
      </c>
      <c r="D62" s="1207"/>
      <c r="E62" s="1208"/>
      <c r="F62" s="1218">
        <v>150</v>
      </c>
      <c r="G62" s="362">
        <v>164</v>
      </c>
      <c r="H62" s="363">
        <v>152</v>
      </c>
    </row>
    <row r="63" spans="2:8" ht="52.5" customHeight="1" thickBot="1">
      <c r="B63" s="125"/>
      <c r="C63" s="1209" t="s">
        <v>49</v>
      </c>
      <c r="D63" s="1209"/>
      <c r="E63" s="1210"/>
      <c r="F63" s="358">
        <v>7683</v>
      </c>
      <c r="G63" s="358">
        <v>6950</v>
      </c>
      <c r="H63" s="359">
        <v>5646</v>
      </c>
    </row>
    <row r="64" spans="2:8" ht="13.2"/>
  </sheetData>
  <sheetProtection algorithmName="SHA-512" hashValue="r5Van53/R/RKWI3PRbG+7FOyGoyKY1LvY6Q47aX23VA9B2DJdAeREXN3BBLKHROOW57966F9VMEGxCCQ8eLtEA==" saltValue="W/YIGa8iYCMxpWN5bxOgAQ==" spinCount="100000" sheet="1" objects="1" scenarios="1"/>
  <mergeCells count="9">
    <mergeCell ref="C61:E61"/>
    <mergeCell ref="C62:E62"/>
    <mergeCell ref="C63:E63"/>
    <mergeCell ref="C55:E55"/>
    <mergeCell ref="C56:E56"/>
    <mergeCell ref="C57:E57"/>
    <mergeCell ref="C58:E58"/>
    <mergeCell ref="C59:E59"/>
    <mergeCell ref="C60:E60"/>
  </mergeCells>
  <phoneticPr fontId="3"/>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cols>
    <col min="1" max="1" width="45.88671875" style="132" customWidth="1"/>
    <col min="2" max="8" width="13.33203125" style="132" customWidth="1"/>
    <col min="9" max="16384" width="11.109375" style="132"/>
  </cols>
  <sheetData>
    <row r="1" spans="1:8">
      <c r="A1" s="126"/>
      <c r="B1" s="127"/>
      <c r="C1" s="128"/>
      <c r="D1" s="129"/>
      <c r="E1" s="130"/>
      <c r="F1" s="130"/>
      <c r="G1" s="130"/>
      <c r="H1" s="131"/>
    </row>
    <row r="2" spans="1:8">
      <c r="A2" s="133"/>
      <c r="B2" s="134"/>
      <c r="C2" s="135"/>
      <c r="D2" s="136" t="s">
        <v>50</v>
      </c>
      <c r="E2" s="137"/>
      <c r="F2" s="138" t="s">
        <v>524</v>
      </c>
      <c r="G2" s="139"/>
      <c r="H2" s="140"/>
    </row>
    <row r="3" spans="1:8">
      <c r="A3" s="136" t="s">
        <v>517</v>
      </c>
      <c r="B3" s="141"/>
      <c r="C3" s="142"/>
      <c r="D3" s="143">
        <v>39650</v>
      </c>
      <c r="E3" s="144"/>
      <c r="F3" s="145">
        <v>44161</v>
      </c>
      <c r="G3" s="146"/>
      <c r="H3" s="147"/>
    </row>
    <row r="4" spans="1:8">
      <c r="A4" s="148"/>
      <c r="B4" s="149"/>
      <c r="C4" s="150"/>
      <c r="D4" s="151">
        <v>19809</v>
      </c>
      <c r="E4" s="152"/>
      <c r="F4" s="153">
        <v>23644</v>
      </c>
      <c r="G4" s="154"/>
      <c r="H4" s="155"/>
    </row>
    <row r="5" spans="1:8">
      <c r="A5" s="136" t="s">
        <v>519</v>
      </c>
      <c r="B5" s="141"/>
      <c r="C5" s="142"/>
      <c r="D5" s="143">
        <v>34363</v>
      </c>
      <c r="E5" s="144"/>
      <c r="F5" s="145">
        <v>43955</v>
      </c>
      <c r="G5" s="146"/>
      <c r="H5" s="147"/>
    </row>
    <row r="6" spans="1:8">
      <c r="A6" s="148"/>
      <c r="B6" s="149"/>
      <c r="C6" s="150"/>
      <c r="D6" s="151">
        <v>14040</v>
      </c>
      <c r="E6" s="152"/>
      <c r="F6" s="153">
        <v>21318</v>
      </c>
      <c r="G6" s="154"/>
      <c r="H6" s="155"/>
    </row>
    <row r="7" spans="1:8">
      <c r="A7" s="136" t="s">
        <v>520</v>
      </c>
      <c r="B7" s="141"/>
      <c r="C7" s="142"/>
      <c r="D7" s="143">
        <v>13977</v>
      </c>
      <c r="E7" s="144"/>
      <c r="F7" s="145">
        <v>41921</v>
      </c>
      <c r="G7" s="146"/>
      <c r="H7" s="147"/>
    </row>
    <row r="8" spans="1:8">
      <c r="A8" s="148"/>
      <c r="B8" s="149"/>
      <c r="C8" s="150"/>
      <c r="D8" s="151">
        <v>8550</v>
      </c>
      <c r="E8" s="152"/>
      <c r="F8" s="153">
        <v>21655</v>
      </c>
      <c r="G8" s="154"/>
      <c r="H8" s="155"/>
    </row>
    <row r="9" spans="1:8">
      <c r="A9" s="136" t="s">
        <v>521</v>
      </c>
      <c r="B9" s="141"/>
      <c r="C9" s="142"/>
      <c r="D9" s="143">
        <v>20425</v>
      </c>
      <c r="E9" s="144"/>
      <c r="F9" s="145">
        <v>44585</v>
      </c>
      <c r="G9" s="146"/>
      <c r="H9" s="147"/>
    </row>
    <row r="10" spans="1:8">
      <c r="A10" s="148"/>
      <c r="B10" s="149"/>
      <c r="C10" s="150"/>
      <c r="D10" s="151">
        <v>9572</v>
      </c>
      <c r="E10" s="152"/>
      <c r="F10" s="153">
        <v>23077</v>
      </c>
      <c r="G10" s="154"/>
      <c r="H10" s="155"/>
    </row>
    <row r="11" spans="1:8">
      <c r="A11" s="136" t="s">
        <v>522</v>
      </c>
      <c r="B11" s="141"/>
      <c r="C11" s="142"/>
      <c r="D11" s="143">
        <v>30466</v>
      </c>
      <c r="E11" s="144"/>
      <c r="F11" s="145">
        <v>49779</v>
      </c>
      <c r="G11" s="146"/>
      <c r="H11" s="147"/>
    </row>
    <row r="12" spans="1:8">
      <c r="A12" s="148"/>
      <c r="B12" s="149"/>
      <c r="C12" s="156"/>
      <c r="D12" s="151">
        <v>15901</v>
      </c>
      <c r="E12" s="152"/>
      <c r="F12" s="153">
        <v>28921</v>
      </c>
      <c r="G12" s="154"/>
      <c r="H12" s="155"/>
    </row>
    <row r="13" spans="1:8">
      <c r="A13" s="136"/>
      <c r="B13" s="141"/>
      <c r="C13" s="157"/>
      <c r="D13" s="158">
        <v>27776</v>
      </c>
      <c r="E13" s="159"/>
      <c r="F13" s="160">
        <v>44880</v>
      </c>
      <c r="G13" s="161"/>
      <c r="H13" s="147"/>
    </row>
    <row r="14" spans="1:8">
      <c r="A14" s="148"/>
      <c r="B14" s="149"/>
      <c r="C14" s="150"/>
      <c r="D14" s="151">
        <v>13574</v>
      </c>
      <c r="E14" s="152"/>
      <c r="F14" s="153">
        <v>23723</v>
      </c>
      <c r="G14" s="154"/>
      <c r="H14" s="155"/>
    </row>
    <row r="17" spans="1:11">
      <c r="A17" s="132" t="s">
        <v>51</v>
      </c>
    </row>
    <row r="18" spans="1:11">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c r="A19" s="162" t="s">
        <v>52</v>
      </c>
      <c r="B19" s="162">
        <f>ROUND(VALUE(SUBSTITUTE(実質収支比率等に係る経年分析!F$48,"▲","-")),2)</f>
        <v>1.03</v>
      </c>
      <c r="C19" s="162">
        <f>ROUND(VALUE(SUBSTITUTE(実質収支比率等に係る経年分析!G$48,"▲","-")),2)</f>
        <v>2.16</v>
      </c>
      <c r="D19" s="162">
        <f>ROUND(VALUE(SUBSTITUTE(実質収支比率等に係る経年分析!H$48,"▲","-")),2)</f>
        <v>0.51</v>
      </c>
      <c r="E19" s="162">
        <f>ROUND(VALUE(SUBSTITUTE(実質収支比率等に係る経年分析!I$48,"▲","-")),2)</f>
        <v>0.72</v>
      </c>
      <c r="F19" s="162">
        <f>ROUND(VALUE(SUBSTITUTE(実質収支比率等に係る経年分析!J$48,"▲","-")),2)</f>
        <v>0.57999999999999996</v>
      </c>
    </row>
    <row r="20" spans="1:11">
      <c r="A20" s="162" t="s">
        <v>53</v>
      </c>
      <c r="B20" s="162">
        <f>ROUND(VALUE(SUBSTITUTE(実質収支比率等に係る経年分析!F$47,"▲","-")),2)</f>
        <v>21.51</v>
      </c>
      <c r="C20" s="162">
        <f>ROUND(VALUE(SUBSTITUTE(実質収支比率等に係る経年分析!G$47,"▲","-")),2)</f>
        <v>20.84</v>
      </c>
      <c r="D20" s="162">
        <f>ROUND(VALUE(SUBSTITUTE(実質収支比率等に係る経年分析!H$47,"▲","-")),2)</f>
        <v>22.35</v>
      </c>
      <c r="E20" s="162">
        <f>ROUND(VALUE(SUBSTITUTE(実質収支比率等に係る経年分析!I$47,"▲","-")),2)</f>
        <v>18.18</v>
      </c>
      <c r="F20" s="162">
        <f>ROUND(VALUE(SUBSTITUTE(実質収支比率等に係る経年分析!J$47,"▲","-")),2)</f>
        <v>12.66</v>
      </c>
    </row>
    <row r="21" spans="1:11">
      <c r="A21" s="162" t="s">
        <v>54</v>
      </c>
      <c r="B21" s="162">
        <f>IF(ISNUMBER(VALUE(SUBSTITUTE(実質収支比率等に係る経年分析!F$49,"▲","-"))),ROUND(VALUE(SUBSTITUTE(実質収支比率等に係る経年分析!F$49,"▲","-")),2),NA())</f>
        <v>-1.46</v>
      </c>
      <c r="C21" s="162">
        <f>IF(ISNUMBER(VALUE(SUBSTITUTE(実質収支比率等に係る経年分析!G$49,"▲","-"))),ROUND(VALUE(SUBSTITUTE(実質収支比率等に係る経年分析!G$49,"▲","-")),2),NA())</f>
        <v>1.19</v>
      </c>
      <c r="D21" s="162">
        <f>IF(ISNUMBER(VALUE(SUBSTITUTE(実質収支比率等に係る経年分析!H$49,"▲","-"))),ROUND(VALUE(SUBSTITUTE(実質収支比率等に係る経年分析!H$49,"▲","-")),2),NA())</f>
        <v>-1.67</v>
      </c>
      <c r="E21" s="162">
        <f>IF(ISNUMBER(VALUE(SUBSTITUTE(実質収支比率等に係る経年分析!I$49,"▲","-"))),ROUND(VALUE(SUBSTITUTE(実質収支比率等に係る経年分析!I$49,"▲","-")),2),NA())</f>
        <v>-3.13</v>
      </c>
      <c r="F21" s="162">
        <f>IF(ISNUMBER(VALUE(SUBSTITUTE(実質収支比率等に係る経年分析!J$49,"▲","-"))),ROUND(VALUE(SUBSTITUTE(実質収支比率等に係る経年分析!J$49,"▲","-")),2),NA())</f>
        <v>-5.82</v>
      </c>
    </row>
    <row r="24" spans="1:11">
      <c r="A24" s="132" t="s">
        <v>55</v>
      </c>
    </row>
    <row r="25" spans="1:11">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c r="A26" s="163"/>
      <c r="B26" s="163" t="s">
        <v>56</v>
      </c>
      <c r="C26" s="163" t="s">
        <v>57</v>
      </c>
      <c r="D26" s="163" t="s">
        <v>56</v>
      </c>
      <c r="E26" s="163" t="s">
        <v>57</v>
      </c>
      <c r="F26" s="163" t="s">
        <v>56</v>
      </c>
      <c r="G26" s="163" t="s">
        <v>57</v>
      </c>
      <c r="H26" s="163" t="s">
        <v>56</v>
      </c>
      <c r="I26" s="163" t="s">
        <v>57</v>
      </c>
      <c r="J26" s="163" t="s">
        <v>56</v>
      </c>
      <c r="K26" s="163" t="s">
        <v>57</v>
      </c>
    </row>
    <row r="27" spans="1:11">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c r="A30" s="163" t="str">
        <f>IF(連結実質赤字比率に係る赤字・黒字の構成分析!C$40="",NA(),連結実質赤字比率に係る赤字・黒字の構成分析!C$40)</f>
        <v>後期高齢者医療事業特別会計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0.26</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0.25</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0.28000000000000003</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0.28000000000000003</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0.34</v>
      </c>
    </row>
    <row r="31" spans="1:11">
      <c r="A31" s="163" t="str">
        <f>IF(連結実質赤字比率に係る赤字・黒字の構成分析!C$39="",NA(),連結実質赤字比率に係る赤字・黒字の構成分析!C$39)</f>
        <v>一般会計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1.03</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2.15</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0.5</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0.71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0.57999999999999996</v>
      </c>
    </row>
    <row r="32" spans="1:11">
      <c r="A32" s="163" t="str">
        <f>IF(連結実質赤字比率に係る赤字・黒字の構成分析!C$38="",NA(),連結実質赤字比率に係る赤字・黒字の構成分析!C$38)</f>
        <v>介護保険事業特別会計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1.32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0.94</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0.94</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0.97</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0.88</v>
      </c>
    </row>
    <row r="33" spans="1:16">
      <c r="A33" s="163" t="str">
        <f>IF(連結実質赤字比率に係る赤字・黒字の構成分析!C$37="",NA(),連結実質赤字比率に係る赤字・黒字の構成分析!C$37)</f>
        <v>国民健康保険特別会計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1.8</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2.2400000000000002</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2.29</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1.25</v>
      </c>
    </row>
    <row r="34" spans="1:16">
      <c r="A34" s="163" t="str">
        <f>IF(連結実質赤字比率に係る赤字・黒字の構成分析!C$36="",NA(),連結実質赤字比率に係る赤字・黒字の構成分析!C$36)</f>
        <v>公共下水道事業会計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9.66</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9.25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9.16</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8.4700000000000006</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8.0399999999999991</v>
      </c>
    </row>
    <row r="35" spans="1:16">
      <c r="A35" s="163" t="str">
        <f>IF(連結実質赤字比率に係る赤字・黒字の構成分析!C$35="",NA(),連結実質赤字比率に係る赤字・黒字の構成分析!C$35)</f>
        <v>病院事業会計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5.72</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12.83</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19.54</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16.12</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9.7899999999999991</v>
      </c>
    </row>
    <row r="36" spans="1:16">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13.78</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12.96</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12.23</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11.22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10.38</v>
      </c>
    </row>
    <row r="39" spans="1:16">
      <c r="A39" s="132" t="s">
        <v>58</v>
      </c>
    </row>
    <row r="40" spans="1:16">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c r="A42" s="164" t="s">
        <v>61</v>
      </c>
      <c r="B42" s="164"/>
      <c r="C42" s="164"/>
      <c r="D42" s="164">
        <f>'実質公債費比率（分子）の構造'!K$52</f>
        <v>3520</v>
      </c>
      <c r="E42" s="164"/>
      <c r="F42" s="164"/>
      <c r="G42" s="164">
        <f>'実質公債費比率（分子）の構造'!L$52</f>
        <v>3627</v>
      </c>
      <c r="H42" s="164"/>
      <c r="I42" s="164"/>
      <c r="J42" s="164">
        <f>'実質公債費比率（分子）の構造'!M$52</f>
        <v>3685</v>
      </c>
      <c r="K42" s="164"/>
      <c r="L42" s="164"/>
      <c r="M42" s="164">
        <f>'実質公債費比率（分子）の構造'!N$52</f>
        <v>3781</v>
      </c>
      <c r="N42" s="164"/>
      <c r="O42" s="164"/>
      <c r="P42" s="164">
        <f>'実質公債費比率（分子）の構造'!O$52</f>
        <v>3596</v>
      </c>
    </row>
    <row r="43" spans="1:16">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c r="A44" s="164" t="s">
        <v>62</v>
      </c>
      <c r="B44" s="164">
        <f>'実質公債費比率（分子）の構造'!K$50</f>
        <v>0</v>
      </c>
      <c r="C44" s="164"/>
      <c r="D44" s="164"/>
      <c r="E44" s="164">
        <f>'実質公債費比率（分子）の構造'!L$50</f>
        <v>0</v>
      </c>
      <c r="F44" s="164"/>
      <c r="G44" s="164"/>
      <c r="H44" s="164">
        <f>'実質公債費比率（分子）の構造'!M$50</f>
        <v>0</v>
      </c>
      <c r="I44" s="164"/>
      <c r="J44" s="164"/>
      <c r="K44" s="164">
        <f>'実質公債費比率（分子）の構造'!N$50</f>
        <v>0</v>
      </c>
      <c r="L44" s="164"/>
      <c r="M44" s="164"/>
      <c r="N44" s="164">
        <f>'実質公債費比率（分子）の構造'!O$50</f>
        <v>0</v>
      </c>
      <c r="O44" s="164"/>
      <c r="P44" s="164"/>
    </row>
    <row r="45" spans="1:16">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c r="A46" s="164" t="s">
        <v>64</v>
      </c>
      <c r="B46" s="164">
        <f>'実質公債費比率（分子）の構造'!K$48</f>
        <v>625</v>
      </c>
      <c r="C46" s="164"/>
      <c r="D46" s="164"/>
      <c r="E46" s="164">
        <f>'実質公債費比率（分子）の構造'!L$48</f>
        <v>576</v>
      </c>
      <c r="F46" s="164"/>
      <c r="G46" s="164"/>
      <c r="H46" s="164">
        <f>'実質公債費比率（分子）の構造'!M$48</f>
        <v>633</v>
      </c>
      <c r="I46" s="164"/>
      <c r="J46" s="164"/>
      <c r="K46" s="164">
        <f>'実質公債費比率（分子）の構造'!N$48</f>
        <v>679</v>
      </c>
      <c r="L46" s="164"/>
      <c r="M46" s="164"/>
      <c r="N46" s="164">
        <f>'実質公債費比率（分子）の構造'!O$48</f>
        <v>676</v>
      </c>
      <c r="O46" s="164"/>
      <c r="P46" s="164"/>
    </row>
    <row r="47" spans="1:16">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c r="A49" s="164" t="s">
        <v>66</v>
      </c>
      <c r="B49" s="164">
        <f>'実質公債費比率（分子）の構造'!K$45</f>
        <v>3103</v>
      </c>
      <c r="C49" s="164"/>
      <c r="D49" s="164"/>
      <c r="E49" s="164">
        <f>'実質公債費比率（分子）の構造'!L$45</f>
        <v>3201</v>
      </c>
      <c r="F49" s="164"/>
      <c r="G49" s="164"/>
      <c r="H49" s="164">
        <f>'実質公債費比率（分子）の構造'!M$45</f>
        <v>3443</v>
      </c>
      <c r="I49" s="164"/>
      <c r="J49" s="164"/>
      <c r="K49" s="164">
        <f>'実質公債費比率（分子）の構造'!N$45</f>
        <v>3817</v>
      </c>
      <c r="L49" s="164"/>
      <c r="M49" s="164"/>
      <c r="N49" s="164">
        <f>'実質公債費比率（分子）の構造'!O$45</f>
        <v>3657</v>
      </c>
      <c r="O49" s="164"/>
      <c r="P49" s="164"/>
    </row>
    <row r="50" spans="1:16">
      <c r="A50" s="164" t="s">
        <v>67</v>
      </c>
      <c r="B50" s="164" t="e">
        <f>NA()</f>
        <v>#N/A</v>
      </c>
      <c r="C50" s="164">
        <f>IF(ISNUMBER('実質公債費比率（分子）の構造'!K$53),'実質公債費比率（分子）の構造'!K$53,NA())</f>
        <v>208</v>
      </c>
      <c r="D50" s="164" t="e">
        <f>NA()</f>
        <v>#N/A</v>
      </c>
      <c r="E50" s="164" t="e">
        <f>NA()</f>
        <v>#N/A</v>
      </c>
      <c r="F50" s="164">
        <f>IF(ISNUMBER('実質公債費比率（分子）の構造'!L$53),'実質公債費比率（分子）の構造'!L$53,NA())</f>
        <v>150</v>
      </c>
      <c r="G50" s="164" t="e">
        <f>NA()</f>
        <v>#N/A</v>
      </c>
      <c r="H50" s="164" t="e">
        <f>NA()</f>
        <v>#N/A</v>
      </c>
      <c r="I50" s="164">
        <f>IF(ISNUMBER('実質公債費比率（分子）の構造'!M$53),'実質公債費比率（分子）の構造'!M$53,NA())</f>
        <v>391</v>
      </c>
      <c r="J50" s="164" t="e">
        <f>NA()</f>
        <v>#N/A</v>
      </c>
      <c r="K50" s="164" t="e">
        <f>NA()</f>
        <v>#N/A</v>
      </c>
      <c r="L50" s="164">
        <f>IF(ISNUMBER('実質公債費比率（分子）の構造'!N$53),'実質公債費比率（分子）の構造'!N$53,NA())</f>
        <v>715</v>
      </c>
      <c r="M50" s="164" t="e">
        <f>NA()</f>
        <v>#N/A</v>
      </c>
      <c r="N50" s="164" t="e">
        <f>NA()</f>
        <v>#N/A</v>
      </c>
      <c r="O50" s="164">
        <f>IF(ISNUMBER('実質公債費比率（分子）の構造'!O$53),'実質公債費比率（分子）の構造'!O$53,NA())</f>
        <v>737</v>
      </c>
      <c r="P50" s="164" t="e">
        <f>NA()</f>
        <v>#N/A</v>
      </c>
    </row>
    <row r="53" spans="1:16">
      <c r="A53" s="132" t="s">
        <v>68</v>
      </c>
    </row>
    <row r="54" spans="1:16">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c r="A56" s="163" t="s">
        <v>43</v>
      </c>
      <c r="B56" s="163"/>
      <c r="C56" s="163"/>
      <c r="D56" s="163">
        <f>'将来負担比率（分子）の構造'!I$52</f>
        <v>33260</v>
      </c>
      <c r="E56" s="163"/>
      <c r="F56" s="163"/>
      <c r="G56" s="163">
        <f>'将来負担比率（分子）の構造'!J$52</f>
        <v>33933</v>
      </c>
      <c r="H56" s="163"/>
      <c r="I56" s="163"/>
      <c r="J56" s="163">
        <f>'将来負担比率（分子）の構造'!K$52</f>
        <v>32465</v>
      </c>
      <c r="K56" s="163"/>
      <c r="L56" s="163"/>
      <c r="M56" s="163">
        <f>'将来負担比率（分子）の構造'!L$52</f>
        <v>30841</v>
      </c>
      <c r="N56" s="163"/>
      <c r="O56" s="163"/>
      <c r="P56" s="163">
        <f>'将来負担比率（分子）の構造'!M$52</f>
        <v>29481</v>
      </c>
    </row>
    <row r="57" spans="1:16">
      <c r="A57" s="163" t="s">
        <v>42</v>
      </c>
      <c r="B57" s="163"/>
      <c r="C57" s="163"/>
      <c r="D57" s="163">
        <f>'将来負担比率（分子）の構造'!I$51</f>
        <v>11389</v>
      </c>
      <c r="E57" s="163"/>
      <c r="F57" s="163"/>
      <c r="G57" s="163">
        <f>'将来負担比率（分子）の構造'!J$51</f>
        <v>10581</v>
      </c>
      <c r="H57" s="163"/>
      <c r="I57" s="163"/>
      <c r="J57" s="163">
        <f>'将来負担比率（分子）の構造'!K$51</f>
        <v>9807</v>
      </c>
      <c r="K57" s="163"/>
      <c r="L57" s="163"/>
      <c r="M57" s="163">
        <f>'将来負担比率（分子）の構造'!L$51</f>
        <v>8976</v>
      </c>
      <c r="N57" s="163"/>
      <c r="O57" s="163"/>
      <c r="P57" s="163">
        <f>'将来負担比率（分子）の構造'!M$51</f>
        <v>8612</v>
      </c>
    </row>
    <row r="58" spans="1:16">
      <c r="A58" s="163" t="s">
        <v>41</v>
      </c>
      <c r="B58" s="163"/>
      <c r="C58" s="163"/>
      <c r="D58" s="163">
        <f>'将来負担比率（分子）の構造'!I$50</f>
        <v>8162</v>
      </c>
      <c r="E58" s="163"/>
      <c r="F58" s="163"/>
      <c r="G58" s="163">
        <f>'将来負担比率（分子）の構造'!J$50</f>
        <v>8433</v>
      </c>
      <c r="H58" s="163"/>
      <c r="I58" s="163"/>
      <c r="J58" s="163">
        <f>'将来負担比率（分子）の構造'!K$50</f>
        <v>8888</v>
      </c>
      <c r="K58" s="163"/>
      <c r="L58" s="163"/>
      <c r="M58" s="163">
        <f>'将来負担比率（分子）の構造'!L$50</f>
        <v>8062</v>
      </c>
      <c r="N58" s="163"/>
      <c r="O58" s="163"/>
      <c r="P58" s="163">
        <f>'将来負担比率（分子）の構造'!M$50</f>
        <v>6773</v>
      </c>
    </row>
    <row r="59" spans="1:16">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c r="A62" s="163" t="s">
        <v>35</v>
      </c>
      <c r="B62" s="163">
        <f>'将来負担比率（分子）の構造'!I$45</f>
        <v>3639</v>
      </c>
      <c r="C62" s="163"/>
      <c r="D62" s="163"/>
      <c r="E62" s="163">
        <f>'将来負担比率（分子）の構造'!J$45</f>
        <v>3644</v>
      </c>
      <c r="F62" s="163"/>
      <c r="G62" s="163"/>
      <c r="H62" s="163">
        <f>'将来負担比率（分子）の構造'!K$45</f>
        <v>3529</v>
      </c>
      <c r="I62" s="163"/>
      <c r="J62" s="163"/>
      <c r="K62" s="163">
        <f>'将来負担比率（分子）の構造'!L$45</f>
        <v>3917</v>
      </c>
      <c r="L62" s="163"/>
      <c r="M62" s="163"/>
      <c r="N62" s="163">
        <f>'将来負担比率（分子）の構造'!M$45</f>
        <v>3997</v>
      </c>
      <c r="O62" s="163"/>
      <c r="P62" s="163"/>
    </row>
    <row r="63" spans="1:16">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c r="A64" s="163" t="s">
        <v>33</v>
      </c>
      <c r="B64" s="163">
        <f>'将来負担比率（分子）の構造'!I$43</f>
        <v>8830</v>
      </c>
      <c r="C64" s="163"/>
      <c r="D64" s="163"/>
      <c r="E64" s="163">
        <f>'将来負担比率（分子）の構造'!J$43</f>
        <v>7599</v>
      </c>
      <c r="F64" s="163"/>
      <c r="G64" s="163"/>
      <c r="H64" s="163">
        <f>'将来負担比率（分子）の構造'!K$43</f>
        <v>7026</v>
      </c>
      <c r="I64" s="163"/>
      <c r="J64" s="163"/>
      <c r="K64" s="163">
        <f>'将来負担比率（分子）の構造'!L$43</f>
        <v>9241</v>
      </c>
      <c r="L64" s="163"/>
      <c r="M64" s="163"/>
      <c r="N64" s="163">
        <f>'将来負担比率（分子）の構造'!M$43</f>
        <v>8526</v>
      </c>
      <c r="O64" s="163"/>
      <c r="P64" s="163"/>
    </row>
    <row r="65" spans="1:16">
      <c r="A65" s="163" t="s">
        <v>32</v>
      </c>
      <c r="B65" s="163">
        <f>'将来負担比率（分子）の構造'!I$42</f>
        <v>3</v>
      </c>
      <c r="C65" s="163"/>
      <c r="D65" s="163"/>
      <c r="E65" s="163">
        <f>'将来負担比率（分子）の構造'!J$42</f>
        <v>3</v>
      </c>
      <c r="F65" s="163"/>
      <c r="G65" s="163"/>
      <c r="H65" s="163">
        <f>'将来負担比率（分子）の構造'!K$42</f>
        <v>2</v>
      </c>
      <c r="I65" s="163"/>
      <c r="J65" s="163"/>
      <c r="K65" s="163">
        <f>'将来負担比率（分子）の構造'!L$42</f>
        <v>2</v>
      </c>
      <c r="L65" s="163"/>
      <c r="M65" s="163"/>
      <c r="N65" s="163">
        <f>'将来負担比率（分子）の構造'!M$42</f>
        <v>2</v>
      </c>
      <c r="O65" s="163"/>
      <c r="P65" s="163"/>
    </row>
    <row r="66" spans="1:16">
      <c r="A66" s="163" t="s">
        <v>31</v>
      </c>
      <c r="B66" s="163">
        <f>'将来負担比率（分子）の構造'!I$41</f>
        <v>36650</v>
      </c>
      <c r="C66" s="163"/>
      <c r="D66" s="163"/>
      <c r="E66" s="163">
        <f>'将来負担比率（分子）の構造'!J$41</f>
        <v>35687</v>
      </c>
      <c r="F66" s="163"/>
      <c r="G66" s="163"/>
      <c r="H66" s="163">
        <f>'将来負担比率（分子）の構造'!K$41</f>
        <v>33004</v>
      </c>
      <c r="I66" s="163"/>
      <c r="J66" s="163"/>
      <c r="K66" s="163">
        <f>'将来負担比率（分子）の構造'!L$41</f>
        <v>30330</v>
      </c>
      <c r="L66" s="163"/>
      <c r="M66" s="163"/>
      <c r="N66" s="163">
        <f>'将来負担比率（分子）の構造'!M$41</f>
        <v>28710</v>
      </c>
      <c r="O66" s="163"/>
      <c r="P66" s="163"/>
    </row>
    <row r="67" spans="1:16">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c r="A70" s="165" t="s">
        <v>72</v>
      </c>
      <c r="B70" s="165"/>
      <c r="C70" s="165"/>
      <c r="D70" s="165"/>
      <c r="E70" s="165"/>
      <c r="F70" s="165"/>
    </row>
    <row r="71" spans="1:16">
      <c r="A71" s="166"/>
      <c r="B71" s="166" t="str">
        <f>基金残高に係る経年分析!F54</f>
        <v>R04</v>
      </c>
      <c r="C71" s="166" t="str">
        <f>基金残高に係る経年分析!G54</f>
        <v>R05</v>
      </c>
      <c r="D71" s="166" t="str">
        <f>基金残高に係る経年分析!H54</f>
        <v>R06</v>
      </c>
    </row>
    <row r="72" spans="1:16">
      <c r="A72" s="166" t="s">
        <v>73</v>
      </c>
      <c r="B72" s="167">
        <f>基金残高に係る経年分析!F55</f>
        <v>5235</v>
      </c>
      <c r="C72" s="167">
        <f>基金残高に係る経年分析!G55</f>
        <v>4336</v>
      </c>
      <c r="D72" s="167">
        <f>基金残高に係る経年分析!H55</f>
        <v>3092</v>
      </c>
    </row>
    <row r="73" spans="1:16">
      <c r="A73" s="166" t="s">
        <v>74</v>
      </c>
      <c r="B73" s="167" t="str">
        <f>基金残高に係る経年分析!F56</f>
        <v>-</v>
      </c>
      <c r="C73" s="167" t="str">
        <f>基金残高に係る経年分析!G56</f>
        <v>-</v>
      </c>
      <c r="D73" s="167" t="str">
        <f>基金残高に係る経年分析!H56</f>
        <v>-</v>
      </c>
    </row>
    <row r="74" spans="1:16">
      <c r="A74" s="166" t="s">
        <v>75</v>
      </c>
      <c r="B74" s="167">
        <f>基金残高に係る経年分析!F57</f>
        <v>2449</v>
      </c>
      <c r="C74" s="167">
        <f>基金残高に係る経年分析!G57</f>
        <v>2614</v>
      </c>
      <c r="D74" s="167">
        <f>基金残高に係る経年分析!H57</f>
        <v>2554</v>
      </c>
    </row>
  </sheetData>
  <sheetProtection algorithmName="SHA-512" hashValue="D7zpOCwhsSgB6jbJFDTLNKTkg7z65Doy/InBGaHnRDCYRBMwdm+IljLCNjt/jsbZPcjwzVp2Z37wmwlB6JliZg==" saltValue="Ef43YaBxkwnE21pplavGrw==" spinCount="100000" sheet="1" objects="1" scenarios="1"/>
  <phoneticPr fontId="3"/>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c r="B5" s="609" t="s">
        <v>215</v>
      </c>
      <c r="C5" s="610"/>
      <c r="D5" s="610"/>
      <c r="E5" s="610"/>
      <c r="F5" s="610"/>
      <c r="G5" s="610"/>
      <c r="H5" s="610"/>
      <c r="I5" s="610"/>
      <c r="J5" s="610"/>
      <c r="K5" s="610"/>
      <c r="L5" s="610"/>
      <c r="M5" s="610"/>
      <c r="N5" s="610"/>
      <c r="O5" s="610"/>
      <c r="P5" s="610"/>
      <c r="Q5" s="611"/>
      <c r="R5" s="612">
        <v>16681568</v>
      </c>
      <c r="S5" s="613"/>
      <c r="T5" s="613"/>
      <c r="U5" s="613"/>
      <c r="V5" s="613"/>
      <c r="W5" s="613"/>
      <c r="X5" s="613"/>
      <c r="Y5" s="614"/>
      <c r="Z5" s="615">
        <v>36.5</v>
      </c>
      <c r="AA5" s="615"/>
      <c r="AB5" s="615"/>
      <c r="AC5" s="615"/>
      <c r="AD5" s="616">
        <v>15172609</v>
      </c>
      <c r="AE5" s="616"/>
      <c r="AF5" s="616"/>
      <c r="AG5" s="616"/>
      <c r="AH5" s="616"/>
      <c r="AI5" s="616"/>
      <c r="AJ5" s="616"/>
      <c r="AK5" s="616"/>
      <c r="AL5" s="617">
        <v>60.7</v>
      </c>
      <c r="AM5" s="618"/>
      <c r="AN5" s="618"/>
      <c r="AO5" s="619"/>
      <c r="AP5" s="609" t="s">
        <v>216</v>
      </c>
      <c r="AQ5" s="610"/>
      <c r="AR5" s="610"/>
      <c r="AS5" s="610"/>
      <c r="AT5" s="610"/>
      <c r="AU5" s="610"/>
      <c r="AV5" s="610"/>
      <c r="AW5" s="610"/>
      <c r="AX5" s="610"/>
      <c r="AY5" s="610"/>
      <c r="AZ5" s="610"/>
      <c r="BA5" s="610"/>
      <c r="BB5" s="610"/>
      <c r="BC5" s="610"/>
      <c r="BD5" s="610"/>
      <c r="BE5" s="610"/>
      <c r="BF5" s="611"/>
      <c r="BG5" s="623">
        <v>15168069</v>
      </c>
      <c r="BH5" s="624"/>
      <c r="BI5" s="624"/>
      <c r="BJ5" s="624"/>
      <c r="BK5" s="624"/>
      <c r="BL5" s="624"/>
      <c r="BM5" s="624"/>
      <c r="BN5" s="625"/>
      <c r="BO5" s="626">
        <v>90.9</v>
      </c>
      <c r="BP5" s="626"/>
      <c r="BQ5" s="626"/>
      <c r="BR5" s="626"/>
      <c r="BS5" s="627">
        <v>177395</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c r="B6" s="620" t="s">
        <v>220</v>
      </c>
      <c r="C6" s="621"/>
      <c r="D6" s="621"/>
      <c r="E6" s="621"/>
      <c r="F6" s="621"/>
      <c r="G6" s="621"/>
      <c r="H6" s="621"/>
      <c r="I6" s="621"/>
      <c r="J6" s="621"/>
      <c r="K6" s="621"/>
      <c r="L6" s="621"/>
      <c r="M6" s="621"/>
      <c r="N6" s="621"/>
      <c r="O6" s="621"/>
      <c r="P6" s="621"/>
      <c r="Q6" s="622"/>
      <c r="R6" s="623">
        <v>232268</v>
      </c>
      <c r="S6" s="624"/>
      <c r="T6" s="624"/>
      <c r="U6" s="624"/>
      <c r="V6" s="624"/>
      <c r="W6" s="624"/>
      <c r="X6" s="624"/>
      <c r="Y6" s="625"/>
      <c r="Z6" s="626">
        <v>0.5</v>
      </c>
      <c r="AA6" s="626"/>
      <c r="AB6" s="626"/>
      <c r="AC6" s="626"/>
      <c r="AD6" s="627">
        <v>232268</v>
      </c>
      <c r="AE6" s="627"/>
      <c r="AF6" s="627"/>
      <c r="AG6" s="627"/>
      <c r="AH6" s="627"/>
      <c r="AI6" s="627"/>
      <c r="AJ6" s="627"/>
      <c r="AK6" s="627"/>
      <c r="AL6" s="628">
        <v>0.9</v>
      </c>
      <c r="AM6" s="629"/>
      <c r="AN6" s="629"/>
      <c r="AO6" s="630"/>
      <c r="AP6" s="620" t="s">
        <v>221</v>
      </c>
      <c r="AQ6" s="621"/>
      <c r="AR6" s="621"/>
      <c r="AS6" s="621"/>
      <c r="AT6" s="621"/>
      <c r="AU6" s="621"/>
      <c r="AV6" s="621"/>
      <c r="AW6" s="621"/>
      <c r="AX6" s="621"/>
      <c r="AY6" s="621"/>
      <c r="AZ6" s="621"/>
      <c r="BA6" s="621"/>
      <c r="BB6" s="621"/>
      <c r="BC6" s="621"/>
      <c r="BD6" s="621"/>
      <c r="BE6" s="621"/>
      <c r="BF6" s="622"/>
      <c r="BG6" s="623">
        <v>15168069</v>
      </c>
      <c r="BH6" s="624"/>
      <c r="BI6" s="624"/>
      <c r="BJ6" s="624"/>
      <c r="BK6" s="624"/>
      <c r="BL6" s="624"/>
      <c r="BM6" s="624"/>
      <c r="BN6" s="625"/>
      <c r="BO6" s="626">
        <v>90.9</v>
      </c>
      <c r="BP6" s="626"/>
      <c r="BQ6" s="626"/>
      <c r="BR6" s="626"/>
      <c r="BS6" s="627">
        <v>177395</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390748</v>
      </c>
      <c r="CS6" s="624"/>
      <c r="CT6" s="624"/>
      <c r="CU6" s="624"/>
      <c r="CV6" s="624"/>
      <c r="CW6" s="624"/>
      <c r="CX6" s="624"/>
      <c r="CY6" s="625"/>
      <c r="CZ6" s="617">
        <v>0.9</v>
      </c>
      <c r="DA6" s="618"/>
      <c r="DB6" s="618"/>
      <c r="DC6" s="634"/>
      <c r="DD6" s="632">
        <v>10670</v>
      </c>
      <c r="DE6" s="624"/>
      <c r="DF6" s="624"/>
      <c r="DG6" s="624"/>
      <c r="DH6" s="624"/>
      <c r="DI6" s="624"/>
      <c r="DJ6" s="624"/>
      <c r="DK6" s="624"/>
      <c r="DL6" s="624"/>
      <c r="DM6" s="624"/>
      <c r="DN6" s="624"/>
      <c r="DO6" s="624"/>
      <c r="DP6" s="625"/>
      <c r="DQ6" s="632">
        <v>390728</v>
      </c>
      <c r="DR6" s="624"/>
      <c r="DS6" s="624"/>
      <c r="DT6" s="624"/>
      <c r="DU6" s="624"/>
      <c r="DV6" s="624"/>
      <c r="DW6" s="624"/>
      <c r="DX6" s="624"/>
      <c r="DY6" s="624"/>
      <c r="DZ6" s="624"/>
      <c r="EA6" s="624"/>
      <c r="EB6" s="624"/>
      <c r="EC6" s="633"/>
    </row>
    <row r="7" spans="2:143" ht="11.25" customHeight="1">
      <c r="B7" s="620" t="s">
        <v>223</v>
      </c>
      <c r="C7" s="621"/>
      <c r="D7" s="621"/>
      <c r="E7" s="621"/>
      <c r="F7" s="621"/>
      <c r="G7" s="621"/>
      <c r="H7" s="621"/>
      <c r="I7" s="621"/>
      <c r="J7" s="621"/>
      <c r="K7" s="621"/>
      <c r="L7" s="621"/>
      <c r="M7" s="621"/>
      <c r="N7" s="621"/>
      <c r="O7" s="621"/>
      <c r="P7" s="621"/>
      <c r="Q7" s="622"/>
      <c r="R7" s="623">
        <v>20178</v>
      </c>
      <c r="S7" s="624"/>
      <c r="T7" s="624"/>
      <c r="U7" s="624"/>
      <c r="V7" s="624"/>
      <c r="W7" s="624"/>
      <c r="X7" s="624"/>
      <c r="Y7" s="625"/>
      <c r="Z7" s="626">
        <v>0</v>
      </c>
      <c r="AA7" s="626"/>
      <c r="AB7" s="626"/>
      <c r="AC7" s="626"/>
      <c r="AD7" s="627">
        <v>20178</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7842379</v>
      </c>
      <c r="BH7" s="624"/>
      <c r="BI7" s="624"/>
      <c r="BJ7" s="624"/>
      <c r="BK7" s="624"/>
      <c r="BL7" s="624"/>
      <c r="BM7" s="624"/>
      <c r="BN7" s="625"/>
      <c r="BO7" s="626">
        <v>47</v>
      </c>
      <c r="BP7" s="626"/>
      <c r="BQ7" s="626"/>
      <c r="BR7" s="626"/>
      <c r="BS7" s="627">
        <v>177395</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4246741</v>
      </c>
      <c r="CS7" s="624"/>
      <c r="CT7" s="624"/>
      <c r="CU7" s="624"/>
      <c r="CV7" s="624"/>
      <c r="CW7" s="624"/>
      <c r="CX7" s="624"/>
      <c r="CY7" s="625"/>
      <c r="CZ7" s="626">
        <v>9.3000000000000007</v>
      </c>
      <c r="DA7" s="626"/>
      <c r="DB7" s="626"/>
      <c r="DC7" s="626"/>
      <c r="DD7" s="632" t="s">
        <v>122</v>
      </c>
      <c r="DE7" s="624"/>
      <c r="DF7" s="624"/>
      <c r="DG7" s="624"/>
      <c r="DH7" s="624"/>
      <c r="DI7" s="624"/>
      <c r="DJ7" s="624"/>
      <c r="DK7" s="624"/>
      <c r="DL7" s="624"/>
      <c r="DM7" s="624"/>
      <c r="DN7" s="624"/>
      <c r="DO7" s="624"/>
      <c r="DP7" s="625"/>
      <c r="DQ7" s="632">
        <v>3476171</v>
      </c>
      <c r="DR7" s="624"/>
      <c r="DS7" s="624"/>
      <c r="DT7" s="624"/>
      <c r="DU7" s="624"/>
      <c r="DV7" s="624"/>
      <c r="DW7" s="624"/>
      <c r="DX7" s="624"/>
      <c r="DY7" s="624"/>
      <c r="DZ7" s="624"/>
      <c r="EA7" s="624"/>
      <c r="EB7" s="624"/>
      <c r="EC7" s="633"/>
    </row>
    <row r="8" spans="2:143" ht="11.25" customHeight="1">
      <c r="B8" s="620" t="s">
        <v>226</v>
      </c>
      <c r="C8" s="621"/>
      <c r="D8" s="621"/>
      <c r="E8" s="621"/>
      <c r="F8" s="621"/>
      <c r="G8" s="621"/>
      <c r="H8" s="621"/>
      <c r="I8" s="621"/>
      <c r="J8" s="621"/>
      <c r="K8" s="621"/>
      <c r="L8" s="621"/>
      <c r="M8" s="621"/>
      <c r="N8" s="621"/>
      <c r="O8" s="621"/>
      <c r="P8" s="621"/>
      <c r="Q8" s="622"/>
      <c r="R8" s="623">
        <v>223287</v>
      </c>
      <c r="S8" s="624"/>
      <c r="T8" s="624"/>
      <c r="U8" s="624"/>
      <c r="V8" s="624"/>
      <c r="W8" s="624"/>
      <c r="X8" s="624"/>
      <c r="Y8" s="625"/>
      <c r="Z8" s="626">
        <v>0.5</v>
      </c>
      <c r="AA8" s="626"/>
      <c r="AB8" s="626"/>
      <c r="AC8" s="626"/>
      <c r="AD8" s="627">
        <v>223287</v>
      </c>
      <c r="AE8" s="627"/>
      <c r="AF8" s="627"/>
      <c r="AG8" s="627"/>
      <c r="AH8" s="627"/>
      <c r="AI8" s="627"/>
      <c r="AJ8" s="627"/>
      <c r="AK8" s="627"/>
      <c r="AL8" s="628">
        <v>0.9</v>
      </c>
      <c r="AM8" s="629"/>
      <c r="AN8" s="629"/>
      <c r="AO8" s="630"/>
      <c r="AP8" s="620" t="s">
        <v>227</v>
      </c>
      <c r="AQ8" s="621"/>
      <c r="AR8" s="621"/>
      <c r="AS8" s="621"/>
      <c r="AT8" s="621"/>
      <c r="AU8" s="621"/>
      <c r="AV8" s="621"/>
      <c r="AW8" s="621"/>
      <c r="AX8" s="621"/>
      <c r="AY8" s="621"/>
      <c r="AZ8" s="621"/>
      <c r="BA8" s="621"/>
      <c r="BB8" s="621"/>
      <c r="BC8" s="621"/>
      <c r="BD8" s="621"/>
      <c r="BE8" s="621"/>
      <c r="BF8" s="622"/>
      <c r="BG8" s="623">
        <v>158375</v>
      </c>
      <c r="BH8" s="624"/>
      <c r="BI8" s="624"/>
      <c r="BJ8" s="624"/>
      <c r="BK8" s="624"/>
      <c r="BL8" s="624"/>
      <c r="BM8" s="624"/>
      <c r="BN8" s="625"/>
      <c r="BO8" s="626">
        <v>0.9</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21430783</v>
      </c>
      <c r="CS8" s="624"/>
      <c r="CT8" s="624"/>
      <c r="CU8" s="624"/>
      <c r="CV8" s="624"/>
      <c r="CW8" s="624"/>
      <c r="CX8" s="624"/>
      <c r="CY8" s="625"/>
      <c r="CZ8" s="626">
        <v>47.1</v>
      </c>
      <c r="DA8" s="626"/>
      <c r="DB8" s="626"/>
      <c r="DC8" s="626"/>
      <c r="DD8" s="632">
        <v>888929</v>
      </c>
      <c r="DE8" s="624"/>
      <c r="DF8" s="624"/>
      <c r="DG8" s="624"/>
      <c r="DH8" s="624"/>
      <c r="DI8" s="624"/>
      <c r="DJ8" s="624"/>
      <c r="DK8" s="624"/>
      <c r="DL8" s="624"/>
      <c r="DM8" s="624"/>
      <c r="DN8" s="624"/>
      <c r="DO8" s="624"/>
      <c r="DP8" s="625"/>
      <c r="DQ8" s="632">
        <v>11135209</v>
      </c>
      <c r="DR8" s="624"/>
      <c r="DS8" s="624"/>
      <c r="DT8" s="624"/>
      <c r="DU8" s="624"/>
      <c r="DV8" s="624"/>
      <c r="DW8" s="624"/>
      <c r="DX8" s="624"/>
      <c r="DY8" s="624"/>
      <c r="DZ8" s="624"/>
      <c r="EA8" s="624"/>
      <c r="EB8" s="624"/>
      <c r="EC8" s="633"/>
    </row>
    <row r="9" spans="2:143" ht="11.25" customHeight="1">
      <c r="B9" s="620" t="s">
        <v>229</v>
      </c>
      <c r="C9" s="621"/>
      <c r="D9" s="621"/>
      <c r="E9" s="621"/>
      <c r="F9" s="621"/>
      <c r="G9" s="621"/>
      <c r="H9" s="621"/>
      <c r="I9" s="621"/>
      <c r="J9" s="621"/>
      <c r="K9" s="621"/>
      <c r="L9" s="621"/>
      <c r="M9" s="621"/>
      <c r="N9" s="621"/>
      <c r="O9" s="621"/>
      <c r="P9" s="621"/>
      <c r="Q9" s="622"/>
      <c r="R9" s="623">
        <v>293202</v>
      </c>
      <c r="S9" s="624"/>
      <c r="T9" s="624"/>
      <c r="U9" s="624"/>
      <c r="V9" s="624"/>
      <c r="W9" s="624"/>
      <c r="X9" s="624"/>
      <c r="Y9" s="625"/>
      <c r="Z9" s="626">
        <v>0.6</v>
      </c>
      <c r="AA9" s="626"/>
      <c r="AB9" s="626"/>
      <c r="AC9" s="626"/>
      <c r="AD9" s="627">
        <v>293202</v>
      </c>
      <c r="AE9" s="627"/>
      <c r="AF9" s="627"/>
      <c r="AG9" s="627"/>
      <c r="AH9" s="627"/>
      <c r="AI9" s="627"/>
      <c r="AJ9" s="627"/>
      <c r="AK9" s="627"/>
      <c r="AL9" s="628">
        <v>1.2</v>
      </c>
      <c r="AM9" s="629"/>
      <c r="AN9" s="629"/>
      <c r="AO9" s="630"/>
      <c r="AP9" s="620" t="s">
        <v>230</v>
      </c>
      <c r="AQ9" s="621"/>
      <c r="AR9" s="621"/>
      <c r="AS9" s="621"/>
      <c r="AT9" s="621"/>
      <c r="AU9" s="621"/>
      <c r="AV9" s="621"/>
      <c r="AW9" s="621"/>
      <c r="AX9" s="621"/>
      <c r="AY9" s="621"/>
      <c r="AZ9" s="621"/>
      <c r="BA9" s="621"/>
      <c r="BB9" s="621"/>
      <c r="BC9" s="621"/>
      <c r="BD9" s="621"/>
      <c r="BE9" s="621"/>
      <c r="BF9" s="622"/>
      <c r="BG9" s="623">
        <v>6934858</v>
      </c>
      <c r="BH9" s="624"/>
      <c r="BI9" s="624"/>
      <c r="BJ9" s="624"/>
      <c r="BK9" s="624"/>
      <c r="BL9" s="624"/>
      <c r="BM9" s="624"/>
      <c r="BN9" s="625"/>
      <c r="BO9" s="626">
        <v>41.6</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3840066</v>
      </c>
      <c r="CS9" s="624"/>
      <c r="CT9" s="624"/>
      <c r="CU9" s="624"/>
      <c r="CV9" s="624"/>
      <c r="CW9" s="624"/>
      <c r="CX9" s="624"/>
      <c r="CY9" s="625"/>
      <c r="CZ9" s="626">
        <v>8.4</v>
      </c>
      <c r="DA9" s="626"/>
      <c r="DB9" s="626"/>
      <c r="DC9" s="626"/>
      <c r="DD9" s="632">
        <v>24727</v>
      </c>
      <c r="DE9" s="624"/>
      <c r="DF9" s="624"/>
      <c r="DG9" s="624"/>
      <c r="DH9" s="624"/>
      <c r="DI9" s="624"/>
      <c r="DJ9" s="624"/>
      <c r="DK9" s="624"/>
      <c r="DL9" s="624"/>
      <c r="DM9" s="624"/>
      <c r="DN9" s="624"/>
      <c r="DO9" s="624"/>
      <c r="DP9" s="625"/>
      <c r="DQ9" s="632">
        <v>3303561</v>
      </c>
      <c r="DR9" s="624"/>
      <c r="DS9" s="624"/>
      <c r="DT9" s="624"/>
      <c r="DU9" s="624"/>
      <c r="DV9" s="624"/>
      <c r="DW9" s="624"/>
      <c r="DX9" s="624"/>
      <c r="DY9" s="624"/>
      <c r="DZ9" s="624"/>
      <c r="EA9" s="624"/>
      <c r="EB9" s="624"/>
      <c r="EC9" s="633"/>
    </row>
    <row r="10" spans="2:143" ht="11.25" customHeight="1">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304129</v>
      </c>
      <c r="BH10" s="624"/>
      <c r="BI10" s="624"/>
      <c r="BJ10" s="624"/>
      <c r="BK10" s="624"/>
      <c r="BL10" s="624"/>
      <c r="BM10" s="624"/>
      <c r="BN10" s="625"/>
      <c r="BO10" s="626">
        <v>1.8</v>
      </c>
      <c r="BP10" s="626"/>
      <c r="BQ10" s="626"/>
      <c r="BR10" s="626"/>
      <c r="BS10" s="627">
        <v>50688</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42587</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42578</v>
      </c>
      <c r="DR10" s="624"/>
      <c r="DS10" s="624"/>
      <c r="DT10" s="624"/>
      <c r="DU10" s="624"/>
      <c r="DV10" s="624"/>
      <c r="DW10" s="624"/>
      <c r="DX10" s="624"/>
      <c r="DY10" s="624"/>
      <c r="DZ10" s="624"/>
      <c r="EA10" s="624"/>
      <c r="EB10" s="624"/>
      <c r="EC10" s="633"/>
    </row>
    <row r="11" spans="2:143" ht="11.25" customHeight="1">
      <c r="B11" s="620" t="s">
        <v>235</v>
      </c>
      <c r="C11" s="621"/>
      <c r="D11" s="621"/>
      <c r="E11" s="621"/>
      <c r="F11" s="621"/>
      <c r="G11" s="621"/>
      <c r="H11" s="621"/>
      <c r="I11" s="621"/>
      <c r="J11" s="621"/>
      <c r="K11" s="621"/>
      <c r="L11" s="621"/>
      <c r="M11" s="621"/>
      <c r="N11" s="621"/>
      <c r="O11" s="621"/>
      <c r="P11" s="621"/>
      <c r="Q11" s="622"/>
      <c r="R11" s="623">
        <v>2534103</v>
      </c>
      <c r="S11" s="624"/>
      <c r="T11" s="624"/>
      <c r="U11" s="624"/>
      <c r="V11" s="624"/>
      <c r="W11" s="624"/>
      <c r="X11" s="624"/>
      <c r="Y11" s="625"/>
      <c r="Z11" s="628">
        <v>5.5</v>
      </c>
      <c r="AA11" s="629"/>
      <c r="AB11" s="629"/>
      <c r="AC11" s="635"/>
      <c r="AD11" s="632">
        <v>2534103</v>
      </c>
      <c r="AE11" s="624"/>
      <c r="AF11" s="624"/>
      <c r="AG11" s="624"/>
      <c r="AH11" s="624"/>
      <c r="AI11" s="624"/>
      <c r="AJ11" s="624"/>
      <c r="AK11" s="625"/>
      <c r="AL11" s="628">
        <v>10.1</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445017</v>
      </c>
      <c r="BH11" s="624"/>
      <c r="BI11" s="624"/>
      <c r="BJ11" s="624"/>
      <c r="BK11" s="624"/>
      <c r="BL11" s="624"/>
      <c r="BM11" s="624"/>
      <c r="BN11" s="625"/>
      <c r="BO11" s="626">
        <v>2.7</v>
      </c>
      <c r="BP11" s="626"/>
      <c r="BQ11" s="626"/>
      <c r="BR11" s="626"/>
      <c r="BS11" s="627">
        <v>126707</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47114</v>
      </c>
      <c r="CS11" s="624"/>
      <c r="CT11" s="624"/>
      <c r="CU11" s="624"/>
      <c r="CV11" s="624"/>
      <c r="CW11" s="624"/>
      <c r="CX11" s="624"/>
      <c r="CY11" s="625"/>
      <c r="CZ11" s="626">
        <v>0.1</v>
      </c>
      <c r="DA11" s="626"/>
      <c r="DB11" s="626"/>
      <c r="DC11" s="626"/>
      <c r="DD11" s="632" t="s">
        <v>122</v>
      </c>
      <c r="DE11" s="624"/>
      <c r="DF11" s="624"/>
      <c r="DG11" s="624"/>
      <c r="DH11" s="624"/>
      <c r="DI11" s="624"/>
      <c r="DJ11" s="624"/>
      <c r="DK11" s="624"/>
      <c r="DL11" s="624"/>
      <c r="DM11" s="624"/>
      <c r="DN11" s="624"/>
      <c r="DO11" s="624"/>
      <c r="DP11" s="625"/>
      <c r="DQ11" s="632">
        <v>45023</v>
      </c>
      <c r="DR11" s="624"/>
      <c r="DS11" s="624"/>
      <c r="DT11" s="624"/>
      <c r="DU11" s="624"/>
      <c r="DV11" s="624"/>
      <c r="DW11" s="624"/>
      <c r="DX11" s="624"/>
      <c r="DY11" s="624"/>
      <c r="DZ11" s="624"/>
      <c r="EA11" s="624"/>
      <c r="EB11" s="624"/>
      <c r="EC11" s="633"/>
    </row>
    <row r="12" spans="2:143" ht="11.25" customHeight="1">
      <c r="B12" s="620" t="s">
        <v>238</v>
      </c>
      <c r="C12" s="621"/>
      <c r="D12" s="621"/>
      <c r="E12" s="621"/>
      <c r="F12" s="621"/>
      <c r="G12" s="621"/>
      <c r="H12" s="621"/>
      <c r="I12" s="621"/>
      <c r="J12" s="621"/>
      <c r="K12" s="621"/>
      <c r="L12" s="621"/>
      <c r="M12" s="621"/>
      <c r="N12" s="621"/>
      <c r="O12" s="621"/>
      <c r="P12" s="621"/>
      <c r="Q12" s="622"/>
      <c r="R12" s="623">
        <v>72503</v>
      </c>
      <c r="S12" s="624"/>
      <c r="T12" s="624"/>
      <c r="U12" s="624"/>
      <c r="V12" s="624"/>
      <c r="W12" s="624"/>
      <c r="X12" s="624"/>
      <c r="Y12" s="625"/>
      <c r="Z12" s="626">
        <v>0.2</v>
      </c>
      <c r="AA12" s="626"/>
      <c r="AB12" s="626"/>
      <c r="AC12" s="626"/>
      <c r="AD12" s="627">
        <v>72503</v>
      </c>
      <c r="AE12" s="627"/>
      <c r="AF12" s="627"/>
      <c r="AG12" s="627"/>
      <c r="AH12" s="627"/>
      <c r="AI12" s="627"/>
      <c r="AJ12" s="627"/>
      <c r="AK12" s="627"/>
      <c r="AL12" s="628">
        <v>0.3</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6624191</v>
      </c>
      <c r="BH12" s="624"/>
      <c r="BI12" s="624"/>
      <c r="BJ12" s="624"/>
      <c r="BK12" s="624"/>
      <c r="BL12" s="624"/>
      <c r="BM12" s="624"/>
      <c r="BN12" s="625"/>
      <c r="BO12" s="626">
        <v>39.700000000000003</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422861</v>
      </c>
      <c r="CS12" s="624"/>
      <c r="CT12" s="624"/>
      <c r="CU12" s="624"/>
      <c r="CV12" s="624"/>
      <c r="CW12" s="624"/>
      <c r="CX12" s="624"/>
      <c r="CY12" s="625"/>
      <c r="CZ12" s="626">
        <v>0.9</v>
      </c>
      <c r="DA12" s="626"/>
      <c r="DB12" s="626"/>
      <c r="DC12" s="626"/>
      <c r="DD12" s="632" t="s">
        <v>122</v>
      </c>
      <c r="DE12" s="624"/>
      <c r="DF12" s="624"/>
      <c r="DG12" s="624"/>
      <c r="DH12" s="624"/>
      <c r="DI12" s="624"/>
      <c r="DJ12" s="624"/>
      <c r="DK12" s="624"/>
      <c r="DL12" s="624"/>
      <c r="DM12" s="624"/>
      <c r="DN12" s="624"/>
      <c r="DO12" s="624"/>
      <c r="DP12" s="625"/>
      <c r="DQ12" s="632">
        <v>280695</v>
      </c>
      <c r="DR12" s="624"/>
      <c r="DS12" s="624"/>
      <c r="DT12" s="624"/>
      <c r="DU12" s="624"/>
      <c r="DV12" s="624"/>
      <c r="DW12" s="624"/>
      <c r="DX12" s="624"/>
      <c r="DY12" s="624"/>
      <c r="DZ12" s="624"/>
      <c r="EA12" s="624"/>
      <c r="EB12" s="624"/>
      <c r="EC12" s="633"/>
    </row>
    <row r="13" spans="2:143" ht="11.25" customHeight="1">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6614329</v>
      </c>
      <c r="BH13" s="624"/>
      <c r="BI13" s="624"/>
      <c r="BJ13" s="624"/>
      <c r="BK13" s="624"/>
      <c r="BL13" s="624"/>
      <c r="BM13" s="624"/>
      <c r="BN13" s="625"/>
      <c r="BO13" s="626">
        <v>39.700000000000003</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3810952</v>
      </c>
      <c r="CS13" s="624"/>
      <c r="CT13" s="624"/>
      <c r="CU13" s="624"/>
      <c r="CV13" s="624"/>
      <c r="CW13" s="624"/>
      <c r="CX13" s="624"/>
      <c r="CY13" s="625"/>
      <c r="CZ13" s="626">
        <v>8.4</v>
      </c>
      <c r="DA13" s="626"/>
      <c r="DB13" s="626"/>
      <c r="DC13" s="626"/>
      <c r="DD13" s="632">
        <v>1125628</v>
      </c>
      <c r="DE13" s="624"/>
      <c r="DF13" s="624"/>
      <c r="DG13" s="624"/>
      <c r="DH13" s="624"/>
      <c r="DI13" s="624"/>
      <c r="DJ13" s="624"/>
      <c r="DK13" s="624"/>
      <c r="DL13" s="624"/>
      <c r="DM13" s="624"/>
      <c r="DN13" s="624"/>
      <c r="DO13" s="624"/>
      <c r="DP13" s="625"/>
      <c r="DQ13" s="632">
        <v>2537711</v>
      </c>
      <c r="DR13" s="624"/>
      <c r="DS13" s="624"/>
      <c r="DT13" s="624"/>
      <c r="DU13" s="624"/>
      <c r="DV13" s="624"/>
      <c r="DW13" s="624"/>
      <c r="DX13" s="624"/>
      <c r="DY13" s="624"/>
      <c r="DZ13" s="624"/>
      <c r="EA13" s="624"/>
      <c r="EB13" s="624"/>
      <c r="EC13" s="633"/>
    </row>
    <row r="14" spans="2:143" ht="11.25" customHeight="1">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148968</v>
      </c>
      <c r="BH14" s="624"/>
      <c r="BI14" s="624"/>
      <c r="BJ14" s="624"/>
      <c r="BK14" s="624"/>
      <c r="BL14" s="624"/>
      <c r="BM14" s="624"/>
      <c r="BN14" s="625"/>
      <c r="BO14" s="626">
        <v>0.9</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1915910</v>
      </c>
      <c r="CS14" s="624"/>
      <c r="CT14" s="624"/>
      <c r="CU14" s="624"/>
      <c r="CV14" s="624"/>
      <c r="CW14" s="624"/>
      <c r="CX14" s="624"/>
      <c r="CY14" s="625"/>
      <c r="CZ14" s="626">
        <v>4.2</v>
      </c>
      <c r="DA14" s="626"/>
      <c r="DB14" s="626"/>
      <c r="DC14" s="626"/>
      <c r="DD14" s="632">
        <v>489985</v>
      </c>
      <c r="DE14" s="624"/>
      <c r="DF14" s="624"/>
      <c r="DG14" s="624"/>
      <c r="DH14" s="624"/>
      <c r="DI14" s="624"/>
      <c r="DJ14" s="624"/>
      <c r="DK14" s="624"/>
      <c r="DL14" s="624"/>
      <c r="DM14" s="624"/>
      <c r="DN14" s="624"/>
      <c r="DO14" s="624"/>
      <c r="DP14" s="625"/>
      <c r="DQ14" s="632">
        <v>1361289</v>
      </c>
      <c r="DR14" s="624"/>
      <c r="DS14" s="624"/>
      <c r="DT14" s="624"/>
      <c r="DU14" s="624"/>
      <c r="DV14" s="624"/>
      <c r="DW14" s="624"/>
      <c r="DX14" s="624"/>
      <c r="DY14" s="624"/>
      <c r="DZ14" s="624"/>
      <c r="EA14" s="624"/>
      <c r="EB14" s="624"/>
      <c r="EC14" s="633"/>
    </row>
    <row r="15" spans="2:143" ht="11.25" customHeight="1">
      <c r="B15" s="620" t="s">
        <v>247</v>
      </c>
      <c r="C15" s="621"/>
      <c r="D15" s="621"/>
      <c r="E15" s="621"/>
      <c r="F15" s="621"/>
      <c r="G15" s="621"/>
      <c r="H15" s="621"/>
      <c r="I15" s="621"/>
      <c r="J15" s="621"/>
      <c r="K15" s="621"/>
      <c r="L15" s="621"/>
      <c r="M15" s="621"/>
      <c r="N15" s="621"/>
      <c r="O15" s="621"/>
      <c r="P15" s="621"/>
      <c r="Q15" s="622"/>
      <c r="R15" s="623">
        <v>48751</v>
      </c>
      <c r="S15" s="624"/>
      <c r="T15" s="624"/>
      <c r="U15" s="624"/>
      <c r="V15" s="624"/>
      <c r="W15" s="624"/>
      <c r="X15" s="624"/>
      <c r="Y15" s="625"/>
      <c r="Z15" s="626">
        <v>0.1</v>
      </c>
      <c r="AA15" s="626"/>
      <c r="AB15" s="626"/>
      <c r="AC15" s="626"/>
      <c r="AD15" s="627">
        <v>48751</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552531</v>
      </c>
      <c r="BH15" s="624"/>
      <c r="BI15" s="624"/>
      <c r="BJ15" s="624"/>
      <c r="BK15" s="624"/>
      <c r="BL15" s="624"/>
      <c r="BM15" s="624"/>
      <c r="BN15" s="625"/>
      <c r="BO15" s="626">
        <v>3.3</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5716720</v>
      </c>
      <c r="CS15" s="624"/>
      <c r="CT15" s="624"/>
      <c r="CU15" s="624"/>
      <c r="CV15" s="624"/>
      <c r="CW15" s="624"/>
      <c r="CX15" s="624"/>
      <c r="CY15" s="625"/>
      <c r="CZ15" s="626">
        <v>12.6</v>
      </c>
      <c r="DA15" s="626"/>
      <c r="DB15" s="626"/>
      <c r="DC15" s="626"/>
      <c r="DD15" s="632">
        <v>586971</v>
      </c>
      <c r="DE15" s="624"/>
      <c r="DF15" s="624"/>
      <c r="DG15" s="624"/>
      <c r="DH15" s="624"/>
      <c r="DI15" s="624"/>
      <c r="DJ15" s="624"/>
      <c r="DK15" s="624"/>
      <c r="DL15" s="624"/>
      <c r="DM15" s="624"/>
      <c r="DN15" s="624"/>
      <c r="DO15" s="624"/>
      <c r="DP15" s="625"/>
      <c r="DQ15" s="632">
        <v>4572722</v>
      </c>
      <c r="DR15" s="624"/>
      <c r="DS15" s="624"/>
      <c r="DT15" s="624"/>
      <c r="DU15" s="624"/>
      <c r="DV15" s="624"/>
      <c r="DW15" s="624"/>
      <c r="DX15" s="624"/>
      <c r="DY15" s="624"/>
      <c r="DZ15" s="624"/>
      <c r="EA15" s="624"/>
      <c r="EB15" s="624"/>
      <c r="EC15" s="633"/>
    </row>
    <row r="16" spans="2:143" ht="11.25" customHeight="1">
      <c r="B16" s="620" t="s">
        <v>250</v>
      </c>
      <c r="C16" s="621"/>
      <c r="D16" s="621"/>
      <c r="E16" s="621"/>
      <c r="F16" s="621"/>
      <c r="G16" s="621"/>
      <c r="H16" s="621"/>
      <c r="I16" s="621"/>
      <c r="J16" s="621"/>
      <c r="K16" s="621"/>
      <c r="L16" s="621"/>
      <c r="M16" s="621"/>
      <c r="N16" s="621"/>
      <c r="O16" s="621"/>
      <c r="P16" s="621"/>
      <c r="Q16" s="622"/>
      <c r="R16" s="623">
        <v>305660</v>
      </c>
      <c r="S16" s="624"/>
      <c r="T16" s="624"/>
      <c r="U16" s="624"/>
      <c r="V16" s="624"/>
      <c r="W16" s="624"/>
      <c r="X16" s="624"/>
      <c r="Y16" s="625"/>
      <c r="Z16" s="626">
        <v>0.7</v>
      </c>
      <c r="AA16" s="626"/>
      <c r="AB16" s="626"/>
      <c r="AC16" s="626"/>
      <c r="AD16" s="627">
        <v>305660</v>
      </c>
      <c r="AE16" s="627"/>
      <c r="AF16" s="627"/>
      <c r="AG16" s="627"/>
      <c r="AH16" s="627"/>
      <c r="AI16" s="627"/>
      <c r="AJ16" s="627"/>
      <c r="AK16" s="627"/>
      <c r="AL16" s="628">
        <v>1.2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c r="B17" s="620" t="s">
        <v>253</v>
      </c>
      <c r="C17" s="621"/>
      <c r="D17" s="621"/>
      <c r="E17" s="621"/>
      <c r="F17" s="621"/>
      <c r="G17" s="621"/>
      <c r="H17" s="621"/>
      <c r="I17" s="621"/>
      <c r="J17" s="621"/>
      <c r="K17" s="621"/>
      <c r="L17" s="621"/>
      <c r="M17" s="621"/>
      <c r="N17" s="621"/>
      <c r="O17" s="621"/>
      <c r="P17" s="621"/>
      <c r="Q17" s="622"/>
      <c r="R17" s="623">
        <v>559068</v>
      </c>
      <c r="S17" s="624"/>
      <c r="T17" s="624"/>
      <c r="U17" s="624"/>
      <c r="V17" s="624"/>
      <c r="W17" s="624"/>
      <c r="X17" s="624"/>
      <c r="Y17" s="625"/>
      <c r="Z17" s="626">
        <v>1.2</v>
      </c>
      <c r="AA17" s="626"/>
      <c r="AB17" s="626"/>
      <c r="AC17" s="626"/>
      <c r="AD17" s="627">
        <v>559068</v>
      </c>
      <c r="AE17" s="627"/>
      <c r="AF17" s="627"/>
      <c r="AG17" s="627"/>
      <c r="AH17" s="627"/>
      <c r="AI17" s="627"/>
      <c r="AJ17" s="627"/>
      <c r="AK17" s="627"/>
      <c r="AL17" s="628">
        <v>2.2000000000000002</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3659662</v>
      </c>
      <c r="CS17" s="624"/>
      <c r="CT17" s="624"/>
      <c r="CU17" s="624"/>
      <c r="CV17" s="624"/>
      <c r="CW17" s="624"/>
      <c r="CX17" s="624"/>
      <c r="CY17" s="625"/>
      <c r="CZ17" s="626">
        <v>8</v>
      </c>
      <c r="DA17" s="626"/>
      <c r="DB17" s="626"/>
      <c r="DC17" s="626"/>
      <c r="DD17" s="632" t="s">
        <v>122</v>
      </c>
      <c r="DE17" s="624"/>
      <c r="DF17" s="624"/>
      <c r="DG17" s="624"/>
      <c r="DH17" s="624"/>
      <c r="DI17" s="624"/>
      <c r="DJ17" s="624"/>
      <c r="DK17" s="624"/>
      <c r="DL17" s="624"/>
      <c r="DM17" s="624"/>
      <c r="DN17" s="624"/>
      <c r="DO17" s="624"/>
      <c r="DP17" s="625"/>
      <c r="DQ17" s="632">
        <v>3659662</v>
      </c>
      <c r="DR17" s="624"/>
      <c r="DS17" s="624"/>
      <c r="DT17" s="624"/>
      <c r="DU17" s="624"/>
      <c r="DV17" s="624"/>
      <c r="DW17" s="624"/>
      <c r="DX17" s="624"/>
      <c r="DY17" s="624"/>
      <c r="DZ17" s="624"/>
      <c r="EA17" s="624"/>
      <c r="EB17" s="624"/>
      <c r="EC17" s="633"/>
    </row>
    <row r="18" spans="2:133" ht="11.25" customHeight="1">
      <c r="B18" s="620" t="s">
        <v>256</v>
      </c>
      <c r="C18" s="621"/>
      <c r="D18" s="621"/>
      <c r="E18" s="621"/>
      <c r="F18" s="621"/>
      <c r="G18" s="621"/>
      <c r="H18" s="621"/>
      <c r="I18" s="621"/>
      <c r="J18" s="621"/>
      <c r="K18" s="621"/>
      <c r="L18" s="621"/>
      <c r="M18" s="621"/>
      <c r="N18" s="621"/>
      <c r="O18" s="621"/>
      <c r="P18" s="621"/>
      <c r="Q18" s="622"/>
      <c r="R18" s="623">
        <v>89513</v>
      </c>
      <c r="S18" s="624"/>
      <c r="T18" s="624"/>
      <c r="U18" s="624"/>
      <c r="V18" s="624"/>
      <c r="W18" s="624"/>
      <c r="X18" s="624"/>
      <c r="Y18" s="625"/>
      <c r="Z18" s="626">
        <v>0.2</v>
      </c>
      <c r="AA18" s="626"/>
      <c r="AB18" s="626"/>
      <c r="AC18" s="626"/>
      <c r="AD18" s="627">
        <v>89513</v>
      </c>
      <c r="AE18" s="627"/>
      <c r="AF18" s="627"/>
      <c r="AG18" s="627"/>
      <c r="AH18" s="627"/>
      <c r="AI18" s="627"/>
      <c r="AJ18" s="627"/>
      <c r="AK18" s="627"/>
      <c r="AL18" s="628">
        <v>0.4</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c r="B19" s="620" t="s">
        <v>259</v>
      </c>
      <c r="C19" s="621"/>
      <c r="D19" s="621"/>
      <c r="E19" s="621"/>
      <c r="F19" s="621"/>
      <c r="G19" s="621"/>
      <c r="H19" s="621"/>
      <c r="I19" s="621"/>
      <c r="J19" s="621"/>
      <c r="K19" s="621"/>
      <c r="L19" s="621"/>
      <c r="M19" s="621"/>
      <c r="N19" s="621"/>
      <c r="O19" s="621"/>
      <c r="P19" s="621"/>
      <c r="Q19" s="622"/>
      <c r="R19" s="623">
        <v>468569</v>
      </c>
      <c r="S19" s="624"/>
      <c r="T19" s="624"/>
      <c r="U19" s="624"/>
      <c r="V19" s="624"/>
      <c r="W19" s="624"/>
      <c r="X19" s="624"/>
      <c r="Y19" s="625"/>
      <c r="Z19" s="626">
        <v>1</v>
      </c>
      <c r="AA19" s="626"/>
      <c r="AB19" s="626"/>
      <c r="AC19" s="626"/>
      <c r="AD19" s="627">
        <v>468569</v>
      </c>
      <c r="AE19" s="627"/>
      <c r="AF19" s="627"/>
      <c r="AG19" s="627"/>
      <c r="AH19" s="627"/>
      <c r="AI19" s="627"/>
      <c r="AJ19" s="627"/>
      <c r="AK19" s="627"/>
      <c r="AL19" s="628">
        <v>1.9</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1513499</v>
      </c>
      <c r="BH19" s="624"/>
      <c r="BI19" s="624"/>
      <c r="BJ19" s="624"/>
      <c r="BK19" s="624"/>
      <c r="BL19" s="624"/>
      <c r="BM19" s="624"/>
      <c r="BN19" s="625"/>
      <c r="BO19" s="626">
        <v>9.1</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c r="B20" s="636" t="s">
        <v>262</v>
      </c>
      <c r="C20" s="637"/>
      <c r="D20" s="637"/>
      <c r="E20" s="637"/>
      <c r="F20" s="637"/>
      <c r="G20" s="637"/>
      <c r="H20" s="637"/>
      <c r="I20" s="637"/>
      <c r="J20" s="637"/>
      <c r="K20" s="637"/>
      <c r="L20" s="637"/>
      <c r="M20" s="637"/>
      <c r="N20" s="637"/>
      <c r="O20" s="637"/>
      <c r="P20" s="637"/>
      <c r="Q20" s="638"/>
      <c r="R20" s="623">
        <v>986</v>
      </c>
      <c r="S20" s="624"/>
      <c r="T20" s="624"/>
      <c r="U20" s="624"/>
      <c r="V20" s="624"/>
      <c r="W20" s="624"/>
      <c r="X20" s="624"/>
      <c r="Y20" s="625"/>
      <c r="Z20" s="626">
        <v>0</v>
      </c>
      <c r="AA20" s="626"/>
      <c r="AB20" s="626"/>
      <c r="AC20" s="626"/>
      <c r="AD20" s="627">
        <v>986</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1513499</v>
      </c>
      <c r="BH20" s="624"/>
      <c r="BI20" s="624"/>
      <c r="BJ20" s="624"/>
      <c r="BK20" s="624"/>
      <c r="BL20" s="624"/>
      <c r="BM20" s="624"/>
      <c r="BN20" s="625"/>
      <c r="BO20" s="626">
        <v>9.1</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45524144</v>
      </c>
      <c r="CS20" s="624"/>
      <c r="CT20" s="624"/>
      <c r="CU20" s="624"/>
      <c r="CV20" s="624"/>
      <c r="CW20" s="624"/>
      <c r="CX20" s="624"/>
      <c r="CY20" s="625"/>
      <c r="CZ20" s="626">
        <v>100</v>
      </c>
      <c r="DA20" s="626"/>
      <c r="DB20" s="626"/>
      <c r="DC20" s="626"/>
      <c r="DD20" s="632">
        <v>3126910</v>
      </c>
      <c r="DE20" s="624"/>
      <c r="DF20" s="624"/>
      <c r="DG20" s="624"/>
      <c r="DH20" s="624"/>
      <c r="DI20" s="624"/>
      <c r="DJ20" s="624"/>
      <c r="DK20" s="624"/>
      <c r="DL20" s="624"/>
      <c r="DM20" s="624"/>
      <c r="DN20" s="624"/>
      <c r="DO20" s="624"/>
      <c r="DP20" s="625"/>
      <c r="DQ20" s="632">
        <v>30805349</v>
      </c>
      <c r="DR20" s="624"/>
      <c r="DS20" s="624"/>
      <c r="DT20" s="624"/>
      <c r="DU20" s="624"/>
      <c r="DV20" s="624"/>
      <c r="DW20" s="624"/>
      <c r="DX20" s="624"/>
      <c r="DY20" s="624"/>
      <c r="DZ20" s="624"/>
      <c r="EA20" s="624"/>
      <c r="EB20" s="624"/>
      <c r="EC20" s="633"/>
    </row>
    <row r="21" spans="2:133" ht="11.25" customHeight="1">
      <c r="B21" s="620" t="s">
        <v>265</v>
      </c>
      <c r="C21" s="621"/>
      <c r="D21" s="621"/>
      <c r="E21" s="621"/>
      <c r="F21" s="621"/>
      <c r="G21" s="621"/>
      <c r="H21" s="621"/>
      <c r="I21" s="621"/>
      <c r="J21" s="621"/>
      <c r="K21" s="621"/>
      <c r="L21" s="621"/>
      <c r="M21" s="621"/>
      <c r="N21" s="621"/>
      <c r="O21" s="621"/>
      <c r="P21" s="621"/>
      <c r="Q21" s="622"/>
      <c r="R21" s="623">
        <v>5874731</v>
      </c>
      <c r="S21" s="624"/>
      <c r="T21" s="624"/>
      <c r="U21" s="624"/>
      <c r="V21" s="624"/>
      <c r="W21" s="624"/>
      <c r="X21" s="624"/>
      <c r="Y21" s="625"/>
      <c r="Z21" s="626">
        <v>12.8</v>
      </c>
      <c r="AA21" s="626"/>
      <c r="AB21" s="626"/>
      <c r="AC21" s="626"/>
      <c r="AD21" s="627">
        <v>5323378</v>
      </c>
      <c r="AE21" s="627"/>
      <c r="AF21" s="627"/>
      <c r="AG21" s="627"/>
      <c r="AH21" s="627"/>
      <c r="AI21" s="627"/>
      <c r="AJ21" s="627"/>
      <c r="AK21" s="627"/>
      <c r="AL21" s="628">
        <v>21.3</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4540</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c r="B22" s="620" t="s">
        <v>267</v>
      </c>
      <c r="C22" s="621"/>
      <c r="D22" s="621"/>
      <c r="E22" s="621"/>
      <c r="F22" s="621"/>
      <c r="G22" s="621"/>
      <c r="H22" s="621"/>
      <c r="I22" s="621"/>
      <c r="J22" s="621"/>
      <c r="K22" s="621"/>
      <c r="L22" s="621"/>
      <c r="M22" s="621"/>
      <c r="N22" s="621"/>
      <c r="O22" s="621"/>
      <c r="P22" s="621"/>
      <c r="Q22" s="622"/>
      <c r="R22" s="623">
        <v>5323378</v>
      </c>
      <c r="S22" s="624"/>
      <c r="T22" s="624"/>
      <c r="U22" s="624"/>
      <c r="V22" s="624"/>
      <c r="W22" s="624"/>
      <c r="X22" s="624"/>
      <c r="Y22" s="625"/>
      <c r="Z22" s="626">
        <v>11.6</v>
      </c>
      <c r="AA22" s="626"/>
      <c r="AB22" s="626"/>
      <c r="AC22" s="626"/>
      <c r="AD22" s="627">
        <v>5323378</v>
      </c>
      <c r="AE22" s="627"/>
      <c r="AF22" s="627"/>
      <c r="AG22" s="627"/>
      <c r="AH22" s="627"/>
      <c r="AI22" s="627"/>
      <c r="AJ22" s="627"/>
      <c r="AK22" s="627"/>
      <c r="AL22" s="628">
        <v>21.3</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c r="B23" s="620" t="s">
        <v>270</v>
      </c>
      <c r="C23" s="621"/>
      <c r="D23" s="621"/>
      <c r="E23" s="621"/>
      <c r="F23" s="621"/>
      <c r="G23" s="621"/>
      <c r="H23" s="621"/>
      <c r="I23" s="621"/>
      <c r="J23" s="621"/>
      <c r="K23" s="621"/>
      <c r="L23" s="621"/>
      <c r="M23" s="621"/>
      <c r="N23" s="621"/>
      <c r="O23" s="621"/>
      <c r="P23" s="621"/>
      <c r="Q23" s="622"/>
      <c r="R23" s="623">
        <v>551353</v>
      </c>
      <c r="S23" s="624"/>
      <c r="T23" s="624"/>
      <c r="U23" s="624"/>
      <c r="V23" s="624"/>
      <c r="W23" s="624"/>
      <c r="X23" s="624"/>
      <c r="Y23" s="625"/>
      <c r="Z23" s="626">
        <v>1.2</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1508959</v>
      </c>
      <c r="BH23" s="624"/>
      <c r="BI23" s="624"/>
      <c r="BJ23" s="624"/>
      <c r="BK23" s="624"/>
      <c r="BL23" s="624"/>
      <c r="BM23" s="624"/>
      <c r="BN23" s="625"/>
      <c r="BO23" s="626">
        <v>9</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25612155</v>
      </c>
      <c r="CS24" s="613"/>
      <c r="CT24" s="613"/>
      <c r="CU24" s="613"/>
      <c r="CV24" s="613"/>
      <c r="CW24" s="613"/>
      <c r="CX24" s="613"/>
      <c r="CY24" s="614"/>
      <c r="CZ24" s="617">
        <v>56.3</v>
      </c>
      <c r="DA24" s="618"/>
      <c r="DB24" s="618"/>
      <c r="DC24" s="634"/>
      <c r="DD24" s="658">
        <v>16757425</v>
      </c>
      <c r="DE24" s="613"/>
      <c r="DF24" s="613"/>
      <c r="DG24" s="613"/>
      <c r="DH24" s="613"/>
      <c r="DI24" s="613"/>
      <c r="DJ24" s="613"/>
      <c r="DK24" s="614"/>
      <c r="DL24" s="658">
        <v>15089291</v>
      </c>
      <c r="DM24" s="613"/>
      <c r="DN24" s="613"/>
      <c r="DO24" s="613"/>
      <c r="DP24" s="613"/>
      <c r="DQ24" s="613"/>
      <c r="DR24" s="613"/>
      <c r="DS24" s="613"/>
      <c r="DT24" s="613"/>
      <c r="DU24" s="613"/>
      <c r="DV24" s="614"/>
      <c r="DW24" s="617">
        <v>59.3</v>
      </c>
      <c r="DX24" s="618"/>
      <c r="DY24" s="618"/>
      <c r="DZ24" s="618"/>
      <c r="EA24" s="618"/>
      <c r="EB24" s="618"/>
      <c r="EC24" s="619"/>
    </row>
    <row r="25" spans="2:133" ht="11.25" customHeight="1">
      <c r="B25" s="620" t="s">
        <v>280</v>
      </c>
      <c r="C25" s="621"/>
      <c r="D25" s="621"/>
      <c r="E25" s="621"/>
      <c r="F25" s="621"/>
      <c r="G25" s="621"/>
      <c r="H25" s="621"/>
      <c r="I25" s="621"/>
      <c r="J25" s="621"/>
      <c r="K25" s="621"/>
      <c r="L25" s="621"/>
      <c r="M25" s="621"/>
      <c r="N25" s="621"/>
      <c r="O25" s="621"/>
      <c r="P25" s="621"/>
      <c r="Q25" s="622"/>
      <c r="R25" s="623">
        <v>26845319</v>
      </c>
      <c r="S25" s="624"/>
      <c r="T25" s="624"/>
      <c r="U25" s="624"/>
      <c r="V25" s="624"/>
      <c r="W25" s="624"/>
      <c r="X25" s="624"/>
      <c r="Y25" s="625"/>
      <c r="Z25" s="626">
        <v>58.7</v>
      </c>
      <c r="AA25" s="626"/>
      <c r="AB25" s="626"/>
      <c r="AC25" s="626"/>
      <c r="AD25" s="627">
        <v>24785007</v>
      </c>
      <c r="AE25" s="627"/>
      <c r="AF25" s="627"/>
      <c r="AG25" s="627"/>
      <c r="AH25" s="627"/>
      <c r="AI25" s="627"/>
      <c r="AJ25" s="627"/>
      <c r="AK25" s="627"/>
      <c r="AL25" s="628">
        <v>99.1</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8915628</v>
      </c>
      <c r="CS25" s="655"/>
      <c r="CT25" s="655"/>
      <c r="CU25" s="655"/>
      <c r="CV25" s="655"/>
      <c r="CW25" s="655"/>
      <c r="CX25" s="655"/>
      <c r="CY25" s="656"/>
      <c r="CZ25" s="628">
        <v>19.600000000000001</v>
      </c>
      <c r="DA25" s="653"/>
      <c r="DB25" s="653"/>
      <c r="DC25" s="657"/>
      <c r="DD25" s="632">
        <v>8299404</v>
      </c>
      <c r="DE25" s="655"/>
      <c r="DF25" s="655"/>
      <c r="DG25" s="655"/>
      <c r="DH25" s="655"/>
      <c r="DI25" s="655"/>
      <c r="DJ25" s="655"/>
      <c r="DK25" s="656"/>
      <c r="DL25" s="632">
        <v>7963151</v>
      </c>
      <c r="DM25" s="655"/>
      <c r="DN25" s="655"/>
      <c r="DO25" s="655"/>
      <c r="DP25" s="655"/>
      <c r="DQ25" s="655"/>
      <c r="DR25" s="655"/>
      <c r="DS25" s="655"/>
      <c r="DT25" s="655"/>
      <c r="DU25" s="655"/>
      <c r="DV25" s="656"/>
      <c r="DW25" s="628">
        <v>31.3</v>
      </c>
      <c r="DX25" s="653"/>
      <c r="DY25" s="653"/>
      <c r="DZ25" s="653"/>
      <c r="EA25" s="653"/>
      <c r="EB25" s="653"/>
      <c r="EC25" s="654"/>
    </row>
    <row r="26" spans="2:133" ht="11.25" customHeight="1">
      <c r="B26" s="620" t="s">
        <v>283</v>
      </c>
      <c r="C26" s="621"/>
      <c r="D26" s="621"/>
      <c r="E26" s="621"/>
      <c r="F26" s="621"/>
      <c r="G26" s="621"/>
      <c r="H26" s="621"/>
      <c r="I26" s="621"/>
      <c r="J26" s="621"/>
      <c r="K26" s="621"/>
      <c r="L26" s="621"/>
      <c r="M26" s="621"/>
      <c r="N26" s="621"/>
      <c r="O26" s="621"/>
      <c r="P26" s="621"/>
      <c r="Q26" s="622"/>
      <c r="R26" s="623">
        <v>9788</v>
      </c>
      <c r="S26" s="624"/>
      <c r="T26" s="624"/>
      <c r="U26" s="624"/>
      <c r="V26" s="624"/>
      <c r="W26" s="624"/>
      <c r="X26" s="624"/>
      <c r="Y26" s="625"/>
      <c r="Z26" s="626">
        <v>0</v>
      </c>
      <c r="AA26" s="626"/>
      <c r="AB26" s="626"/>
      <c r="AC26" s="626"/>
      <c r="AD26" s="627">
        <v>9788</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4998158</v>
      </c>
      <c r="CS26" s="624"/>
      <c r="CT26" s="624"/>
      <c r="CU26" s="624"/>
      <c r="CV26" s="624"/>
      <c r="CW26" s="624"/>
      <c r="CX26" s="624"/>
      <c r="CY26" s="625"/>
      <c r="CZ26" s="628">
        <v>11</v>
      </c>
      <c r="DA26" s="653"/>
      <c r="DB26" s="653"/>
      <c r="DC26" s="657"/>
      <c r="DD26" s="632">
        <v>4713787</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c r="B27" s="620" t="s">
        <v>286</v>
      </c>
      <c r="C27" s="621"/>
      <c r="D27" s="621"/>
      <c r="E27" s="621"/>
      <c r="F27" s="621"/>
      <c r="G27" s="621"/>
      <c r="H27" s="621"/>
      <c r="I27" s="621"/>
      <c r="J27" s="621"/>
      <c r="K27" s="621"/>
      <c r="L27" s="621"/>
      <c r="M27" s="621"/>
      <c r="N27" s="621"/>
      <c r="O27" s="621"/>
      <c r="P27" s="621"/>
      <c r="Q27" s="622"/>
      <c r="R27" s="623">
        <v>129166</v>
      </c>
      <c r="S27" s="624"/>
      <c r="T27" s="624"/>
      <c r="U27" s="624"/>
      <c r="V27" s="624"/>
      <c r="W27" s="624"/>
      <c r="X27" s="624"/>
      <c r="Y27" s="625"/>
      <c r="Z27" s="626">
        <v>0.3</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16681568</v>
      </c>
      <c r="BH27" s="624"/>
      <c r="BI27" s="624"/>
      <c r="BJ27" s="624"/>
      <c r="BK27" s="624"/>
      <c r="BL27" s="624"/>
      <c r="BM27" s="624"/>
      <c r="BN27" s="625"/>
      <c r="BO27" s="626">
        <v>100</v>
      </c>
      <c r="BP27" s="626"/>
      <c r="BQ27" s="626"/>
      <c r="BR27" s="626"/>
      <c r="BS27" s="627">
        <v>177395</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13036865</v>
      </c>
      <c r="CS27" s="655"/>
      <c r="CT27" s="655"/>
      <c r="CU27" s="655"/>
      <c r="CV27" s="655"/>
      <c r="CW27" s="655"/>
      <c r="CX27" s="655"/>
      <c r="CY27" s="656"/>
      <c r="CZ27" s="628">
        <v>28.6</v>
      </c>
      <c r="DA27" s="653"/>
      <c r="DB27" s="653"/>
      <c r="DC27" s="657"/>
      <c r="DD27" s="632">
        <v>4798359</v>
      </c>
      <c r="DE27" s="655"/>
      <c r="DF27" s="655"/>
      <c r="DG27" s="655"/>
      <c r="DH27" s="655"/>
      <c r="DI27" s="655"/>
      <c r="DJ27" s="655"/>
      <c r="DK27" s="656"/>
      <c r="DL27" s="632">
        <v>3466478</v>
      </c>
      <c r="DM27" s="655"/>
      <c r="DN27" s="655"/>
      <c r="DO27" s="655"/>
      <c r="DP27" s="655"/>
      <c r="DQ27" s="655"/>
      <c r="DR27" s="655"/>
      <c r="DS27" s="655"/>
      <c r="DT27" s="655"/>
      <c r="DU27" s="655"/>
      <c r="DV27" s="656"/>
      <c r="DW27" s="628">
        <v>13.6</v>
      </c>
      <c r="DX27" s="653"/>
      <c r="DY27" s="653"/>
      <c r="DZ27" s="653"/>
      <c r="EA27" s="653"/>
      <c r="EB27" s="653"/>
      <c r="EC27" s="654"/>
    </row>
    <row r="28" spans="2:133" ht="11.25" customHeight="1">
      <c r="B28" s="620" t="s">
        <v>289</v>
      </c>
      <c r="C28" s="621"/>
      <c r="D28" s="621"/>
      <c r="E28" s="621"/>
      <c r="F28" s="621"/>
      <c r="G28" s="621"/>
      <c r="H28" s="621"/>
      <c r="I28" s="621"/>
      <c r="J28" s="621"/>
      <c r="K28" s="621"/>
      <c r="L28" s="621"/>
      <c r="M28" s="621"/>
      <c r="N28" s="621"/>
      <c r="O28" s="621"/>
      <c r="P28" s="621"/>
      <c r="Q28" s="622"/>
      <c r="R28" s="623">
        <v>717823</v>
      </c>
      <c r="S28" s="624"/>
      <c r="T28" s="624"/>
      <c r="U28" s="624"/>
      <c r="V28" s="624"/>
      <c r="W28" s="624"/>
      <c r="X28" s="624"/>
      <c r="Y28" s="625"/>
      <c r="Z28" s="626">
        <v>1.6</v>
      </c>
      <c r="AA28" s="626"/>
      <c r="AB28" s="626"/>
      <c r="AC28" s="626"/>
      <c r="AD28" s="627">
        <v>142333</v>
      </c>
      <c r="AE28" s="627"/>
      <c r="AF28" s="627"/>
      <c r="AG28" s="627"/>
      <c r="AH28" s="627"/>
      <c r="AI28" s="627"/>
      <c r="AJ28" s="627"/>
      <c r="AK28" s="627"/>
      <c r="AL28" s="628">
        <v>0.6</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3659662</v>
      </c>
      <c r="CS28" s="624"/>
      <c r="CT28" s="624"/>
      <c r="CU28" s="624"/>
      <c r="CV28" s="624"/>
      <c r="CW28" s="624"/>
      <c r="CX28" s="624"/>
      <c r="CY28" s="625"/>
      <c r="CZ28" s="628">
        <v>8</v>
      </c>
      <c r="DA28" s="653"/>
      <c r="DB28" s="653"/>
      <c r="DC28" s="657"/>
      <c r="DD28" s="632">
        <v>3659662</v>
      </c>
      <c r="DE28" s="624"/>
      <c r="DF28" s="624"/>
      <c r="DG28" s="624"/>
      <c r="DH28" s="624"/>
      <c r="DI28" s="624"/>
      <c r="DJ28" s="624"/>
      <c r="DK28" s="625"/>
      <c r="DL28" s="632">
        <v>3659662</v>
      </c>
      <c r="DM28" s="624"/>
      <c r="DN28" s="624"/>
      <c r="DO28" s="624"/>
      <c r="DP28" s="624"/>
      <c r="DQ28" s="624"/>
      <c r="DR28" s="624"/>
      <c r="DS28" s="624"/>
      <c r="DT28" s="624"/>
      <c r="DU28" s="624"/>
      <c r="DV28" s="625"/>
      <c r="DW28" s="628">
        <v>14.4</v>
      </c>
      <c r="DX28" s="653"/>
      <c r="DY28" s="653"/>
      <c r="DZ28" s="653"/>
      <c r="EA28" s="653"/>
      <c r="EB28" s="653"/>
      <c r="EC28" s="654"/>
    </row>
    <row r="29" spans="2:133" ht="11.25" customHeight="1">
      <c r="B29" s="620" t="s">
        <v>291</v>
      </c>
      <c r="C29" s="621"/>
      <c r="D29" s="621"/>
      <c r="E29" s="621"/>
      <c r="F29" s="621"/>
      <c r="G29" s="621"/>
      <c r="H29" s="621"/>
      <c r="I29" s="621"/>
      <c r="J29" s="621"/>
      <c r="K29" s="621"/>
      <c r="L29" s="621"/>
      <c r="M29" s="621"/>
      <c r="N29" s="621"/>
      <c r="O29" s="621"/>
      <c r="P29" s="621"/>
      <c r="Q29" s="622"/>
      <c r="R29" s="623">
        <v>255186</v>
      </c>
      <c r="S29" s="624"/>
      <c r="T29" s="624"/>
      <c r="U29" s="624"/>
      <c r="V29" s="624"/>
      <c r="W29" s="624"/>
      <c r="X29" s="624"/>
      <c r="Y29" s="625"/>
      <c r="Z29" s="626">
        <v>0.6</v>
      </c>
      <c r="AA29" s="626"/>
      <c r="AB29" s="626"/>
      <c r="AC29" s="626"/>
      <c r="AD29" s="627">
        <v>5</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3656833</v>
      </c>
      <c r="CS29" s="655"/>
      <c r="CT29" s="655"/>
      <c r="CU29" s="655"/>
      <c r="CV29" s="655"/>
      <c r="CW29" s="655"/>
      <c r="CX29" s="655"/>
      <c r="CY29" s="656"/>
      <c r="CZ29" s="628">
        <v>8</v>
      </c>
      <c r="DA29" s="653"/>
      <c r="DB29" s="653"/>
      <c r="DC29" s="657"/>
      <c r="DD29" s="632">
        <v>3656833</v>
      </c>
      <c r="DE29" s="655"/>
      <c r="DF29" s="655"/>
      <c r="DG29" s="655"/>
      <c r="DH29" s="655"/>
      <c r="DI29" s="655"/>
      <c r="DJ29" s="655"/>
      <c r="DK29" s="656"/>
      <c r="DL29" s="632">
        <v>3656833</v>
      </c>
      <c r="DM29" s="655"/>
      <c r="DN29" s="655"/>
      <c r="DO29" s="655"/>
      <c r="DP29" s="655"/>
      <c r="DQ29" s="655"/>
      <c r="DR29" s="655"/>
      <c r="DS29" s="655"/>
      <c r="DT29" s="655"/>
      <c r="DU29" s="655"/>
      <c r="DV29" s="656"/>
      <c r="DW29" s="628">
        <v>14.4</v>
      </c>
      <c r="DX29" s="653"/>
      <c r="DY29" s="653"/>
      <c r="DZ29" s="653"/>
      <c r="EA29" s="653"/>
      <c r="EB29" s="653"/>
      <c r="EC29" s="654"/>
    </row>
    <row r="30" spans="2:133" ht="11.25" customHeight="1">
      <c r="B30" s="620" t="s">
        <v>293</v>
      </c>
      <c r="C30" s="621"/>
      <c r="D30" s="621"/>
      <c r="E30" s="621"/>
      <c r="F30" s="621"/>
      <c r="G30" s="621"/>
      <c r="H30" s="621"/>
      <c r="I30" s="621"/>
      <c r="J30" s="621"/>
      <c r="K30" s="621"/>
      <c r="L30" s="621"/>
      <c r="M30" s="621"/>
      <c r="N30" s="621"/>
      <c r="O30" s="621"/>
      <c r="P30" s="621"/>
      <c r="Q30" s="622"/>
      <c r="R30" s="623">
        <v>9142803</v>
      </c>
      <c r="S30" s="624"/>
      <c r="T30" s="624"/>
      <c r="U30" s="624"/>
      <c r="V30" s="624"/>
      <c r="W30" s="624"/>
      <c r="X30" s="624"/>
      <c r="Y30" s="625"/>
      <c r="Z30" s="626">
        <v>20</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3555951</v>
      </c>
      <c r="CS30" s="624"/>
      <c r="CT30" s="624"/>
      <c r="CU30" s="624"/>
      <c r="CV30" s="624"/>
      <c r="CW30" s="624"/>
      <c r="CX30" s="624"/>
      <c r="CY30" s="625"/>
      <c r="CZ30" s="628">
        <v>7.8</v>
      </c>
      <c r="DA30" s="653"/>
      <c r="DB30" s="653"/>
      <c r="DC30" s="657"/>
      <c r="DD30" s="632">
        <v>3555951</v>
      </c>
      <c r="DE30" s="624"/>
      <c r="DF30" s="624"/>
      <c r="DG30" s="624"/>
      <c r="DH30" s="624"/>
      <c r="DI30" s="624"/>
      <c r="DJ30" s="624"/>
      <c r="DK30" s="625"/>
      <c r="DL30" s="632">
        <v>3555951</v>
      </c>
      <c r="DM30" s="624"/>
      <c r="DN30" s="624"/>
      <c r="DO30" s="624"/>
      <c r="DP30" s="624"/>
      <c r="DQ30" s="624"/>
      <c r="DR30" s="624"/>
      <c r="DS30" s="624"/>
      <c r="DT30" s="624"/>
      <c r="DU30" s="624"/>
      <c r="DV30" s="625"/>
      <c r="DW30" s="628">
        <v>14</v>
      </c>
      <c r="DX30" s="653"/>
      <c r="DY30" s="653"/>
      <c r="DZ30" s="653"/>
      <c r="EA30" s="653"/>
      <c r="EB30" s="653"/>
      <c r="EC30" s="654"/>
    </row>
    <row r="31" spans="2:133" ht="11.25" customHeight="1">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99.5</v>
      </c>
      <c r="BH31" s="667"/>
      <c r="BI31" s="667"/>
      <c r="BJ31" s="667"/>
      <c r="BK31" s="667"/>
      <c r="BL31" s="667"/>
      <c r="BM31" s="618">
        <v>98.7</v>
      </c>
      <c r="BN31" s="667"/>
      <c r="BO31" s="667"/>
      <c r="BP31" s="667"/>
      <c r="BQ31" s="668"/>
      <c r="BR31" s="679">
        <v>99.4</v>
      </c>
      <c r="BS31" s="667"/>
      <c r="BT31" s="667"/>
      <c r="BU31" s="667"/>
      <c r="BV31" s="667"/>
      <c r="BW31" s="667"/>
      <c r="BX31" s="618">
        <v>98.1</v>
      </c>
      <c r="BY31" s="667"/>
      <c r="BZ31" s="667"/>
      <c r="CA31" s="667"/>
      <c r="CB31" s="668"/>
      <c r="CD31" s="661"/>
      <c r="CE31" s="662"/>
      <c r="CF31" s="620" t="s">
        <v>300</v>
      </c>
      <c r="CG31" s="621"/>
      <c r="CH31" s="621"/>
      <c r="CI31" s="621"/>
      <c r="CJ31" s="621"/>
      <c r="CK31" s="621"/>
      <c r="CL31" s="621"/>
      <c r="CM31" s="621"/>
      <c r="CN31" s="621"/>
      <c r="CO31" s="621"/>
      <c r="CP31" s="621"/>
      <c r="CQ31" s="622"/>
      <c r="CR31" s="623">
        <v>100882</v>
      </c>
      <c r="CS31" s="655"/>
      <c r="CT31" s="655"/>
      <c r="CU31" s="655"/>
      <c r="CV31" s="655"/>
      <c r="CW31" s="655"/>
      <c r="CX31" s="655"/>
      <c r="CY31" s="656"/>
      <c r="CZ31" s="628">
        <v>0.2</v>
      </c>
      <c r="DA31" s="653"/>
      <c r="DB31" s="653"/>
      <c r="DC31" s="657"/>
      <c r="DD31" s="632">
        <v>100882</v>
      </c>
      <c r="DE31" s="655"/>
      <c r="DF31" s="655"/>
      <c r="DG31" s="655"/>
      <c r="DH31" s="655"/>
      <c r="DI31" s="655"/>
      <c r="DJ31" s="655"/>
      <c r="DK31" s="656"/>
      <c r="DL31" s="632">
        <v>100882</v>
      </c>
      <c r="DM31" s="655"/>
      <c r="DN31" s="655"/>
      <c r="DO31" s="655"/>
      <c r="DP31" s="655"/>
      <c r="DQ31" s="655"/>
      <c r="DR31" s="655"/>
      <c r="DS31" s="655"/>
      <c r="DT31" s="655"/>
      <c r="DU31" s="655"/>
      <c r="DV31" s="656"/>
      <c r="DW31" s="628">
        <v>0.4</v>
      </c>
      <c r="DX31" s="653"/>
      <c r="DY31" s="653"/>
      <c r="DZ31" s="653"/>
      <c r="EA31" s="653"/>
      <c r="EB31" s="653"/>
      <c r="EC31" s="654"/>
    </row>
    <row r="32" spans="2:133" ht="11.25" customHeight="1">
      <c r="B32" s="620" t="s">
        <v>301</v>
      </c>
      <c r="C32" s="621"/>
      <c r="D32" s="621"/>
      <c r="E32" s="621"/>
      <c r="F32" s="621"/>
      <c r="G32" s="621"/>
      <c r="H32" s="621"/>
      <c r="I32" s="621"/>
      <c r="J32" s="621"/>
      <c r="K32" s="621"/>
      <c r="L32" s="621"/>
      <c r="M32" s="621"/>
      <c r="N32" s="621"/>
      <c r="O32" s="621"/>
      <c r="P32" s="621"/>
      <c r="Q32" s="622"/>
      <c r="R32" s="623">
        <v>3442434</v>
      </c>
      <c r="S32" s="624"/>
      <c r="T32" s="624"/>
      <c r="U32" s="624"/>
      <c r="V32" s="624"/>
      <c r="W32" s="624"/>
      <c r="X32" s="624"/>
      <c r="Y32" s="625"/>
      <c r="Z32" s="626">
        <v>7.5</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99.4</v>
      </c>
      <c r="BH32" s="655"/>
      <c r="BI32" s="655"/>
      <c r="BJ32" s="655"/>
      <c r="BK32" s="655"/>
      <c r="BL32" s="655"/>
      <c r="BM32" s="629">
        <v>98.3</v>
      </c>
      <c r="BN32" s="655"/>
      <c r="BO32" s="655"/>
      <c r="BP32" s="655"/>
      <c r="BQ32" s="678"/>
      <c r="BR32" s="680">
        <v>99.3</v>
      </c>
      <c r="BS32" s="655"/>
      <c r="BT32" s="655"/>
      <c r="BU32" s="655"/>
      <c r="BV32" s="655"/>
      <c r="BW32" s="655"/>
      <c r="BX32" s="629">
        <v>98.1</v>
      </c>
      <c r="BY32" s="655"/>
      <c r="BZ32" s="655"/>
      <c r="CA32" s="655"/>
      <c r="CB32" s="678"/>
      <c r="CD32" s="663"/>
      <c r="CE32" s="664"/>
      <c r="CF32" s="620" t="s">
        <v>304</v>
      </c>
      <c r="CG32" s="621"/>
      <c r="CH32" s="621"/>
      <c r="CI32" s="621"/>
      <c r="CJ32" s="621"/>
      <c r="CK32" s="621"/>
      <c r="CL32" s="621"/>
      <c r="CM32" s="621"/>
      <c r="CN32" s="621"/>
      <c r="CO32" s="621"/>
      <c r="CP32" s="621"/>
      <c r="CQ32" s="622"/>
      <c r="CR32" s="623">
        <v>2829</v>
      </c>
      <c r="CS32" s="624"/>
      <c r="CT32" s="624"/>
      <c r="CU32" s="624"/>
      <c r="CV32" s="624"/>
      <c r="CW32" s="624"/>
      <c r="CX32" s="624"/>
      <c r="CY32" s="625"/>
      <c r="CZ32" s="628">
        <v>0</v>
      </c>
      <c r="DA32" s="653"/>
      <c r="DB32" s="653"/>
      <c r="DC32" s="657"/>
      <c r="DD32" s="632">
        <v>2829</v>
      </c>
      <c r="DE32" s="624"/>
      <c r="DF32" s="624"/>
      <c r="DG32" s="624"/>
      <c r="DH32" s="624"/>
      <c r="DI32" s="624"/>
      <c r="DJ32" s="624"/>
      <c r="DK32" s="625"/>
      <c r="DL32" s="632">
        <v>2829</v>
      </c>
      <c r="DM32" s="624"/>
      <c r="DN32" s="624"/>
      <c r="DO32" s="624"/>
      <c r="DP32" s="624"/>
      <c r="DQ32" s="624"/>
      <c r="DR32" s="624"/>
      <c r="DS32" s="624"/>
      <c r="DT32" s="624"/>
      <c r="DU32" s="624"/>
      <c r="DV32" s="625"/>
      <c r="DW32" s="628">
        <v>0</v>
      </c>
      <c r="DX32" s="653"/>
      <c r="DY32" s="653"/>
      <c r="DZ32" s="653"/>
      <c r="EA32" s="653"/>
      <c r="EB32" s="653"/>
      <c r="EC32" s="654"/>
    </row>
    <row r="33" spans="2:133" ht="11.25" customHeight="1">
      <c r="B33" s="620" t="s">
        <v>305</v>
      </c>
      <c r="C33" s="621"/>
      <c r="D33" s="621"/>
      <c r="E33" s="621"/>
      <c r="F33" s="621"/>
      <c r="G33" s="621"/>
      <c r="H33" s="621"/>
      <c r="I33" s="621"/>
      <c r="J33" s="621"/>
      <c r="K33" s="621"/>
      <c r="L33" s="621"/>
      <c r="M33" s="621"/>
      <c r="N33" s="621"/>
      <c r="O33" s="621"/>
      <c r="P33" s="621"/>
      <c r="Q33" s="622"/>
      <c r="R33" s="623">
        <v>66066</v>
      </c>
      <c r="S33" s="624"/>
      <c r="T33" s="624"/>
      <c r="U33" s="624"/>
      <c r="V33" s="624"/>
      <c r="W33" s="624"/>
      <c r="X33" s="624"/>
      <c r="Y33" s="625"/>
      <c r="Z33" s="626">
        <v>0.1</v>
      </c>
      <c r="AA33" s="626"/>
      <c r="AB33" s="626"/>
      <c r="AC33" s="626"/>
      <c r="AD33" s="627">
        <v>33528</v>
      </c>
      <c r="AE33" s="627"/>
      <c r="AF33" s="627"/>
      <c r="AG33" s="627"/>
      <c r="AH33" s="627"/>
      <c r="AI33" s="627"/>
      <c r="AJ33" s="627"/>
      <c r="AK33" s="627"/>
      <c r="AL33" s="628">
        <v>0.1</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99.6</v>
      </c>
      <c r="BH33" s="682"/>
      <c r="BI33" s="682"/>
      <c r="BJ33" s="682"/>
      <c r="BK33" s="682"/>
      <c r="BL33" s="682"/>
      <c r="BM33" s="683">
        <v>99</v>
      </c>
      <c r="BN33" s="682"/>
      <c r="BO33" s="682"/>
      <c r="BP33" s="682"/>
      <c r="BQ33" s="684"/>
      <c r="BR33" s="681">
        <v>99.5</v>
      </c>
      <c r="BS33" s="682"/>
      <c r="BT33" s="682"/>
      <c r="BU33" s="682"/>
      <c r="BV33" s="682"/>
      <c r="BW33" s="682"/>
      <c r="BX33" s="683">
        <v>98</v>
      </c>
      <c r="BY33" s="682"/>
      <c r="BZ33" s="682"/>
      <c r="CA33" s="682"/>
      <c r="CB33" s="684"/>
      <c r="CD33" s="620" t="s">
        <v>307</v>
      </c>
      <c r="CE33" s="621"/>
      <c r="CF33" s="621"/>
      <c r="CG33" s="621"/>
      <c r="CH33" s="621"/>
      <c r="CI33" s="621"/>
      <c r="CJ33" s="621"/>
      <c r="CK33" s="621"/>
      <c r="CL33" s="621"/>
      <c r="CM33" s="621"/>
      <c r="CN33" s="621"/>
      <c r="CO33" s="621"/>
      <c r="CP33" s="621"/>
      <c r="CQ33" s="622"/>
      <c r="CR33" s="623">
        <v>16785079</v>
      </c>
      <c r="CS33" s="655"/>
      <c r="CT33" s="655"/>
      <c r="CU33" s="655"/>
      <c r="CV33" s="655"/>
      <c r="CW33" s="655"/>
      <c r="CX33" s="655"/>
      <c r="CY33" s="656"/>
      <c r="CZ33" s="628">
        <v>36.9</v>
      </c>
      <c r="DA33" s="653"/>
      <c r="DB33" s="653"/>
      <c r="DC33" s="657"/>
      <c r="DD33" s="632">
        <v>13582371</v>
      </c>
      <c r="DE33" s="655"/>
      <c r="DF33" s="655"/>
      <c r="DG33" s="655"/>
      <c r="DH33" s="655"/>
      <c r="DI33" s="655"/>
      <c r="DJ33" s="655"/>
      <c r="DK33" s="656"/>
      <c r="DL33" s="632">
        <v>10261102</v>
      </c>
      <c r="DM33" s="655"/>
      <c r="DN33" s="655"/>
      <c r="DO33" s="655"/>
      <c r="DP33" s="655"/>
      <c r="DQ33" s="655"/>
      <c r="DR33" s="655"/>
      <c r="DS33" s="655"/>
      <c r="DT33" s="655"/>
      <c r="DU33" s="655"/>
      <c r="DV33" s="656"/>
      <c r="DW33" s="628">
        <v>40.299999999999997</v>
      </c>
      <c r="DX33" s="653"/>
      <c r="DY33" s="653"/>
      <c r="DZ33" s="653"/>
      <c r="EA33" s="653"/>
      <c r="EB33" s="653"/>
      <c r="EC33" s="654"/>
    </row>
    <row r="34" spans="2:133" ht="11.25" customHeight="1">
      <c r="B34" s="620" t="s">
        <v>308</v>
      </c>
      <c r="C34" s="621"/>
      <c r="D34" s="621"/>
      <c r="E34" s="621"/>
      <c r="F34" s="621"/>
      <c r="G34" s="621"/>
      <c r="H34" s="621"/>
      <c r="I34" s="621"/>
      <c r="J34" s="621"/>
      <c r="K34" s="621"/>
      <c r="L34" s="621"/>
      <c r="M34" s="621"/>
      <c r="N34" s="621"/>
      <c r="O34" s="621"/>
      <c r="P34" s="621"/>
      <c r="Q34" s="622"/>
      <c r="R34" s="623">
        <v>269767</v>
      </c>
      <c r="S34" s="624"/>
      <c r="T34" s="624"/>
      <c r="U34" s="624"/>
      <c r="V34" s="624"/>
      <c r="W34" s="624"/>
      <c r="X34" s="624"/>
      <c r="Y34" s="625"/>
      <c r="Z34" s="626">
        <v>0.6</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7342666</v>
      </c>
      <c r="CS34" s="624"/>
      <c r="CT34" s="624"/>
      <c r="CU34" s="624"/>
      <c r="CV34" s="624"/>
      <c r="CW34" s="624"/>
      <c r="CX34" s="624"/>
      <c r="CY34" s="625"/>
      <c r="CZ34" s="628">
        <v>16.100000000000001</v>
      </c>
      <c r="DA34" s="653"/>
      <c r="DB34" s="653"/>
      <c r="DC34" s="657"/>
      <c r="DD34" s="632">
        <v>5853952</v>
      </c>
      <c r="DE34" s="624"/>
      <c r="DF34" s="624"/>
      <c r="DG34" s="624"/>
      <c r="DH34" s="624"/>
      <c r="DI34" s="624"/>
      <c r="DJ34" s="624"/>
      <c r="DK34" s="625"/>
      <c r="DL34" s="632">
        <v>4823685</v>
      </c>
      <c r="DM34" s="624"/>
      <c r="DN34" s="624"/>
      <c r="DO34" s="624"/>
      <c r="DP34" s="624"/>
      <c r="DQ34" s="624"/>
      <c r="DR34" s="624"/>
      <c r="DS34" s="624"/>
      <c r="DT34" s="624"/>
      <c r="DU34" s="624"/>
      <c r="DV34" s="625"/>
      <c r="DW34" s="628">
        <v>19</v>
      </c>
      <c r="DX34" s="653"/>
      <c r="DY34" s="653"/>
      <c r="DZ34" s="653"/>
      <c r="EA34" s="653"/>
      <c r="EB34" s="653"/>
      <c r="EC34" s="654"/>
    </row>
    <row r="35" spans="2:133" ht="11.25" customHeight="1">
      <c r="B35" s="620" t="s">
        <v>310</v>
      </c>
      <c r="C35" s="621"/>
      <c r="D35" s="621"/>
      <c r="E35" s="621"/>
      <c r="F35" s="621"/>
      <c r="G35" s="621"/>
      <c r="H35" s="621"/>
      <c r="I35" s="621"/>
      <c r="J35" s="621"/>
      <c r="K35" s="621"/>
      <c r="L35" s="621"/>
      <c r="M35" s="621"/>
      <c r="N35" s="621"/>
      <c r="O35" s="621"/>
      <c r="P35" s="621"/>
      <c r="Q35" s="622"/>
      <c r="R35" s="623">
        <v>1764802</v>
      </c>
      <c r="S35" s="624"/>
      <c r="T35" s="624"/>
      <c r="U35" s="624"/>
      <c r="V35" s="624"/>
      <c r="W35" s="624"/>
      <c r="X35" s="624"/>
      <c r="Y35" s="625"/>
      <c r="Z35" s="626">
        <v>3.9</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393343</v>
      </c>
      <c r="CS35" s="655"/>
      <c r="CT35" s="655"/>
      <c r="CU35" s="655"/>
      <c r="CV35" s="655"/>
      <c r="CW35" s="655"/>
      <c r="CX35" s="655"/>
      <c r="CY35" s="656"/>
      <c r="CZ35" s="628">
        <v>0.9</v>
      </c>
      <c r="DA35" s="653"/>
      <c r="DB35" s="653"/>
      <c r="DC35" s="657"/>
      <c r="DD35" s="632">
        <v>351594</v>
      </c>
      <c r="DE35" s="655"/>
      <c r="DF35" s="655"/>
      <c r="DG35" s="655"/>
      <c r="DH35" s="655"/>
      <c r="DI35" s="655"/>
      <c r="DJ35" s="655"/>
      <c r="DK35" s="656"/>
      <c r="DL35" s="632">
        <v>351594</v>
      </c>
      <c r="DM35" s="655"/>
      <c r="DN35" s="655"/>
      <c r="DO35" s="655"/>
      <c r="DP35" s="655"/>
      <c r="DQ35" s="655"/>
      <c r="DR35" s="655"/>
      <c r="DS35" s="655"/>
      <c r="DT35" s="655"/>
      <c r="DU35" s="655"/>
      <c r="DV35" s="656"/>
      <c r="DW35" s="628">
        <v>1.4</v>
      </c>
      <c r="DX35" s="653"/>
      <c r="DY35" s="653"/>
      <c r="DZ35" s="653"/>
      <c r="EA35" s="653"/>
      <c r="EB35" s="653"/>
      <c r="EC35" s="654"/>
    </row>
    <row r="36" spans="2:133" ht="11.25" customHeight="1">
      <c r="B36" s="620" t="s">
        <v>314</v>
      </c>
      <c r="C36" s="621"/>
      <c r="D36" s="621"/>
      <c r="E36" s="621"/>
      <c r="F36" s="621"/>
      <c r="G36" s="621"/>
      <c r="H36" s="621"/>
      <c r="I36" s="621"/>
      <c r="J36" s="621"/>
      <c r="K36" s="621"/>
      <c r="L36" s="621"/>
      <c r="M36" s="621"/>
      <c r="N36" s="621"/>
      <c r="O36" s="621"/>
      <c r="P36" s="621"/>
      <c r="Q36" s="622"/>
      <c r="R36" s="623">
        <v>241914</v>
      </c>
      <c r="S36" s="624"/>
      <c r="T36" s="624"/>
      <c r="U36" s="624"/>
      <c r="V36" s="624"/>
      <c r="W36" s="624"/>
      <c r="X36" s="624"/>
      <c r="Y36" s="625"/>
      <c r="Z36" s="626">
        <v>0.5</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6097201</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306044</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3579826</v>
      </c>
      <c r="CS36" s="624"/>
      <c r="CT36" s="624"/>
      <c r="CU36" s="624"/>
      <c r="CV36" s="624"/>
      <c r="CW36" s="624"/>
      <c r="CX36" s="624"/>
      <c r="CY36" s="625"/>
      <c r="CZ36" s="628">
        <v>7.9</v>
      </c>
      <c r="DA36" s="653"/>
      <c r="DB36" s="653"/>
      <c r="DC36" s="657"/>
      <c r="DD36" s="632">
        <v>3182298</v>
      </c>
      <c r="DE36" s="624"/>
      <c r="DF36" s="624"/>
      <c r="DG36" s="624"/>
      <c r="DH36" s="624"/>
      <c r="DI36" s="624"/>
      <c r="DJ36" s="624"/>
      <c r="DK36" s="625"/>
      <c r="DL36" s="632">
        <v>1618842</v>
      </c>
      <c r="DM36" s="624"/>
      <c r="DN36" s="624"/>
      <c r="DO36" s="624"/>
      <c r="DP36" s="624"/>
      <c r="DQ36" s="624"/>
      <c r="DR36" s="624"/>
      <c r="DS36" s="624"/>
      <c r="DT36" s="624"/>
      <c r="DU36" s="624"/>
      <c r="DV36" s="625"/>
      <c r="DW36" s="628">
        <v>6.4</v>
      </c>
      <c r="DX36" s="653"/>
      <c r="DY36" s="653"/>
      <c r="DZ36" s="653"/>
      <c r="EA36" s="653"/>
      <c r="EB36" s="653"/>
      <c r="EC36" s="654"/>
    </row>
    <row r="37" spans="2:133" ht="11.25" customHeight="1">
      <c r="B37" s="620" t="s">
        <v>318</v>
      </c>
      <c r="C37" s="621"/>
      <c r="D37" s="621"/>
      <c r="E37" s="621"/>
      <c r="F37" s="621"/>
      <c r="G37" s="621"/>
      <c r="H37" s="621"/>
      <c r="I37" s="621"/>
      <c r="J37" s="621"/>
      <c r="K37" s="621"/>
      <c r="L37" s="621"/>
      <c r="M37" s="621"/>
      <c r="N37" s="621"/>
      <c r="O37" s="621"/>
      <c r="P37" s="621"/>
      <c r="Q37" s="622"/>
      <c r="R37" s="623">
        <v>900315</v>
      </c>
      <c r="S37" s="624"/>
      <c r="T37" s="624"/>
      <c r="U37" s="624"/>
      <c r="V37" s="624"/>
      <c r="W37" s="624"/>
      <c r="X37" s="624"/>
      <c r="Y37" s="625"/>
      <c r="Z37" s="626">
        <v>2</v>
      </c>
      <c r="AA37" s="626"/>
      <c r="AB37" s="626"/>
      <c r="AC37" s="626"/>
      <c r="AD37" s="627">
        <v>41874</v>
      </c>
      <c r="AE37" s="627"/>
      <c r="AF37" s="627"/>
      <c r="AG37" s="627"/>
      <c r="AH37" s="627"/>
      <c r="AI37" s="627"/>
      <c r="AJ37" s="627"/>
      <c r="AK37" s="627"/>
      <c r="AL37" s="628">
        <v>0.2</v>
      </c>
      <c r="AM37" s="629"/>
      <c r="AN37" s="629"/>
      <c r="AO37" s="630"/>
      <c r="AQ37" s="686" t="s">
        <v>319</v>
      </c>
      <c r="AR37" s="687"/>
      <c r="AS37" s="687"/>
      <c r="AT37" s="687"/>
      <c r="AU37" s="687"/>
      <c r="AV37" s="687"/>
      <c r="AW37" s="687"/>
      <c r="AX37" s="687"/>
      <c r="AY37" s="688"/>
      <c r="AZ37" s="623">
        <v>800000</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206235</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2877</v>
      </c>
      <c r="CS37" s="655"/>
      <c r="CT37" s="655"/>
      <c r="CU37" s="655"/>
      <c r="CV37" s="655"/>
      <c r="CW37" s="655"/>
      <c r="CX37" s="655"/>
      <c r="CY37" s="656"/>
      <c r="CZ37" s="628">
        <v>0</v>
      </c>
      <c r="DA37" s="653"/>
      <c r="DB37" s="653"/>
      <c r="DC37" s="657"/>
      <c r="DD37" s="632">
        <v>2877</v>
      </c>
      <c r="DE37" s="655"/>
      <c r="DF37" s="655"/>
      <c r="DG37" s="655"/>
      <c r="DH37" s="655"/>
      <c r="DI37" s="655"/>
      <c r="DJ37" s="655"/>
      <c r="DK37" s="656"/>
      <c r="DL37" s="632">
        <v>2877</v>
      </c>
      <c r="DM37" s="655"/>
      <c r="DN37" s="655"/>
      <c r="DO37" s="655"/>
      <c r="DP37" s="655"/>
      <c r="DQ37" s="655"/>
      <c r="DR37" s="655"/>
      <c r="DS37" s="655"/>
      <c r="DT37" s="655"/>
      <c r="DU37" s="655"/>
      <c r="DV37" s="656"/>
      <c r="DW37" s="628">
        <v>0</v>
      </c>
      <c r="DX37" s="653"/>
      <c r="DY37" s="653"/>
      <c r="DZ37" s="653"/>
      <c r="EA37" s="653"/>
      <c r="EB37" s="653"/>
      <c r="EC37" s="654"/>
    </row>
    <row r="38" spans="2:133" ht="11.25" customHeight="1">
      <c r="B38" s="620" t="s">
        <v>322</v>
      </c>
      <c r="C38" s="621"/>
      <c r="D38" s="621"/>
      <c r="E38" s="621"/>
      <c r="F38" s="621"/>
      <c r="G38" s="621"/>
      <c r="H38" s="621"/>
      <c r="I38" s="621"/>
      <c r="J38" s="621"/>
      <c r="K38" s="621"/>
      <c r="L38" s="621"/>
      <c r="M38" s="621"/>
      <c r="N38" s="621"/>
      <c r="O38" s="621"/>
      <c r="P38" s="621"/>
      <c r="Q38" s="622"/>
      <c r="R38" s="623">
        <v>1935500</v>
      </c>
      <c r="S38" s="624"/>
      <c r="T38" s="624"/>
      <c r="U38" s="624"/>
      <c r="V38" s="624"/>
      <c r="W38" s="624"/>
      <c r="X38" s="624"/>
      <c r="Y38" s="625"/>
      <c r="Z38" s="626">
        <v>4.2</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789247</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11714</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4489432</v>
      </c>
      <c r="CS38" s="624"/>
      <c r="CT38" s="624"/>
      <c r="CU38" s="624"/>
      <c r="CV38" s="624"/>
      <c r="CW38" s="624"/>
      <c r="CX38" s="624"/>
      <c r="CY38" s="625"/>
      <c r="CZ38" s="628">
        <v>9.9</v>
      </c>
      <c r="DA38" s="653"/>
      <c r="DB38" s="653"/>
      <c r="DC38" s="657"/>
      <c r="DD38" s="632">
        <v>3601503</v>
      </c>
      <c r="DE38" s="624"/>
      <c r="DF38" s="624"/>
      <c r="DG38" s="624"/>
      <c r="DH38" s="624"/>
      <c r="DI38" s="624"/>
      <c r="DJ38" s="624"/>
      <c r="DK38" s="625"/>
      <c r="DL38" s="632">
        <v>3466981</v>
      </c>
      <c r="DM38" s="624"/>
      <c r="DN38" s="624"/>
      <c r="DO38" s="624"/>
      <c r="DP38" s="624"/>
      <c r="DQ38" s="624"/>
      <c r="DR38" s="624"/>
      <c r="DS38" s="624"/>
      <c r="DT38" s="624"/>
      <c r="DU38" s="624"/>
      <c r="DV38" s="625"/>
      <c r="DW38" s="628">
        <v>13.6</v>
      </c>
      <c r="DX38" s="653"/>
      <c r="DY38" s="653"/>
      <c r="DZ38" s="653"/>
      <c r="EA38" s="653"/>
      <c r="EB38" s="653"/>
      <c r="EC38" s="654"/>
    </row>
    <row r="39" spans="2:133" ht="11.25" customHeight="1">
      <c r="B39" s="620" t="s">
        <v>326</v>
      </c>
      <c r="C39" s="621"/>
      <c r="D39" s="621"/>
      <c r="E39" s="621"/>
      <c r="F39" s="621"/>
      <c r="G39" s="621"/>
      <c r="H39" s="621"/>
      <c r="I39" s="621"/>
      <c r="J39" s="621"/>
      <c r="K39" s="621"/>
      <c r="L39" s="621"/>
      <c r="M39" s="621"/>
      <c r="N39" s="621"/>
      <c r="O39" s="621"/>
      <c r="P39" s="621"/>
      <c r="Q39" s="622"/>
      <c r="R39" s="623">
        <v>273900</v>
      </c>
      <c r="S39" s="624"/>
      <c r="T39" s="624"/>
      <c r="U39" s="624"/>
      <c r="V39" s="624"/>
      <c r="W39" s="624"/>
      <c r="X39" s="624"/>
      <c r="Y39" s="625"/>
      <c r="Z39" s="626">
        <v>0.6</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18522</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16429</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301670</v>
      </c>
      <c r="CS39" s="655"/>
      <c r="CT39" s="655"/>
      <c r="CU39" s="655"/>
      <c r="CV39" s="655"/>
      <c r="CW39" s="655"/>
      <c r="CX39" s="655"/>
      <c r="CY39" s="656"/>
      <c r="CZ39" s="628">
        <v>0.7</v>
      </c>
      <c r="DA39" s="653"/>
      <c r="DB39" s="653"/>
      <c r="DC39" s="657"/>
      <c r="DD39" s="632">
        <v>35982</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c r="B40" s="620" t="s">
        <v>330</v>
      </c>
      <c r="C40" s="621"/>
      <c r="D40" s="621"/>
      <c r="E40" s="621"/>
      <c r="F40" s="621"/>
      <c r="G40" s="621"/>
      <c r="H40" s="621"/>
      <c r="I40" s="621"/>
      <c r="J40" s="621"/>
      <c r="K40" s="621"/>
      <c r="L40" s="621"/>
      <c r="M40" s="621"/>
      <c r="N40" s="621"/>
      <c r="O40" s="621"/>
      <c r="P40" s="621"/>
      <c r="Q40" s="622"/>
      <c r="R40" s="623">
        <v>146300</v>
      </c>
      <c r="S40" s="624"/>
      <c r="T40" s="624"/>
      <c r="U40" s="624"/>
      <c r="V40" s="624"/>
      <c r="W40" s="624"/>
      <c r="X40" s="624"/>
      <c r="Y40" s="625"/>
      <c r="Z40" s="626">
        <v>0.3</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v>7335</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131</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678142</v>
      </c>
      <c r="CS40" s="624"/>
      <c r="CT40" s="624"/>
      <c r="CU40" s="624"/>
      <c r="CV40" s="624"/>
      <c r="CW40" s="624"/>
      <c r="CX40" s="624"/>
      <c r="CY40" s="625"/>
      <c r="CZ40" s="628">
        <v>1.5</v>
      </c>
      <c r="DA40" s="653"/>
      <c r="DB40" s="653"/>
      <c r="DC40" s="657"/>
      <c r="DD40" s="632">
        <v>557042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c r="B41" s="644" t="s">
        <v>335</v>
      </c>
      <c r="C41" s="645"/>
      <c r="D41" s="645"/>
      <c r="E41" s="645"/>
      <c r="F41" s="645"/>
      <c r="G41" s="645"/>
      <c r="H41" s="645"/>
      <c r="I41" s="645"/>
      <c r="J41" s="645"/>
      <c r="K41" s="645"/>
      <c r="L41" s="645"/>
      <c r="M41" s="645"/>
      <c r="N41" s="645"/>
      <c r="O41" s="645"/>
      <c r="P41" s="645"/>
      <c r="Q41" s="646"/>
      <c r="R41" s="695">
        <v>45720883</v>
      </c>
      <c r="S41" s="696"/>
      <c r="T41" s="696"/>
      <c r="U41" s="696"/>
      <c r="V41" s="696"/>
      <c r="W41" s="696"/>
      <c r="X41" s="696"/>
      <c r="Y41" s="700"/>
      <c r="Z41" s="701">
        <v>100</v>
      </c>
      <c r="AA41" s="701"/>
      <c r="AB41" s="701"/>
      <c r="AC41" s="701"/>
      <c r="AD41" s="702">
        <v>25012535</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1031988</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c r="AQ42" s="692" t="s">
        <v>339</v>
      </c>
      <c r="AR42" s="693"/>
      <c r="AS42" s="693"/>
      <c r="AT42" s="693"/>
      <c r="AU42" s="693"/>
      <c r="AV42" s="693"/>
      <c r="AW42" s="693"/>
      <c r="AX42" s="693"/>
      <c r="AY42" s="694"/>
      <c r="AZ42" s="695">
        <v>3450109</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378</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3126910</v>
      </c>
      <c r="CS42" s="655"/>
      <c r="CT42" s="655"/>
      <c r="CU42" s="655"/>
      <c r="CV42" s="655"/>
      <c r="CW42" s="655"/>
      <c r="CX42" s="655"/>
      <c r="CY42" s="656"/>
      <c r="CZ42" s="628">
        <v>6.9</v>
      </c>
      <c r="DA42" s="653"/>
      <c r="DB42" s="653"/>
      <c r="DC42" s="657"/>
      <c r="DD42" s="632">
        <v>465553</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c r="B43" s="202" t="s">
        <v>342</v>
      </c>
      <c r="CD43" s="620" t="s">
        <v>343</v>
      </c>
      <c r="CE43" s="621"/>
      <c r="CF43" s="621"/>
      <c r="CG43" s="621"/>
      <c r="CH43" s="621"/>
      <c r="CI43" s="621"/>
      <c r="CJ43" s="621"/>
      <c r="CK43" s="621"/>
      <c r="CL43" s="621"/>
      <c r="CM43" s="621"/>
      <c r="CN43" s="621"/>
      <c r="CO43" s="621"/>
      <c r="CP43" s="621"/>
      <c r="CQ43" s="622"/>
      <c r="CR43" s="623">
        <v>62349</v>
      </c>
      <c r="CS43" s="655"/>
      <c r="CT43" s="655"/>
      <c r="CU43" s="655"/>
      <c r="CV43" s="655"/>
      <c r="CW43" s="655"/>
      <c r="CX43" s="655"/>
      <c r="CY43" s="656"/>
      <c r="CZ43" s="628">
        <v>0.1</v>
      </c>
      <c r="DA43" s="653"/>
      <c r="DB43" s="653"/>
      <c r="DC43" s="657"/>
      <c r="DD43" s="632">
        <v>62349</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3126910</v>
      </c>
      <c r="CS44" s="624"/>
      <c r="CT44" s="624"/>
      <c r="CU44" s="624"/>
      <c r="CV44" s="624"/>
      <c r="CW44" s="624"/>
      <c r="CX44" s="624"/>
      <c r="CY44" s="625"/>
      <c r="CZ44" s="628">
        <v>6.9</v>
      </c>
      <c r="DA44" s="629"/>
      <c r="DB44" s="629"/>
      <c r="DC44" s="635"/>
      <c r="DD44" s="632">
        <v>465553</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1494910</v>
      </c>
      <c r="CS45" s="655"/>
      <c r="CT45" s="655"/>
      <c r="CU45" s="655"/>
      <c r="CV45" s="655"/>
      <c r="CW45" s="655"/>
      <c r="CX45" s="655"/>
      <c r="CY45" s="656"/>
      <c r="CZ45" s="628">
        <v>3.3</v>
      </c>
      <c r="DA45" s="653"/>
      <c r="DB45" s="653"/>
      <c r="DC45" s="657"/>
      <c r="DD45" s="632">
        <v>42484</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c r="B46" s="213"/>
      <c r="CD46" s="661"/>
      <c r="CE46" s="662"/>
      <c r="CF46" s="620" t="s">
        <v>348</v>
      </c>
      <c r="CG46" s="621"/>
      <c r="CH46" s="621"/>
      <c r="CI46" s="621"/>
      <c r="CJ46" s="621"/>
      <c r="CK46" s="621"/>
      <c r="CL46" s="621"/>
      <c r="CM46" s="621"/>
      <c r="CN46" s="621"/>
      <c r="CO46" s="621"/>
      <c r="CP46" s="621"/>
      <c r="CQ46" s="622"/>
      <c r="CR46" s="623">
        <v>1632000</v>
      </c>
      <c r="CS46" s="624"/>
      <c r="CT46" s="624"/>
      <c r="CU46" s="624"/>
      <c r="CV46" s="624"/>
      <c r="CW46" s="624"/>
      <c r="CX46" s="624"/>
      <c r="CY46" s="625"/>
      <c r="CZ46" s="628">
        <v>3.6</v>
      </c>
      <c r="DA46" s="629"/>
      <c r="DB46" s="629"/>
      <c r="DC46" s="635"/>
      <c r="DD46" s="632">
        <v>423069</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c r="B47" s="213"/>
      <c r="CD47" s="661"/>
      <c r="CE47" s="662"/>
      <c r="CF47" s="620" t="s">
        <v>349</v>
      </c>
      <c r="CG47" s="621"/>
      <c r="CH47" s="621"/>
      <c r="CI47" s="621"/>
      <c r="CJ47" s="621"/>
      <c r="CK47" s="621"/>
      <c r="CL47" s="621"/>
      <c r="CM47" s="621"/>
      <c r="CN47" s="621"/>
      <c r="CO47" s="621"/>
      <c r="CP47" s="621"/>
      <c r="CQ47" s="622"/>
      <c r="CR47" s="623" t="s">
        <v>122</v>
      </c>
      <c r="CS47" s="655"/>
      <c r="CT47" s="655"/>
      <c r="CU47" s="655"/>
      <c r="CV47" s="655"/>
      <c r="CW47" s="655"/>
      <c r="CX47" s="655"/>
      <c r="CY47" s="656"/>
      <c r="CZ47" s="628" t="s">
        <v>122</v>
      </c>
      <c r="DA47" s="653"/>
      <c r="DB47" s="653"/>
      <c r="DC47" s="657"/>
      <c r="DD47" s="632" t="s">
        <v>122</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c r="B49" s="213"/>
      <c r="CD49" s="644" t="s">
        <v>351</v>
      </c>
      <c r="CE49" s="645"/>
      <c r="CF49" s="645"/>
      <c r="CG49" s="645"/>
      <c r="CH49" s="645"/>
      <c r="CI49" s="645"/>
      <c r="CJ49" s="645"/>
      <c r="CK49" s="645"/>
      <c r="CL49" s="645"/>
      <c r="CM49" s="645"/>
      <c r="CN49" s="645"/>
      <c r="CO49" s="645"/>
      <c r="CP49" s="645"/>
      <c r="CQ49" s="646"/>
      <c r="CR49" s="695">
        <v>45524144</v>
      </c>
      <c r="CS49" s="682"/>
      <c r="CT49" s="682"/>
      <c r="CU49" s="682"/>
      <c r="CV49" s="682"/>
      <c r="CW49" s="682"/>
      <c r="CX49" s="682"/>
      <c r="CY49" s="711"/>
      <c r="CZ49" s="703">
        <v>100</v>
      </c>
      <c r="DA49" s="712"/>
      <c r="DB49" s="712"/>
      <c r="DC49" s="713"/>
      <c r="DD49" s="714">
        <v>30805349</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XdcN3XCehupERULnso8tSy7n4Xx8uv0D75yHj3aWA7HemJYw9+QjxgqgW3IxzHQy41SylEdfkcwIBfBrKDgL+A==" saltValue="ynIkva5YQQPxyk13PvcPe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3"/>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cols>
    <col min="1" max="130" width="2.77734375" style="219" customWidth="1"/>
    <col min="131" max="131" width="1.6640625" style="219" customWidth="1"/>
    <col min="132" max="16384" width="9" style="219" hidden="1"/>
  </cols>
  <sheetData>
    <row r="1" spans="1:131" ht="11.25" customHeight="1" thickBot="1">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c r="A7" s="224">
        <v>1</v>
      </c>
      <c r="B7" s="749" t="s">
        <v>374</v>
      </c>
      <c r="C7" s="750"/>
      <c r="D7" s="750"/>
      <c r="E7" s="750"/>
      <c r="F7" s="750"/>
      <c r="G7" s="750"/>
      <c r="H7" s="750"/>
      <c r="I7" s="750"/>
      <c r="J7" s="750"/>
      <c r="K7" s="750"/>
      <c r="L7" s="750"/>
      <c r="M7" s="750"/>
      <c r="N7" s="750"/>
      <c r="O7" s="750"/>
      <c r="P7" s="751"/>
      <c r="Q7" s="752">
        <v>46383</v>
      </c>
      <c r="R7" s="753"/>
      <c r="S7" s="753"/>
      <c r="T7" s="753"/>
      <c r="U7" s="753"/>
      <c r="V7" s="753">
        <v>46186</v>
      </c>
      <c r="W7" s="753"/>
      <c r="X7" s="753"/>
      <c r="Y7" s="753"/>
      <c r="Z7" s="753"/>
      <c r="AA7" s="753">
        <v>197</v>
      </c>
      <c r="AB7" s="753"/>
      <c r="AC7" s="753"/>
      <c r="AD7" s="753"/>
      <c r="AE7" s="754"/>
      <c r="AF7" s="755">
        <v>142</v>
      </c>
      <c r="AG7" s="756"/>
      <c r="AH7" s="756"/>
      <c r="AI7" s="756"/>
      <c r="AJ7" s="757"/>
      <c r="AK7" s="758">
        <v>1765</v>
      </c>
      <c r="AL7" s="759"/>
      <c r="AM7" s="759"/>
      <c r="AN7" s="759"/>
      <c r="AO7" s="759"/>
      <c r="AP7" s="759">
        <v>28710</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549</v>
      </c>
      <c r="BT7" s="747"/>
      <c r="BU7" s="747"/>
      <c r="BV7" s="747"/>
      <c r="BW7" s="747"/>
      <c r="BX7" s="747"/>
      <c r="BY7" s="747"/>
      <c r="BZ7" s="747"/>
      <c r="CA7" s="747"/>
      <c r="CB7" s="747"/>
      <c r="CC7" s="747"/>
      <c r="CD7" s="747"/>
      <c r="CE7" s="747"/>
      <c r="CF7" s="747"/>
      <c r="CG7" s="762"/>
      <c r="CH7" s="743">
        <v>-34</v>
      </c>
      <c r="CI7" s="744"/>
      <c r="CJ7" s="744"/>
      <c r="CK7" s="744"/>
      <c r="CL7" s="745"/>
      <c r="CM7" s="743">
        <v>194</v>
      </c>
      <c r="CN7" s="744"/>
      <c r="CO7" s="744"/>
      <c r="CP7" s="744"/>
      <c r="CQ7" s="745"/>
      <c r="CR7" s="743">
        <v>13</v>
      </c>
      <c r="CS7" s="744"/>
      <c r="CT7" s="744"/>
      <c r="CU7" s="744"/>
      <c r="CV7" s="745"/>
      <c r="CW7" s="743">
        <v>66</v>
      </c>
      <c r="CX7" s="744"/>
      <c r="CY7" s="744"/>
      <c r="CZ7" s="744"/>
      <c r="DA7" s="745"/>
      <c r="DB7" s="743" t="s">
        <v>562</v>
      </c>
      <c r="DC7" s="744"/>
      <c r="DD7" s="744"/>
      <c r="DE7" s="744"/>
      <c r="DF7" s="745"/>
      <c r="DG7" s="743" t="s">
        <v>487</v>
      </c>
      <c r="DH7" s="744"/>
      <c r="DI7" s="744"/>
      <c r="DJ7" s="744"/>
      <c r="DK7" s="745"/>
      <c r="DL7" s="743" t="s">
        <v>487</v>
      </c>
      <c r="DM7" s="744"/>
      <c r="DN7" s="744"/>
      <c r="DO7" s="744"/>
      <c r="DP7" s="745"/>
      <c r="DQ7" s="743" t="s">
        <v>487</v>
      </c>
      <c r="DR7" s="744"/>
      <c r="DS7" s="744"/>
      <c r="DT7" s="744"/>
      <c r="DU7" s="745"/>
      <c r="DV7" s="746"/>
      <c r="DW7" s="747"/>
      <c r="DX7" s="747"/>
      <c r="DY7" s="747"/>
      <c r="DZ7" s="748"/>
      <c r="EA7" s="222"/>
    </row>
    <row r="8" spans="1:131" s="223" customFormat="1" ht="26.25" customHeight="1">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550</v>
      </c>
      <c r="BT8" s="774"/>
      <c r="BU8" s="774"/>
      <c r="BV8" s="774"/>
      <c r="BW8" s="774"/>
      <c r="BX8" s="774"/>
      <c r="BY8" s="774"/>
      <c r="BZ8" s="774"/>
      <c r="CA8" s="774"/>
      <c r="CB8" s="774"/>
      <c r="CC8" s="774"/>
      <c r="CD8" s="774"/>
      <c r="CE8" s="774"/>
      <c r="CF8" s="774"/>
      <c r="CG8" s="775"/>
      <c r="CH8" s="776">
        <v>4</v>
      </c>
      <c r="CI8" s="777"/>
      <c r="CJ8" s="777"/>
      <c r="CK8" s="777"/>
      <c r="CL8" s="778"/>
      <c r="CM8" s="776">
        <v>489</v>
      </c>
      <c r="CN8" s="777"/>
      <c r="CO8" s="777"/>
      <c r="CP8" s="777"/>
      <c r="CQ8" s="778"/>
      <c r="CR8" s="776">
        <v>31</v>
      </c>
      <c r="CS8" s="777"/>
      <c r="CT8" s="777"/>
      <c r="CU8" s="777"/>
      <c r="CV8" s="778"/>
      <c r="CW8" s="776" t="s">
        <v>548</v>
      </c>
      <c r="CX8" s="777"/>
      <c r="CY8" s="777"/>
      <c r="CZ8" s="777"/>
      <c r="DA8" s="778"/>
      <c r="DB8" s="776" t="s">
        <v>487</v>
      </c>
      <c r="DC8" s="777"/>
      <c r="DD8" s="777"/>
      <c r="DE8" s="777"/>
      <c r="DF8" s="778"/>
      <c r="DG8" s="776" t="s">
        <v>487</v>
      </c>
      <c r="DH8" s="777"/>
      <c r="DI8" s="777"/>
      <c r="DJ8" s="777"/>
      <c r="DK8" s="778"/>
      <c r="DL8" s="776" t="s">
        <v>487</v>
      </c>
      <c r="DM8" s="777"/>
      <c r="DN8" s="777"/>
      <c r="DO8" s="777"/>
      <c r="DP8" s="778"/>
      <c r="DQ8" s="776" t="s">
        <v>487</v>
      </c>
      <c r="DR8" s="777"/>
      <c r="DS8" s="777"/>
      <c r="DT8" s="777"/>
      <c r="DU8" s="778"/>
      <c r="DV8" s="773"/>
      <c r="DW8" s="774"/>
      <c r="DX8" s="774"/>
      <c r="DY8" s="774"/>
      <c r="DZ8" s="779"/>
      <c r="EA8" s="222"/>
    </row>
    <row r="9" spans="1:131" s="223" customFormat="1" ht="26.25" customHeight="1">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551</v>
      </c>
      <c r="BT9" s="774"/>
      <c r="BU9" s="774"/>
      <c r="BV9" s="774"/>
      <c r="BW9" s="774"/>
      <c r="BX9" s="774"/>
      <c r="BY9" s="774"/>
      <c r="BZ9" s="774"/>
      <c r="CA9" s="774"/>
      <c r="CB9" s="774"/>
      <c r="CC9" s="774"/>
      <c r="CD9" s="774"/>
      <c r="CE9" s="774"/>
      <c r="CF9" s="774"/>
      <c r="CG9" s="775"/>
      <c r="CH9" s="776">
        <v>214</v>
      </c>
      <c r="CI9" s="777"/>
      <c r="CJ9" s="777"/>
      <c r="CK9" s="777"/>
      <c r="CL9" s="778"/>
      <c r="CM9" s="776">
        <v>598</v>
      </c>
      <c r="CN9" s="777"/>
      <c r="CO9" s="777"/>
      <c r="CP9" s="777"/>
      <c r="CQ9" s="778"/>
      <c r="CR9" s="776">
        <v>120</v>
      </c>
      <c r="CS9" s="777"/>
      <c r="CT9" s="777"/>
      <c r="CU9" s="777"/>
      <c r="CV9" s="778"/>
      <c r="CW9" s="776">
        <v>18</v>
      </c>
      <c r="CX9" s="777"/>
      <c r="CY9" s="777"/>
      <c r="CZ9" s="777"/>
      <c r="DA9" s="778"/>
      <c r="DB9" s="776" t="s">
        <v>487</v>
      </c>
      <c r="DC9" s="777"/>
      <c r="DD9" s="777"/>
      <c r="DE9" s="777"/>
      <c r="DF9" s="778"/>
      <c r="DG9" s="776" t="s">
        <v>487</v>
      </c>
      <c r="DH9" s="777"/>
      <c r="DI9" s="777"/>
      <c r="DJ9" s="777"/>
      <c r="DK9" s="778"/>
      <c r="DL9" s="776" t="s">
        <v>487</v>
      </c>
      <c r="DM9" s="777"/>
      <c r="DN9" s="777"/>
      <c r="DO9" s="777"/>
      <c r="DP9" s="778"/>
      <c r="DQ9" s="776" t="s">
        <v>487</v>
      </c>
      <c r="DR9" s="777"/>
      <c r="DS9" s="777"/>
      <c r="DT9" s="777"/>
      <c r="DU9" s="778"/>
      <c r="DV9" s="773"/>
      <c r="DW9" s="774"/>
      <c r="DX9" s="774"/>
      <c r="DY9" s="774"/>
      <c r="DZ9" s="779"/>
      <c r="EA9" s="222"/>
    </row>
    <row r="10" spans="1:131" s="223" customFormat="1" ht="26.25" customHeight="1">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c r="A23" s="228" t="s">
        <v>376</v>
      </c>
      <c r="B23" s="789" t="s">
        <v>377</v>
      </c>
      <c r="C23" s="790"/>
      <c r="D23" s="790"/>
      <c r="E23" s="790"/>
      <c r="F23" s="790"/>
      <c r="G23" s="790"/>
      <c r="H23" s="790"/>
      <c r="I23" s="790"/>
      <c r="J23" s="790"/>
      <c r="K23" s="790"/>
      <c r="L23" s="790"/>
      <c r="M23" s="790"/>
      <c r="N23" s="790"/>
      <c r="O23" s="790"/>
      <c r="P23" s="791"/>
      <c r="Q23" s="792">
        <v>46383</v>
      </c>
      <c r="R23" s="793"/>
      <c r="S23" s="793"/>
      <c r="T23" s="793"/>
      <c r="U23" s="793"/>
      <c r="V23" s="793">
        <v>46186</v>
      </c>
      <c r="W23" s="793"/>
      <c r="X23" s="793"/>
      <c r="Y23" s="793"/>
      <c r="Z23" s="793"/>
      <c r="AA23" s="793">
        <v>197</v>
      </c>
      <c r="AB23" s="793"/>
      <c r="AC23" s="793"/>
      <c r="AD23" s="793"/>
      <c r="AE23" s="794"/>
      <c r="AF23" s="795">
        <v>142</v>
      </c>
      <c r="AG23" s="793"/>
      <c r="AH23" s="793"/>
      <c r="AI23" s="793"/>
      <c r="AJ23" s="796"/>
      <c r="AK23" s="797"/>
      <c r="AL23" s="798"/>
      <c r="AM23" s="798"/>
      <c r="AN23" s="798"/>
      <c r="AO23" s="798"/>
      <c r="AP23" s="793">
        <v>28710</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c r="A28" s="230">
        <v>1</v>
      </c>
      <c r="B28" s="749" t="s">
        <v>388</v>
      </c>
      <c r="C28" s="750"/>
      <c r="D28" s="750"/>
      <c r="E28" s="750"/>
      <c r="F28" s="750"/>
      <c r="G28" s="750"/>
      <c r="H28" s="750"/>
      <c r="I28" s="750"/>
      <c r="J28" s="750"/>
      <c r="K28" s="750"/>
      <c r="L28" s="750"/>
      <c r="M28" s="750"/>
      <c r="N28" s="750"/>
      <c r="O28" s="750"/>
      <c r="P28" s="751"/>
      <c r="Q28" s="822">
        <v>10007</v>
      </c>
      <c r="R28" s="823"/>
      <c r="S28" s="823"/>
      <c r="T28" s="823"/>
      <c r="U28" s="823"/>
      <c r="V28" s="823">
        <v>9701</v>
      </c>
      <c r="W28" s="823"/>
      <c r="X28" s="823"/>
      <c r="Y28" s="823"/>
      <c r="Z28" s="823"/>
      <c r="AA28" s="823">
        <v>306</v>
      </c>
      <c r="AB28" s="823"/>
      <c r="AC28" s="823"/>
      <c r="AD28" s="823"/>
      <c r="AE28" s="824"/>
      <c r="AF28" s="825">
        <v>306</v>
      </c>
      <c r="AG28" s="823"/>
      <c r="AH28" s="823"/>
      <c r="AI28" s="823"/>
      <c r="AJ28" s="826"/>
      <c r="AK28" s="827">
        <v>1032</v>
      </c>
      <c r="AL28" s="828"/>
      <c r="AM28" s="828"/>
      <c r="AN28" s="828"/>
      <c r="AO28" s="828"/>
      <c r="AP28" s="828" t="s">
        <v>548</v>
      </c>
      <c r="AQ28" s="828"/>
      <c r="AR28" s="828"/>
      <c r="AS28" s="828"/>
      <c r="AT28" s="828"/>
      <c r="AU28" s="828" t="s">
        <v>548</v>
      </c>
      <c r="AV28" s="828"/>
      <c r="AW28" s="828"/>
      <c r="AX28" s="828"/>
      <c r="AY28" s="828"/>
      <c r="AZ28" s="829" t="s">
        <v>548</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c r="A29" s="230">
        <v>2</v>
      </c>
      <c r="B29" s="780" t="s">
        <v>389</v>
      </c>
      <c r="C29" s="781"/>
      <c r="D29" s="781"/>
      <c r="E29" s="781"/>
      <c r="F29" s="781"/>
      <c r="G29" s="781"/>
      <c r="H29" s="781"/>
      <c r="I29" s="781"/>
      <c r="J29" s="781"/>
      <c r="K29" s="781"/>
      <c r="L29" s="781"/>
      <c r="M29" s="781"/>
      <c r="N29" s="781"/>
      <c r="O29" s="781"/>
      <c r="P29" s="782"/>
      <c r="Q29" s="783">
        <v>10564</v>
      </c>
      <c r="R29" s="784"/>
      <c r="S29" s="784"/>
      <c r="T29" s="784"/>
      <c r="U29" s="784"/>
      <c r="V29" s="784">
        <v>10349</v>
      </c>
      <c r="W29" s="784"/>
      <c r="X29" s="784"/>
      <c r="Y29" s="784"/>
      <c r="Z29" s="784"/>
      <c r="AA29" s="784">
        <v>215</v>
      </c>
      <c r="AB29" s="784"/>
      <c r="AC29" s="784"/>
      <c r="AD29" s="784"/>
      <c r="AE29" s="785"/>
      <c r="AF29" s="786">
        <v>215</v>
      </c>
      <c r="AG29" s="787"/>
      <c r="AH29" s="787"/>
      <c r="AI29" s="787"/>
      <c r="AJ29" s="788"/>
      <c r="AK29" s="834">
        <v>1624</v>
      </c>
      <c r="AL29" s="830"/>
      <c r="AM29" s="830"/>
      <c r="AN29" s="830"/>
      <c r="AO29" s="830"/>
      <c r="AP29" s="830" t="s">
        <v>487</v>
      </c>
      <c r="AQ29" s="830"/>
      <c r="AR29" s="830"/>
      <c r="AS29" s="830"/>
      <c r="AT29" s="830"/>
      <c r="AU29" s="830" t="s">
        <v>487</v>
      </c>
      <c r="AV29" s="830"/>
      <c r="AW29" s="830"/>
      <c r="AX29" s="830"/>
      <c r="AY29" s="830"/>
      <c r="AZ29" s="831" t="s">
        <v>487</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c r="A30" s="230">
        <v>3</v>
      </c>
      <c r="B30" s="780" t="s">
        <v>390</v>
      </c>
      <c r="C30" s="781"/>
      <c r="D30" s="781"/>
      <c r="E30" s="781"/>
      <c r="F30" s="781"/>
      <c r="G30" s="781"/>
      <c r="H30" s="781"/>
      <c r="I30" s="781"/>
      <c r="J30" s="781"/>
      <c r="K30" s="781"/>
      <c r="L30" s="781"/>
      <c r="M30" s="781"/>
      <c r="N30" s="781"/>
      <c r="O30" s="781"/>
      <c r="P30" s="782"/>
      <c r="Q30" s="783">
        <v>2416</v>
      </c>
      <c r="R30" s="784"/>
      <c r="S30" s="784"/>
      <c r="T30" s="784"/>
      <c r="U30" s="784"/>
      <c r="V30" s="784">
        <v>2331</v>
      </c>
      <c r="W30" s="784"/>
      <c r="X30" s="784"/>
      <c r="Y30" s="784"/>
      <c r="Z30" s="784"/>
      <c r="AA30" s="784">
        <v>84</v>
      </c>
      <c r="AB30" s="784"/>
      <c r="AC30" s="784"/>
      <c r="AD30" s="784"/>
      <c r="AE30" s="785"/>
      <c r="AF30" s="786">
        <v>84</v>
      </c>
      <c r="AG30" s="787"/>
      <c r="AH30" s="787"/>
      <c r="AI30" s="787"/>
      <c r="AJ30" s="788"/>
      <c r="AK30" s="834">
        <v>430</v>
      </c>
      <c r="AL30" s="830"/>
      <c r="AM30" s="830"/>
      <c r="AN30" s="830"/>
      <c r="AO30" s="830"/>
      <c r="AP30" s="830" t="s">
        <v>487</v>
      </c>
      <c r="AQ30" s="830"/>
      <c r="AR30" s="830"/>
      <c r="AS30" s="830"/>
      <c r="AT30" s="830"/>
      <c r="AU30" s="830" t="s">
        <v>487</v>
      </c>
      <c r="AV30" s="830"/>
      <c r="AW30" s="830"/>
      <c r="AX30" s="830"/>
      <c r="AY30" s="830"/>
      <c r="AZ30" s="831" t="s">
        <v>487</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c r="A31" s="230">
        <v>4</v>
      </c>
      <c r="B31" s="780" t="s">
        <v>391</v>
      </c>
      <c r="C31" s="781"/>
      <c r="D31" s="781"/>
      <c r="E31" s="781"/>
      <c r="F31" s="781"/>
      <c r="G31" s="781"/>
      <c r="H31" s="781"/>
      <c r="I31" s="781"/>
      <c r="J31" s="781"/>
      <c r="K31" s="781"/>
      <c r="L31" s="781"/>
      <c r="M31" s="781"/>
      <c r="N31" s="781"/>
      <c r="O31" s="781"/>
      <c r="P31" s="782"/>
      <c r="Q31" s="783">
        <v>2260</v>
      </c>
      <c r="R31" s="784"/>
      <c r="S31" s="784"/>
      <c r="T31" s="784"/>
      <c r="U31" s="784"/>
      <c r="V31" s="784">
        <v>2132</v>
      </c>
      <c r="W31" s="784"/>
      <c r="X31" s="784"/>
      <c r="Y31" s="784"/>
      <c r="Z31" s="784"/>
      <c r="AA31" s="784">
        <v>128</v>
      </c>
      <c r="AB31" s="784"/>
      <c r="AC31" s="784"/>
      <c r="AD31" s="784"/>
      <c r="AE31" s="785"/>
      <c r="AF31" s="786">
        <v>2536</v>
      </c>
      <c r="AG31" s="787"/>
      <c r="AH31" s="787"/>
      <c r="AI31" s="787"/>
      <c r="AJ31" s="788"/>
      <c r="AK31" s="834">
        <v>92</v>
      </c>
      <c r="AL31" s="830"/>
      <c r="AM31" s="830"/>
      <c r="AN31" s="830"/>
      <c r="AO31" s="830"/>
      <c r="AP31" s="830">
        <v>8661</v>
      </c>
      <c r="AQ31" s="830"/>
      <c r="AR31" s="830"/>
      <c r="AS31" s="830"/>
      <c r="AT31" s="830"/>
      <c r="AU31" s="830">
        <v>9</v>
      </c>
      <c r="AV31" s="830"/>
      <c r="AW31" s="830"/>
      <c r="AX31" s="830"/>
      <c r="AY31" s="830"/>
      <c r="AZ31" s="831" t="s">
        <v>487</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c r="A32" s="230">
        <v>5</v>
      </c>
      <c r="B32" s="780" t="s">
        <v>393</v>
      </c>
      <c r="C32" s="781"/>
      <c r="D32" s="781"/>
      <c r="E32" s="781"/>
      <c r="F32" s="781"/>
      <c r="G32" s="781"/>
      <c r="H32" s="781"/>
      <c r="I32" s="781"/>
      <c r="J32" s="781"/>
      <c r="K32" s="781"/>
      <c r="L32" s="781"/>
      <c r="M32" s="781"/>
      <c r="N32" s="781"/>
      <c r="O32" s="781"/>
      <c r="P32" s="782"/>
      <c r="Q32" s="783">
        <v>12752</v>
      </c>
      <c r="R32" s="784"/>
      <c r="S32" s="784"/>
      <c r="T32" s="784"/>
      <c r="U32" s="784"/>
      <c r="V32" s="784">
        <v>14524</v>
      </c>
      <c r="W32" s="784"/>
      <c r="X32" s="784"/>
      <c r="Y32" s="784"/>
      <c r="Z32" s="784"/>
      <c r="AA32" s="784">
        <v>-1771</v>
      </c>
      <c r="AB32" s="784"/>
      <c r="AC32" s="784"/>
      <c r="AD32" s="784"/>
      <c r="AE32" s="785"/>
      <c r="AF32" s="786">
        <v>2392</v>
      </c>
      <c r="AG32" s="787"/>
      <c r="AH32" s="787"/>
      <c r="AI32" s="787"/>
      <c r="AJ32" s="788"/>
      <c r="AK32" s="834">
        <v>800</v>
      </c>
      <c r="AL32" s="830"/>
      <c r="AM32" s="830"/>
      <c r="AN32" s="830"/>
      <c r="AO32" s="830"/>
      <c r="AP32" s="830">
        <v>4683</v>
      </c>
      <c r="AQ32" s="830"/>
      <c r="AR32" s="830"/>
      <c r="AS32" s="830"/>
      <c r="AT32" s="830"/>
      <c r="AU32" s="830">
        <v>2769</v>
      </c>
      <c r="AV32" s="830"/>
      <c r="AW32" s="830"/>
      <c r="AX32" s="830"/>
      <c r="AY32" s="830"/>
      <c r="AZ32" s="831" t="s">
        <v>487</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c r="A33" s="230">
        <v>6</v>
      </c>
      <c r="B33" s="780" t="s">
        <v>394</v>
      </c>
      <c r="C33" s="781"/>
      <c r="D33" s="781"/>
      <c r="E33" s="781"/>
      <c r="F33" s="781"/>
      <c r="G33" s="781"/>
      <c r="H33" s="781"/>
      <c r="I33" s="781"/>
      <c r="J33" s="781"/>
      <c r="K33" s="781"/>
      <c r="L33" s="781"/>
      <c r="M33" s="781"/>
      <c r="N33" s="781"/>
      <c r="O33" s="781"/>
      <c r="P33" s="782"/>
      <c r="Q33" s="783">
        <v>2814</v>
      </c>
      <c r="R33" s="784"/>
      <c r="S33" s="784"/>
      <c r="T33" s="784"/>
      <c r="U33" s="784"/>
      <c r="V33" s="784">
        <v>2756</v>
      </c>
      <c r="W33" s="784"/>
      <c r="X33" s="784"/>
      <c r="Y33" s="784"/>
      <c r="Z33" s="784"/>
      <c r="AA33" s="784">
        <v>58</v>
      </c>
      <c r="AB33" s="784"/>
      <c r="AC33" s="784"/>
      <c r="AD33" s="784"/>
      <c r="AE33" s="785"/>
      <c r="AF33" s="786">
        <v>1966</v>
      </c>
      <c r="AG33" s="787"/>
      <c r="AH33" s="787"/>
      <c r="AI33" s="787"/>
      <c r="AJ33" s="788"/>
      <c r="AK33" s="834">
        <v>789</v>
      </c>
      <c r="AL33" s="830"/>
      <c r="AM33" s="830"/>
      <c r="AN33" s="830"/>
      <c r="AO33" s="830"/>
      <c r="AP33" s="830">
        <v>11250</v>
      </c>
      <c r="AQ33" s="830"/>
      <c r="AR33" s="830"/>
      <c r="AS33" s="830"/>
      <c r="AT33" s="830"/>
      <c r="AU33" s="830">
        <v>5749</v>
      </c>
      <c r="AV33" s="830"/>
      <c r="AW33" s="830"/>
      <c r="AX33" s="830"/>
      <c r="AY33" s="830"/>
      <c r="AZ33" s="831" t="s">
        <v>487</v>
      </c>
      <c r="BA33" s="831"/>
      <c r="BB33" s="831"/>
      <c r="BC33" s="831"/>
      <c r="BD33" s="831"/>
      <c r="BE33" s="832" t="s">
        <v>392</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395</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c r="A63" s="228" t="s">
        <v>376</v>
      </c>
      <c r="B63" s="789" t="s">
        <v>396</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7499</v>
      </c>
      <c r="AG63" s="844"/>
      <c r="AH63" s="844"/>
      <c r="AI63" s="844"/>
      <c r="AJ63" s="845"/>
      <c r="AK63" s="846"/>
      <c r="AL63" s="841"/>
      <c r="AM63" s="841"/>
      <c r="AN63" s="841"/>
      <c r="AO63" s="841"/>
      <c r="AP63" s="844">
        <v>24594</v>
      </c>
      <c r="AQ63" s="844"/>
      <c r="AR63" s="844"/>
      <c r="AS63" s="844"/>
      <c r="AT63" s="844"/>
      <c r="AU63" s="844">
        <v>8527</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c r="A66" s="727" t="s">
        <v>398</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399</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c r="A68" s="224">
        <v>1</v>
      </c>
      <c r="B68" s="869" t="s">
        <v>552</v>
      </c>
      <c r="C68" s="870"/>
      <c r="D68" s="870"/>
      <c r="E68" s="870"/>
      <c r="F68" s="870"/>
      <c r="G68" s="870"/>
      <c r="H68" s="870"/>
      <c r="I68" s="870"/>
      <c r="J68" s="870"/>
      <c r="K68" s="870"/>
      <c r="L68" s="870"/>
      <c r="M68" s="870"/>
      <c r="N68" s="870"/>
      <c r="O68" s="870"/>
      <c r="P68" s="871"/>
      <c r="Q68" s="872">
        <v>116561</v>
      </c>
      <c r="R68" s="866"/>
      <c r="S68" s="866"/>
      <c r="T68" s="866"/>
      <c r="U68" s="866"/>
      <c r="V68" s="866">
        <v>108305</v>
      </c>
      <c r="W68" s="866"/>
      <c r="X68" s="866"/>
      <c r="Y68" s="866"/>
      <c r="Z68" s="866"/>
      <c r="AA68" s="866">
        <v>8256</v>
      </c>
      <c r="AB68" s="866"/>
      <c r="AC68" s="866"/>
      <c r="AD68" s="866"/>
      <c r="AE68" s="866"/>
      <c r="AF68" s="866">
        <v>15120</v>
      </c>
      <c r="AG68" s="866"/>
      <c r="AH68" s="866"/>
      <c r="AI68" s="866"/>
      <c r="AJ68" s="866"/>
      <c r="AK68" s="866" t="s">
        <v>548</v>
      </c>
      <c r="AL68" s="866"/>
      <c r="AM68" s="866"/>
      <c r="AN68" s="866"/>
      <c r="AO68" s="866"/>
      <c r="AP68" s="866" t="s">
        <v>548</v>
      </c>
      <c r="AQ68" s="866"/>
      <c r="AR68" s="866"/>
      <c r="AS68" s="866"/>
      <c r="AT68" s="866"/>
      <c r="AU68" s="866" t="s">
        <v>548</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c r="A69" s="226">
        <v>2</v>
      </c>
      <c r="B69" s="873" t="s">
        <v>553</v>
      </c>
      <c r="C69" s="874"/>
      <c r="D69" s="874"/>
      <c r="E69" s="874"/>
      <c r="F69" s="874"/>
      <c r="G69" s="874"/>
      <c r="H69" s="874"/>
      <c r="I69" s="874"/>
      <c r="J69" s="874"/>
      <c r="K69" s="874"/>
      <c r="L69" s="874"/>
      <c r="M69" s="874"/>
      <c r="N69" s="874"/>
      <c r="O69" s="874"/>
      <c r="P69" s="875"/>
      <c r="Q69" s="876">
        <v>290</v>
      </c>
      <c r="R69" s="830"/>
      <c r="S69" s="830"/>
      <c r="T69" s="830"/>
      <c r="U69" s="830"/>
      <c r="V69" s="830">
        <v>250</v>
      </c>
      <c r="W69" s="830"/>
      <c r="X69" s="830"/>
      <c r="Y69" s="830"/>
      <c r="Z69" s="830"/>
      <c r="AA69" s="830">
        <v>40</v>
      </c>
      <c r="AB69" s="830"/>
      <c r="AC69" s="830"/>
      <c r="AD69" s="830"/>
      <c r="AE69" s="830"/>
      <c r="AF69" s="830">
        <v>40</v>
      </c>
      <c r="AG69" s="830"/>
      <c r="AH69" s="830"/>
      <c r="AI69" s="830"/>
      <c r="AJ69" s="830"/>
      <c r="AK69" s="830" t="s">
        <v>548</v>
      </c>
      <c r="AL69" s="830"/>
      <c r="AM69" s="830"/>
      <c r="AN69" s="830"/>
      <c r="AO69" s="830"/>
      <c r="AP69" s="830" t="s">
        <v>548</v>
      </c>
      <c r="AQ69" s="830"/>
      <c r="AR69" s="830"/>
      <c r="AS69" s="830"/>
      <c r="AT69" s="830"/>
      <c r="AU69" s="830" t="s">
        <v>548</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c r="A70" s="226">
        <v>3</v>
      </c>
      <c r="B70" s="873" t="s">
        <v>554</v>
      </c>
      <c r="C70" s="874"/>
      <c r="D70" s="874"/>
      <c r="E70" s="874"/>
      <c r="F70" s="874"/>
      <c r="G70" s="874"/>
      <c r="H70" s="874"/>
      <c r="I70" s="874"/>
      <c r="J70" s="874"/>
      <c r="K70" s="874"/>
      <c r="L70" s="874"/>
      <c r="M70" s="874"/>
      <c r="N70" s="874"/>
      <c r="O70" s="874"/>
      <c r="P70" s="875"/>
      <c r="Q70" s="876">
        <v>1428744</v>
      </c>
      <c r="R70" s="830"/>
      <c r="S70" s="830"/>
      <c r="T70" s="830"/>
      <c r="U70" s="830"/>
      <c r="V70" s="830">
        <v>1401874</v>
      </c>
      <c r="W70" s="830"/>
      <c r="X70" s="830"/>
      <c r="Y70" s="830"/>
      <c r="Z70" s="830"/>
      <c r="AA70" s="830">
        <v>26871</v>
      </c>
      <c r="AB70" s="830"/>
      <c r="AC70" s="830"/>
      <c r="AD70" s="830"/>
      <c r="AE70" s="830"/>
      <c r="AF70" s="830">
        <v>26871</v>
      </c>
      <c r="AG70" s="830"/>
      <c r="AH70" s="830"/>
      <c r="AI70" s="830"/>
      <c r="AJ70" s="830"/>
      <c r="AK70" s="830">
        <v>12578</v>
      </c>
      <c r="AL70" s="830"/>
      <c r="AM70" s="830"/>
      <c r="AN70" s="830"/>
      <c r="AO70" s="830"/>
      <c r="AP70" s="830" t="s">
        <v>548</v>
      </c>
      <c r="AQ70" s="830"/>
      <c r="AR70" s="830"/>
      <c r="AS70" s="830"/>
      <c r="AT70" s="830"/>
      <c r="AU70" s="830" t="s">
        <v>548</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c r="A71" s="226">
        <v>4</v>
      </c>
      <c r="B71" s="873" t="s">
        <v>555</v>
      </c>
      <c r="C71" s="874"/>
      <c r="D71" s="874"/>
      <c r="E71" s="874"/>
      <c r="F71" s="874"/>
      <c r="G71" s="874"/>
      <c r="H71" s="874"/>
      <c r="I71" s="874"/>
      <c r="J71" s="874"/>
      <c r="K71" s="874"/>
      <c r="L71" s="874"/>
      <c r="M71" s="874"/>
      <c r="N71" s="874"/>
      <c r="O71" s="874"/>
      <c r="P71" s="875"/>
      <c r="Q71" s="876">
        <v>38877</v>
      </c>
      <c r="R71" s="830"/>
      <c r="S71" s="830"/>
      <c r="T71" s="830"/>
      <c r="U71" s="830"/>
      <c r="V71" s="830">
        <v>35991</v>
      </c>
      <c r="W71" s="830"/>
      <c r="X71" s="830"/>
      <c r="Y71" s="830"/>
      <c r="Z71" s="830"/>
      <c r="AA71" s="830">
        <v>2886</v>
      </c>
      <c r="AB71" s="830"/>
      <c r="AC71" s="830"/>
      <c r="AD71" s="830"/>
      <c r="AE71" s="830"/>
      <c r="AF71" s="830">
        <v>27482</v>
      </c>
      <c r="AG71" s="830"/>
      <c r="AH71" s="830"/>
      <c r="AI71" s="830"/>
      <c r="AJ71" s="830"/>
      <c r="AK71" s="830" t="s">
        <v>548</v>
      </c>
      <c r="AL71" s="830"/>
      <c r="AM71" s="830"/>
      <c r="AN71" s="830"/>
      <c r="AO71" s="830"/>
      <c r="AP71" s="830">
        <v>96454</v>
      </c>
      <c r="AQ71" s="830"/>
      <c r="AR71" s="830"/>
      <c r="AS71" s="830"/>
      <c r="AT71" s="830"/>
      <c r="AU71" s="830" t="s">
        <v>548</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c r="A72" s="226">
        <v>5</v>
      </c>
      <c r="B72" s="873" t="s">
        <v>556</v>
      </c>
      <c r="C72" s="874"/>
      <c r="D72" s="874"/>
      <c r="E72" s="874"/>
      <c r="F72" s="874"/>
      <c r="G72" s="874"/>
      <c r="H72" s="874"/>
      <c r="I72" s="874"/>
      <c r="J72" s="874"/>
      <c r="K72" s="874"/>
      <c r="L72" s="874"/>
      <c r="M72" s="874"/>
      <c r="N72" s="874"/>
      <c r="O72" s="874"/>
      <c r="P72" s="875"/>
      <c r="Q72" s="876">
        <v>6104</v>
      </c>
      <c r="R72" s="830"/>
      <c r="S72" s="830"/>
      <c r="T72" s="830"/>
      <c r="U72" s="830"/>
      <c r="V72" s="830">
        <v>5983</v>
      </c>
      <c r="W72" s="830"/>
      <c r="X72" s="830"/>
      <c r="Y72" s="830"/>
      <c r="Z72" s="830"/>
      <c r="AA72" s="830">
        <v>121</v>
      </c>
      <c r="AB72" s="830"/>
      <c r="AC72" s="830"/>
      <c r="AD72" s="830"/>
      <c r="AE72" s="830"/>
      <c r="AF72" s="830">
        <v>17694</v>
      </c>
      <c r="AG72" s="830"/>
      <c r="AH72" s="830"/>
      <c r="AI72" s="830"/>
      <c r="AJ72" s="830"/>
      <c r="AK72" s="830" t="s">
        <v>548</v>
      </c>
      <c r="AL72" s="830"/>
      <c r="AM72" s="830"/>
      <c r="AN72" s="830"/>
      <c r="AO72" s="830"/>
      <c r="AP72" s="830">
        <v>24010</v>
      </c>
      <c r="AQ72" s="830"/>
      <c r="AR72" s="830"/>
      <c r="AS72" s="830"/>
      <c r="AT72" s="830"/>
      <c r="AU72" s="830" t="s">
        <v>548</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c r="A88" s="228" t="s">
        <v>376</v>
      </c>
      <c r="B88" s="789" t="s">
        <v>400</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87207</v>
      </c>
      <c r="AG88" s="844"/>
      <c r="AH88" s="844"/>
      <c r="AI88" s="844"/>
      <c r="AJ88" s="844"/>
      <c r="AK88" s="841"/>
      <c r="AL88" s="841"/>
      <c r="AM88" s="841"/>
      <c r="AN88" s="841"/>
      <c r="AO88" s="841"/>
      <c r="AP88" s="844">
        <v>120464</v>
      </c>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401</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164</v>
      </c>
      <c r="CS102" s="852"/>
      <c r="CT102" s="852"/>
      <c r="CU102" s="852"/>
      <c r="CV102" s="891"/>
      <c r="CW102" s="890">
        <v>84</v>
      </c>
      <c r="CX102" s="852"/>
      <c r="CY102" s="852"/>
      <c r="CZ102" s="852"/>
      <c r="DA102" s="891"/>
      <c r="DB102" s="890" t="s">
        <v>562</v>
      </c>
      <c r="DC102" s="852"/>
      <c r="DD102" s="852"/>
      <c r="DE102" s="852"/>
      <c r="DF102" s="891"/>
      <c r="DG102" s="890" t="s">
        <v>562</v>
      </c>
      <c r="DH102" s="852"/>
      <c r="DI102" s="852"/>
      <c r="DJ102" s="852"/>
      <c r="DK102" s="891"/>
      <c r="DL102" s="890" t="s">
        <v>562</v>
      </c>
      <c r="DM102" s="852"/>
      <c r="DN102" s="852"/>
      <c r="DO102" s="852"/>
      <c r="DP102" s="891"/>
      <c r="DQ102" s="890" t="s">
        <v>562</v>
      </c>
      <c r="DR102" s="852"/>
      <c r="DS102" s="852"/>
      <c r="DT102" s="852"/>
      <c r="DU102" s="891"/>
      <c r="DV102" s="789"/>
      <c r="DW102" s="790"/>
      <c r="DX102" s="790"/>
      <c r="DY102" s="790"/>
      <c r="DZ102" s="914"/>
      <c r="EA102" s="218"/>
    </row>
    <row r="103" spans="1:131" ht="26.25" customHeight="1">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402</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403</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c r="A108" s="917" t="s">
        <v>406</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407</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c r="A109" s="912" t="s">
        <v>408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409</v>
      </c>
      <c r="AB109" s="893"/>
      <c r="AC109" s="893"/>
      <c r="AD109" s="893"/>
      <c r="AE109" s="894"/>
      <c r="AF109" s="892" t="s">
        <v>410</v>
      </c>
      <c r="AG109" s="893"/>
      <c r="AH109" s="893"/>
      <c r="AI109" s="893"/>
      <c r="AJ109" s="894"/>
      <c r="AK109" s="892" t="s">
        <v>294</v>
      </c>
      <c r="AL109" s="893"/>
      <c r="AM109" s="893"/>
      <c r="AN109" s="893"/>
      <c r="AO109" s="894"/>
      <c r="AP109" s="892" t="s">
        <v>411</v>
      </c>
      <c r="AQ109" s="893"/>
      <c r="AR109" s="893"/>
      <c r="AS109" s="893"/>
      <c r="AT109" s="895"/>
      <c r="AU109" s="912" t="s">
        <v>408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409</v>
      </c>
      <c r="BR109" s="893"/>
      <c r="BS109" s="893"/>
      <c r="BT109" s="893"/>
      <c r="BU109" s="894"/>
      <c r="BV109" s="892" t="s">
        <v>410</v>
      </c>
      <c r="BW109" s="893"/>
      <c r="BX109" s="893"/>
      <c r="BY109" s="893"/>
      <c r="BZ109" s="894"/>
      <c r="CA109" s="892" t="s">
        <v>294</v>
      </c>
      <c r="CB109" s="893"/>
      <c r="CC109" s="893"/>
      <c r="CD109" s="893"/>
      <c r="CE109" s="894"/>
      <c r="CF109" s="913" t="s">
        <v>411</v>
      </c>
      <c r="CG109" s="913"/>
      <c r="CH109" s="913"/>
      <c r="CI109" s="913"/>
      <c r="CJ109" s="913"/>
      <c r="CK109" s="892" t="s">
        <v>412</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409</v>
      </c>
      <c r="DH109" s="893"/>
      <c r="DI109" s="893"/>
      <c r="DJ109" s="893"/>
      <c r="DK109" s="894"/>
      <c r="DL109" s="892" t="s">
        <v>410</v>
      </c>
      <c r="DM109" s="893"/>
      <c r="DN109" s="893"/>
      <c r="DO109" s="893"/>
      <c r="DP109" s="894"/>
      <c r="DQ109" s="892" t="s">
        <v>294</v>
      </c>
      <c r="DR109" s="893"/>
      <c r="DS109" s="893"/>
      <c r="DT109" s="893"/>
      <c r="DU109" s="894"/>
      <c r="DV109" s="892" t="s">
        <v>411</v>
      </c>
      <c r="DW109" s="893"/>
      <c r="DX109" s="893"/>
      <c r="DY109" s="893"/>
      <c r="DZ109" s="895"/>
    </row>
    <row r="110" spans="1:131" s="218" customFormat="1" ht="26.25" customHeight="1">
      <c r="A110" s="896" t="s">
        <v>413</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3443062</v>
      </c>
      <c r="AB110" s="900"/>
      <c r="AC110" s="900"/>
      <c r="AD110" s="900"/>
      <c r="AE110" s="901"/>
      <c r="AF110" s="902">
        <v>3817091</v>
      </c>
      <c r="AG110" s="900"/>
      <c r="AH110" s="900"/>
      <c r="AI110" s="900"/>
      <c r="AJ110" s="901"/>
      <c r="AK110" s="902">
        <v>3656832</v>
      </c>
      <c r="AL110" s="900"/>
      <c r="AM110" s="900"/>
      <c r="AN110" s="900"/>
      <c r="AO110" s="901"/>
      <c r="AP110" s="903">
        <v>16.8</v>
      </c>
      <c r="AQ110" s="904"/>
      <c r="AR110" s="904"/>
      <c r="AS110" s="904"/>
      <c r="AT110" s="905"/>
      <c r="AU110" s="906" t="s">
        <v>69</v>
      </c>
      <c r="AV110" s="907"/>
      <c r="AW110" s="907"/>
      <c r="AX110" s="907"/>
      <c r="AY110" s="907"/>
      <c r="AZ110" s="929" t="s">
        <v>414</v>
      </c>
      <c r="BA110" s="897"/>
      <c r="BB110" s="897"/>
      <c r="BC110" s="897"/>
      <c r="BD110" s="897"/>
      <c r="BE110" s="897"/>
      <c r="BF110" s="897"/>
      <c r="BG110" s="897"/>
      <c r="BH110" s="897"/>
      <c r="BI110" s="897"/>
      <c r="BJ110" s="897"/>
      <c r="BK110" s="897"/>
      <c r="BL110" s="897"/>
      <c r="BM110" s="897"/>
      <c r="BN110" s="897"/>
      <c r="BO110" s="897"/>
      <c r="BP110" s="898"/>
      <c r="BQ110" s="930">
        <v>33004314</v>
      </c>
      <c r="BR110" s="931"/>
      <c r="BS110" s="931"/>
      <c r="BT110" s="931"/>
      <c r="BU110" s="931"/>
      <c r="BV110" s="931">
        <v>30330297</v>
      </c>
      <c r="BW110" s="931"/>
      <c r="BX110" s="931"/>
      <c r="BY110" s="931"/>
      <c r="BZ110" s="931"/>
      <c r="CA110" s="931">
        <v>28709846</v>
      </c>
      <c r="CB110" s="931"/>
      <c r="CC110" s="931"/>
      <c r="CD110" s="931"/>
      <c r="CE110" s="931"/>
      <c r="CF110" s="944">
        <v>131.9</v>
      </c>
      <c r="CG110" s="945"/>
      <c r="CH110" s="945"/>
      <c r="CI110" s="945"/>
      <c r="CJ110" s="945"/>
      <c r="CK110" s="946" t="s">
        <v>415</v>
      </c>
      <c r="CL110" s="947"/>
      <c r="CM110" s="929" t="s">
        <v>416</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c r="A111" s="934" t="s">
        <v>417</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418</v>
      </c>
      <c r="BA111" s="923"/>
      <c r="BB111" s="923"/>
      <c r="BC111" s="923"/>
      <c r="BD111" s="923"/>
      <c r="BE111" s="923"/>
      <c r="BF111" s="923"/>
      <c r="BG111" s="923"/>
      <c r="BH111" s="923"/>
      <c r="BI111" s="923"/>
      <c r="BJ111" s="923"/>
      <c r="BK111" s="923"/>
      <c r="BL111" s="923"/>
      <c r="BM111" s="923"/>
      <c r="BN111" s="923"/>
      <c r="BO111" s="923"/>
      <c r="BP111" s="924"/>
      <c r="BQ111" s="925">
        <v>2444</v>
      </c>
      <c r="BR111" s="926"/>
      <c r="BS111" s="926"/>
      <c r="BT111" s="926"/>
      <c r="BU111" s="926"/>
      <c r="BV111" s="926">
        <v>2330</v>
      </c>
      <c r="BW111" s="926"/>
      <c r="BX111" s="926"/>
      <c r="BY111" s="926"/>
      <c r="BZ111" s="926"/>
      <c r="CA111" s="926">
        <v>2221</v>
      </c>
      <c r="CB111" s="926"/>
      <c r="CC111" s="926"/>
      <c r="CD111" s="926"/>
      <c r="CE111" s="926"/>
      <c r="CF111" s="920">
        <v>0</v>
      </c>
      <c r="CG111" s="921"/>
      <c r="CH111" s="921"/>
      <c r="CI111" s="921"/>
      <c r="CJ111" s="921"/>
      <c r="CK111" s="948"/>
      <c r="CL111" s="949"/>
      <c r="CM111" s="922" t="s">
        <v>419</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c r="A112" s="952" t="s">
        <v>420</v>
      </c>
      <c r="B112" s="953"/>
      <c r="C112" s="923" t="s">
        <v>421</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422</v>
      </c>
      <c r="BA112" s="923"/>
      <c r="BB112" s="923"/>
      <c r="BC112" s="923"/>
      <c r="BD112" s="923"/>
      <c r="BE112" s="923"/>
      <c r="BF112" s="923"/>
      <c r="BG112" s="923"/>
      <c r="BH112" s="923"/>
      <c r="BI112" s="923"/>
      <c r="BJ112" s="923"/>
      <c r="BK112" s="923"/>
      <c r="BL112" s="923"/>
      <c r="BM112" s="923"/>
      <c r="BN112" s="923"/>
      <c r="BO112" s="923"/>
      <c r="BP112" s="924"/>
      <c r="BQ112" s="925">
        <v>7026325</v>
      </c>
      <c r="BR112" s="926"/>
      <c r="BS112" s="926"/>
      <c r="BT112" s="926"/>
      <c r="BU112" s="926"/>
      <c r="BV112" s="926">
        <v>9240583</v>
      </c>
      <c r="BW112" s="926"/>
      <c r="BX112" s="926"/>
      <c r="BY112" s="926"/>
      <c r="BZ112" s="926"/>
      <c r="CA112" s="926">
        <v>8526183</v>
      </c>
      <c r="CB112" s="926"/>
      <c r="CC112" s="926"/>
      <c r="CD112" s="926"/>
      <c r="CE112" s="926"/>
      <c r="CF112" s="920">
        <v>39.200000000000003</v>
      </c>
      <c r="CG112" s="921"/>
      <c r="CH112" s="921"/>
      <c r="CI112" s="921"/>
      <c r="CJ112" s="921"/>
      <c r="CK112" s="948"/>
      <c r="CL112" s="949"/>
      <c r="CM112" s="922" t="s">
        <v>423</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c r="A113" s="954"/>
      <c r="B113" s="955"/>
      <c r="C113" s="923" t="s">
        <v>424</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633323</v>
      </c>
      <c r="AB113" s="938"/>
      <c r="AC113" s="938"/>
      <c r="AD113" s="938"/>
      <c r="AE113" s="939"/>
      <c r="AF113" s="940">
        <v>678773</v>
      </c>
      <c r="AG113" s="938"/>
      <c r="AH113" s="938"/>
      <c r="AI113" s="938"/>
      <c r="AJ113" s="939"/>
      <c r="AK113" s="940">
        <v>675539</v>
      </c>
      <c r="AL113" s="938"/>
      <c r="AM113" s="938"/>
      <c r="AN113" s="938"/>
      <c r="AO113" s="939"/>
      <c r="AP113" s="941">
        <v>3.1</v>
      </c>
      <c r="AQ113" s="942"/>
      <c r="AR113" s="942"/>
      <c r="AS113" s="942"/>
      <c r="AT113" s="943"/>
      <c r="AU113" s="908"/>
      <c r="AV113" s="909"/>
      <c r="AW113" s="909"/>
      <c r="AX113" s="909"/>
      <c r="AY113" s="909"/>
      <c r="AZ113" s="922" t="s">
        <v>425</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426</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c r="A114" s="954"/>
      <c r="B114" s="955"/>
      <c r="C114" s="923" t="s">
        <v>427</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428</v>
      </c>
      <c r="BA114" s="923"/>
      <c r="BB114" s="923"/>
      <c r="BC114" s="923"/>
      <c r="BD114" s="923"/>
      <c r="BE114" s="923"/>
      <c r="BF114" s="923"/>
      <c r="BG114" s="923"/>
      <c r="BH114" s="923"/>
      <c r="BI114" s="923"/>
      <c r="BJ114" s="923"/>
      <c r="BK114" s="923"/>
      <c r="BL114" s="923"/>
      <c r="BM114" s="923"/>
      <c r="BN114" s="923"/>
      <c r="BO114" s="923"/>
      <c r="BP114" s="924"/>
      <c r="BQ114" s="925">
        <v>3529451</v>
      </c>
      <c r="BR114" s="926"/>
      <c r="BS114" s="926"/>
      <c r="BT114" s="926"/>
      <c r="BU114" s="926"/>
      <c r="BV114" s="926">
        <v>3917460</v>
      </c>
      <c r="BW114" s="926"/>
      <c r="BX114" s="926"/>
      <c r="BY114" s="926"/>
      <c r="BZ114" s="926"/>
      <c r="CA114" s="926">
        <v>3996930</v>
      </c>
      <c r="CB114" s="926"/>
      <c r="CC114" s="926"/>
      <c r="CD114" s="926"/>
      <c r="CE114" s="926"/>
      <c r="CF114" s="920">
        <v>18.399999999999999</v>
      </c>
      <c r="CG114" s="921"/>
      <c r="CH114" s="921"/>
      <c r="CI114" s="921"/>
      <c r="CJ114" s="921"/>
      <c r="CK114" s="948"/>
      <c r="CL114" s="949"/>
      <c r="CM114" s="922" t="s">
        <v>429</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c r="A115" s="954"/>
      <c r="B115" s="955"/>
      <c r="C115" s="923" t="s">
        <v>430</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119</v>
      </c>
      <c r="AB115" s="938"/>
      <c r="AC115" s="938"/>
      <c r="AD115" s="938"/>
      <c r="AE115" s="939"/>
      <c r="AF115" s="940">
        <v>119</v>
      </c>
      <c r="AG115" s="938"/>
      <c r="AH115" s="938"/>
      <c r="AI115" s="938"/>
      <c r="AJ115" s="939"/>
      <c r="AK115" s="940">
        <v>115</v>
      </c>
      <c r="AL115" s="938"/>
      <c r="AM115" s="938"/>
      <c r="AN115" s="938"/>
      <c r="AO115" s="939"/>
      <c r="AP115" s="941">
        <v>0</v>
      </c>
      <c r="AQ115" s="942"/>
      <c r="AR115" s="942"/>
      <c r="AS115" s="942"/>
      <c r="AT115" s="943"/>
      <c r="AU115" s="908"/>
      <c r="AV115" s="909"/>
      <c r="AW115" s="909"/>
      <c r="AX115" s="909"/>
      <c r="AY115" s="909"/>
      <c r="AZ115" s="922" t="s">
        <v>431</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432</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434</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435</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436</v>
      </c>
      <c r="Z117" s="894"/>
      <c r="AA117" s="978">
        <v>4076504</v>
      </c>
      <c r="AB117" s="979"/>
      <c r="AC117" s="979"/>
      <c r="AD117" s="979"/>
      <c r="AE117" s="980"/>
      <c r="AF117" s="981">
        <v>4495983</v>
      </c>
      <c r="AG117" s="979"/>
      <c r="AH117" s="979"/>
      <c r="AI117" s="979"/>
      <c r="AJ117" s="980"/>
      <c r="AK117" s="981">
        <v>4332486</v>
      </c>
      <c r="AL117" s="979"/>
      <c r="AM117" s="979"/>
      <c r="AN117" s="979"/>
      <c r="AO117" s="980"/>
      <c r="AP117" s="982"/>
      <c r="AQ117" s="983"/>
      <c r="AR117" s="983"/>
      <c r="AS117" s="983"/>
      <c r="AT117" s="984"/>
      <c r="AU117" s="908"/>
      <c r="AV117" s="909"/>
      <c r="AW117" s="909"/>
      <c r="AX117" s="909"/>
      <c r="AY117" s="909"/>
      <c r="AZ117" s="974" t="s">
        <v>437</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438</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c r="A118" s="912" t="s">
        <v>412</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409</v>
      </c>
      <c r="AB118" s="893"/>
      <c r="AC118" s="893"/>
      <c r="AD118" s="893"/>
      <c r="AE118" s="894"/>
      <c r="AF118" s="892" t="s">
        <v>410</v>
      </c>
      <c r="AG118" s="893"/>
      <c r="AH118" s="893"/>
      <c r="AI118" s="893"/>
      <c r="AJ118" s="894"/>
      <c r="AK118" s="892" t="s">
        <v>294</v>
      </c>
      <c r="AL118" s="893"/>
      <c r="AM118" s="893"/>
      <c r="AN118" s="893"/>
      <c r="AO118" s="894"/>
      <c r="AP118" s="970" t="s">
        <v>411</v>
      </c>
      <c r="AQ118" s="971"/>
      <c r="AR118" s="971"/>
      <c r="AS118" s="971"/>
      <c r="AT118" s="972"/>
      <c r="AU118" s="908"/>
      <c r="AV118" s="909"/>
      <c r="AW118" s="909"/>
      <c r="AX118" s="909"/>
      <c r="AY118" s="909"/>
      <c r="AZ118" s="973" t="s">
        <v>439</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440</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c r="A119" s="1056" t="s">
        <v>415</v>
      </c>
      <c r="B119" s="947"/>
      <c r="C119" s="929" t="s">
        <v>416</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441</v>
      </c>
      <c r="BP119" s="1005"/>
      <c r="BQ119" s="999">
        <v>43562534</v>
      </c>
      <c r="BR119" s="1000"/>
      <c r="BS119" s="1000"/>
      <c r="BT119" s="1000"/>
      <c r="BU119" s="1000"/>
      <c r="BV119" s="1000">
        <v>43490670</v>
      </c>
      <c r="BW119" s="1000"/>
      <c r="BX119" s="1000"/>
      <c r="BY119" s="1000"/>
      <c r="BZ119" s="1000"/>
      <c r="CA119" s="1000">
        <v>41235180</v>
      </c>
      <c r="CB119" s="1000"/>
      <c r="CC119" s="1000"/>
      <c r="CD119" s="1000"/>
      <c r="CE119" s="1000"/>
      <c r="CF119" s="1001"/>
      <c r="CG119" s="1002"/>
      <c r="CH119" s="1002"/>
      <c r="CI119" s="1002"/>
      <c r="CJ119" s="1003"/>
      <c r="CK119" s="950"/>
      <c r="CL119" s="951"/>
      <c r="CM119" s="973" t="s">
        <v>442</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2444</v>
      </c>
      <c r="DH119" s="986"/>
      <c r="DI119" s="986"/>
      <c r="DJ119" s="986"/>
      <c r="DK119" s="987"/>
      <c r="DL119" s="985">
        <v>2330</v>
      </c>
      <c r="DM119" s="986"/>
      <c r="DN119" s="986"/>
      <c r="DO119" s="986"/>
      <c r="DP119" s="987"/>
      <c r="DQ119" s="985">
        <v>2221</v>
      </c>
      <c r="DR119" s="986"/>
      <c r="DS119" s="986"/>
      <c r="DT119" s="986"/>
      <c r="DU119" s="987"/>
      <c r="DV119" s="988">
        <v>0</v>
      </c>
      <c r="DW119" s="989"/>
      <c r="DX119" s="989"/>
      <c r="DY119" s="989"/>
      <c r="DZ119" s="990"/>
    </row>
    <row r="120" spans="1:130" s="218" customFormat="1" ht="26.25" customHeight="1">
      <c r="A120" s="1057"/>
      <c r="B120" s="949"/>
      <c r="C120" s="922" t="s">
        <v>419</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443</v>
      </c>
      <c r="AV120" s="992"/>
      <c r="AW120" s="992"/>
      <c r="AX120" s="992"/>
      <c r="AY120" s="993"/>
      <c r="AZ120" s="929" t="s">
        <v>444</v>
      </c>
      <c r="BA120" s="897"/>
      <c r="BB120" s="897"/>
      <c r="BC120" s="897"/>
      <c r="BD120" s="897"/>
      <c r="BE120" s="897"/>
      <c r="BF120" s="897"/>
      <c r="BG120" s="897"/>
      <c r="BH120" s="897"/>
      <c r="BI120" s="897"/>
      <c r="BJ120" s="897"/>
      <c r="BK120" s="897"/>
      <c r="BL120" s="897"/>
      <c r="BM120" s="897"/>
      <c r="BN120" s="897"/>
      <c r="BO120" s="897"/>
      <c r="BP120" s="898"/>
      <c r="BQ120" s="930">
        <v>8887520</v>
      </c>
      <c r="BR120" s="931"/>
      <c r="BS120" s="931"/>
      <c r="BT120" s="931"/>
      <c r="BU120" s="931"/>
      <c r="BV120" s="931">
        <v>8062348</v>
      </c>
      <c r="BW120" s="931"/>
      <c r="BX120" s="931"/>
      <c r="BY120" s="931"/>
      <c r="BZ120" s="931"/>
      <c r="CA120" s="931">
        <v>6772596</v>
      </c>
      <c r="CB120" s="931"/>
      <c r="CC120" s="931"/>
      <c r="CD120" s="931"/>
      <c r="CE120" s="931"/>
      <c r="CF120" s="944">
        <v>31.1</v>
      </c>
      <c r="CG120" s="945"/>
      <c r="CH120" s="945"/>
      <c r="CI120" s="945"/>
      <c r="CJ120" s="945"/>
      <c r="CK120" s="1006" t="s">
        <v>445</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v>6291951</v>
      </c>
      <c r="DH120" s="931"/>
      <c r="DI120" s="931"/>
      <c r="DJ120" s="931"/>
      <c r="DK120" s="931"/>
      <c r="DL120" s="931">
        <v>6246116</v>
      </c>
      <c r="DM120" s="931"/>
      <c r="DN120" s="931"/>
      <c r="DO120" s="931"/>
      <c r="DP120" s="931"/>
      <c r="DQ120" s="931">
        <v>5748930</v>
      </c>
      <c r="DR120" s="931"/>
      <c r="DS120" s="931"/>
      <c r="DT120" s="931"/>
      <c r="DU120" s="931"/>
      <c r="DV120" s="932">
        <v>26.4</v>
      </c>
      <c r="DW120" s="932"/>
      <c r="DX120" s="932"/>
      <c r="DY120" s="932"/>
      <c r="DZ120" s="933"/>
    </row>
    <row r="121" spans="1:130" s="218" customFormat="1" ht="26.25" customHeight="1">
      <c r="A121" s="1057"/>
      <c r="B121" s="949"/>
      <c r="C121" s="974" t="s">
        <v>446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447</v>
      </c>
      <c r="BA121" s="923"/>
      <c r="BB121" s="923"/>
      <c r="BC121" s="923"/>
      <c r="BD121" s="923"/>
      <c r="BE121" s="923"/>
      <c r="BF121" s="923"/>
      <c r="BG121" s="923"/>
      <c r="BH121" s="923"/>
      <c r="BI121" s="923"/>
      <c r="BJ121" s="923"/>
      <c r="BK121" s="923"/>
      <c r="BL121" s="923"/>
      <c r="BM121" s="923"/>
      <c r="BN121" s="923"/>
      <c r="BO121" s="923"/>
      <c r="BP121" s="924"/>
      <c r="BQ121" s="925">
        <v>9806922</v>
      </c>
      <c r="BR121" s="926"/>
      <c r="BS121" s="926"/>
      <c r="BT121" s="926"/>
      <c r="BU121" s="926"/>
      <c r="BV121" s="926">
        <v>8976017</v>
      </c>
      <c r="BW121" s="926"/>
      <c r="BX121" s="926"/>
      <c r="BY121" s="926"/>
      <c r="BZ121" s="926"/>
      <c r="CA121" s="926">
        <v>8611792</v>
      </c>
      <c r="CB121" s="926"/>
      <c r="CC121" s="926"/>
      <c r="CD121" s="926"/>
      <c r="CE121" s="926"/>
      <c r="CF121" s="920">
        <v>39.6</v>
      </c>
      <c r="CG121" s="921"/>
      <c r="CH121" s="921"/>
      <c r="CI121" s="921"/>
      <c r="CJ121" s="921"/>
      <c r="CK121" s="1009"/>
      <c r="CL121" s="1010"/>
      <c r="CM121" s="1010"/>
      <c r="CN121" s="1010"/>
      <c r="CO121" s="1011"/>
      <c r="CP121" s="1019" t="s">
        <v>393</v>
      </c>
      <c r="CQ121" s="1020"/>
      <c r="CR121" s="1020"/>
      <c r="CS121" s="1020"/>
      <c r="CT121" s="1020"/>
      <c r="CU121" s="1020"/>
      <c r="CV121" s="1020"/>
      <c r="CW121" s="1020"/>
      <c r="CX121" s="1020"/>
      <c r="CY121" s="1020"/>
      <c r="CZ121" s="1020"/>
      <c r="DA121" s="1020"/>
      <c r="DB121" s="1020"/>
      <c r="DC121" s="1020"/>
      <c r="DD121" s="1020"/>
      <c r="DE121" s="1020"/>
      <c r="DF121" s="1021"/>
      <c r="DG121" s="925">
        <v>717139</v>
      </c>
      <c r="DH121" s="926"/>
      <c r="DI121" s="926"/>
      <c r="DJ121" s="926"/>
      <c r="DK121" s="926"/>
      <c r="DL121" s="926">
        <v>2986001</v>
      </c>
      <c r="DM121" s="926"/>
      <c r="DN121" s="926"/>
      <c r="DO121" s="926"/>
      <c r="DP121" s="926"/>
      <c r="DQ121" s="926">
        <v>2768592</v>
      </c>
      <c r="DR121" s="926"/>
      <c r="DS121" s="926"/>
      <c r="DT121" s="926"/>
      <c r="DU121" s="926"/>
      <c r="DV121" s="927">
        <v>12.7</v>
      </c>
      <c r="DW121" s="927"/>
      <c r="DX121" s="927"/>
      <c r="DY121" s="927"/>
      <c r="DZ121" s="928"/>
    </row>
    <row r="122" spans="1:130" s="218" customFormat="1" ht="26.25" customHeight="1">
      <c r="A122" s="1057"/>
      <c r="B122" s="949"/>
      <c r="C122" s="922" t="s">
        <v>429</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448</v>
      </c>
      <c r="BA122" s="965"/>
      <c r="BB122" s="965"/>
      <c r="BC122" s="965"/>
      <c r="BD122" s="965"/>
      <c r="BE122" s="965"/>
      <c r="BF122" s="965"/>
      <c r="BG122" s="965"/>
      <c r="BH122" s="965"/>
      <c r="BI122" s="965"/>
      <c r="BJ122" s="965"/>
      <c r="BK122" s="965"/>
      <c r="BL122" s="965"/>
      <c r="BM122" s="965"/>
      <c r="BN122" s="965"/>
      <c r="BO122" s="965"/>
      <c r="BP122" s="966"/>
      <c r="BQ122" s="999">
        <v>32465167</v>
      </c>
      <c r="BR122" s="1000"/>
      <c r="BS122" s="1000"/>
      <c r="BT122" s="1000"/>
      <c r="BU122" s="1000"/>
      <c r="BV122" s="1000">
        <v>30841338</v>
      </c>
      <c r="BW122" s="1000"/>
      <c r="BX122" s="1000"/>
      <c r="BY122" s="1000"/>
      <c r="BZ122" s="1000"/>
      <c r="CA122" s="1000">
        <v>29480630</v>
      </c>
      <c r="CB122" s="1000"/>
      <c r="CC122" s="1000"/>
      <c r="CD122" s="1000"/>
      <c r="CE122" s="1000"/>
      <c r="CF122" s="1017">
        <v>135.5</v>
      </c>
      <c r="CG122" s="1018"/>
      <c r="CH122" s="1018"/>
      <c r="CI122" s="1018"/>
      <c r="CJ122" s="1018"/>
      <c r="CK122" s="1009"/>
      <c r="CL122" s="1010"/>
      <c r="CM122" s="1010"/>
      <c r="CN122" s="1010"/>
      <c r="CO122" s="1011"/>
      <c r="CP122" s="1019" t="s">
        <v>391</v>
      </c>
      <c r="CQ122" s="1020"/>
      <c r="CR122" s="1020"/>
      <c r="CS122" s="1020"/>
      <c r="CT122" s="1020"/>
      <c r="CU122" s="1020"/>
      <c r="CV122" s="1020"/>
      <c r="CW122" s="1020"/>
      <c r="CX122" s="1020"/>
      <c r="CY122" s="1020"/>
      <c r="CZ122" s="1020"/>
      <c r="DA122" s="1020"/>
      <c r="DB122" s="1020"/>
      <c r="DC122" s="1020"/>
      <c r="DD122" s="1020"/>
      <c r="DE122" s="1020"/>
      <c r="DF122" s="1021"/>
      <c r="DG122" s="925">
        <v>17235</v>
      </c>
      <c r="DH122" s="926"/>
      <c r="DI122" s="926"/>
      <c r="DJ122" s="926"/>
      <c r="DK122" s="926"/>
      <c r="DL122" s="926">
        <v>8466</v>
      </c>
      <c r="DM122" s="926"/>
      <c r="DN122" s="926"/>
      <c r="DO122" s="926"/>
      <c r="DP122" s="926"/>
      <c r="DQ122" s="926">
        <v>8661</v>
      </c>
      <c r="DR122" s="926"/>
      <c r="DS122" s="926"/>
      <c r="DT122" s="926"/>
      <c r="DU122" s="926"/>
      <c r="DV122" s="927">
        <v>0</v>
      </c>
      <c r="DW122" s="927"/>
      <c r="DX122" s="927"/>
      <c r="DY122" s="927"/>
      <c r="DZ122" s="928"/>
    </row>
    <row r="123" spans="1:130" s="218" customFormat="1" ht="26.25" customHeight="1">
      <c r="A123" s="1057"/>
      <c r="B123" s="949"/>
      <c r="C123" s="922" t="s">
        <v>435</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449</v>
      </c>
      <c r="BP123" s="1005"/>
      <c r="BQ123" s="1063">
        <v>51159609</v>
      </c>
      <c r="BR123" s="1064"/>
      <c r="BS123" s="1064"/>
      <c r="BT123" s="1064"/>
      <c r="BU123" s="1064"/>
      <c r="BV123" s="1064">
        <v>47879703</v>
      </c>
      <c r="BW123" s="1064"/>
      <c r="BX123" s="1064"/>
      <c r="BY123" s="1064"/>
      <c r="BZ123" s="1064"/>
      <c r="CA123" s="1064">
        <v>44865018</v>
      </c>
      <c r="CB123" s="1064"/>
      <c r="CC123" s="1064"/>
      <c r="CD123" s="1064"/>
      <c r="CE123" s="1064"/>
      <c r="CF123" s="1001"/>
      <c r="CG123" s="1002"/>
      <c r="CH123" s="1002"/>
      <c r="CI123" s="1002"/>
      <c r="CJ123" s="1003"/>
      <c r="CK123" s="1009"/>
      <c r="CL123" s="1010"/>
      <c r="CM123" s="1010"/>
      <c r="CN123" s="1010"/>
      <c r="CO123" s="1011"/>
      <c r="CP123" s="1019" t="s">
        <v>389</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c r="A124" s="1057"/>
      <c r="B124" s="949"/>
      <c r="C124" s="922" t="s">
        <v>438</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450</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c r="A125" s="1057"/>
      <c r="B125" s="949"/>
      <c r="C125" s="922" t="s">
        <v>440</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c r="A126" s="1057"/>
      <c r="B126" s="949"/>
      <c r="C126" s="922" t="s">
        <v>442</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119</v>
      </c>
      <c r="AB126" s="959"/>
      <c r="AC126" s="959"/>
      <c r="AD126" s="959"/>
      <c r="AE126" s="960"/>
      <c r="AF126" s="961">
        <v>119</v>
      </c>
      <c r="AG126" s="959"/>
      <c r="AH126" s="959"/>
      <c r="AI126" s="959"/>
      <c r="AJ126" s="960"/>
      <c r="AK126" s="961">
        <v>115</v>
      </c>
      <c r="AL126" s="959"/>
      <c r="AM126" s="959"/>
      <c r="AN126" s="959"/>
      <c r="AO126" s="960"/>
      <c r="AP126" s="962">
        <v>0</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c r="A127" s="1058"/>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456</v>
      </c>
      <c r="AY127" s="1032"/>
      <c r="AZ127" s="1032"/>
      <c r="BA127" s="1032"/>
      <c r="BB127" s="1032"/>
      <c r="BC127" s="1032"/>
      <c r="BD127" s="1032"/>
      <c r="BE127" s="1033"/>
      <c r="BF127" s="1034" t="s">
        <v>457</v>
      </c>
      <c r="BG127" s="1032"/>
      <c r="BH127" s="1032"/>
      <c r="BI127" s="1032"/>
      <c r="BJ127" s="1032"/>
      <c r="BK127" s="1032"/>
      <c r="BL127" s="1033"/>
      <c r="BM127" s="1034" t="s">
        <v>458</v>
      </c>
      <c r="BN127" s="1032"/>
      <c r="BO127" s="1032"/>
      <c r="BP127" s="1032"/>
      <c r="BQ127" s="1032"/>
      <c r="BR127" s="1032"/>
      <c r="BS127" s="1033"/>
      <c r="BT127" s="1034" t="s">
        <v>459</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c r="A128" s="1041" t="s">
        <v>461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462</v>
      </c>
      <c r="X128" s="1043"/>
      <c r="Y128" s="1043"/>
      <c r="Z128" s="1044"/>
      <c r="AA128" s="1045">
        <v>839870</v>
      </c>
      <c r="AB128" s="1046"/>
      <c r="AC128" s="1046"/>
      <c r="AD128" s="1046"/>
      <c r="AE128" s="1047"/>
      <c r="AF128" s="1048">
        <v>952372</v>
      </c>
      <c r="AG128" s="1046"/>
      <c r="AH128" s="1046"/>
      <c r="AI128" s="1046"/>
      <c r="AJ128" s="1047"/>
      <c r="AK128" s="1048">
        <v>929785</v>
      </c>
      <c r="AL128" s="1046"/>
      <c r="AM128" s="1046"/>
      <c r="AN128" s="1046"/>
      <c r="AO128" s="1047"/>
      <c r="AP128" s="1049"/>
      <c r="AQ128" s="1050"/>
      <c r="AR128" s="1050"/>
      <c r="AS128" s="1050"/>
      <c r="AT128" s="1051"/>
      <c r="AU128" s="220"/>
      <c r="AV128" s="220"/>
      <c r="AW128" s="220"/>
      <c r="AX128" s="896" t="s">
        <v>463</v>
      </c>
      <c r="AY128" s="897"/>
      <c r="AZ128" s="897"/>
      <c r="BA128" s="897"/>
      <c r="BB128" s="897"/>
      <c r="BC128" s="897"/>
      <c r="BD128" s="897"/>
      <c r="BE128" s="898"/>
      <c r="BF128" s="1052" t="s">
        <v>122</v>
      </c>
      <c r="BG128" s="1053"/>
      <c r="BH128" s="1053"/>
      <c r="BI128" s="1053"/>
      <c r="BJ128" s="1053"/>
      <c r="BK128" s="1053"/>
      <c r="BL128" s="1054"/>
      <c r="BM128" s="1052">
        <v>12.12</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464</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465</v>
      </c>
      <c r="X129" s="1071"/>
      <c r="Y129" s="1071"/>
      <c r="Z129" s="1072"/>
      <c r="AA129" s="958">
        <v>23419207</v>
      </c>
      <c r="AB129" s="959"/>
      <c r="AC129" s="959"/>
      <c r="AD129" s="959"/>
      <c r="AE129" s="960"/>
      <c r="AF129" s="961">
        <v>23842444</v>
      </c>
      <c r="AG129" s="959"/>
      <c r="AH129" s="959"/>
      <c r="AI129" s="959"/>
      <c r="AJ129" s="960"/>
      <c r="AK129" s="961">
        <v>24428377</v>
      </c>
      <c r="AL129" s="959"/>
      <c r="AM129" s="959"/>
      <c r="AN129" s="959"/>
      <c r="AO129" s="960"/>
      <c r="AP129" s="1073"/>
      <c r="AQ129" s="1074"/>
      <c r="AR129" s="1074"/>
      <c r="AS129" s="1074"/>
      <c r="AT129" s="1075"/>
      <c r="AU129" s="221"/>
      <c r="AV129" s="221"/>
      <c r="AW129" s="221"/>
      <c r="AX129" s="1065" t="s">
        <v>466</v>
      </c>
      <c r="AY129" s="923"/>
      <c r="AZ129" s="923"/>
      <c r="BA129" s="923"/>
      <c r="BB129" s="923"/>
      <c r="BC129" s="923"/>
      <c r="BD129" s="923"/>
      <c r="BE129" s="924"/>
      <c r="BF129" s="1066" t="s">
        <v>122</v>
      </c>
      <c r="BG129" s="1067"/>
      <c r="BH129" s="1067"/>
      <c r="BI129" s="1067"/>
      <c r="BJ129" s="1067"/>
      <c r="BK129" s="1067"/>
      <c r="BL129" s="1068"/>
      <c r="BM129" s="1066">
        <v>17.12</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468</v>
      </c>
      <c r="X130" s="1071"/>
      <c r="Y130" s="1071"/>
      <c r="Z130" s="1072"/>
      <c r="AA130" s="958">
        <v>2846223</v>
      </c>
      <c r="AB130" s="959"/>
      <c r="AC130" s="959"/>
      <c r="AD130" s="959"/>
      <c r="AE130" s="960"/>
      <c r="AF130" s="961">
        <v>2829200</v>
      </c>
      <c r="AG130" s="959"/>
      <c r="AH130" s="959"/>
      <c r="AI130" s="959"/>
      <c r="AJ130" s="960"/>
      <c r="AK130" s="961">
        <v>2666190</v>
      </c>
      <c r="AL130" s="959"/>
      <c r="AM130" s="959"/>
      <c r="AN130" s="959"/>
      <c r="AO130" s="960"/>
      <c r="AP130" s="1073"/>
      <c r="AQ130" s="1074"/>
      <c r="AR130" s="1074"/>
      <c r="AS130" s="1074"/>
      <c r="AT130" s="1075"/>
      <c r="AU130" s="221"/>
      <c r="AV130" s="221"/>
      <c r="AW130" s="221"/>
      <c r="AX130" s="1065" t="s">
        <v>469</v>
      </c>
      <c r="AY130" s="923"/>
      <c r="AZ130" s="923"/>
      <c r="BA130" s="923"/>
      <c r="BB130" s="923"/>
      <c r="BC130" s="923"/>
      <c r="BD130" s="923"/>
      <c r="BE130" s="924"/>
      <c r="BF130" s="1101">
        <v>2.8</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470</v>
      </c>
      <c r="X131" s="1108"/>
      <c r="Y131" s="1108"/>
      <c r="Z131" s="1109"/>
      <c r="AA131" s="1004">
        <v>20572984</v>
      </c>
      <c r="AB131" s="986"/>
      <c r="AC131" s="986"/>
      <c r="AD131" s="986"/>
      <c r="AE131" s="987"/>
      <c r="AF131" s="985">
        <v>21013244</v>
      </c>
      <c r="AG131" s="986"/>
      <c r="AH131" s="986"/>
      <c r="AI131" s="986"/>
      <c r="AJ131" s="987"/>
      <c r="AK131" s="985">
        <v>21762187</v>
      </c>
      <c r="AL131" s="986"/>
      <c r="AM131" s="986"/>
      <c r="AN131" s="986"/>
      <c r="AO131" s="987"/>
      <c r="AP131" s="1110"/>
      <c r="AQ131" s="1111"/>
      <c r="AR131" s="1111"/>
      <c r="AS131" s="1111"/>
      <c r="AT131" s="1112"/>
      <c r="AU131" s="221"/>
      <c r="AV131" s="221"/>
      <c r="AW131" s="221"/>
      <c r="AX131" s="1083" t="s">
        <v>471</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c r="A132" s="1090" t="s">
        <v>472</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473</v>
      </c>
      <c r="W132" s="1094"/>
      <c r="X132" s="1094"/>
      <c r="Y132" s="1094"/>
      <c r="Z132" s="1095"/>
      <c r="AA132" s="1096">
        <v>1.8976866590000001</v>
      </c>
      <c r="AB132" s="1097"/>
      <c r="AC132" s="1097"/>
      <c r="AD132" s="1097"/>
      <c r="AE132" s="1098"/>
      <c r="AF132" s="1099">
        <v>3.399811342</v>
      </c>
      <c r="AG132" s="1097"/>
      <c r="AH132" s="1097"/>
      <c r="AI132" s="1097"/>
      <c r="AJ132" s="1098"/>
      <c r="AK132" s="1099">
        <v>3.3843611400000002</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474</v>
      </c>
      <c r="W133" s="1077"/>
      <c r="X133" s="1077"/>
      <c r="Y133" s="1077"/>
      <c r="Z133" s="1078"/>
      <c r="AA133" s="1079">
        <v>1.2</v>
      </c>
      <c r="AB133" s="1080"/>
      <c r="AC133" s="1080"/>
      <c r="AD133" s="1080"/>
      <c r="AE133" s="1081"/>
      <c r="AF133" s="1079">
        <v>2</v>
      </c>
      <c r="AG133" s="1080"/>
      <c r="AH133" s="1080"/>
      <c r="AI133" s="1080"/>
      <c r="AJ133" s="1081"/>
      <c r="AK133" s="1079">
        <v>2.8</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8IesCGIzrG3Rmd1CElb5tZrgOGYxNhKY/d1G/axd7u4HdhVy47JbQDUWs1FkRsXIxNqAPuqmfSd65/izFQusBA==" saltValue="dJ2jFniVmvKiqTg38khvr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3"/>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7734375" style="248" customWidth="1"/>
    <col min="121" max="121" width="0" style="247" hidden="1" customWidth="1"/>
    <col min="122" max="16384" width="9" style="247" hidden="1"/>
  </cols>
  <sheetData>
    <row r="1" spans="1:120" ht="13.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row r="3" spans="1:120" ht="13.2"/>
    <row r="4" spans="1:120" ht="13.2"/>
    <row r="5" spans="1:120" ht="13.2"/>
    <row r="6" spans="1:120" ht="13.2"/>
    <row r="7" spans="1:120" ht="13.2"/>
    <row r="8" spans="1:120" ht="13.2"/>
    <row r="9" spans="1:120" ht="13.2"/>
    <row r="10" spans="1:120" ht="13.2"/>
    <row r="11" spans="1:120" ht="13.2"/>
    <row r="12" spans="1:120" ht="13.2"/>
    <row r="13" spans="1:120" ht="13.2"/>
    <row r="14" spans="1:120" ht="13.2"/>
    <row r="15" spans="1:120" ht="13.2"/>
    <row r="16" spans="1:120" ht="13.2">
      <c r="DP16" s="247"/>
    </row>
    <row r="17" spans="119:120" ht="13.2">
      <c r="DP17" s="247"/>
    </row>
    <row r="18" spans="119:120" ht="13.2"/>
    <row r="19" spans="119:120" ht="13.2"/>
    <row r="20" spans="119:120" ht="13.2">
      <c r="DO20" s="247"/>
      <c r="DP20" s="247"/>
    </row>
    <row r="21" spans="119:120" ht="13.2">
      <c r="DP21" s="247"/>
    </row>
    <row r="22" spans="119:120" ht="13.2"/>
    <row r="23" spans="119:120" ht="13.2">
      <c r="DO23" s="247"/>
      <c r="DP23" s="247"/>
    </row>
    <row r="24" spans="119:120" ht="13.2">
      <c r="DP24" s="247"/>
    </row>
    <row r="25" spans="119:120" ht="13.2">
      <c r="DP25" s="247"/>
    </row>
    <row r="26" spans="119:120" ht="13.2">
      <c r="DO26" s="247"/>
      <c r="DP26" s="247"/>
    </row>
    <row r="27" spans="119:120" ht="13.2"/>
    <row r="28" spans="119:120" ht="13.2">
      <c r="DO28" s="247"/>
      <c r="DP28" s="247"/>
    </row>
    <row r="29" spans="119:120" ht="13.2">
      <c r="DP29" s="247"/>
    </row>
    <row r="30" spans="119:120" ht="13.2"/>
    <row r="31" spans="119:120" ht="13.2">
      <c r="DO31" s="247"/>
      <c r="DP31" s="247"/>
    </row>
    <row r="32" spans="119:120" ht="13.2"/>
    <row r="33" spans="98:120" ht="13.2">
      <c r="DO33" s="247"/>
      <c r="DP33" s="247"/>
    </row>
    <row r="34" spans="98:120" ht="13.2">
      <c r="DM34" s="247"/>
    </row>
    <row r="35" spans="98:120" ht="13.2">
      <c r="CT35" s="247"/>
      <c r="CU35" s="247"/>
      <c r="CV35" s="247"/>
      <c r="CY35" s="247"/>
      <c r="CZ35" s="247"/>
      <c r="DA35" s="247"/>
      <c r="DD35" s="247"/>
      <c r="DE35" s="247"/>
      <c r="DF35" s="247"/>
      <c r="DI35" s="247"/>
      <c r="DJ35" s="247"/>
      <c r="DK35" s="247"/>
      <c r="DM35" s="247"/>
      <c r="DN35" s="247"/>
      <c r="DO35" s="247"/>
      <c r="DP35" s="247"/>
    </row>
    <row r="36" spans="98:120" ht="13.2"/>
    <row r="37" spans="98:120" ht="13.2">
      <c r="CW37" s="247"/>
      <c r="DB37" s="247"/>
      <c r="DG37" s="247"/>
      <c r="DL37" s="247"/>
      <c r="DP37" s="247"/>
    </row>
    <row r="38" spans="98:120" ht="13.2">
      <c r="CT38" s="247"/>
      <c r="CU38" s="247"/>
      <c r="CV38" s="247"/>
      <c r="CW38" s="247"/>
      <c r="CY38" s="247"/>
      <c r="CZ38" s="247"/>
      <c r="DA38" s="247"/>
      <c r="DB38" s="247"/>
      <c r="DD38" s="247"/>
      <c r="DE38" s="247"/>
      <c r="DF38" s="247"/>
      <c r="DG38" s="247"/>
      <c r="DI38" s="247"/>
      <c r="DJ38" s="247"/>
      <c r="DK38" s="247"/>
      <c r="DL38" s="247"/>
      <c r="DN38" s="247"/>
      <c r="DO38" s="247"/>
      <c r="DP38" s="247"/>
    </row>
    <row r="39" spans="98:120" ht="13.2"/>
    <row r="40" spans="98:120" ht="13.2"/>
    <row r="41" spans="98:120" ht="13.2"/>
    <row r="42" spans="98:120" ht="13.2"/>
    <row r="43" spans="98:120" ht="13.2"/>
    <row r="44" spans="98:120" ht="13.2"/>
    <row r="45" spans="98:120" ht="13.2"/>
    <row r="46" spans="98:120" ht="13.2"/>
    <row r="47" spans="98:120" ht="13.2"/>
    <row r="48" spans="98:120" ht="13.2"/>
    <row r="49" spans="22:120" ht="13.2">
      <c r="DN49" s="247"/>
      <c r="DO49" s="247"/>
      <c r="DP49" s="247"/>
    </row>
    <row r="50" spans="22:120" ht="13.2"/>
    <row r="51" spans="22:120" ht="13.2"/>
    <row r="52" spans="22:120" ht="13.2"/>
    <row r="53" spans="22:120" ht="13.2"/>
    <row r="54" spans="22:120" ht="13.2"/>
    <row r="55" spans="22:120" ht="13.2"/>
    <row r="56" spans="22:120" ht="13.2"/>
    <row r="57" spans="22:120" ht="13.2"/>
    <row r="58" spans="22:120" ht="13.2"/>
    <row r="59" spans="22:120" ht="13.2"/>
    <row r="60" spans="22:120" ht="13.2"/>
    <row r="61" spans="22:120" ht="13.2"/>
    <row r="62" spans="22:120" ht="13.2"/>
    <row r="63" spans="22:120" ht="13.2">
      <c r="W63" s="247"/>
      <c r="CS63" s="247"/>
      <c r="CX63" s="247"/>
      <c r="DC63" s="247"/>
      <c r="DH63" s="247"/>
    </row>
    <row r="64" spans="22:120" ht="13.2">
      <c r="V64" s="247"/>
    </row>
    <row r="65" spans="15:120" ht="13.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c r="Q66" s="247"/>
      <c r="S66" s="247"/>
      <c r="U66" s="247"/>
      <c r="DM66" s="247"/>
    </row>
    <row r="67" spans="15:120" ht="13.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row r="69" spans="15:120" ht="13.2"/>
    <row r="70" spans="15:120" ht="13.2"/>
    <row r="71" spans="15:120" ht="13.2"/>
    <row r="72" spans="15:120" ht="13.2">
      <c r="DP72" s="247"/>
    </row>
    <row r="73" spans="15:120" ht="13.2">
      <c r="DP73" s="247"/>
    </row>
    <row r="74" spans="15:120" ht="13.2"/>
    <row r="75" spans="15:120" ht="13.2"/>
    <row r="76" spans="15:120" ht="13.2"/>
    <row r="77" spans="15:120" ht="13.2"/>
    <row r="78" spans="15:120" ht="13.2"/>
    <row r="79" spans="15:120" ht="13.2"/>
    <row r="80" spans="15:120" ht="13.2"/>
    <row r="81" spans="97:112" ht="13.2"/>
    <row r="82" spans="97:112" ht="13.2"/>
    <row r="83" spans="97:112" ht="13.2"/>
    <row r="84" spans="97:112" ht="13.2"/>
    <row r="85" spans="97:112" ht="13.2"/>
    <row r="86" spans="97:112" ht="13.2"/>
    <row r="87" spans="97:112" ht="13.2"/>
    <row r="88" spans="97:112" ht="13.2"/>
    <row r="89" spans="97:112" ht="13.2"/>
    <row r="90" spans="97:112" ht="13.2"/>
    <row r="91" spans="97:112" ht="13.2"/>
    <row r="92" spans="97:112" ht="13.2"/>
    <row r="93" spans="97:112" ht="13.2"/>
    <row r="94" spans="97:112" ht="13.2"/>
    <row r="95" spans="97:112" ht="13.2"/>
    <row r="96" spans="97:112" ht="13.2">
      <c r="CS96" s="247"/>
      <c r="CX96" s="247"/>
      <c r="DC96" s="247"/>
      <c r="DH96" s="247"/>
    </row>
    <row r="97" spans="24:120" ht="13.2">
      <c r="CS97" s="247"/>
      <c r="CX97" s="247"/>
      <c r="DC97" s="247"/>
      <c r="DH97" s="247"/>
      <c r="DP97" s="248" t="s">
        <v>475</v>
      </c>
    </row>
    <row r="98" spans="24:120" ht="13.2" hidden="1">
      <c r="CS98" s="247"/>
      <c r="CX98" s="247"/>
      <c r="DC98" s="247"/>
      <c r="DH98" s="247"/>
    </row>
    <row r="99" spans="24:120" ht="13.2" hidden="1">
      <c r="CS99" s="247"/>
      <c r="CX99" s="247"/>
      <c r="DC99" s="247"/>
      <c r="DH99" s="247"/>
    </row>
    <row r="101" spans="24:120" ht="12" hidden="1" customHeight="1">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c r="CU102" s="247"/>
      <c r="CZ102" s="247"/>
      <c r="DE102" s="247"/>
      <c r="DJ102" s="247"/>
      <c r="DM102" s="247"/>
    </row>
    <row r="103" spans="24:120" ht="13.2" hidden="1">
      <c r="CT103" s="247"/>
      <c r="CV103" s="247"/>
      <c r="CW103" s="247"/>
      <c r="CY103" s="247"/>
      <c r="DA103" s="247"/>
      <c r="DB103" s="247"/>
      <c r="DD103" s="247"/>
      <c r="DF103" s="247"/>
      <c r="DG103" s="247"/>
      <c r="DI103" s="247"/>
      <c r="DK103" s="247"/>
      <c r="DL103" s="247"/>
      <c r="DM103" s="247"/>
      <c r="DN103" s="247"/>
      <c r="DO103" s="247"/>
      <c r="DP103" s="247"/>
    </row>
    <row r="104" spans="24:120" ht="13.2" hidden="1">
      <c r="CV104" s="247"/>
      <c r="CW104" s="247"/>
      <c r="DA104" s="247"/>
      <c r="DB104" s="247"/>
      <c r="DF104" s="247"/>
      <c r="DG104" s="247"/>
      <c r="DK104" s="247"/>
      <c r="DL104" s="247"/>
      <c r="DN104" s="247"/>
      <c r="DO104" s="247"/>
      <c r="DP104" s="247"/>
    </row>
    <row r="105" spans="24:120" ht="12.75" hidden="1" customHeight="1"/>
  </sheetData>
  <sheetProtection algorithmName="SHA-512" hashValue="XyZIbsS5Yo6SYYQv4h+8Wthy8i/GBZovv4PnPzJ1iE1epOLPH89i0S6kBG1YvfdLBMdBQsZsk3iExzyHNj9b1g==" saltValue="XLdtR/+/5yaAvWrgugbVvQ==" spinCount="100000" sheet="1" objects="1" scenarios="1"/>
  <dataConsolidate/>
  <phoneticPr fontId="3"/>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cols>
    <col min="1" max="116" width="2.6640625" style="248" customWidth="1"/>
    <col min="117" max="16384" width="9" style="247" hidden="1"/>
  </cols>
  <sheetData>
    <row r="1" spans="2:116" ht="13.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row r="3" spans="2:116" ht="13.2"/>
    <row r="4" spans="2:116" ht="13.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row r="7" spans="2:116" ht="13.2"/>
    <row r="8" spans="2:116" ht="13.2"/>
    <row r="9" spans="2:116" ht="13.2"/>
    <row r="10" spans="2:116" ht="13.2"/>
    <row r="11" spans="2:116" ht="13.2"/>
    <row r="12" spans="2:116" ht="13.2"/>
    <row r="13" spans="2:116" ht="13.2"/>
    <row r="14" spans="2:116" ht="13.2"/>
    <row r="15" spans="2:116" ht="13.2"/>
    <row r="16" spans="2:116" ht="13.2"/>
    <row r="17" spans="9:116" ht="13.2"/>
    <row r="18" spans="9:116" ht="13.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row r="20" spans="9:116" ht="13.2"/>
    <row r="21" spans="9:116" ht="13.2">
      <c r="DL21" s="247"/>
    </row>
    <row r="22" spans="9:116" ht="13.2">
      <c r="DI22" s="247"/>
      <c r="DJ22" s="247"/>
      <c r="DK22" s="247"/>
      <c r="DL22" s="247"/>
    </row>
    <row r="23" spans="9:116" ht="13.2">
      <c r="CY23" s="247"/>
      <c r="CZ23" s="247"/>
      <c r="DA23" s="247"/>
      <c r="DB23" s="247"/>
      <c r="DC23" s="247"/>
      <c r="DD23" s="247"/>
      <c r="DE23" s="247"/>
      <c r="DF23" s="247"/>
      <c r="DG23" s="247"/>
      <c r="DH23" s="247"/>
      <c r="DI23" s="247"/>
      <c r="DJ23" s="247"/>
      <c r="DK23" s="247"/>
      <c r="DL23" s="247"/>
    </row>
    <row r="24" spans="9:116" ht="13.2"/>
    <row r="25" spans="9:116" ht="13.2"/>
    <row r="26" spans="9:116" ht="13.2"/>
    <row r="27" spans="9:116" ht="13.2"/>
    <row r="28" spans="9:116" ht="13.2"/>
    <row r="29" spans="9:116" ht="13.2"/>
    <row r="30" spans="9:116" ht="13.2"/>
    <row r="31" spans="9:116" ht="13.2"/>
    <row r="32" spans="9:116" ht="13.2"/>
    <row r="33" spans="15:116" ht="13.2"/>
    <row r="34" spans="15:116" ht="13.2"/>
    <row r="35" spans="15:116" ht="13.2">
      <c r="CZ35" s="247"/>
      <c r="DA35" s="247"/>
      <c r="DB35" s="247"/>
      <c r="DC35" s="247"/>
      <c r="DD35" s="247"/>
      <c r="DE35" s="247"/>
      <c r="DF35" s="247"/>
      <c r="DG35" s="247"/>
      <c r="DH35" s="247"/>
      <c r="DI35" s="247"/>
      <c r="DJ35" s="247"/>
      <c r="DK35" s="247"/>
      <c r="DL35" s="247"/>
    </row>
    <row r="36" spans="15:116" ht="13.2"/>
    <row r="37" spans="15:116" ht="13.2">
      <c r="DL37" s="247"/>
    </row>
    <row r="38" spans="15:116" ht="13.2">
      <c r="DI38" s="247"/>
      <c r="DJ38" s="247"/>
      <c r="DK38" s="247"/>
      <c r="DL38" s="247"/>
    </row>
    <row r="39" spans="15:116" ht="13.2"/>
    <row r="40" spans="15:116" ht="13.2"/>
    <row r="41" spans="15:116" ht="13.2"/>
    <row r="42" spans="15:116" ht="13.2"/>
    <row r="43" spans="15:116" ht="13.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c r="DL44" s="247"/>
    </row>
    <row r="45" spans="15:116" ht="13.2"/>
    <row r="46" spans="15:116" ht="13.2">
      <c r="DA46" s="247"/>
      <c r="DB46" s="247"/>
      <c r="DC46" s="247"/>
      <c r="DD46" s="247"/>
      <c r="DE46" s="247"/>
      <c r="DF46" s="247"/>
      <c r="DG46" s="247"/>
      <c r="DH46" s="247"/>
      <c r="DI46" s="247"/>
      <c r="DJ46" s="247"/>
      <c r="DK46" s="247"/>
      <c r="DL46" s="247"/>
    </row>
    <row r="47" spans="15:116" ht="13.2"/>
    <row r="48" spans="15:116" ht="13.2"/>
    <row r="49" spans="104:116" ht="13.2"/>
    <row r="50" spans="104:116" ht="13.2">
      <c r="CZ50" s="247"/>
      <c r="DA50" s="247"/>
      <c r="DB50" s="247"/>
      <c r="DC50" s="247"/>
      <c r="DD50" s="247"/>
      <c r="DE50" s="247"/>
      <c r="DF50" s="247"/>
      <c r="DG50" s="247"/>
      <c r="DH50" s="247"/>
      <c r="DI50" s="247"/>
      <c r="DJ50" s="247"/>
      <c r="DK50" s="247"/>
      <c r="DL50" s="247"/>
    </row>
    <row r="51" spans="104:116" ht="13.2"/>
    <row r="52" spans="104:116" ht="13.2"/>
    <row r="53" spans="104:116" ht="13.2">
      <c r="DL53" s="247"/>
    </row>
    <row r="54" spans="104:116" ht="13.2"/>
    <row r="55" spans="104:116" ht="13.2"/>
    <row r="56" spans="104:116" ht="13.2"/>
    <row r="57" spans="104:116" ht="13.2"/>
    <row r="58" spans="104:116" ht="13.2"/>
    <row r="59" spans="104:116" ht="13.2"/>
    <row r="60" spans="104:116" ht="13.2"/>
    <row r="61" spans="104:116" ht="13.2"/>
    <row r="62" spans="104:116" ht="13.2"/>
    <row r="63" spans="104:116" ht="13.2"/>
    <row r="64" spans="104:116" ht="13.2"/>
    <row r="65" spans="107:116" ht="13.2"/>
    <row r="66" spans="107:116" ht="13.2"/>
    <row r="67" spans="107:116" ht="13.2">
      <c r="DC67" s="247"/>
      <c r="DD67" s="247"/>
      <c r="DE67" s="247"/>
      <c r="DF67" s="247"/>
      <c r="DG67" s="247"/>
      <c r="DH67" s="247"/>
      <c r="DI67" s="247"/>
      <c r="DJ67" s="247"/>
      <c r="DK67" s="247"/>
      <c r="DL67" s="247"/>
    </row>
    <row r="68" spans="107:116" ht="13.2"/>
    <row r="69" spans="107:116" ht="13.2"/>
    <row r="70" spans="107:116" ht="13.2"/>
    <row r="71" spans="107:116" ht="13.2"/>
    <row r="72" spans="107:116" ht="13.2"/>
    <row r="73" spans="107:116" ht="13.2"/>
    <row r="74" spans="107:116" ht="13.2"/>
    <row r="75" spans="107:116" ht="13.2"/>
    <row r="76" spans="107:116" ht="13.2"/>
    <row r="77" spans="107:116" ht="13.2"/>
    <row r="78" spans="107:116" ht="13.2"/>
    <row r="79" spans="107:116" ht="13.2"/>
    <row r="80" spans="107:116" ht="13.2"/>
    <row r="81" ht="13.2"/>
    <row r="82" ht="13.2"/>
    <row r="83" ht="13.2"/>
    <row r="84" ht="13.2"/>
    <row r="85" ht="13.2"/>
    <row r="86" ht="13.2"/>
    <row r="87" ht="13.2"/>
    <row r="88" ht="13.2"/>
    <row r="89" ht="13.2"/>
  </sheetData>
  <sheetProtection algorithmName="SHA-512" hashValue="FEjPAfShDzVWC+xR+HNgJm3GqXJk0Lm250WMaZB+mujJSgkSQqj203ZC3kd/nwDwHNXc+bSud++fdhyd71yAMg==" saltValue="RyYsrVS5HtY5HxZlsboeqA==" spinCount="100000" sheet="1" objects="1" scenarios="1"/>
  <dataConsolidate/>
  <phoneticPr fontId="3"/>
  <printOptions horizontalCentered="1" verticalCentered="1"/>
  <pageMargins left="0" right="0" top="0" bottom="0" header="0" footer="0"/>
  <pageSetup paperSize="9" scale="47"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c r="AS1" s="250"/>
      <c r="AT1" s="250"/>
    </row>
    <row r="2" spans="1:46" ht="13.2">
      <c r="AS2" s="250"/>
      <c r="AT2" s="250"/>
    </row>
    <row r="3" spans="1:46" ht="13.2">
      <c r="AS3" s="250"/>
      <c r="AT3" s="250"/>
    </row>
    <row r="4" spans="1:46" ht="13.2">
      <c r="AS4" s="250"/>
      <c r="AT4" s="250"/>
    </row>
    <row r="5" spans="1:46" ht="16.2">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478</v>
      </c>
      <c r="AP7" s="260"/>
      <c r="AQ7" s="261" t="s">
        <v>479</v>
      </c>
      <c r="AR7" s="262"/>
    </row>
    <row r="8" spans="1:46" ht="13.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480</v>
      </c>
      <c r="AQ8" s="267" t="s">
        <v>481</v>
      </c>
      <c r="AR8" s="268" t="s">
        <v>482</v>
      </c>
    </row>
    <row r="9" spans="1:46" ht="13.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483</v>
      </c>
      <c r="AL9" s="1117"/>
      <c r="AM9" s="1117"/>
      <c r="AN9" s="1118"/>
      <c r="AO9" s="269">
        <v>8915628</v>
      </c>
      <c r="AP9" s="269">
        <v>86866</v>
      </c>
      <c r="AQ9" s="270">
        <v>68274</v>
      </c>
      <c r="AR9" s="271">
        <v>27.2</v>
      </c>
    </row>
    <row r="10" spans="1:46" ht="13.5" customHeight="1">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484</v>
      </c>
      <c r="AL10" s="1117"/>
      <c r="AM10" s="1117"/>
      <c r="AN10" s="1118"/>
      <c r="AO10" s="272">
        <v>209</v>
      </c>
      <c r="AP10" s="272">
        <v>2</v>
      </c>
      <c r="AQ10" s="273">
        <v>4860</v>
      </c>
      <c r="AR10" s="274">
        <v>-100</v>
      </c>
    </row>
    <row r="11" spans="1:46" ht="13.5" customHeight="1">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485</v>
      </c>
      <c r="AL11" s="1117"/>
      <c r="AM11" s="1117"/>
      <c r="AN11" s="1118"/>
      <c r="AO11" s="272">
        <v>126795</v>
      </c>
      <c r="AP11" s="272">
        <v>1235</v>
      </c>
      <c r="AQ11" s="273">
        <v>567</v>
      </c>
      <c r="AR11" s="274">
        <v>117.8</v>
      </c>
    </row>
    <row r="12" spans="1:46" ht="13.5" customHeight="1">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486</v>
      </c>
      <c r="AL12" s="1117"/>
      <c r="AM12" s="1117"/>
      <c r="AN12" s="1118"/>
      <c r="AO12" s="272" t="s">
        <v>487</v>
      </c>
      <c r="AP12" s="272" t="s">
        <v>487</v>
      </c>
      <c r="AQ12" s="273">
        <v>16</v>
      </c>
      <c r="AR12" s="274" t="s">
        <v>487</v>
      </c>
    </row>
    <row r="13" spans="1:46" ht="13.5" customHeight="1">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488</v>
      </c>
      <c r="AL13" s="1117"/>
      <c r="AM13" s="1117"/>
      <c r="AN13" s="1118"/>
      <c r="AO13" s="272">
        <v>272443</v>
      </c>
      <c r="AP13" s="272">
        <v>2654</v>
      </c>
      <c r="AQ13" s="273">
        <v>2777</v>
      </c>
      <c r="AR13" s="274">
        <v>-4.4000000000000004</v>
      </c>
    </row>
    <row r="14" spans="1:46" ht="13.5" customHeight="1">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489</v>
      </c>
      <c r="AL14" s="1117"/>
      <c r="AM14" s="1117"/>
      <c r="AN14" s="1118"/>
      <c r="AO14" s="272">
        <v>62349</v>
      </c>
      <c r="AP14" s="272">
        <v>607</v>
      </c>
      <c r="AQ14" s="273">
        <v>1330</v>
      </c>
      <c r="AR14" s="274">
        <v>-54.4</v>
      </c>
    </row>
    <row r="15" spans="1:46" ht="13.5" customHeight="1">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490</v>
      </c>
      <c r="AL15" s="1120"/>
      <c r="AM15" s="1120"/>
      <c r="AN15" s="1121"/>
      <c r="AO15" s="272">
        <v>-289762</v>
      </c>
      <c r="AP15" s="272">
        <v>-2823</v>
      </c>
      <c r="AQ15" s="273">
        <v>-3833</v>
      </c>
      <c r="AR15" s="274">
        <v>-26.4</v>
      </c>
    </row>
    <row r="16" spans="1:46" ht="13.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9087662</v>
      </c>
      <c r="AP16" s="272">
        <v>88543</v>
      </c>
      <c r="AQ16" s="273">
        <v>73991</v>
      </c>
      <c r="AR16" s="274">
        <v>19.7</v>
      </c>
    </row>
    <row r="17" spans="1:46" ht="13.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ht="13.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ht="13.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495</v>
      </c>
      <c r="AL21" s="1123"/>
      <c r="AM21" s="1123"/>
      <c r="AN21" s="1124"/>
      <c r="AO21" s="285">
        <v>6.67</v>
      </c>
      <c r="AP21" s="286">
        <v>6.28</v>
      </c>
      <c r="AQ21" s="287">
        <v>0.39</v>
      </c>
      <c r="AR21" s="255"/>
      <c r="AS21" s="288"/>
      <c r="AT21" s="284"/>
    </row>
    <row r="22" spans="1:46" s="289" customFormat="1" ht="13.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496</v>
      </c>
      <c r="AL22" s="1123"/>
      <c r="AM22" s="1123"/>
      <c r="AN22" s="1124"/>
      <c r="AO22" s="290">
        <v>100.7</v>
      </c>
      <c r="AP22" s="291">
        <v>98.7</v>
      </c>
      <c r="AQ22" s="292">
        <v>2</v>
      </c>
      <c r="AR22" s="276"/>
      <c r="AS22" s="288"/>
      <c r="AT22" s="284"/>
    </row>
    <row r="23" spans="1:46" s="289" customFormat="1" ht="13.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c r="A27" s="297"/>
      <c r="AO27" s="250"/>
      <c r="AP27" s="250"/>
      <c r="AQ27" s="250"/>
      <c r="AR27" s="250"/>
      <c r="AS27" s="250"/>
      <c r="AT27" s="250"/>
    </row>
    <row r="28" spans="1:46" ht="16.2">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478</v>
      </c>
      <c r="AP30" s="260"/>
      <c r="AQ30" s="261" t="s">
        <v>479</v>
      </c>
      <c r="AR30" s="262"/>
    </row>
    <row r="31" spans="1:46" ht="13.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480</v>
      </c>
      <c r="AQ31" s="267" t="s">
        <v>481</v>
      </c>
      <c r="AR31" s="268" t="s">
        <v>482</v>
      </c>
    </row>
    <row r="32" spans="1:46" ht="27" customHeight="1">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500</v>
      </c>
      <c r="AL32" s="1131"/>
      <c r="AM32" s="1131"/>
      <c r="AN32" s="1132"/>
      <c r="AO32" s="300">
        <v>3656832</v>
      </c>
      <c r="AP32" s="300">
        <v>35629</v>
      </c>
      <c r="AQ32" s="301">
        <v>32402</v>
      </c>
      <c r="AR32" s="302">
        <v>10</v>
      </c>
    </row>
    <row r="33" spans="1:46" ht="13.5" customHeight="1">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501</v>
      </c>
      <c r="AL33" s="1131"/>
      <c r="AM33" s="1131"/>
      <c r="AN33" s="1132"/>
      <c r="AO33" s="300" t="s">
        <v>487</v>
      </c>
      <c r="AP33" s="300" t="s">
        <v>487</v>
      </c>
      <c r="AQ33" s="301" t="s">
        <v>487</v>
      </c>
      <c r="AR33" s="302" t="s">
        <v>487</v>
      </c>
    </row>
    <row r="34" spans="1:46" ht="27" customHeight="1">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502</v>
      </c>
      <c r="AL34" s="1131"/>
      <c r="AM34" s="1131"/>
      <c r="AN34" s="1132"/>
      <c r="AO34" s="300" t="s">
        <v>487</v>
      </c>
      <c r="AP34" s="300" t="s">
        <v>487</v>
      </c>
      <c r="AQ34" s="301">
        <v>16</v>
      </c>
      <c r="AR34" s="302" t="s">
        <v>487</v>
      </c>
    </row>
    <row r="35" spans="1:46" ht="27" customHeight="1">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503</v>
      </c>
      <c r="AL35" s="1131"/>
      <c r="AM35" s="1131"/>
      <c r="AN35" s="1132"/>
      <c r="AO35" s="300">
        <v>675539</v>
      </c>
      <c r="AP35" s="300">
        <v>6582</v>
      </c>
      <c r="AQ35" s="301">
        <v>5520</v>
      </c>
      <c r="AR35" s="302">
        <v>19.2</v>
      </c>
    </row>
    <row r="36" spans="1:46" ht="27" customHeight="1">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504</v>
      </c>
      <c r="AL36" s="1131"/>
      <c r="AM36" s="1131"/>
      <c r="AN36" s="1132"/>
      <c r="AO36" s="300" t="s">
        <v>487</v>
      </c>
      <c r="AP36" s="300" t="s">
        <v>487</v>
      </c>
      <c r="AQ36" s="301">
        <v>1296</v>
      </c>
      <c r="AR36" s="302" t="s">
        <v>487</v>
      </c>
    </row>
    <row r="37" spans="1:46" ht="13.5" customHeight="1">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505</v>
      </c>
      <c r="AL37" s="1131"/>
      <c r="AM37" s="1131"/>
      <c r="AN37" s="1132"/>
      <c r="AO37" s="300">
        <v>115</v>
      </c>
      <c r="AP37" s="300">
        <v>1</v>
      </c>
      <c r="AQ37" s="301">
        <v>571</v>
      </c>
      <c r="AR37" s="302">
        <v>-99.8</v>
      </c>
    </row>
    <row r="38" spans="1:46" ht="27" customHeight="1">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506</v>
      </c>
      <c r="AL38" s="1134"/>
      <c r="AM38" s="1134"/>
      <c r="AN38" s="1135"/>
      <c r="AO38" s="303" t="s">
        <v>487</v>
      </c>
      <c r="AP38" s="303" t="s">
        <v>487</v>
      </c>
      <c r="AQ38" s="304">
        <v>0</v>
      </c>
      <c r="AR38" s="292" t="s">
        <v>487</v>
      </c>
      <c r="AS38" s="299"/>
    </row>
    <row r="39" spans="1:46" ht="13.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507</v>
      </c>
      <c r="AL39" s="1134"/>
      <c r="AM39" s="1134"/>
      <c r="AN39" s="1135"/>
      <c r="AO39" s="300">
        <v>-929785</v>
      </c>
      <c r="AP39" s="300">
        <v>-9059</v>
      </c>
      <c r="AQ39" s="301">
        <v>-6093</v>
      </c>
      <c r="AR39" s="302">
        <v>48.7</v>
      </c>
      <c r="AS39" s="299"/>
    </row>
    <row r="40" spans="1:46" ht="27" customHeight="1">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508</v>
      </c>
      <c r="AL40" s="1131"/>
      <c r="AM40" s="1131"/>
      <c r="AN40" s="1132"/>
      <c r="AO40" s="300">
        <v>-2666190</v>
      </c>
      <c r="AP40" s="300">
        <v>-25977</v>
      </c>
      <c r="AQ40" s="301">
        <v>-23816</v>
      </c>
      <c r="AR40" s="302">
        <v>9.1</v>
      </c>
      <c r="AS40" s="299"/>
    </row>
    <row r="41" spans="1:46" ht="13.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736511</v>
      </c>
      <c r="AP41" s="300">
        <v>7176</v>
      </c>
      <c r="AQ41" s="301">
        <v>9896</v>
      </c>
      <c r="AR41" s="302">
        <v>-27.5</v>
      </c>
      <c r="AS41" s="299"/>
    </row>
    <row r="42" spans="1:46" ht="13.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478</v>
      </c>
      <c r="AN49" s="1127" t="s">
        <v>511</v>
      </c>
      <c r="AO49" s="1128"/>
      <c r="AP49" s="1128"/>
      <c r="AQ49" s="1128"/>
      <c r="AR49" s="1129"/>
    </row>
    <row r="50" spans="1:44" ht="13.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512</v>
      </c>
      <c r="AO50" s="317" t="s">
        <v>513</v>
      </c>
      <c r="AP50" s="318" t="s">
        <v>514</v>
      </c>
      <c r="AQ50" s="319" t="s">
        <v>515</v>
      </c>
      <c r="AR50" s="320" t="s">
        <v>516</v>
      </c>
    </row>
    <row r="51" spans="1:44" ht="13.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4112136</v>
      </c>
      <c r="AN51" s="322">
        <v>39650</v>
      </c>
      <c r="AO51" s="323">
        <v>-44.8</v>
      </c>
      <c r="AP51" s="324">
        <v>44161</v>
      </c>
      <c r="AQ51" s="325">
        <v>3.1</v>
      </c>
      <c r="AR51" s="326">
        <v>-47.9</v>
      </c>
    </row>
    <row r="52" spans="1:44" ht="13.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2054415</v>
      </c>
      <c r="AN52" s="330">
        <v>19809</v>
      </c>
      <c r="AO52" s="331">
        <v>-35.6</v>
      </c>
      <c r="AP52" s="332">
        <v>23644</v>
      </c>
      <c r="AQ52" s="333">
        <v>3.1</v>
      </c>
      <c r="AR52" s="334">
        <v>-38.700000000000003</v>
      </c>
    </row>
    <row r="53" spans="1:44" ht="13.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3552709</v>
      </c>
      <c r="AN53" s="322">
        <v>34363</v>
      </c>
      <c r="AO53" s="323">
        <v>-13.3</v>
      </c>
      <c r="AP53" s="324">
        <v>43955</v>
      </c>
      <c r="AQ53" s="325">
        <v>-0.5</v>
      </c>
      <c r="AR53" s="326">
        <v>-12.8</v>
      </c>
    </row>
    <row r="54" spans="1:44" ht="13.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1451586</v>
      </c>
      <c r="AN54" s="330">
        <v>14040</v>
      </c>
      <c r="AO54" s="331">
        <v>-29.1</v>
      </c>
      <c r="AP54" s="332">
        <v>21318</v>
      </c>
      <c r="AQ54" s="333">
        <v>-9.8000000000000007</v>
      </c>
      <c r="AR54" s="334">
        <v>-19.3</v>
      </c>
    </row>
    <row r="55" spans="1:44" ht="13.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1440706</v>
      </c>
      <c r="AN55" s="322">
        <v>13977</v>
      </c>
      <c r="AO55" s="323">
        <v>-59.3</v>
      </c>
      <c r="AP55" s="324">
        <v>41921</v>
      </c>
      <c r="AQ55" s="325">
        <v>-4.5999999999999996</v>
      </c>
      <c r="AR55" s="326">
        <v>-54.7</v>
      </c>
    </row>
    <row r="56" spans="1:44" ht="13.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881293</v>
      </c>
      <c r="AN56" s="330">
        <v>8550</v>
      </c>
      <c r="AO56" s="331">
        <v>-39.1</v>
      </c>
      <c r="AP56" s="332">
        <v>21655</v>
      </c>
      <c r="AQ56" s="333">
        <v>1.6</v>
      </c>
      <c r="AR56" s="334">
        <v>-40.700000000000003</v>
      </c>
    </row>
    <row r="57" spans="1:44" ht="13.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2103111</v>
      </c>
      <c r="AN57" s="322">
        <v>20425</v>
      </c>
      <c r="AO57" s="323">
        <v>46.1</v>
      </c>
      <c r="AP57" s="324">
        <v>44585</v>
      </c>
      <c r="AQ57" s="325">
        <v>6.4</v>
      </c>
      <c r="AR57" s="326">
        <v>39.700000000000003</v>
      </c>
    </row>
    <row r="58" spans="1:44" ht="13.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985649</v>
      </c>
      <c r="AN58" s="330">
        <v>9572</v>
      </c>
      <c r="AO58" s="331">
        <v>12</v>
      </c>
      <c r="AP58" s="332">
        <v>23077</v>
      </c>
      <c r="AQ58" s="333">
        <v>6.6</v>
      </c>
      <c r="AR58" s="334">
        <v>5.4</v>
      </c>
    </row>
    <row r="59" spans="1:44" ht="13.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3126910</v>
      </c>
      <c r="AN59" s="322">
        <v>30466</v>
      </c>
      <c r="AO59" s="323">
        <v>49.2</v>
      </c>
      <c r="AP59" s="324">
        <v>49779</v>
      </c>
      <c r="AQ59" s="325">
        <v>11.6</v>
      </c>
      <c r="AR59" s="326">
        <v>37.6</v>
      </c>
    </row>
    <row r="60" spans="1:44" ht="13.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1632000</v>
      </c>
      <c r="AN60" s="330">
        <v>15901</v>
      </c>
      <c r="AO60" s="331">
        <v>66.099999999999994</v>
      </c>
      <c r="AP60" s="332">
        <v>28921</v>
      </c>
      <c r="AQ60" s="333">
        <v>25.3</v>
      </c>
      <c r="AR60" s="334">
        <v>40.799999999999997</v>
      </c>
    </row>
    <row r="61" spans="1:44" ht="13.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2867114</v>
      </c>
      <c r="AN61" s="337">
        <v>27776</v>
      </c>
      <c r="AO61" s="338">
        <v>-4.4000000000000004</v>
      </c>
      <c r="AP61" s="339">
        <v>44880</v>
      </c>
      <c r="AQ61" s="340">
        <v>3.2</v>
      </c>
      <c r="AR61" s="326">
        <v>-7.6</v>
      </c>
    </row>
    <row r="62" spans="1:44" ht="13.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1400989</v>
      </c>
      <c r="AN62" s="330">
        <v>13574</v>
      </c>
      <c r="AO62" s="331">
        <v>-5.0999999999999996</v>
      </c>
      <c r="AP62" s="332">
        <v>23723</v>
      </c>
      <c r="AQ62" s="333">
        <v>5.4</v>
      </c>
      <c r="AR62" s="334">
        <v>-10.5</v>
      </c>
    </row>
    <row r="63" spans="1:44" ht="13.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c r="AK67" s="250"/>
      <c r="AL67" s="250"/>
      <c r="AM67" s="250"/>
      <c r="AN67" s="250"/>
      <c r="AO67" s="250"/>
      <c r="AP67" s="250"/>
      <c r="AQ67" s="250"/>
      <c r="AR67" s="250"/>
      <c r="AS67" s="250"/>
      <c r="AT67" s="250"/>
    </row>
    <row r="68" spans="1:46" ht="13.5" hidden="1" customHeight="1">
      <c r="AK68" s="250"/>
      <c r="AL68" s="250"/>
      <c r="AM68" s="250"/>
      <c r="AN68" s="250"/>
      <c r="AO68" s="250"/>
      <c r="AP68" s="250"/>
      <c r="AQ68" s="250"/>
      <c r="AR68" s="250"/>
    </row>
    <row r="69" spans="1:46" ht="13.5" hidden="1" customHeight="1">
      <c r="AK69" s="250"/>
      <c r="AL69" s="250"/>
      <c r="AM69" s="250"/>
      <c r="AN69" s="250"/>
      <c r="AO69" s="250"/>
      <c r="AP69" s="250"/>
      <c r="AQ69" s="250"/>
      <c r="AR69" s="250"/>
    </row>
    <row r="70" spans="1:46" ht="13.2" hidden="1">
      <c r="AK70" s="250"/>
      <c r="AL70" s="250"/>
      <c r="AM70" s="250"/>
      <c r="AN70" s="250"/>
      <c r="AO70" s="250"/>
      <c r="AP70" s="250"/>
      <c r="AQ70" s="250"/>
      <c r="AR70" s="250"/>
    </row>
    <row r="71" spans="1:46" ht="13.2" hidden="1">
      <c r="AK71" s="250"/>
      <c r="AL71" s="250"/>
      <c r="AM71" s="250"/>
      <c r="AN71" s="250"/>
      <c r="AO71" s="250"/>
      <c r="AP71" s="250"/>
      <c r="AQ71" s="250"/>
      <c r="AR71" s="250"/>
    </row>
    <row r="72" spans="1:46" ht="13.2" hidden="1">
      <c r="AK72" s="250"/>
      <c r="AL72" s="250"/>
      <c r="AM72" s="250"/>
      <c r="AN72" s="250"/>
      <c r="AO72" s="250"/>
      <c r="AP72" s="250"/>
      <c r="AQ72" s="250"/>
      <c r="AR72" s="250"/>
    </row>
    <row r="73" spans="1:46" ht="13.2" hidden="1">
      <c r="AK73" s="250"/>
      <c r="AL73" s="250"/>
      <c r="AM73" s="250"/>
      <c r="AN73" s="250"/>
      <c r="AO73" s="250"/>
      <c r="AP73" s="250"/>
      <c r="AQ73" s="250"/>
      <c r="AR73" s="250"/>
    </row>
  </sheetData>
  <sheetProtection algorithmName="SHA-512" hashValue="E/L5WqktzG2E+JZ+3skf9ss181GElWSTqLV6Zs0CpcETnqXRFBeOsJ0bjCkA4cAp5zNbxpuo7LhdZNJ7aL+HWA==" saltValue="7cjUj6heAVTUoGVLoB4cw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3"/>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cols>
    <col min="1" max="125" width="2.44140625" style="248" customWidth="1"/>
    <col min="126" max="16384" width="9" style="247" hidden="1"/>
  </cols>
  <sheetData>
    <row r="1" spans="2:125" ht="13.5" customHeight="1">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c r="B2" s="247"/>
      <c r="DG2" s="247"/>
    </row>
    <row r="3" spans="2:125" ht="13.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row r="5" spans="2:125" ht="13.2"/>
    <row r="6" spans="2:125" ht="13.2"/>
    <row r="7" spans="2:125" ht="13.2"/>
    <row r="8" spans="2:125" ht="13.2"/>
    <row r="9" spans="2:125" ht="13.2">
      <c r="DU9" s="247"/>
    </row>
    <row r="10" spans="2:125" ht="13.2"/>
    <row r="11" spans="2:125" ht="13.2"/>
    <row r="12" spans="2:125" ht="13.2"/>
    <row r="13" spans="2:125" ht="13.2"/>
    <row r="14" spans="2:125" ht="13.2"/>
    <row r="15" spans="2:125" ht="13.2"/>
    <row r="16" spans="2:125" ht="13.2"/>
    <row r="17" spans="125:125" ht="13.2">
      <c r="DU17" s="247"/>
    </row>
    <row r="18" spans="125:125" ht="13.2"/>
    <row r="19" spans="125:125" ht="13.2"/>
    <row r="20" spans="125:125" ht="13.2">
      <c r="DU20" s="247"/>
    </row>
    <row r="21" spans="125:125" ht="13.2">
      <c r="DU21" s="247"/>
    </row>
    <row r="22" spans="125:125" ht="13.2"/>
    <row r="23" spans="125:125" ht="13.2"/>
    <row r="24" spans="125:125" ht="13.2"/>
    <row r="25" spans="125:125" ht="13.2"/>
    <row r="26" spans="125:125" ht="13.2"/>
    <row r="27" spans="125:125" ht="13.2"/>
    <row r="28" spans="125:125" ht="13.2">
      <c r="DU28" s="247"/>
    </row>
    <row r="29" spans="125:125" ht="13.2"/>
    <row r="30" spans="125:125" ht="13.2"/>
    <row r="31" spans="125:125" ht="13.2"/>
    <row r="32" spans="125:125" ht="13.2"/>
    <row r="33" spans="2:125" ht="13.2">
      <c r="B33" s="247"/>
      <c r="G33" s="247"/>
      <c r="I33" s="247"/>
    </row>
    <row r="34" spans="2:125" ht="13.2">
      <c r="C34" s="247"/>
      <c r="P34" s="247"/>
      <c r="DE34" s="247"/>
      <c r="DH34" s="247"/>
    </row>
    <row r="35" spans="2:125" ht="13.2">
      <c r="D35" s="247"/>
      <c r="E35" s="247"/>
      <c r="DG35" s="247"/>
      <c r="DJ35" s="247"/>
      <c r="DP35" s="247"/>
      <c r="DQ35" s="247"/>
      <c r="DR35" s="247"/>
      <c r="DS35" s="247"/>
      <c r="DT35" s="247"/>
      <c r="DU35" s="247"/>
    </row>
    <row r="36" spans="2:125" ht="13.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c r="DU37" s="247"/>
    </row>
    <row r="38" spans="2:125" ht="13.2">
      <c r="DT38" s="247"/>
      <c r="DU38" s="247"/>
    </row>
    <row r="39" spans="2:125" ht="13.2"/>
    <row r="40" spans="2:125" ht="13.2">
      <c r="DH40" s="247"/>
    </row>
    <row r="41" spans="2:125" ht="13.2">
      <c r="DE41" s="247"/>
    </row>
    <row r="42" spans="2:125" ht="13.2">
      <c r="DG42" s="247"/>
      <c r="DJ42" s="247"/>
    </row>
    <row r="43" spans="2:125" ht="13.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c r="DU44" s="247"/>
    </row>
    <row r="45" spans="2:125" ht="13.2"/>
    <row r="46" spans="2:125" ht="13.2"/>
    <row r="47" spans="2:125" ht="13.2"/>
    <row r="48" spans="2:125" ht="13.2">
      <c r="DT48" s="247"/>
      <c r="DU48" s="247"/>
    </row>
    <row r="49" spans="120:125" ht="13.2">
      <c r="DU49" s="247"/>
    </row>
    <row r="50" spans="120:125" ht="13.2">
      <c r="DU50" s="247"/>
    </row>
    <row r="51" spans="120:125" ht="13.2">
      <c r="DP51" s="247"/>
      <c r="DQ51" s="247"/>
      <c r="DR51" s="247"/>
      <c r="DS51" s="247"/>
      <c r="DT51" s="247"/>
      <c r="DU51" s="247"/>
    </row>
    <row r="52" spans="120:125" ht="13.2"/>
    <row r="53" spans="120:125" ht="13.2"/>
    <row r="54" spans="120:125" ht="13.2">
      <c r="DU54" s="247"/>
    </row>
    <row r="55" spans="120:125" ht="13.2"/>
    <row r="56" spans="120:125" ht="13.2"/>
    <row r="57" spans="120:125" ht="13.2"/>
    <row r="58" spans="120:125" ht="13.2">
      <c r="DU58" s="247"/>
    </row>
    <row r="59" spans="120:125" ht="13.2"/>
    <row r="60" spans="120:125" ht="13.2"/>
    <row r="61" spans="120:125" ht="13.2"/>
    <row r="62" spans="120:125" ht="13.2"/>
    <row r="63" spans="120:125" ht="13.2">
      <c r="DU63" s="247"/>
    </row>
    <row r="64" spans="120:125" ht="13.2">
      <c r="DT64" s="247"/>
      <c r="DU64" s="247"/>
    </row>
    <row r="65" spans="123:125" ht="13.2"/>
    <row r="66" spans="123:125" ht="13.2"/>
    <row r="67" spans="123:125" ht="13.2"/>
    <row r="68" spans="123:125" ht="13.2"/>
    <row r="69" spans="123:125" ht="13.2">
      <c r="DS69" s="247"/>
      <c r="DT69" s="247"/>
      <c r="DU69" s="247"/>
    </row>
    <row r="70" spans="123:125" ht="13.2"/>
    <row r="71" spans="123:125" ht="13.2"/>
    <row r="72" spans="123:125" ht="13.2"/>
    <row r="73" spans="123:125" ht="13.2"/>
    <row r="74" spans="123:125" ht="13.2"/>
    <row r="75" spans="123:125" ht="13.2"/>
    <row r="76" spans="123:125" ht="13.2"/>
    <row r="77" spans="123:125" ht="13.2"/>
    <row r="78" spans="123:125" ht="13.2"/>
    <row r="79" spans="123:125" ht="13.2"/>
    <row r="80" spans="123:125" ht="13.2"/>
    <row r="81" spans="116:125" ht="13.2"/>
    <row r="82" spans="116:125" ht="13.2">
      <c r="DL82" s="247"/>
    </row>
    <row r="83" spans="116:125" ht="13.2">
      <c r="DM83" s="247"/>
      <c r="DN83" s="247"/>
      <c r="DO83" s="247"/>
      <c r="DP83" s="247"/>
      <c r="DQ83" s="247"/>
      <c r="DR83" s="247"/>
      <c r="DS83" s="247"/>
      <c r="DT83" s="247"/>
      <c r="DU83" s="247"/>
    </row>
    <row r="84" spans="116:125" ht="13.2"/>
    <row r="85" spans="116:125" ht="13.2"/>
    <row r="86" spans="116:125" ht="13.2"/>
    <row r="87" spans="116:125" ht="13.2"/>
    <row r="88" spans="116:125" ht="13.2">
      <c r="DU88" s="247"/>
    </row>
    <row r="89" spans="116:125" ht="13.2"/>
    <row r="90" spans="116:125" ht="13.2"/>
    <row r="91" spans="116:125" ht="13.2"/>
    <row r="92" spans="116:125" ht="13.5" customHeight="1"/>
    <row r="93" spans="116:125" ht="13.5" customHeight="1"/>
    <row r="94" spans="116:125" ht="13.5" customHeight="1">
      <c r="DS94" s="247"/>
      <c r="DT94" s="247"/>
      <c r="DU94" s="247"/>
    </row>
    <row r="95" spans="116:125" ht="13.5" customHeight="1">
      <c r="DU95" s="247"/>
    </row>
    <row r="96" spans="116:125" ht="13.5" customHeight="1"/>
    <row r="97" spans="124:125" ht="13.5" customHeight="1"/>
    <row r="98" spans="124:125" ht="13.5" customHeight="1"/>
    <row r="99" spans="124:125" ht="13.5" customHeight="1"/>
    <row r="100" spans="124:125" ht="13.5" customHeight="1"/>
    <row r="101" spans="124:125" ht="13.5" customHeight="1">
      <c r="DU101" s="247"/>
    </row>
    <row r="102" spans="124:125" ht="13.5" customHeight="1"/>
    <row r="103" spans="124:125" ht="13.5" customHeight="1"/>
    <row r="104" spans="124:125" ht="13.5" customHeight="1">
      <c r="DT104" s="247"/>
      <c r="DU104" s="247"/>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47" t="s">
        <v>475</v>
      </c>
    </row>
    <row r="121" spans="125:125" ht="13.5" hidden="1" customHeight="1">
      <c r="DU121" s="247"/>
    </row>
  </sheetData>
  <sheetProtection algorithmName="SHA-512" hashValue="lU7Z231mySfqaZZrk3U3jVTFCMs9/7rsfYTdI5ZFXqEkCEsO8HdLs7XDQp4nI1RJP/ffac5Yx7T/YJ+Rg02CIw==" saltValue="lvhGk92jdWzPikkzpuFZ8w==" spinCount="100000" sheet="1" objects="1" scenarios="1"/>
  <dataConsolidate/>
  <phoneticPr fontId="3"/>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cols>
    <col min="1" max="125" width="2.44140625" style="248" customWidth="1"/>
    <col min="126" max="142" width="0" style="247" hidden="1" customWidth="1"/>
    <col min="143" max="16384" width="9" style="247" hidden="1"/>
  </cols>
  <sheetData>
    <row r="1" spans="1:125" ht="13.5" customHeight="1">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c r="B2" s="247"/>
      <c r="T2" s="247"/>
    </row>
    <row r="3" spans="1:125" ht="13.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row r="5" spans="1:125" ht="13.2"/>
    <row r="6" spans="1:125" ht="13.2"/>
    <row r="7" spans="1:125" ht="13.2"/>
    <row r="8" spans="1:125" ht="13.2"/>
    <row r="9" spans="1:125" ht="13.2"/>
    <row r="10" spans="1:125" ht="13.2"/>
    <row r="11" spans="1:125" ht="13.2"/>
    <row r="12" spans="1:125" ht="13.2"/>
    <row r="13" spans="1:125" ht="13.2"/>
    <row r="14" spans="1:125" ht="13.2"/>
    <row r="15" spans="1:125" ht="13.2"/>
    <row r="16" spans="1:125" ht="13.2"/>
    <row r="17" ht="13.2"/>
    <row r="18" ht="13.2"/>
    <row r="19" ht="13.2"/>
    <row r="20" ht="13.2"/>
    <row r="21" ht="13.2"/>
    <row r="22" ht="13.2"/>
    <row r="23" ht="13.2"/>
    <row r="24" ht="13.2"/>
    <row r="25" ht="13.2"/>
    <row r="26" ht="13.2"/>
    <row r="27" ht="13.2"/>
    <row r="28" ht="13.2"/>
    <row r="29" ht="13.2"/>
    <row r="30" ht="13.2"/>
    <row r="31" ht="13.2"/>
    <row r="32" ht="13.2"/>
    <row r="33" spans="2:125" ht="13.2">
      <c r="B33" s="247"/>
      <c r="G33" s="247"/>
      <c r="I33" s="247"/>
    </row>
    <row r="34" spans="2:125" ht="13.2">
      <c r="C34" s="247"/>
      <c r="P34" s="247"/>
      <c r="R34" s="247"/>
      <c r="U34" s="247"/>
    </row>
    <row r="35" spans="2:125" ht="13.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c r="F36" s="247"/>
      <c r="H36" s="247"/>
      <c r="J36" s="247"/>
      <c r="K36" s="247"/>
      <c r="L36" s="247"/>
      <c r="M36" s="247"/>
      <c r="N36" s="247"/>
      <c r="O36" s="247"/>
      <c r="Q36" s="247"/>
      <c r="S36" s="247"/>
      <c r="V36" s="247"/>
    </row>
    <row r="37" spans="2:125" ht="13.2"/>
    <row r="38" spans="2:125" ht="13.2"/>
    <row r="39" spans="2:125" ht="13.2"/>
    <row r="40" spans="2:125" ht="13.2">
      <c r="U40" s="247"/>
    </row>
    <row r="41" spans="2:125" ht="13.2">
      <c r="R41" s="247"/>
    </row>
    <row r="42" spans="2:125" ht="13.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c r="Q43" s="247"/>
      <c r="S43" s="247"/>
      <c r="V43" s="247"/>
    </row>
    <row r="44" spans="2:125" ht="13.2"/>
    <row r="45" spans="2:125" ht="13.2"/>
    <row r="46" spans="2:125" ht="13.2"/>
    <row r="47" spans="2:125" ht="13.2"/>
    <row r="48" spans="2:125" ht="13.2"/>
    <row r="49" ht="13.2"/>
    <row r="50" ht="13.2"/>
    <row r="51" ht="13.2"/>
    <row r="52" ht="13.2"/>
    <row r="53" ht="13.2"/>
    <row r="54" ht="13.2"/>
    <row r="55" ht="13.2"/>
    <row r="56" ht="13.2"/>
    <row r="57" ht="13.2"/>
    <row r="58" ht="13.2"/>
    <row r="59" ht="13.2"/>
    <row r="60" ht="13.2"/>
    <row r="61" ht="13.2"/>
    <row r="62" ht="13.2"/>
    <row r="63" ht="13.2"/>
    <row r="64" ht="13.2"/>
    <row r="65" ht="13.2"/>
    <row r="66" ht="13.2"/>
    <row r="67" ht="13.2"/>
    <row r="68" ht="13.2"/>
    <row r="69" ht="13.2"/>
    <row r="70" ht="13.2"/>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48" t="s">
        <v>475</v>
      </c>
    </row>
  </sheetData>
  <sheetProtection algorithmName="SHA-512" hashValue="cvQy3v0xI40MsGM7/T6somlzEQvDKyRUhj1dqZPP0G1rTg+6pgyFy49mxFi5nqEIIw8Dm96ib8FG6xcPs7krKg==" saltValue="Qr2HLGStFUcnvrD1b3EEog==" spinCount="100000" sheet="1" objects="1" scenarios="1"/>
  <dataConsolidate/>
  <phoneticPr fontId="3"/>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cols>
    <col min="1" max="1" width="8.21875" style="1" customWidth="1"/>
    <col min="2" max="16" width="14.6640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525</v>
      </c>
      <c r="G46" s="8" t="s">
        <v>526</v>
      </c>
      <c r="H46" s="8" t="s">
        <v>527</v>
      </c>
      <c r="I46" s="8" t="s">
        <v>528</v>
      </c>
      <c r="J46" s="9" t="s">
        <v>529</v>
      </c>
    </row>
    <row r="47" spans="2:10" ht="57.75" customHeight="1">
      <c r="B47" s="10"/>
      <c r="C47" s="1139" t="s">
        <v>3</v>
      </c>
      <c r="D47" s="1139"/>
      <c r="E47" s="1140"/>
      <c r="F47" s="11">
        <v>21.51</v>
      </c>
      <c r="G47" s="12">
        <v>20.84</v>
      </c>
      <c r="H47" s="12">
        <v>22.35</v>
      </c>
      <c r="I47" s="12">
        <v>18.18</v>
      </c>
      <c r="J47" s="13">
        <v>12.66</v>
      </c>
    </row>
    <row r="48" spans="2:10" ht="57.75" customHeight="1">
      <c r="B48" s="14"/>
      <c r="C48" s="1141" t="s">
        <v>4</v>
      </c>
      <c r="D48" s="1141"/>
      <c r="E48" s="1142"/>
      <c r="F48" s="15">
        <v>1.03</v>
      </c>
      <c r="G48" s="16">
        <v>2.16</v>
      </c>
      <c r="H48" s="16">
        <v>0.51</v>
      </c>
      <c r="I48" s="16">
        <v>0.72</v>
      </c>
      <c r="J48" s="17">
        <v>0.57999999999999996</v>
      </c>
    </row>
    <row r="49" spans="2:10" ht="57.75" customHeight="1" thickBot="1">
      <c r="B49" s="18"/>
      <c r="C49" s="1143" t="s">
        <v>5</v>
      </c>
      <c r="D49" s="1143"/>
      <c r="E49" s="1144"/>
      <c r="F49" s="19" t="s">
        <v>530</v>
      </c>
      <c r="G49" s="20">
        <v>1.19</v>
      </c>
      <c r="H49" s="20" t="s">
        <v>531</v>
      </c>
      <c r="I49" s="20" t="s">
        <v>532</v>
      </c>
      <c r="J49" s="21" t="s">
        <v>533</v>
      </c>
    </row>
    <row r="50" spans="2:10" ht="13.2"/>
  </sheetData>
  <sheetProtection algorithmName="SHA-512" hashValue="TRCJg9dxFoEEfX3YJU6oM2PwICrJ86rz5s7mpLlz0aEqi57kuahAYFKvTWgIty4VmKaTu/RaWRCDgq3wV7c8Fw==" saltValue="AIdM0NAAVhBPD/TPrG8avg==" spinCount="100000" sheet="1" objects="1" scenarios="1"/>
  <mergeCells count="3">
    <mergeCell ref="C47:E47"/>
    <mergeCell ref="C48:E48"/>
    <mergeCell ref="C49:E49"/>
  </mergeCells>
  <phoneticPr fontId="3"/>
  <printOptions horizontalCentered="1"/>
  <pageMargins left="0" right="0" top="0.19685039370078741" bottom="0" header="0" footer="0"/>
  <pageSetup paperSize="9" scale="65"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2026-03-11T06:37:48Z</cp:lastPrinted>
  <dcterms:created xsi:type="dcterms:W3CDTF">2026-02-23T07:36:28Z</dcterms:created>
  <dcterms:modified xsi:type="dcterms:W3CDTF">2026-03-19T02:31:48Z</dcterms:modified>
  <cp:category/>
</cp:coreProperties>
</file>