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A7BB9F83-B5A0-4E02-8122-5B9E0E456977}"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C37" i="10"/>
  <c r="CO36" i="10"/>
  <c r="BE36" i="10"/>
  <c r="C36" i="10"/>
  <c r="CO35" i="10"/>
  <c r="BW35" i="10"/>
  <c r="BW36" i="10" s="1"/>
  <c r="BW37" i="10" s="1"/>
  <c r="BW38" i="10" s="1"/>
  <c r="BW39" i="10" s="1"/>
  <c r="BE35" i="10"/>
  <c r="C35" i="10"/>
  <c r="BW34" i="10"/>
  <c r="BE34" i="10"/>
  <c r="C34" i="10"/>
  <c r="CO34" i="10" l="1"/>
  <c r="AM34" i="10"/>
  <c r="AM35" i="10" s="1"/>
  <c r="AM36"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<sst xmlns="http://schemas.openxmlformats.org/spreadsheetml/2006/main" count="1072" uniqueCount="564">
  <si>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</si>
  <si>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</si>
  <si>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</si>
  <si>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</si>
  <si>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</si>
  <si>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</si>
  <si>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</si>
  <si>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</si>
  <si>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</si>
  <si>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</si>
  <si>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</si>
  <si>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</si>
  <si>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</si>
  <si>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</si>
  <si>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</si>
  <si>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</si>
  <si>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</si>
  <si>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</si>
  <si>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</si>
  <si>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</si>
  <si>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</si>
  <si>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</si>
  <si>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</si>
  <si>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</si>
  <si>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</si>
  <si>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</si>
  <si>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</si>
  <si>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</si>
  <si>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</si>
  <si>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</si>
  <si>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</si>
  <si>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</si>
  <si>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</si>
  <si>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</si>
  <si>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</si>
  <si>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</si>
  <si>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</si>
  <si>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</si>
  <si>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</si>
  <si>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</si>
  <si>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</si>
  <si>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</si>
  <si>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</si>
  <si>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</si>
  <si>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</si>
  <si>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</si>
  <si>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</si>
  <si>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</si>
  <si>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</si>
  <si>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</si>
  <si>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</si>
  <si>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</si>
  <si>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</si>
  <si>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</si>
  <si>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</si>
  <si>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</si>
  <si>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</si>
  <si>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</si>
  <si>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</si>
  <si>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</si>
  <si>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</si>
  <si>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</si>
  <si>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</si>
  <si>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</si>
  <si>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</si>
  <si>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</si>
  <si>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</si>
  <si>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</si>
  <si>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</si>
  <si>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</si>
  <si>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</si>
  <si>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</si>
  <si>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</si>
  <si>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</si>
  <si>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</si>
  <si>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</si>
  <si>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</si>
  <si>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</si>
  <si>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</si>
  <si>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</si>
  <si>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</si>
  <si>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施行時特例市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</si>
  <si>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</si>
  <si>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</si>
  <si>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</si>
  <si>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</si>
  <si>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</si>
  <si>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</si>
  <si>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</si>
  <si>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</si>
  <si>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</si>
  <si>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</si>
  <si>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</si>
  <si>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</si>
  <si>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岸和田市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</si>
  <si>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</si>
  <si>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</si>
  <si>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</si>
  <si>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</si>
  <si>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</si>
  <si>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</si>
  <si>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</si>
  <si>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</si>
  <si>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</si>
  <si>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</si>
  <si>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</si>
  <si>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</si>
  <si>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</si>
  <si>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</si>
  <si>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</si>
  <si>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</si>
  <si>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</si>
  <si>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</si>
  <si>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</si>
  <si>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</si>
  <si>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</si>
  <si>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</si>
  <si>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</si>
  <si>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</si>
  <si>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</si>
  <si>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</si>
  <si>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</si>
  <si>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</si>
  <si>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</si>
  <si>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</si>
  <si>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</si>
  <si>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</si>
  <si>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</si>
  <si>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</si>
  <si>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</si>
  <si>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</si>
  <si>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</si>
  <si>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</si>
  <si>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</si>
  <si>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</si>
  <si>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</si>
  <si>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</si>
  <si>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</si>
  <si>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</si>
  <si>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</si>
  <si>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</si>
  <si>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</si>
  <si>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</si>
  <si>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</si>
  <si>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</si>
  <si>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</si>
  <si>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</si>
  <si>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</si>
  <si>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</si>
  <si>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</si>
  <si>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</si>
  <si>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</si>
  <si>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</si>
  <si>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</si>
  <si>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</si>
  <si>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</si>
  <si>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</si>
  <si>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</si>
  <si>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</si>
  <si>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</si>
  <si>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</si>
  <si>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</si>
  <si>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</si>
  <si>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</si>
  <si>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</si>
  <si>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</si>
  <si>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</si>
  <si>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</si>
  <si>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</si>
  <si>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</si>
  <si>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</si>
  <si>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</si>
  <si>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</si>
  <si>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</si>
  <si>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</si>
  <si>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</si>
  <si>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</si>
  <si>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</si>
  <si>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</si>
  <si>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</si>
  <si>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</si>
  <si>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</si>
  <si>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</si>
  <si>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</si>
  <si>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</si>
  <si>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</si>
  <si>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</si>
  <si>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</si>
  <si>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</si>
  <si>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</si>
  <si>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</si>
  <si>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</si>
  <si>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</si>
  <si>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</si>
  <si>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</si>
  <si>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</si>
  <si>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</si>
  <si>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</si>
  <si>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</si>
  <si>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</si>
  <si>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</si>
  <si>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</si>
  <si>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</si>
  <si>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大阪府岸和田市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</si>
  <si>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</si>
  <si>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</si>
  <si>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</si>
  <si>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</si>
  <si>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</si>
  <si>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</si>
  <si>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</si>
  <si>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</si>
  <si>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</si>
  <si>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</si>
  <si>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</si>
  <si>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</si>
  <si>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</si>
  <si>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</si>
  <si>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</si>
  <si>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</si>
  <si>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</si>
  <si>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</si>
  <si>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</si>
  <si>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</si>
  <si>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</si>
  <si>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</si>
  <si>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</si>
  <si>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</si>
  <si>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</si>
  <si>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</si>
  <si>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</si>
  <si>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</si>
  <si>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</si>
  <si>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</si>
  <si>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</si>
  <si>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</si>
  <si>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</si>
  <si>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</si>
  <si>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</si>
  <si>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</si>
  <si>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</si>
  <si>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</si>
  <si>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</si>
  <si>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</si>
  <si>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</si>
  <si>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</si>
  <si>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</si>
  <si>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</si>
  <si>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</si>
  <si>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</si>
  <si>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</si>
  <si>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</si>
  <si>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</si>
  <si>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</si>
  <si>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</si>
  <si>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</si>
  <si>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</si>
  <si>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</si>
  <si>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</si>
  <si>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</si>
  <si>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</si>
  <si>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</si>
  <si>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</si>
  <si>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</si>
  <si>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</si>
  <si>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</si>
  <si>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</si>
  <si>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</si>
  <si>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</si>
  <si>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</si>
  <si>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</si>
  <si>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</si>
  <si>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</si>
  <si>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</si>
  <si>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</si>
  <si>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</si>
  <si>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</si>
  <si>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</si>
  <si>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</si>
  <si>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</si>
  <si>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</si>
  <si>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</si>
  <si>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</si>
  <si>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</si>
  <si>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</si>
  <si>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</si>
  <si>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</si>
  <si>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</si>
  <si>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</si>
  <si>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</si>
  <si>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</si>
  <si>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</si>
  <si>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</si>
  <si>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</si>
  <si>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</si>
  <si>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</si>
  <si>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</si>
  <si>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</si>
  <si>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</si>
  <si>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</si>
  <si>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</si>
  <si>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</si>
  <si>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</si>
  <si>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</si>
  <si>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</si>
  <si>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</si>
  <si>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</si>
  <si>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</si>
  <si>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</si>
  <si>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</si>
  <si>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</si>
  <si>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</si>
  <si>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</si>
  <si>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</si>
  <si>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</si>
  <si>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</si>
  <si>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</si>
  <si>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</si>
  <si>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</si>
  <si>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</si>
  <si>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</si>
  <si>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</si>
  <si>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</si>
  <si>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</si>
  <si>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</si>
  <si>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</si>
  <si>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</si>
  <si>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</si>
  <si>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</si>
  <si>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</si>
  <si>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</si>
  <si>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</si>
  <si>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</si>
  <si>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</si>
  <si>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</si>
  <si>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</si>
  <si>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</si>
  <si>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</si>
  <si>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</si>
  <si>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</si>
  <si>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</si>
  <si>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</si>
  <si>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</si>
  <si>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</si>
  <si>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</si>
  <si>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</si>
  <si>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</si>
  <si>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</si>
  <si>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</si>
  <si>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</si>
  <si>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</si>
  <si>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</si>
  <si>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</si>
  <si>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</si>
  <si>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大阪府岸和田市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</si>
  <si>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</si>
  <si>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</si>
  <si>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</si>
  <si>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</si>
  <si>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</si>
  <si>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</si>
  <si>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</si>
  <si>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</si>
  <si>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</si>
  <si>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</si>
  <si>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</si>
  <si>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</si>
  <si>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</si>
  <si>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</si>
  <si>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</si>
  <si>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</si>
  <si>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</si>
  <si>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</si>
  <si>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</si>
  <si>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</si>
  <si>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</si>
  <si>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</si>
  <si>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</si>
  <si>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</si>
  <si>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</si>
  <si>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</si>
  <si>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</si>
  <si>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</si>
  <si>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</si>
  <si>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</si>
  <si>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</si>
  <si>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</si>
  <si>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</si>
  <si>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</si>
  <si>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</si>
  <si>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</si>
  <si>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</si>
  <si>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自転車競技事業特別会計</t>
    <phoneticPr fontId="5"/>
  </si>
  <si>
    <t>上水道事業会計</t>
    <phoneticPr fontId="5"/>
  </si>
  <si>
    <t>法適用企業</t>
    <phoneticPr fontId="5"/>
  </si>
  <si>
    <t>下水道事業会計</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</si>
  <si>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</si>
  <si>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</si>
  <si>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</si>
  <si>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</si>
  <si>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</si>
  <si>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</si>
  <si>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</si>
  <si>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</si>
  <si>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</si>
  <si>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</si>
  <si>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</si>
  <si>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</si>
  <si>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</si>
  <si>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</si>
  <si>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</si>
  <si>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</si>
  <si>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</si>
  <si>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</si>
  <si>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</si>
  <si>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</si>
  <si>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</si>
  <si>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</si>
  <si>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</si>
  <si>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</si>
  <si>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</si>
  <si>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</si>
  <si>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</si>
  <si>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</si>
  <si>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</si>
  <si>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</si>
  <si>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</si>
  <si>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</si>
  <si>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</si>
  <si>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</si>
  <si>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</si>
  <si>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</si>
  <si>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</si>
  <si>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</si>
  <si>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</si>
  <si>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</si>
  <si>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</si>
  <si>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</si>
  <si>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</si>
  <si>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</si>
  <si>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</si>
  <si>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</si>
  <si>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</si>
  <si>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</si>
  <si>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</si>
  <si>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</si>
  <si>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</si>
  <si>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</si>
  <si>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</si>
  <si>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</si>
  <si>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</si>
  <si>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</si>
  <si>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</si>
  <si>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</si>
  <si>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</si>
  <si>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</si>
  <si>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</si>
  <si>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</si>
  <si>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</si>
  <si>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</si>
  <si>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</si>
  <si>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</si>
  <si>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</si>
  <si>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</si>
  <si>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</si>
  <si>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</si>
  <si>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</si>
  <si>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</si>
  <si>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</si>
  <si>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</si>
  <si>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</si>
  <si>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</si>
  <si>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</si>
  <si>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</si>
  <si>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</si>
  <si>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</si>
  <si>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</si>
  <si>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</si>
  <si>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</si>
  <si>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</si>
  <si>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</si>
  <si>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</si>
  <si>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</si>
  <si>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</si>
  <si>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</si>
  <si>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</si>
  <si>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</si>
  <si>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</si>
  <si>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</si>
  <si>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</si>
  <si>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</si>
  <si>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</si>
  <si>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</si>
  <si>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</si>
  <si>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</si>
  <si>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</si>
  <si>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</si>
  <si>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</si>
  <si>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</si>
  <si>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</si>
  <si>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</si>
  <si>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</si>
  <si>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</si>
  <si>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</si>
  <si>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</si>
  <si>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</si>
  <si>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</si>
  <si>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</si>
  <si>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</si>
  <si>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</si>
  <si>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</si>
  <si>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</si>
  <si>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</si>
  <si>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</si>
  <si>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</si>
  <si>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</si>
  <si>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</si>
  <si>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</si>
  <si>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</si>
  <si>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</si>
  <si>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</si>
  <si>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</si>
  <si>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</si>
  <si>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</si>
  <si>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</si>
  <si>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</si>
  <si>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</si>
  <si>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</si>
  <si>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</si>
  <si>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</si>
  <si>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</si>
  <si>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</si>
  <si>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2.96</t>
  </si>
  <si>
    <t>▲ 0.66</t>
  </si>
  <si>
    <t>▲ 1.03</t>
  </si>
  <si>
    <t>上水道事業会計</t>
  </si>
  <si>
    <t>病院事業会計</t>
  </si>
  <si>
    <t>一般会計</t>
  </si>
  <si>
    <t>介護保険事業特別会計</t>
  </si>
  <si>
    <t>後期高齢者医療特別会計</t>
  </si>
  <si>
    <t>自転車競技事業特別会計</t>
  </si>
  <si>
    <t>国民健康保険事業特別会計</t>
  </si>
  <si>
    <t>土地取得事業特別会計</t>
  </si>
  <si>
    <t>その他会計（赤字）</t>
  </si>
  <si>
    <t>その他会計（黒字）</t>
  </si>
  <si>
    <t>R02</t>
    <phoneticPr fontId="5"/>
  </si>
  <si>
    <t>R03</t>
    <phoneticPr fontId="5"/>
  </si>
  <si>
    <t>R04</t>
    <phoneticPr fontId="5"/>
  </si>
  <si>
    <t>R05</t>
    <phoneticPr fontId="5"/>
  </si>
  <si>
    <t>R06</t>
    <phoneticPr fontId="5"/>
  </si>
  <si>
    <t>岸和田市庁舎建設基金</t>
    <rPh sb="0" eb="4">
      <t>キシワダシ</t>
    </rPh>
    <rPh sb="4" eb="6">
      <t>チョウシャ</t>
    </rPh>
    <rPh sb="6" eb="8">
      <t>ケンセツ</t>
    </rPh>
    <rPh sb="8" eb="10">
      <t>キキン</t>
    </rPh>
    <phoneticPr fontId="5"/>
  </si>
  <si>
    <t>岸和田市ふるさと応援基金</t>
  </si>
  <si>
    <t>教育基金</t>
  </si>
  <si>
    <t>公共公益施設整備基金</t>
  </si>
  <si>
    <t>公園墓地整備事業基金</t>
    <rPh sb="0" eb="4">
      <t>コウエンボチ</t>
    </rPh>
    <rPh sb="4" eb="8">
      <t>セイビジギョウ</t>
    </rPh>
    <rPh sb="8" eb="10">
      <t>キキン</t>
    </rPh>
    <phoneticPr fontId="5"/>
  </si>
  <si>
    <t>-</t>
    <phoneticPr fontId="2"/>
  </si>
  <si>
    <t>岸和田市公園緑化協会</t>
    <phoneticPr fontId="2"/>
  </si>
  <si>
    <t>-</t>
    <phoneticPr fontId="2"/>
  </si>
  <si>
    <t>岸和田市貝塚市清掃施設組合（一般会計）</t>
  </si>
  <si>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2"/>
  </si>
  <si>
    <t>大阪府後期高齢者医療広域連合（後期高齢者医療特別会計）</t>
    <rPh sb="15" eb="17">
      <t>コウキ</t>
    </rPh>
    <rPh sb="17" eb="20">
      <t>コウレイシャ</t>
    </rPh>
    <rPh sb="20" eb="22">
      <t>イリョウ</t>
    </rPh>
    <rPh sb="22" eb="24">
      <t>トクベツ</t>
    </rPh>
    <rPh sb="24" eb="26">
      <t>カイケイ</t>
    </rPh>
    <phoneticPr fontId="22"/>
  </si>
  <si>
    <t>大阪広域水道企業団（水道事業会計）</t>
    <rPh sb="2" eb="4">
      <t>コウイキ</t>
    </rPh>
    <rPh sb="4" eb="6">
      <t>スイドウ</t>
    </rPh>
    <rPh sb="6" eb="8">
      <t>キギョウ</t>
    </rPh>
    <rPh sb="8" eb="9">
      <t>ダン</t>
    </rPh>
    <rPh sb="12" eb="14">
      <t>ジギョウ</t>
    </rPh>
    <rPh sb="14" eb="16">
      <t>カイケイ</t>
    </rPh>
    <phoneticPr fontId="2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</si>
  <si>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6">
      <t>ゴト</t>
    </rPh>
    <rPh sb="16" eb="17">
      <t>ギョウ</t>
    </rPh>
    <rPh sb="17" eb="19">
      <t>カイケイ</t>
    </rPh>
    <phoneticPr fontId="22"/>
  </si>
  <si>
    <t>大阪府都市ボートレース企業団（ﾓｰﾀｰﾎﾞｰﾄ競走事業会計）</t>
    <rPh sb="0" eb="3">
      <t>オオサカフ</t>
    </rPh>
    <rPh sb="3" eb="5">
      <t>トシ</t>
    </rPh>
    <rPh sb="11" eb="13">
      <t>キギョウ</t>
    </rPh>
    <rPh sb="13" eb="14">
      <t>ダン</t>
    </rPh>
    <rPh sb="22" eb="24">
      <t>キョウソウ</t>
    </rPh>
    <rPh sb="24" eb="26">
      <t>ジギョウ</t>
    </rPh>
    <rPh sb="26" eb="28">
      <t>カイケイ</t>
    </rPh>
    <rPh sb="28" eb="29">
      <t>）</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</si>
</sst>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43261</c:v>
                </c:pt>
                <c:pt idx="1">
                  <c:v>40626</c:v>
                </c:pt>
                <c:pt idx="2">
                  <c:v>46133</c:v>
                </c:pt>
                <c:pt idx="3">
                  <c:v>49174</c:v>
                </c:pt>
                <c:pt idx="4">
                  <c:v>50636</c:v>
                </c:pt>
              </c:numCache>
            </c:numRef>
          </c:val>
          <c:smooth val="0"/>
          <c:extLst>
            <c:ext xmlns:c16="http://schemas.microsoft.com/office/drawing/2014/chart" uri="{C3380CC4-5D6E-409C-BE32-E72D297353CC}">
              <c16:uniqueId val="{00000000-CD91-4471-9BB2-1FB11E62BB3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16949</c:v>
                </c:pt>
                <c:pt idx="1">
                  <c:v>14150</c:v>
                </c:pt>
                <c:pt idx="2">
                  <c:v>21754</c:v>
                </c:pt>
                <c:pt idx="3">
                  <c:v>31619</c:v>
                </c:pt>
                <c:pt idx="4">
                  <c:v>30087</c:v>
                </c:pt>
              </c:numCache>
            </c:numRef>
          </c:val>
          <c:smooth val="0"/>
          <c:extLst>
            <c:ext xmlns:c16="http://schemas.microsoft.com/office/drawing/2014/chart" uri="{C3380CC4-5D6E-409C-BE32-E72D297353CC}">
              <c16:uniqueId val="{00000001-CD91-4471-9BB2-1FB11E62BB3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1.86</c:v>
                </c:pt>
                <c:pt idx="1">
                  <c:v>5.0599999999999996</c:v>
                </c:pt>
                <c:pt idx="2">
                  <c:v>2.2000000000000002</c:v>
                </c:pt>
                <c:pt idx="3">
                  <c:v>2.95</c:v>
                </c:pt>
                <c:pt idx="4">
                  <c:v>1.72</c:v>
                </c:pt>
              </c:numCache>
            </c:numRef>
          </c:val>
          <c:extLst>
            <c:ext xmlns:c16="http://schemas.microsoft.com/office/drawing/2014/chart" uri="{C3380CC4-5D6E-409C-BE32-E72D297353CC}">
              <c16:uniqueId val="{00000000-87D1-416B-9364-1A7AEB2A3A9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6.73</c:v>
                </c:pt>
                <c:pt idx="1">
                  <c:v>11.38</c:v>
                </c:pt>
                <c:pt idx="2">
                  <c:v>11.6</c:v>
                </c:pt>
                <c:pt idx="3">
                  <c:v>9.99</c:v>
                </c:pt>
                <c:pt idx="4">
                  <c:v>11.19</c:v>
                </c:pt>
              </c:numCache>
            </c:numRef>
          </c:val>
          <c:extLst>
            <c:ext xmlns:c16="http://schemas.microsoft.com/office/drawing/2014/chart" uri="{C3380CC4-5D6E-409C-BE32-E72D297353CC}">
              <c16:uniqueId val="{00000001-87D1-416B-9364-1A7AEB2A3A9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1.1599999999999999</c:v>
                </c:pt>
                <c:pt idx="1">
                  <c:v>7.22</c:v>
                </c:pt>
                <c:pt idx="2">
                  <c:v>-2.96</c:v>
                </c:pt>
                <c:pt idx="3">
                  <c:v>-0.66</c:v>
                </c:pt>
                <c:pt idx="4">
                  <c:v>-1.03</c:v>
                </c:pt>
              </c:numCache>
            </c:numRef>
          </c:val>
          <c:smooth val="0"/>
          <c:extLst>
            <c:ext xmlns:c16="http://schemas.microsoft.com/office/drawing/2014/chart" uri="{C3380CC4-5D6E-409C-BE32-E72D297353CC}">
              <c16:uniqueId val="{00000002-87D1-416B-9364-1A7AEB2A3A9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0.17</c:v>
                </c:pt>
                <c:pt idx="2">
                  <c:v>#N/A</c:v>
                </c:pt>
                <c:pt idx="3">
                  <c:v>0.05</c:v>
                </c:pt>
                <c:pt idx="4">
                  <c:v>#N/A</c:v>
                </c:pt>
                <c:pt idx="5">
                  <c:v>0</c:v>
                </c:pt>
                <c:pt idx="6">
                  <c:v>#N/A</c:v>
                </c:pt>
                <c:pt idx="7">
                  <c:v>0</c:v>
                </c:pt>
                <c:pt idx="8">
                  <c:v>#N/A</c:v>
                </c:pt>
                <c:pt idx="9">
                  <c:v>0</c:v>
                </c:pt>
              </c:numCache>
            </c:numRef>
          </c:val>
          <c:extLst>
            <c:ext xmlns:c16="http://schemas.microsoft.com/office/drawing/2014/chart" uri="{C3380CC4-5D6E-409C-BE32-E72D297353CC}">
              <c16:uniqueId val="{00000000-3523-4D6F-AC04-7FE8F995C6C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523-4D6F-AC04-7FE8F995C6C6}"/>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3523-4D6F-AC04-7FE8F995C6C6}"/>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0.7</c:v>
                </c:pt>
                <c:pt idx="2">
                  <c:v>#N/A</c:v>
                </c:pt>
                <c:pt idx="3">
                  <c:v>0.52</c:v>
                </c:pt>
                <c:pt idx="4">
                  <c:v>#N/A</c:v>
                </c:pt>
                <c:pt idx="5">
                  <c:v>0.44</c:v>
                </c:pt>
                <c:pt idx="6">
                  <c:v>#N/A</c:v>
                </c:pt>
                <c:pt idx="7">
                  <c:v>7.0000000000000007E-2</c:v>
                </c:pt>
                <c:pt idx="8">
                  <c:v>#N/A</c:v>
                </c:pt>
                <c:pt idx="9">
                  <c:v>0.06</c:v>
                </c:pt>
              </c:numCache>
            </c:numRef>
          </c:val>
          <c:extLst>
            <c:ext xmlns:c16="http://schemas.microsoft.com/office/drawing/2014/chart" uri="{C3380CC4-5D6E-409C-BE32-E72D297353CC}">
              <c16:uniqueId val="{00000003-3523-4D6F-AC04-7FE8F995C6C6}"/>
            </c:ext>
          </c:extLst>
        </c:ser>
        <c:ser>
          <c:idx val="4"/>
          <c:order val="4"/>
          <c:tx>
            <c:strRef>
              <c:f>データシート!$A$31</c:f>
              <c:strCache>
                <c:ptCount val="1"/>
                <c:pt idx="0">
                  <c:v>自転車競技事業特別会計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0.04</c:v>
                </c:pt>
                <c:pt idx="2">
                  <c:v>#N/A</c:v>
                </c:pt>
                <c:pt idx="3">
                  <c:v>0.06</c:v>
                </c:pt>
                <c:pt idx="4">
                  <c:v>#N/A</c:v>
                </c:pt>
                <c:pt idx="5">
                  <c:v>0.05</c:v>
                </c:pt>
                <c:pt idx="6">
                  <c:v>#N/A</c:v>
                </c:pt>
                <c:pt idx="7">
                  <c:v>0.08</c:v>
                </c:pt>
                <c:pt idx="8">
                  <c:v>#N/A</c:v>
                </c:pt>
                <c:pt idx="9">
                  <c:v>0.08</c:v>
                </c:pt>
              </c:numCache>
            </c:numRef>
          </c:val>
          <c:extLst>
            <c:ext xmlns:c16="http://schemas.microsoft.com/office/drawing/2014/chart" uri="{C3380CC4-5D6E-409C-BE32-E72D297353CC}">
              <c16:uniqueId val="{00000004-3523-4D6F-AC04-7FE8F995C6C6}"/>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7.0000000000000007E-2</c:v>
                </c:pt>
                <c:pt idx="2">
                  <c:v>#N/A</c:v>
                </c:pt>
                <c:pt idx="3">
                  <c:v>0.06</c:v>
                </c:pt>
                <c:pt idx="4">
                  <c:v>#N/A</c:v>
                </c:pt>
                <c:pt idx="5">
                  <c:v>0.08</c:v>
                </c:pt>
                <c:pt idx="6">
                  <c:v>#N/A</c:v>
                </c:pt>
                <c:pt idx="7">
                  <c:v>0.09</c:v>
                </c:pt>
                <c:pt idx="8">
                  <c:v>#N/A</c:v>
                </c:pt>
                <c:pt idx="9">
                  <c:v>0.1</c:v>
                </c:pt>
              </c:numCache>
            </c:numRef>
          </c:val>
          <c:extLst>
            <c:ext xmlns:c16="http://schemas.microsoft.com/office/drawing/2014/chart" uri="{C3380CC4-5D6E-409C-BE32-E72D297353CC}">
              <c16:uniqueId val="{00000005-3523-4D6F-AC04-7FE8F995C6C6}"/>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1.1100000000000001</c:v>
                </c:pt>
                <c:pt idx="2">
                  <c:v>#N/A</c:v>
                </c:pt>
                <c:pt idx="3">
                  <c:v>0.86</c:v>
                </c:pt>
                <c:pt idx="4">
                  <c:v>#N/A</c:v>
                </c:pt>
                <c:pt idx="5">
                  <c:v>0.52</c:v>
                </c:pt>
                <c:pt idx="6">
                  <c:v>#N/A</c:v>
                </c:pt>
                <c:pt idx="7">
                  <c:v>0.2</c:v>
                </c:pt>
                <c:pt idx="8">
                  <c:v>#N/A</c:v>
                </c:pt>
                <c:pt idx="9">
                  <c:v>0.22</c:v>
                </c:pt>
              </c:numCache>
            </c:numRef>
          </c:val>
          <c:extLst>
            <c:ext xmlns:c16="http://schemas.microsoft.com/office/drawing/2014/chart" uri="{C3380CC4-5D6E-409C-BE32-E72D297353CC}">
              <c16:uniqueId val="{00000006-3523-4D6F-AC04-7FE8F995C6C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1.85</c:v>
                </c:pt>
                <c:pt idx="2">
                  <c:v>#N/A</c:v>
                </c:pt>
                <c:pt idx="3">
                  <c:v>5.0599999999999996</c:v>
                </c:pt>
                <c:pt idx="4">
                  <c:v>#N/A</c:v>
                </c:pt>
                <c:pt idx="5">
                  <c:v>2.19</c:v>
                </c:pt>
                <c:pt idx="6">
                  <c:v>#N/A</c:v>
                </c:pt>
                <c:pt idx="7">
                  <c:v>2.94</c:v>
                </c:pt>
                <c:pt idx="8">
                  <c:v>#N/A</c:v>
                </c:pt>
                <c:pt idx="9">
                  <c:v>1.71</c:v>
                </c:pt>
              </c:numCache>
            </c:numRef>
          </c:val>
          <c:extLst>
            <c:ext xmlns:c16="http://schemas.microsoft.com/office/drawing/2014/chart" uri="{C3380CC4-5D6E-409C-BE32-E72D297353CC}">
              <c16:uniqueId val="{00000007-3523-4D6F-AC04-7FE8F995C6C6}"/>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0.04</c:v>
                </c:pt>
                <c:pt idx="2">
                  <c:v>#N/A</c:v>
                </c:pt>
                <c:pt idx="3">
                  <c:v>3.88</c:v>
                </c:pt>
                <c:pt idx="4">
                  <c:v>#N/A</c:v>
                </c:pt>
                <c:pt idx="5">
                  <c:v>6.75</c:v>
                </c:pt>
                <c:pt idx="6">
                  <c:v>#N/A</c:v>
                </c:pt>
                <c:pt idx="7">
                  <c:v>6.77</c:v>
                </c:pt>
                <c:pt idx="8">
                  <c:v>#N/A</c:v>
                </c:pt>
                <c:pt idx="9">
                  <c:v>3.2</c:v>
                </c:pt>
              </c:numCache>
            </c:numRef>
          </c:val>
          <c:extLst>
            <c:ext xmlns:c16="http://schemas.microsoft.com/office/drawing/2014/chart" uri="{C3380CC4-5D6E-409C-BE32-E72D297353CC}">
              <c16:uniqueId val="{00000008-3523-4D6F-AC04-7FE8F995C6C6}"/>
            </c:ext>
          </c:extLst>
        </c:ser>
        <c:ser>
          <c:idx val="9"/>
          <c:order val="9"/>
          <c:tx>
            <c:strRef>
              <c:f>データシート!$A$36</c:f>
              <c:strCache>
                <c:ptCount val="1"/>
                <c:pt idx="0">
                  <c:v>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2.41</c:v>
                </c:pt>
                <c:pt idx="2">
                  <c:v>#N/A</c:v>
                </c:pt>
                <c:pt idx="3">
                  <c:v>2.97</c:v>
                </c:pt>
                <c:pt idx="4">
                  <c:v>#N/A</c:v>
                </c:pt>
                <c:pt idx="5">
                  <c:v>3.31</c:v>
                </c:pt>
                <c:pt idx="6">
                  <c:v>#N/A</c:v>
                </c:pt>
                <c:pt idx="7">
                  <c:v>5.62</c:v>
                </c:pt>
                <c:pt idx="8">
                  <c:v>#N/A</c:v>
                </c:pt>
                <c:pt idx="9">
                  <c:v>6.01</c:v>
                </c:pt>
              </c:numCache>
            </c:numRef>
          </c:val>
          <c:extLst>
            <c:ext xmlns:c16="http://schemas.microsoft.com/office/drawing/2014/chart" uri="{C3380CC4-5D6E-409C-BE32-E72D297353CC}">
              <c16:uniqueId val="{00000009-3523-4D6F-AC04-7FE8F995C6C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8181</c:v>
                </c:pt>
                <c:pt idx="5">
                  <c:v>7790</c:v>
                </c:pt>
                <c:pt idx="8">
                  <c:v>7634</c:v>
                </c:pt>
                <c:pt idx="11">
                  <c:v>7382</c:v>
                </c:pt>
                <c:pt idx="14">
                  <c:v>7526</c:v>
                </c:pt>
              </c:numCache>
            </c:numRef>
          </c:val>
          <c:extLst>
            <c:ext xmlns:c16="http://schemas.microsoft.com/office/drawing/2014/chart" uri="{C3380CC4-5D6E-409C-BE32-E72D297353CC}">
              <c16:uniqueId val="{00000000-2627-413D-A6BF-C97415E9359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627-413D-A6BF-C97415E9359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51</c:v>
                </c:pt>
                <c:pt idx="3">
                  <c:v>51</c:v>
                </c:pt>
                <c:pt idx="6">
                  <c:v>51</c:v>
                </c:pt>
                <c:pt idx="9">
                  <c:v>0</c:v>
                </c:pt>
                <c:pt idx="12">
                  <c:v>0</c:v>
                </c:pt>
              </c:numCache>
            </c:numRef>
          </c:val>
          <c:extLst>
            <c:ext xmlns:c16="http://schemas.microsoft.com/office/drawing/2014/chart" uri="{C3380CC4-5D6E-409C-BE32-E72D297353CC}">
              <c16:uniqueId val="{00000002-2627-413D-A6BF-C97415E9359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446</c:v>
                </c:pt>
                <c:pt idx="3">
                  <c:v>262</c:v>
                </c:pt>
                <c:pt idx="6">
                  <c:v>77</c:v>
                </c:pt>
                <c:pt idx="9">
                  <c:v>130</c:v>
                </c:pt>
                <c:pt idx="12">
                  <c:v>195</c:v>
                </c:pt>
              </c:numCache>
            </c:numRef>
          </c:val>
          <c:extLst>
            <c:ext xmlns:c16="http://schemas.microsoft.com/office/drawing/2014/chart" uri="{C3380CC4-5D6E-409C-BE32-E72D297353CC}">
              <c16:uniqueId val="{00000003-2627-413D-A6BF-C97415E9359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2651</c:v>
                </c:pt>
                <c:pt idx="3">
                  <c:v>2608</c:v>
                </c:pt>
                <c:pt idx="6">
                  <c:v>2586</c:v>
                </c:pt>
                <c:pt idx="9">
                  <c:v>2502</c:v>
                </c:pt>
                <c:pt idx="12">
                  <c:v>2556</c:v>
                </c:pt>
              </c:numCache>
            </c:numRef>
          </c:val>
          <c:extLst>
            <c:ext xmlns:c16="http://schemas.microsoft.com/office/drawing/2014/chart" uri="{C3380CC4-5D6E-409C-BE32-E72D297353CC}">
              <c16:uniqueId val="{00000004-2627-413D-A6BF-C97415E9359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627-413D-A6BF-C97415E9359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627-413D-A6BF-C97415E9359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7273</c:v>
                </c:pt>
                <c:pt idx="3">
                  <c:v>6696</c:v>
                </c:pt>
                <c:pt idx="6">
                  <c:v>7824</c:v>
                </c:pt>
                <c:pt idx="9">
                  <c:v>5644</c:v>
                </c:pt>
                <c:pt idx="12">
                  <c:v>5461</c:v>
                </c:pt>
              </c:numCache>
            </c:numRef>
          </c:val>
          <c:extLst>
            <c:ext xmlns:c16="http://schemas.microsoft.com/office/drawing/2014/chart" uri="{C3380CC4-5D6E-409C-BE32-E72D297353CC}">
              <c16:uniqueId val="{00000007-2627-413D-A6BF-C97415E9359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2240</c:v>
                </c:pt>
                <c:pt idx="2">
                  <c:v>#N/A</c:v>
                </c:pt>
                <c:pt idx="3">
                  <c:v>#N/A</c:v>
                </c:pt>
                <c:pt idx="4">
                  <c:v>1827</c:v>
                </c:pt>
                <c:pt idx="5">
                  <c:v>#N/A</c:v>
                </c:pt>
                <c:pt idx="6">
                  <c:v>#N/A</c:v>
                </c:pt>
                <c:pt idx="7">
                  <c:v>2904</c:v>
                </c:pt>
                <c:pt idx="8">
                  <c:v>#N/A</c:v>
                </c:pt>
                <c:pt idx="9">
                  <c:v>#N/A</c:v>
                </c:pt>
                <c:pt idx="10">
                  <c:v>894</c:v>
                </c:pt>
                <c:pt idx="11">
                  <c:v>#N/A</c:v>
                </c:pt>
                <c:pt idx="12">
                  <c:v>#N/A</c:v>
                </c:pt>
                <c:pt idx="13">
                  <c:v>686</c:v>
                </c:pt>
                <c:pt idx="14">
                  <c:v>#N/A</c:v>
                </c:pt>
              </c:numCache>
            </c:numRef>
          </c:val>
          <c:smooth val="0"/>
          <c:extLst>
            <c:ext xmlns:c16="http://schemas.microsoft.com/office/drawing/2014/chart" uri="{C3380CC4-5D6E-409C-BE32-E72D297353CC}">
              <c16:uniqueId val="{00000008-2627-413D-A6BF-C97415E9359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71586</c:v>
                </c:pt>
                <c:pt idx="5">
                  <c:v>69406</c:v>
                </c:pt>
                <c:pt idx="8">
                  <c:v>66592</c:v>
                </c:pt>
                <c:pt idx="11">
                  <c:v>63508</c:v>
                </c:pt>
                <c:pt idx="14">
                  <c:v>60163</c:v>
                </c:pt>
              </c:numCache>
            </c:numRef>
          </c:val>
          <c:extLst>
            <c:ext xmlns:c16="http://schemas.microsoft.com/office/drawing/2014/chart" uri="{C3380CC4-5D6E-409C-BE32-E72D297353CC}">
              <c16:uniqueId val="{00000000-6C7B-48AD-93E3-AC9CA67AA6C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10720</c:v>
                </c:pt>
                <c:pt idx="5">
                  <c:v>11172</c:v>
                </c:pt>
                <c:pt idx="8">
                  <c:v>11622</c:v>
                </c:pt>
                <c:pt idx="11">
                  <c:v>11300</c:v>
                </c:pt>
                <c:pt idx="14">
                  <c:v>11271</c:v>
                </c:pt>
              </c:numCache>
            </c:numRef>
          </c:val>
          <c:extLst>
            <c:ext xmlns:c16="http://schemas.microsoft.com/office/drawing/2014/chart" uri="{C3380CC4-5D6E-409C-BE32-E72D297353CC}">
              <c16:uniqueId val="{00000001-6C7B-48AD-93E3-AC9CA67AA6C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11040</c:v>
                </c:pt>
                <c:pt idx="5">
                  <c:v>16659</c:v>
                </c:pt>
                <c:pt idx="8">
                  <c:v>18793</c:v>
                </c:pt>
                <c:pt idx="11">
                  <c:v>19438</c:v>
                </c:pt>
                <c:pt idx="14">
                  <c:v>21188</c:v>
                </c:pt>
              </c:numCache>
            </c:numRef>
          </c:val>
          <c:extLst>
            <c:ext xmlns:c16="http://schemas.microsoft.com/office/drawing/2014/chart" uri="{C3380CC4-5D6E-409C-BE32-E72D297353CC}">
              <c16:uniqueId val="{00000002-6C7B-48AD-93E3-AC9CA67AA6C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C7B-48AD-93E3-AC9CA67AA6C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C7B-48AD-93E3-AC9CA67AA6C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C7B-48AD-93E3-AC9CA67AA6C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8967</c:v>
                </c:pt>
                <c:pt idx="3">
                  <c:v>9270</c:v>
                </c:pt>
                <c:pt idx="6">
                  <c:v>8992</c:v>
                </c:pt>
                <c:pt idx="9">
                  <c:v>9384</c:v>
                </c:pt>
                <c:pt idx="12">
                  <c:v>9466</c:v>
                </c:pt>
              </c:numCache>
            </c:numRef>
          </c:val>
          <c:extLst>
            <c:ext xmlns:c16="http://schemas.microsoft.com/office/drawing/2014/chart" uri="{C3380CC4-5D6E-409C-BE32-E72D297353CC}">
              <c16:uniqueId val="{00000006-6C7B-48AD-93E3-AC9CA67AA6C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1841</c:v>
                </c:pt>
                <c:pt idx="3">
                  <c:v>2005</c:v>
                </c:pt>
                <c:pt idx="6">
                  <c:v>2714</c:v>
                </c:pt>
                <c:pt idx="9">
                  <c:v>3212</c:v>
                </c:pt>
                <c:pt idx="12">
                  <c:v>3182</c:v>
                </c:pt>
              </c:numCache>
            </c:numRef>
          </c:val>
          <c:extLst>
            <c:ext xmlns:c16="http://schemas.microsoft.com/office/drawing/2014/chart" uri="{C3380CC4-5D6E-409C-BE32-E72D297353CC}">
              <c16:uniqueId val="{00000007-6C7B-48AD-93E3-AC9CA67AA6C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24488</c:v>
                </c:pt>
                <c:pt idx="3">
                  <c:v>22823</c:v>
                </c:pt>
                <c:pt idx="6">
                  <c:v>21534</c:v>
                </c:pt>
                <c:pt idx="9">
                  <c:v>19681</c:v>
                </c:pt>
                <c:pt idx="12">
                  <c:v>19669</c:v>
                </c:pt>
              </c:numCache>
            </c:numRef>
          </c:val>
          <c:extLst>
            <c:ext xmlns:c16="http://schemas.microsoft.com/office/drawing/2014/chart" uri="{C3380CC4-5D6E-409C-BE32-E72D297353CC}">
              <c16:uniqueId val="{00000008-6C7B-48AD-93E3-AC9CA67AA6C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100</c:v>
                </c:pt>
                <c:pt idx="3">
                  <c:v>51</c:v>
                </c:pt>
                <c:pt idx="6">
                  <c:v>0</c:v>
                </c:pt>
                <c:pt idx="9">
                  <c:v>0</c:v>
                </c:pt>
                <c:pt idx="12">
                  <c:v>0</c:v>
                </c:pt>
              </c:numCache>
            </c:numRef>
          </c:val>
          <c:extLst>
            <c:ext xmlns:c16="http://schemas.microsoft.com/office/drawing/2014/chart" uri="{C3380CC4-5D6E-409C-BE32-E72D297353CC}">
              <c16:uniqueId val="{00000009-6C7B-48AD-93E3-AC9CA67AA6C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62223</c:v>
                </c:pt>
                <c:pt idx="3">
                  <c:v>58262</c:v>
                </c:pt>
                <c:pt idx="6">
                  <c:v>53433</c:v>
                </c:pt>
                <c:pt idx="9">
                  <c:v>51206</c:v>
                </c:pt>
                <c:pt idx="12">
                  <c:v>49895</c:v>
                </c:pt>
              </c:numCache>
            </c:numRef>
          </c:val>
          <c:extLst>
            <c:ext xmlns:c16="http://schemas.microsoft.com/office/drawing/2014/chart" uri="{C3380CC4-5D6E-409C-BE32-E72D297353CC}">
              <c16:uniqueId val="{0000000A-6C7B-48AD-93E3-AC9CA67AA6C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4272</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C7B-48AD-93E3-AC9CA67AA6C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5120</c:v>
                </c:pt>
                <c:pt idx="1">
                  <c:v>4474</c:v>
                </c:pt>
                <c:pt idx="2">
                  <c:v>5135</c:v>
                </c:pt>
              </c:numCache>
            </c:numRef>
          </c:val>
          <c:extLst>
            <c:ext xmlns:c16="http://schemas.microsoft.com/office/drawing/2014/chart" uri="{C3380CC4-5D6E-409C-BE32-E72D297353CC}">
              <c16:uniqueId val="{00000000-EEAD-4CBD-9F1E-9DDE0147775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1918</c:v>
                </c:pt>
                <c:pt idx="1">
                  <c:v>2739</c:v>
                </c:pt>
                <c:pt idx="2">
                  <c:v>3129</c:v>
                </c:pt>
              </c:numCache>
            </c:numRef>
          </c:val>
          <c:extLst>
            <c:ext xmlns:c16="http://schemas.microsoft.com/office/drawing/2014/chart" uri="{C3380CC4-5D6E-409C-BE32-E72D297353CC}">
              <c16:uniqueId val="{00000001-EEAD-4CBD-9F1E-9DDE0147775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7835</c:v>
                </c:pt>
                <c:pt idx="1">
                  <c:v>7958</c:v>
                </c:pt>
                <c:pt idx="2">
                  <c:v>8537</c:v>
                </c:pt>
              </c:numCache>
            </c:numRef>
          </c:val>
          <c:extLst>
            <c:ext xmlns:c16="http://schemas.microsoft.com/office/drawing/2014/chart" uri="{C3380CC4-5D6E-409C-BE32-E72D297353CC}">
              <c16:uniqueId val="{00000002-EEAD-4CBD-9F1E-9DDE0147775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大阪府岸和田市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過去の集中的な大規模建設投資の財源として発行した地方債に係る元利償還金が大きな割合を占めているが、徐々に償還が終了している。</a:t>
          </a:r>
          <a:r>
            <a:rPr kumimoji="1" lang="ja-JP" altLang="en-US" sz="1400">
              <a:solidFill>
                <a:srgbClr val="FF0000"/>
              </a:solidFill>
              <a:latin typeface="ＭＳ ゴシック" pitchFamily="49" charset="-128"/>
              <a:ea typeface="ＭＳ ゴシック" pitchFamily="49" charset="-128"/>
            </a:rPr>
            <a:t>令和４年度は</a:t>
          </a:r>
          <a:r>
            <a:rPr kumimoji="1" lang="ja-JP" altLang="en-US" sz="1400">
              <a:solidFill>
                <a:sysClr val="windowText" lastClr="000000"/>
              </a:solidFill>
              <a:latin typeface="ＭＳ ゴシック" pitchFamily="49" charset="-128"/>
              <a:ea typeface="ＭＳ ゴシック" pitchFamily="49" charset="-128"/>
            </a:rPr>
            <a:t>一時的に元利償還金が増加したものの、</a:t>
          </a:r>
          <a:r>
            <a:rPr kumimoji="1" lang="ja-JP" altLang="en-US" sz="1400">
              <a:solidFill>
                <a:srgbClr val="FF0000"/>
              </a:solidFill>
              <a:latin typeface="ＭＳ ゴシック" pitchFamily="49" charset="-128"/>
              <a:ea typeface="ＭＳ ゴシック" pitchFamily="49" charset="-128"/>
            </a:rPr>
            <a:t>令和５年度以降</a:t>
          </a:r>
          <a:r>
            <a:rPr kumimoji="1" lang="ja-JP" altLang="en-US" sz="1400">
              <a:latin typeface="ＭＳ ゴシック" pitchFamily="49" charset="-128"/>
              <a:ea typeface="ＭＳ ゴシック" pitchFamily="49" charset="-128"/>
            </a:rPr>
            <a:t>は減少傾向となる。</a:t>
          </a:r>
        </a:p>
        <a:p>
          <a:r>
            <a:rPr kumimoji="1" lang="ja-JP" altLang="en-US" sz="1400">
              <a:latin typeface="ＭＳ ゴシック" pitchFamily="49" charset="-128"/>
              <a:ea typeface="ＭＳ ゴシック" pitchFamily="49" charset="-128"/>
            </a:rPr>
            <a:t>　組合等が起こした地方債の元利償還金に対する負担金等において</a:t>
          </a:r>
          <a:r>
            <a:rPr kumimoji="1" lang="ja-JP" altLang="en-US" sz="1400">
              <a:solidFill>
                <a:srgbClr val="FF0000"/>
              </a:solidFill>
              <a:latin typeface="ＭＳ ゴシック" pitchFamily="49" charset="-128"/>
              <a:ea typeface="ＭＳ ゴシック" pitchFamily="49" charset="-128"/>
            </a:rPr>
            <a:t>は、岸和田市貝塚市清掃施設組合の大規模改修の財源として発行した地方債の償還が増加していることから増加傾向にある。</a:t>
          </a:r>
        </a:p>
        <a:p>
          <a:r>
            <a:rPr kumimoji="1" lang="ja-JP" altLang="en-US" sz="1400">
              <a:latin typeface="ＭＳ ゴシック" pitchFamily="49" charset="-128"/>
              <a:ea typeface="ＭＳ ゴシック" pitchFamily="49" charset="-128"/>
            </a:rPr>
            <a:t>　今後も、地方債の新規発行を抑制し、実質公債費比率の改善を図っていく。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effectLst/>
              <a:latin typeface="ＭＳ ゴシック" panose="020B0609070205080204" pitchFamily="49" charset="-128"/>
              <a:ea typeface="ＭＳ ゴシック" panose="020B0609070205080204" pitchFamily="49" charset="-128"/>
            </a:rPr>
            <a:t>該当なし</a:t>
          </a: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大阪府岸和田市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過去の集中的な大規模建設投資の財源として発行した地方債の残高が将来負担比率を押し上げていたが、事業の精査を行い地方債の新規発行を抑制していることによる地方債現在高の減並びに財政調整基金及び減債基金の積立てによる充当可能基金の増により、ストックベースでは着実に改善している。</a:t>
          </a:r>
        </a:p>
        <a:p>
          <a:r>
            <a:rPr kumimoji="1" lang="ja-JP" altLang="en-US" sz="1400">
              <a:latin typeface="ＭＳ ゴシック" pitchFamily="49" charset="-128"/>
              <a:ea typeface="ＭＳ ゴシック" pitchFamily="49" charset="-128"/>
            </a:rPr>
            <a:t>　今後も行財政改革を進めるとともに公債費等義務的経費の削減に努め、引き続き将来負担比率の改善を図っていく。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大阪府岸和田市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令和５年度決算剰余金を財政調整基金に６億円、岸和田市減債基金に１億円編入したこと、また、交付税の追加交付のうち臨時財政対策債償還基金費として岸和田市減債基金に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億円積立てたこと等により、令和６年度末の基金全体の残高は約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168.0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億円となり、前年度と比べ約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億円の増加となった。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健全で規律ある財政運営を行うことにより、継続して適切に市民サービスを提供していくため、令和２年４月１日に「岸和田市健全な財政運営に関する条例」を施行した。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同条例の規定に基づき、財政調整基金を留保し、今後予定されている大規模事業、公共施設の老朽化対策などの資金需要に備え、残高確保に努めていく。</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岸和田市庁舎建設基金：新庁舎の整備資金に充てるため。</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岸和田市ふるさと応援基金：募ったふるさと寄附金を積立て、寄附者の希望する各種まちづくり事業に充てるため。</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教育基金：本市教育振興を図るために必要な事業に要する経費に充てるため。</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岸和田市庁舎建設基金：新庁舎整備計画の着実な推進のため、２億円積立てたことによる増加</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教育基金：本市教育振興を図るために必要な事業を実施していくため、約２億円積立てたことによる増加</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岸和田市庁舎建設基金：新庁舎整備計画の着実な推進のため、令和７年度に３億円積立予定</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公共公益施設整備基金：市営住宅跡地の売却による土地売払収入を令和７年度に約７億円積立予定</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教育基金：競輪事業収入を令和７年度に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億円積立予定</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ct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決算剰余金を６億円編入したことによる増加。</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令和７年</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月策定の「令和７年度岸和田市財政計画」では、令和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年度までは、残高が増加する見込みとなっている。しかし、令和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年度以降は、収支悪化による残高減少が見込まれている。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令和７年度についても残高の増加が見込まれるものの、未だ府内他市と比べて低い水準に留まっていることから、府内市平均（政令市を除く）まで引き上げることを目標とし、残高確保に努める。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決算剰余金を１億円編入したこと、また、交付税の追加交付のうち臨時財政対策債償還基金費として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億円積立てたことによる増加。</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「岸和田市健全な財政運営に関する条例」、同規則において、財政調整基金等残高比率（財政調整基金残高</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減債基金残高）を財政指標の一つとし、抵触基準を設け、また、岸和田市財政計画において、目標値を定めている。市債の償還に必要な財源を確保し、将来にわたる財政の健全な運営に資するため、目標値の達成・維持に努めていく。</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186,596
182,389
72.72
88,885,551
87,824,604
788,309
45,893,448
49,895,085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税収基盤が弱いことに加え、生活保護費等の社会保障関係費の負担が大きいこと、市立の幼稚園や保育所の数が多いこと、市立高等学校を設置運営していること 、市立病院の運営費の負担が大きいことなどから、類似団体平均、大阪府平均と比較してかなり低い水準で推移している。</a:t>
          </a:r>
        </a:p>
        <a:p>
          <a:r>
            <a:rPr kumimoji="1" lang="ja-JP" altLang="en-US" sz="1300">
              <a:latin typeface="ＭＳ Ｐゴシック" panose="020B0600070205080204" pitchFamily="50" charset="-128"/>
              <a:ea typeface="ＭＳ Ｐゴシック" panose="020B0600070205080204" pitchFamily="50" charset="-128"/>
            </a:rPr>
            <a:t>　上記の状況を改善するために、社会経済環境の変化に合わせた市民サービスと行政運営体制の再構築、人的資源の最適化と簡素で効率的な組織体制の構築など、引き続き行財政改革に取り組み、安定した行財政運営の維持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137160</xdr:rowOff>
    </xdr:from>
    <xdr:to>
      <xdr:col>23</xdr:col>
      <xdr:colOff>133350</xdr:colOff>
      <xdr:row>45</xdr:row>
      <xdr:rowOff>66040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0936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38117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66040</xdr:rowOff>
    </xdr:from>
    <xdr:to>
      <xdr:col>24</xdr:col>
      <xdr:colOff>12700</xdr:colOff>
      <xdr:row>45</xdr:row>
      <xdr:rowOff>66040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52087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137160</xdr:rowOff>
    </xdr:from>
    <xdr:to>
      <xdr:col>24</xdr:col>
      <xdr:colOff>12700</xdr:colOff>
      <xdr:row>36</xdr:row>
      <xdr:rowOff>137160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140970</xdr:rowOff>
    </xdr:from>
    <xdr:to>
      <xdr:col>23</xdr:col>
      <xdr:colOff>133350</xdr:colOff>
      <xdr:row>44</xdr:row>
      <xdr:rowOff>140970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6847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165117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85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148590</xdr:rowOff>
    </xdr:from>
    <xdr:to>
      <xdr:col>23</xdr:col>
      <xdr:colOff>184150</xdr:colOff>
      <xdr:row>41</xdr:row>
      <xdr:rowOff>78740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140970</xdr:rowOff>
    </xdr:from>
    <xdr:to>
      <xdr:col>19</xdr:col>
      <xdr:colOff>133350</xdr:colOff>
      <xdr:row>44</xdr:row>
      <xdr:rowOff>140970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6847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148590</xdr:rowOff>
    </xdr:from>
    <xdr:to>
      <xdr:col>19</xdr:col>
      <xdr:colOff>184150</xdr:colOff>
      <xdr:row>41</xdr:row>
      <xdr:rowOff>78740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88917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77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116840</xdr:rowOff>
    </xdr:from>
    <xdr:to>
      <xdr:col>15</xdr:col>
      <xdr:colOff>82550</xdr:colOff>
      <xdr:row>44</xdr:row>
      <xdr:rowOff>140970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6606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124460</xdr:rowOff>
    </xdr:from>
    <xdr:to>
      <xdr:col>15</xdr:col>
      <xdr:colOff>133350</xdr:colOff>
      <xdr:row>41</xdr:row>
      <xdr:rowOff>54610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64787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116840</xdr:rowOff>
    </xdr:from>
    <xdr:to>
      <xdr:col>11</xdr:col>
      <xdr:colOff>31750</xdr:colOff>
      <xdr:row>44</xdr:row>
      <xdr:rowOff>116840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660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16527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90170</xdr:rowOff>
    </xdr:from>
    <xdr:to>
      <xdr:col>23</xdr:col>
      <xdr:colOff>184150</xdr:colOff>
      <xdr:row>45</xdr:row>
      <xdr:rowOff>20320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63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157497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529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90170</xdr:rowOff>
    </xdr:from>
    <xdr:to>
      <xdr:col>19</xdr:col>
      <xdr:colOff>184150</xdr:colOff>
      <xdr:row>45</xdr:row>
      <xdr:rowOff>20320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63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5097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720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90170</xdr:rowOff>
    </xdr:from>
    <xdr:to>
      <xdr:col>15</xdr:col>
      <xdr:colOff>133350</xdr:colOff>
      <xdr:row>45</xdr:row>
      <xdr:rowOff>20320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63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5097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72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66040</xdr:rowOff>
    </xdr:from>
    <xdr:to>
      <xdr:col>11</xdr:col>
      <xdr:colOff>82550</xdr:colOff>
      <xdr:row>44</xdr:row>
      <xdr:rowOff>167640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152417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69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66040</xdr:rowOff>
    </xdr:from>
    <xdr:to>
      <xdr:col>7</xdr:col>
      <xdr:colOff>31750</xdr:colOff>
      <xdr:row>44</xdr:row>
      <xdr:rowOff>167640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152417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69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人事院勧告による職員給与の増加、退職手当の増加により前年度と比較し、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％悪化した。税収基盤が弱いという構造的問題に加え、扶助費の負担が依然として大きいことから全国平均を上回っている。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引き続き行財政の構造改革を推進し、人件費を始めとする固定費の抑制等に取り組むことで、経常経費の削減に努める。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167217</xdr:rowOff>
    </xdr:from>
    <xdr:to>
      <xdr:col>23</xdr:col>
      <xdr:colOff>133350</xdr:colOff>
      <xdr:row>66</xdr:row>
      <xdr:rowOff>2117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11317"/>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82144</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5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167217</xdr:rowOff>
    </xdr:from>
    <xdr:to>
      <xdr:col>24</xdr:col>
      <xdr:colOff>12700</xdr:colOff>
      <xdr:row>58</xdr:row>
      <xdr:rowOff>167217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1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52494</xdr:rowOff>
    </xdr:from>
    <xdr:to>
      <xdr:col>23</xdr:col>
      <xdr:colOff>133350</xdr:colOff>
      <xdr:row>62</xdr:row>
      <xdr:rowOff>132927</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682394"/>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52494</xdr:rowOff>
    </xdr:from>
    <xdr:to>
      <xdr:col>19</xdr:col>
      <xdr:colOff>133350</xdr:colOff>
      <xdr:row>63</xdr:row>
      <xdr:rowOff>106256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682394"/>
          <a:ext cx="889000" cy="22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116840</xdr:rowOff>
    </xdr:from>
    <xdr:to>
      <xdr:col>19</xdr:col>
      <xdr:colOff>184150</xdr:colOff>
      <xdr:row>62</xdr:row>
      <xdr:rowOff>46990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57167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4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127423</xdr:rowOff>
    </xdr:from>
    <xdr:to>
      <xdr:col>15</xdr:col>
      <xdr:colOff>82550</xdr:colOff>
      <xdr:row>63</xdr:row>
      <xdr:rowOff>106256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585873"/>
          <a:ext cx="889000" cy="32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60537</xdr:rowOff>
    </xdr:from>
    <xdr:to>
      <xdr:col>15</xdr:col>
      <xdr:colOff>133350</xdr:colOff>
      <xdr:row>61</xdr:row>
      <xdr:rowOff>162137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864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127423</xdr:rowOff>
    </xdr:from>
    <xdr:to>
      <xdr:col>11</xdr:col>
      <xdr:colOff>31750</xdr:colOff>
      <xdr:row>64</xdr:row>
      <xdr:rowOff>103717</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585873"/>
          <a:ext cx="889000" cy="490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129963</xdr:rowOff>
    </xdr:from>
    <xdr:to>
      <xdr:col>11</xdr:col>
      <xdr:colOff>82550</xdr:colOff>
      <xdr:row>60</xdr:row>
      <xdr:rowOff>60113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24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70290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44450</xdr:rowOff>
    </xdr:from>
    <xdr:to>
      <xdr:col>7</xdr:col>
      <xdr:colOff>31750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7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54204</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684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1694</xdr:rowOff>
    </xdr:from>
    <xdr:to>
      <xdr:col>19</xdr:col>
      <xdr:colOff>184150</xdr:colOff>
      <xdr:row>62</xdr:row>
      <xdr:rowOff>103294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88071</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1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55456</xdr:rowOff>
    </xdr:from>
    <xdr:to>
      <xdr:col>15</xdr:col>
      <xdr:colOff>133350</xdr:colOff>
      <xdr:row>63</xdr:row>
      <xdr:rowOff>157056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141833</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94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76623</xdr:rowOff>
    </xdr:from>
    <xdr:to>
      <xdr:col>11</xdr:col>
      <xdr:colOff>82550</xdr:colOff>
      <xdr:row>62</xdr:row>
      <xdr:rowOff>6773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163000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62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[128,602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職員数や人口１人当たりの人件費はやや高い状況であるが、委託料を中心に物件費全体を厳しく抑制しているため、人件費・物件費等の状況のトータルの指標で見ると、類似団体平均や大阪府平均を下回る水準となっている。</a:t>
          </a:r>
        </a:p>
        <a:p>
          <a:r>
            <a:rPr kumimoji="1" lang="ja-JP" altLang="en-US" sz="1300">
              <a:latin typeface="ＭＳ Ｐゴシック" panose="020B0600070205080204" pitchFamily="50" charset="-128"/>
              <a:ea typeface="ＭＳ Ｐゴシック" panose="020B0600070205080204" pitchFamily="50" charset="-128"/>
            </a:rPr>
            <a:t>　しかし、決算額は年々増加傾向にあるため、今後も経費の精査に努める。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65396</xdr:rowOff>
    </xdr:from>
    <xdr:to>
      <xdr:col>23</xdr:col>
      <xdr:colOff>133350</xdr:colOff>
      <xdr:row>89</xdr:row>
      <xdr:rowOff>158688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52846"/>
          <a:ext cx="0" cy="1464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130765</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89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158688</xdr:rowOff>
    </xdr:from>
    <xdr:to>
      <xdr:col>24</xdr:col>
      <xdr:colOff>12700</xdr:colOff>
      <xdr:row>89</xdr:row>
      <xdr:rowOff>158688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17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151773</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96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65396</xdr:rowOff>
    </xdr:from>
    <xdr:to>
      <xdr:col>24</xdr:col>
      <xdr:colOff>12700</xdr:colOff>
      <xdr:row>81</xdr:row>
      <xdr:rowOff>65396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5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142780</xdr:rowOff>
    </xdr:from>
    <xdr:to>
      <xdr:col>23</xdr:col>
      <xdr:colOff>133350</xdr:colOff>
      <xdr:row>83</xdr:row>
      <xdr:rowOff>87798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201680"/>
          <a:ext cx="838200" cy="116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142166</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72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170089</xdr:rowOff>
    </xdr:from>
    <xdr:to>
      <xdr:col>23</xdr:col>
      <xdr:colOff>184150</xdr:colOff>
      <xdr:row>84</xdr:row>
      <xdr:rowOff>100239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40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102952</xdr:rowOff>
    </xdr:from>
    <xdr:to>
      <xdr:col>19</xdr:col>
      <xdr:colOff>133350</xdr:colOff>
      <xdr:row>82</xdr:row>
      <xdr:rowOff>142780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161852"/>
          <a:ext cx="889000" cy="3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52240</xdr:rowOff>
    </xdr:from>
    <xdr:to>
      <xdr:col>19</xdr:col>
      <xdr:colOff>184150</xdr:colOff>
      <xdr:row>83</xdr:row>
      <xdr:rowOff>153840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8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138617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68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102952</xdr:rowOff>
    </xdr:from>
    <xdr:to>
      <xdr:col>15</xdr:col>
      <xdr:colOff>82550</xdr:colOff>
      <xdr:row>82</xdr:row>
      <xdr:rowOff>107310</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161852"/>
          <a:ext cx="889000" cy="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48594</xdr:rowOff>
    </xdr:from>
    <xdr:to>
      <xdr:col>15</xdr:col>
      <xdr:colOff>133350</xdr:colOff>
      <xdr:row>83</xdr:row>
      <xdr:rowOff>150194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7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134971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65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51488</xdr:rowOff>
    </xdr:from>
    <xdr:to>
      <xdr:col>11</xdr:col>
      <xdr:colOff>31750</xdr:colOff>
      <xdr:row>82</xdr:row>
      <xdr:rowOff>107310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10388"/>
          <a:ext cx="889000" cy="55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4423</xdr:rowOff>
    </xdr:from>
    <xdr:to>
      <xdr:col>11</xdr:col>
      <xdr:colOff>82550</xdr:colOff>
      <xdr:row>83</xdr:row>
      <xdr:rowOff>106023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3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90800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21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67394</xdr:rowOff>
    </xdr:from>
    <xdr:to>
      <xdr:col>7</xdr:col>
      <xdr:colOff>31750</xdr:colOff>
      <xdr:row>82</xdr:row>
      <xdr:rowOff>168994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153771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36998</xdr:rowOff>
    </xdr:from>
    <xdr:to>
      <xdr:col>23</xdr:col>
      <xdr:colOff>184150</xdr:colOff>
      <xdr:row>83</xdr:row>
      <xdr:rowOff>138598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6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53525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11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91980</xdr:rowOff>
    </xdr:from>
    <xdr:to>
      <xdr:col>19</xdr:col>
      <xdr:colOff>184150</xdr:colOff>
      <xdr:row>83</xdr:row>
      <xdr:rowOff>22130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5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32307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19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52152</xdr:rowOff>
    </xdr:from>
    <xdr:to>
      <xdr:col>15</xdr:col>
      <xdr:colOff>133350</xdr:colOff>
      <xdr:row>82</xdr:row>
      <xdr:rowOff>153752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11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163929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7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56510</xdr:rowOff>
    </xdr:from>
    <xdr:to>
      <xdr:col>11</xdr:col>
      <xdr:colOff>82550</xdr:colOff>
      <xdr:row>82</xdr:row>
      <xdr:rowOff>158110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1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168287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84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688</xdr:rowOff>
    </xdr:from>
    <xdr:to>
      <xdr:col>7</xdr:col>
      <xdr:colOff>31750</xdr:colOff>
      <xdr:row>82</xdr:row>
      <xdr:rowOff>102288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5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112465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2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人事院勧告等に基づき、給与水準の適正化に取り組むことにより、類似団体平均と同水準で推移している。</a:t>
          </a:r>
        </a:p>
        <a:p>
          <a:r>
            <a:rPr kumimoji="1" lang="ja-JP" altLang="en-US" sz="1300">
              <a:latin typeface="ＭＳ Ｐゴシック" panose="020B0600070205080204" pitchFamily="50" charset="-128"/>
              <a:ea typeface="ＭＳ Ｐゴシック" panose="020B0600070205080204" pitchFamily="50" charset="-128"/>
            </a:rPr>
            <a:t>　なお、令和４度から指標が大きくなっている理由は「行財政再建プラン</a:t>
          </a:r>
          <a:r>
            <a:rPr kumimoji="1" lang="en-US" altLang="ja-JP" sz="1300">
              <a:latin typeface="ＭＳ Ｐゴシック" panose="020B0600070205080204" pitchFamily="50" charset="-128"/>
              <a:ea typeface="ＭＳ Ｐゴシック" panose="020B0600070205080204" pitchFamily="50" charset="-128"/>
            </a:rPr>
            <a:t>【2021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月版</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」に基づいた、給与月額および期末勤勉手当等の各種手当の削減が令和３年度末で終了したことによるものである。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140970</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697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55897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140970</xdr:rowOff>
    </xdr:from>
    <xdr:to>
      <xdr:col>81</xdr:col>
      <xdr:colOff>133350</xdr:colOff>
      <xdr:row>80</xdr:row>
      <xdr:rowOff>140970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7620</xdr:rowOff>
    </xdr:from>
    <xdr:to>
      <xdr:col>81</xdr:col>
      <xdr:colOff>44450</xdr:colOff>
      <xdr:row>85</xdr:row>
      <xdr:rowOff>152400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58087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49547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622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77470</xdr:rowOff>
    </xdr:from>
    <xdr:to>
      <xdr:col>81</xdr:col>
      <xdr:colOff>95250</xdr:colOff>
      <xdr:row>86</xdr:row>
      <xdr:rowOff>7620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128270</xdr:rowOff>
    </xdr:from>
    <xdr:to>
      <xdr:col>77</xdr:col>
      <xdr:colOff>44450</xdr:colOff>
      <xdr:row>85</xdr:row>
      <xdr:rowOff>152400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7015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135889</xdr:rowOff>
    </xdr:from>
    <xdr:to>
      <xdr:col>72</xdr:col>
      <xdr:colOff>203200</xdr:colOff>
      <xdr:row>85</xdr:row>
      <xdr:rowOff>128270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194789"/>
          <a:ext cx="889000" cy="50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135889</xdr:rowOff>
    </xdr:from>
    <xdr:to>
      <xdr:col>68</xdr:col>
      <xdr:colOff>152400</xdr:colOff>
      <xdr:row>82</xdr:row>
      <xdr:rowOff>160020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194789"/>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149861</xdr:rowOff>
    </xdr:from>
    <xdr:to>
      <xdr:col>68</xdr:col>
      <xdr:colOff>203200</xdr:colOff>
      <xdr:row>86</xdr:row>
      <xdr:rowOff>80011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64788</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26670</xdr:rowOff>
    </xdr:from>
    <xdr:to>
      <xdr:col>64</xdr:col>
      <xdr:colOff>152400</xdr:colOff>
      <xdr:row>86</xdr:row>
      <xdr:rowOff>128270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113047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85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128270</xdr:rowOff>
    </xdr:from>
    <xdr:to>
      <xdr:col>81</xdr:col>
      <xdr:colOff>95250</xdr:colOff>
      <xdr:row>85</xdr:row>
      <xdr:rowOff>58420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144797</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37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77470</xdr:rowOff>
    </xdr:from>
    <xdr:to>
      <xdr:col>73</xdr:col>
      <xdr:colOff>44450</xdr:colOff>
      <xdr:row>86</xdr:row>
      <xdr:rowOff>7620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65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17797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41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85089</xdr:rowOff>
    </xdr:from>
    <xdr:to>
      <xdr:col>68</xdr:col>
      <xdr:colOff>203200</xdr:colOff>
      <xdr:row>83</xdr:row>
      <xdr:rowOff>15239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14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25416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391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109220</xdr:rowOff>
    </xdr:from>
    <xdr:to>
      <xdr:col>64</xdr:col>
      <xdr:colOff>152400</xdr:colOff>
      <xdr:row>83</xdr:row>
      <xdr:rowOff>39370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16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49547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公立幼稚園数が多いこと及び、市立高等学校を運営していることから、教育公務員の数が多く、類似団体平均と比較して職員数が多くなっている。</a:t>
          </a:r>
        </a:p>
        <a:p>
          <a:r>
            <a:rPr kumimoji="1" lang="ja-JP" altLang="en-US" sz="1300">
              <a:latin typeface="ＭＳ Ｐゴシック" panose="020B0600070205080204" pitchFamily="50" charset="-128"/>
              <a:ea typeface="ＭＳ Ｐゴシック" panose="020B0600070205080204" pitchFamily="50" charset="-128"/>
            </a:rPr>
            <a:t>　民間委託化など民間活力を活用することにより、行政サービス水準の向上及び職員数の適正化を図りつつ、コスト削減を目指す。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70696</xdr:rowOff>
    </xdr:from>
    <xdr:to>
      <xdr:col>81</xdr:col>
      <xdr:colOff>44450</xdr:colOff>
      <xdr:row>66</xdr:row>
      <xdr:rowOff>54398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014796"/>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157073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70696</xdr:rowOff>
    </xdr:from>
    <xdr:to>
      <xdr:col>81</xdr:col>
      <xdr:colOff>133350</xdr:colOff>
      <xdr:row>58</xdr:row>
      <xdr:rowOff>70696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33867</xdr:rowOff>
    </xdr:from>
    <xdr:to>
      <xdr:col>81</xdr:col>
      <xdr:colOff>44450</xdr:colOff>
      <xdr:row>63</xdr:row>
      <xdr:rowOff>82127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835217"/>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133367</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20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116840</xdr:rowOff>
    </xdr:from>
    <xdr:to>
      <xdr:col>81</xdr:col>
      <xdr:colOff>95250</xdr:colOff>
      <xdr:row>62</xdr:row>
      <xdr:rowOff>46990</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165100</xdr:rowOff>
    </xdr:from>
    <xdr:to>
      <xdr:col>77</xdr:col>
      <xdr:colOff>44450</xdr:colOff>
      <xdr:row>63</xdr:row>
      <xdr:rowOff>33867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7950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84667</xdr:rowOff>
    </xdr:from>
    <xdr:to>
      <xdr:col>77</xdr:col>
      <xdr:colOff>95250</xdr:colOff>
      <xdr:row>62</xdr:row>
      <xdr:rowOff>14817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24994</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31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96731</xdr:rowOff>
    </xdr:from>
    <xdr:to>
      <xdr:col>72</xdr:col>
      <xdr:colOff>203200</xdr:colOff>
      <xdr:row>62</xdr:row>
      <xdr:rowOff>165100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726631"/>
          <a:ext cx="889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60537</xdr:rowOff>
    </xdr:from>
    <xdr:to>
      <xdr:col>73</xdr:col>
      <xdr:colOff>44450</xdr:colOff>
      <xdr:row>61</xdr:row>
      <xdr:rowOff>162137</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864</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72602</xdr:rowOff>
    </xdr:from>
    <xdr:to>
      <xdr:col>68</xdr:col>
      <xdr:colOff>152400</xdr:colOff>
      <xdr:row>62</xdr:row>
      <xdr:rowOff>96731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702502"/>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48471</xdr:rowOff>
    </xdr:from>
    <xdr:to>
      <xdr:col>68</xdr:col>
      <xdr:colOff>203200</xdr:colOff>
      <xdr:row>61</xdr:row>
      <xdr:rowOff>150071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160248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160248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31327</xdr:rowOff>
    </xdr:from>
    <xdr:to>
      <xdr:col>81</xdr:col>
      <xdr:colOff>95250</xdr:colOff>
      <xdr:row>63</xdr:row>
      <xdr:rowOff>132927</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3404</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804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154517</xdr:rowOff>
    </xdr:from>
    <xdr:to>
      <xdr:col>77</xdr:col>
      <xdr:colOff>95250</xdr:colOff>
      <xdr:row>63</xdr:row>
      <xdr:rowOff>84667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69444</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87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114300</xdr:rowOff>
    </xdr:from>
    <xdr:to>
      <xdr:col>73</xdr:col>
      <xdr:colOff>44450</xdr:colOff>
      <xdr:row>63</xdr:row>
      <xdr:rowOff>44450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29227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45931</xdr:rowOff>
    </xdr:from>
    <xdr:to>
      <xdr:col>68</xdr:col>
      <xdr:colOff>203200</xdr:colOff>
      <xdr:row>62</xdr:row>
      <xdr:rowOff>147531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6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132308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76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21802</xdr:rowOff>
    </xdr:from>
    <xdr:to>
      <xdr:col>64</xdr:col>
      <xdr:colOff>152400</xdr:colOff>
      <xdr:row>62</xdr:row>
      <xdr:rowOff>123402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6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108179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過去の集中的な大規模建設投資の財源として発行した地方債に係る元利償還金が、実質公債費比率を押し上げていた。しかし、近年においては、事業の精査を行い、地方債の新規発行を抑制していることもあり減少傾向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類似団体平均は下回るものの、大阪府平均を上回る水準であるため、引き続き、地方債の新規発行を抑制し、実質公債費比率の改善を図る。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72672</xdr:rowOff>
    </xdr:from>
    <xdr:to>
      <xdr:col>81</xdr:col>
      <xdr:colOff>44450</xdr:colOff>
      <xdr:row>44</xdr:row>
      <xdr:rowOff>44450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073422"/>
          <a:ext cx="0" cy="15148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159049</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72672</xdr:rowOff>
    </xdr:from>
    <xdr:to>
      <xdr:col>81</xdr:col>
      <xdr:colOff>133350</xdr:colOff>
      <xdr:row>35</xdr:row>
      <xdr:rowOff>72672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3528</xdr:rowOff>
    </xdr:from>
    <xdr:to>
      <xdr:col>81</xdr:col>
      <xdr:colOff>44450</xdr:colOff>
      <xdr:row>39</xdr:row>
      <xdr:rowOff>137583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690078"/>
          <a:ext cx="838200" cy="13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18644</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705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46567</xdr:rowOff>
    </xdr:from>
    <xdr:to>
      <xdr:col>81</xdr:col>
      <xdr:colOff>95250</xdr:colOff>
      <xdr:row>39</xdr:row>
      <xdr:rowOff>148167</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137583</xdr:rowOff>
    </xdr:from>
    <xdr:to>
      <xdr:col>77</xdr:col>
      <xdr:colOff>44450</xdr:colOff>
      <xdr:row>40</xdr:row>
      <xdr:rowOff>140405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824133"/>
          <a:ext cx="889000" cy="17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19755</xdr:rowOff>
    </xdr:from>
    <xdr:to>
      <xdr:col>77</xdr:col>
      <xdr:colOff>95250</xdr:colOff>
      <xdr:row>39</xdr:row>
      <xdr:rowOff>121355</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70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131532</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475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40</xdr:row>
      <xdr:rowOff>140405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98500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150989</xdr:rowOff>
    </xdr:from>
    <xdr:to>
      <xdr:col>73</xdr:col>
      <xdr:colOff>44450</xdr:colOff>
      <xdr:row>39</xdr:row>
      <xdr:rowOff>81139</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66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91316</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434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41</xdr:row>
      <xdr:rowOff>116417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6985000"/>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97367</xdr:rowOff>
    </xdr:from>
    <xdr:to>
      <xdr:col>68</xdr:col>
      <xdr:colOff>203200</xdr:colOff>
      <xdr:row>39</xdr:row>
      <xdr:rowOff>27517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61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37694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83961</xdr:rowOff>
    </xdr:from>
    <xdr:to>
      <xdr:col>64</xdr:col>
      <xdr:colOff>152400</xdr:colOff>
      <xdr:row>39</xdr:row>
      <xdr:rowOff>14111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59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24288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36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124178</xdr:rowOff>
    </xdr:from>
    <xdr:to>
      <xdr:col>81</xdr:col>
      <xdr:colOff>95250</xdr:colOff>
      <xdr:row>39</xdr:row>
      <xdr:rowOff>54328</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63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140705</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484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86783</xdr:rowOff>
    </xdr:from>
    <xdr:to>
      <xdr:col>77</xdr:col>
      <xdr:colOff>95250</xdr:colOff>
      <xdr:row>40</xdr:row>
      <xdr:rowOff>16933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1710</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859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89605</xdr:rowOff>
    </xdr:from>
    <xdr:to>
      <xdr:col>73</xdr:col>
      <xdr:colOff>44450</xdr:colOff>
      <xdr:row>41</xdr:row>
      <xdr:rowOff>19755</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4532</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76200</xdr:rowOff>
    </xdr:from>
    <xdr:to>
      <xdr:col>68</xdr:col>
      <xdr:colOff>203200</xdr:colOff>
      <xdr:row>41</xdr:row>
      <xdr:rowOff>6350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事業の精査を行い地方債の新規発行を抑制していることによる地方債現在高の減並びに財政調整基金及び減債基金の積立てによる充当可能基金の増に努め、令和３年度から将来負担比率は算定されていない。</a:t>
          </a:r>
        </a:p>
        <a:p>
          <a:r>
            <a:rPr kumimoji="1" lang="ja-JP" altLang="en-US" sz="1300">
              <a:latin typeface="ＭＳ Ｐゴシック" panose="020B0600070205080204" pitchFamily="50" charset="-128"/>
              <a:ea typeface="ＭＳ Ｐゴシック" panose="020B0600070205080204" pitchFamily="50" charset="-128"/>
            </a:rPr>
            <a:t>　今後も公債費等義務的経費の削減を進め、財政の健全化に努める。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129011</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70667"/>
          <a:ext cx="0" cy="15302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101088</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872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129011</xdr:rowOff>
    </xdr:from>
    <xdr:to>
      <xdr:col>81</xdr:col>
      <xdr:colOff>133350</xdr:colOff>
      <xdr:row>22</xdr:row>
      <xdr:rowOff>129011</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27851</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599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55774</xdr:rowOff>
    </xdr:from>
    <xdr:to>
      <xdr:col>81</xdr:col>
      <xdr:colOff>95250</xdr:colOff>
      <xdr:row>15</xdr:row>
      <xdr:rowOff>157374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62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138748</xdr:rowOff>
    </xdr:from>
    <xdr:to>
      <xdr:col>73</xdr:col>
      <xdr:colOff>44450</xdr:colOff>
      <xdr:row>15</xdr:row>
      <xdr:rowOff>68898</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53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79075</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307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11536</xdr:rowOff>
    </xdr:from>
    <xdr:to>
      <xdr:col>68</xdr:col>
      <xdr:colOff>203200</xdr:colOff>
      <xdr:row>15</xdr:row>
      <xdr:rowOff>113136</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58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123313</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3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110067</xdr:rowOff>
    </xdr:from>
    <xdr:to>
      <xdr:col>64</xdr:col>
      <xdr:colOff>152400</xdr:colOff>
      <xdr:row>16</xdr:row>
      <xdr:rowOff>40217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68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24994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76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152823</xdr:rowOff>
    </xdr:from>
    <xdr:to>
      <xdr:col>64</xdr:col>
      <xdr:colOff>152400</xdr:colOff>
      <xdr:row>15</xdr:row>
      <xdr:rowOff>82973</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3462000" y="255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93150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186,596
182,389
72.72
88,885,551
87,824,604
788,309
45,893,448
49,895,085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人事院勧告による職員給与の増加、退職手当の増加により前年度と比較し、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ポイント悪化したものの類似団体平均を下回っている。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今後も、民間委託等を含めた業務見直し、給与水準の適正化を図っていく。</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41</xdr:row>
      <xdr:rowOff>85090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57167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8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85090</xdr:rowOff>
    </xdr:from>
    <xdr:to>
      <xdr:col>24</xdr:col>
      <xdr:colOff>114300</xdr:colOff>
      <xdr:row>41</xdr:row>
      <xdr:rowOff>85090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1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5080</xdr:rowOff>
    </xdr:from>
    <xdr:to>
      <xdr:col>24</xdr:col>
      <xdr:colOff>25400</xdr:colOff>
      <xdr:row>35</xdr:row>
      <xdr:rowOff>92710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5834380"/>
          <a:ext cx="8382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90187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090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5080</xdr:rowOff>
    </xdr:from>
    <xdr:to>
      <xdr:col>19</xdr:col>
      <xdr:colOff>187325</xdr:colOff>
      <xdr:row>34</xdr:row>
      <xdr:rowOff>111760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58343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76200</xdr:rowOff>
    </xdr:from>
    <xdr:to>
      <xdr:col>20</xdr:col>
      <xdr:colOff>38100</xdr:colOff>
      <xdr:row>35</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162577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130810</xdr:rowOff>
    </xdr:from>
    <xdr:to>
      <xdr:col>15</xdr:col>
      <xdr:colOff>98425</xdr:colOff>
      <xdr:row>34</xdr:row>
      <xdr:rowOff>111760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578866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36847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130810</xdr:rowOff>
    </xdr:from>
    <xdr:to>
      <xdr:col>11</xdr:col>
      <xdr:colOff>9525</xdr:colOff>
      <xdr:row>35</xdr:row>
      <xdr:rowOff>153670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5788660"/>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60960</xdr:rowOff>
    </xdr:from>
    <xdr:to>
      <xdr:col>11</xdr:col>
      <xdr:colOff>60325</xdr:colOff>
      <xdr:row>34</xdr:row>
      <xdr:rowOff>162560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147337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97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07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41910</xdr:rowOff>
    </xdr:from>
    <xdr:to>
      <xdr:col>24</xdr:col>
      <xdr:colOff>76200</xdr:colOff>
      <xdr:row>35</xdr:row>
      <xdr:rowOff>143510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58437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125730</xdr:rowOff>
    </xdr:from>
    <xdr:to>
      <xdr:col>20</xdr:col>
      <xdr:colOff>38100</xdr:colOff>
      <xdr:row>34</xdr:row>
      <xdr:rowOff>55880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7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66057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55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60960</xdr:rowOff>
    </xdr:from>
    <xdr:to>
      <xdr:col>15</xdr:col>
      <xdr:colOff>149225</xdr:colOff>
      <xdr:row>34</xdr:row>
      <xdr:rowOff>162560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8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1287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80010</xdr:rowOff>
    </xdr:from>
    <xdr:to>
      <xdr:col>11</xdr:col>
      <xdr:colOff>60325</xdr:colOff>
      <xdr:row>34</xdr:row>
      <xdr:rowOff>10160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73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20337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50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102870</xdr:rowOff>
    </xdr:from>
    <xdr:to>
      <xdr:col>6</xdr:col>
      <xdr:colOff>171450</xdr:colOff>
      <xdr:row>36</xdr:row>
      <xdr:rowOff>33020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17797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18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本市においては、</a:t>
          </a:r>
          <a:r>
            <a:rPr kumimoji="1" lang="ja-JP" altLang="en-US" sz="1300">
              <a:latin typeface="ＭＳ Ｐゴシック" panose="020B0600070205080204" pitchFamily="50" charset="-128"/>
              <a:ea typeface="ＭＳ Ｐゴシック" panose="020B0600070205080204" pitchFamily="50" charset="-128"/>
            </a:rPr>
            <a:t>ごみ処理事業を一部事務組合において実施しているため、指標としては類似団体平均、全国平均を下回る水準で推移している。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107950</xdr:rowOff>
    </xdr:from>
    <xdr:to>
      <xdr:col>82</xdr:col>
      <xdr:colOff>107950</xdr:colOff>
      <xdr:row>21</xdr:row>
      <xdr:rowOff>120650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368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92727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9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120650</xdr:rowOff>
    </xdr:from>
    <xdr:to>
      <xdr:col>82</xdr:col>
      <xdr:colOff>196850</xdr:colOff>
      <xdr:row>21</xdr:row>
      <xdr:rowOff>120650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2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22877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107950</xdr:rowOff>
    </xdr:from>
    <xdr:to>
      <xdr:col>82</xdr:col>
      <xdr:colOff>196850</xdr:colOff>
      <xdr:row>13</xdr:row>
      <xdr:rowOff>107950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36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38100</xdr:rowOff>
    </xdr:from>
    <xdr:to>
      <xdr:col>82</xdr:col>
      <xdr:colOff>107950</xdr:colOff>
      <xdr:row>14</xdr:row>
      <xdr:rowOff>63500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4384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29227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4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57150</xdr:rowOff>
    </xdr:from>
    <xdr:to>
      <xdr:col>82</xdr:col>
      <xdr:colOff>158750</xdr:colOff>
      <xdr:row>17</xdr:row>
      <xdr:rowOff>158750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158750</xdr:rowOff>
    </xdr:from>
    <xdr:to>
      <xdr:col>78</xdr:col>
      <xdr:colOff>69850</xdr:colOff>
      <xdr:row>14</xdr:row>
      <xdr:rowOff>38100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387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57150</xdr:rowOff>
    </xdr:from>
    <xdr:to>
      <xdr:col>73</xdr:col>
      <xdr:colOff>180975</xdr:colOff>
      <xdr:row>13</xdr:row>
      <xdr:rowOff>158750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2860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63500</xdr:rowOff>
    </xdr:from>
    <xdr:to>
      <xdr:col>74</xdr:col>
      <xdr:colOff>31750</xdr:colOff>
      <xdr:row>16</xdr:row>
      <xdr:rowOff>165100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149877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57150</xdr:rowOff>
    </xdr:from>
    <xdr:to>
      <xdr:col>69</xdr:col>
      <xdr:colOff>92075</xdr:colOff>
      <xdr:row>13</xdr:row>
      <xdr:rowOff>133350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286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107950</xdr:rowOff>
    </xdr:from>
    <xdr:to>
      <xdr:col>69</xdr:col>
      <xdr:colOff>142875</xdr:colOff>
      <xdr:row>16</xdr:row>
      <xdr:rowOff>38100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22877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146050</xdr:rowOff>
    </xdr:from>
    <xdr:to>
      <xdr:col>65</xdr:col>
      <xdr:colOff>53975</xdr:colOff>
      <xdr:row>16</xdr:row>
      <xdr:rowOff>76200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60977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0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12700</xdr:rowOff>
    </xdr:from>
    <xdr:to>
      <xdr:col>82</xdr:col>
      <xdr:colOff>158750</xdr:colOff>
      <xdr:row>14</xdr:row>
      <xdr:rowOff>114300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29227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25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158750</xdr:rowOff>
    </xdr:from>
    <xdr:to>
      <xdr:col>78</xdr:col>
      <xdr:colOff>120650</xdr:colOff>
      <xdr:row>14</xdr:row>
      <xdr:rowOff>88900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38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99077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15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107950</xdr:rowOff>
    </xdr:from>
    <xdr:to>
      <xdr:col>74</xdr:col>
      <xdr:colOff>31750</xdr:colOff>
      <xdr:row>14</xdr:row>
      <xdr:rowOff>38100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48277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1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6350</xdr:rowOff>
    </xdr:from>
    <xdr:to>
      <xdr:col>69</xdr:col>
      <xdr:colOff>142875</xdr:colOff>
      <xdr:row>13</xdr:row>
      <xdr:rowOff>107950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23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118127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0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82550</xdr:rowOff>
    </xdr:from>
    <xdr:to>
      <xdr:col>65</xdr:col>
      <xdr:colOff>53975</xdr:colOff>
      <xdr:row>14</xdr:row>
      <xdr:rowOff>12700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31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22877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生活保護費の負担が大きいことに加え、自立支援・介護給付費等事業、</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教育・保育施設施設型給付事業</a:t>
          </a:r>
          <a:r>
            <a:rPr kumimoji="1" lang="ja-JP" altLang="en-US" sz="1300">
              <a:latin typeface="ＭＳ Ｐゴシック" panose="020B0600070205080204" pitchFamily="50" charset="-128"/>
              <a:ea typeface="ＭＳ Ｐゴシック" panose="020B0600070205080204" pitchFamily="50" charset="-128"/>
            </a:rPr>
            <a:t>などの増加が扶助費を押し上げており、類似団体平均を大きく上回る水準で推移している。</a:t>
          </a:r>
        </a:p>
        <a:p>
          <a:r>
            <a:rPr kumimoji="1" lang="ja-JP" altLang="en-US" sz="1300">
              <a:latin typeface="ＭＳ Ｐゴシック" panose="020B0600070205080204" pitchFamily="50" charset="-128"/>
              <a:ea typeface="ＭＳ Ｐゴシック" panose="020B0600070205080204" pitchFamily="50" charset="-128"/>
            </a:rPr>
            <a:t>　今後も、貧困の連鎖等を防ぐ取組による社会保障給付費の抑制や各種相談・支援事業を継続することで、扶助費の上昇抑制を図っていく。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62</xdr:row>
      <xdr:rowOff>45357</xdr:rowOff>
    </xdr:from>
    <xdr:to>
      <xdr:col>24</xdr:col>
      <xdr:colOff>25400</xdr:colOff>
      <xdr:row>62</xdr:row>
      <xdr:rowOff>78015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6752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43742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163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27215</xdr:rowOff>
    </xdr:from>
    <xdr:to>
      <xdr:col>24</xdr:col>
      <xdr:colOff>76200</xdr:colOff>
      <xdr:row>58</xdr:row>
      <xdr:rowOff>128815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61</xdr:row>
      <xdr:rowOff>4535</xdr:rowOff>
    </xdr:from>
    <xdr:to>
      <xdr:col>19</xdr:col>
      <xdr:colOff>187325</xdr:colOff>
      <xdr:row>62</xdr:row>
      <xdr:rowOff>45357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462985"/>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149678</xdr:rowOff>
    </xdr:from>
    <xdr:to>
      <xdr:col>20</xdr:col>
      <xdr:colOff>38100</xdr:colOff>
      <xdr:row>58</xdr:row>
      <xdr:rowOff>79828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90005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9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159657</xdr:rowOff>
    </xdr:from>
    <xdr:to>
      <xdr:col>15</xdr:col>
      <xdr:colOff>98425</xdr:colOff>
      <xdr:row>61</xdr:row>
      <xdr:rowOff>4535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44665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147155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159657</xdr:rowOff>
    </xdr:from>
    <xdr:to>
      <xdr:col>11</xdr:col>
      <xdr:colOff>9525</xdr:colOff>
      <xdr:row>61</xdr:row>
      <xdr:rowOff>37193</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4466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125185</xdr:rowOff>
    </xdr:from>
    <xdr:to>
      <xdr:col>11</xdr:col>
      <xdr:colOff>60325</xdr:colOff>
      <xdr:row>57</xdr:row>
      <xdr:rowOff>55335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65512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62</xdr:row>
      <xdr:rowOff>27215</xdr:rowOff>
    </xdr:from>
    <xdr:to>
      <xdr:col>24</xdr:col>
      <xdr:colOff>76200</xdr:colOff>
      <xdr:row>62</xdr:row>
      <xdr:rowOff>128815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65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61</xdr:row>
      <xdr:rowOff>107242</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565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166007</xdr:rowOff>
    </xdr:from>
    <xdr:to>
      <xdr:col>20</xdr:col>
      <xdr:colOff>38100</xdr:colOff>
      <xdr:row>62</xdr:row>
      <xdr:rowOff>96157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62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62</xdr:row>
      <xdr:rowOff>80934</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710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125185</xdr:rowOff>
    </xdr:from>
    <xdr:to>
      <xdr:col>15</xdr:col>
      <xdr:colOff>149225</xdr:colOff>
      <xdr:row>61</xdr:row>
      <xdr:rowOff>55335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40112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49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108857</xdr:rowOff>
    </xdr:from>
    <xdr:to>
      <xdr:col>11</xdr:col>
      <xdr:colOff>60325</xdr:colOff>
      <xdr:row>61</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395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23784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48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157843</xdr:rowOff>
    </xdr:from>
    <xdr:to>
      <xdr:col>6</xdr:col>
      <xdr:colOff>171450</xdr:colOff>
      <xdr:row>61</xdr:row>
      <xdr:rowOff>87993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44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72770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53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依然として、</a:t>
          </a:r>
          <a:r>
            <a:rPr kumimoji="1" lang="ja-JP" altLang="en-US" sz="1300">
              <a:latin typeface="ＭＳ Ｐゴシック" panose="020B0600070205080204" pitchFamily="50" charset="-128"/>
              <a:ea typeface="ＭＳ Ｐゴシック" panose="020B0600070205080204" pitchFamily="50" charset="-128"/>
            </a:rPr>
            <a:t>後期高齢者医療特別会計並びに介護保険事業特別会計への繰出金及び病院事業会計への投資及び出資金が大きく、類似団体平均、大阪府平均を上回る水準となっている。</a:t>
          </a:r>
        </a:p>
        <a:p>
          <a:r>
            <a:rPr kumimoji="1" lang="ja-JP" altLang="en-US" sz="1300">
              <a:latin typeface="ＭＳ Ｐゴシック" panose="020B0600070205080204" pitchFamily="50" charset="-128"/>
              <a:ea typeface="ＭＳ Ｐゴシック" panose="020B0600070205080204" pitchFamily="50" charset="-128"/>
            </a:rPr>
            <a:t>　今後も、修繕施設の選択と集中、特別会計及び企業会計への繰出金等の適正管理に努める。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133350</xdr:rowOff>
    </xdr:from>
    <xdr:to>
      <xdr:col>82</xdr:col>
      <xdr:colOff>107950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02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48277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133350</xdr:rowOff>
    </xdr:from>
    <xdr:to>
      <xdr:col>82</xdr:col>
      <xdr:colOff>196850</xdr:colOff>
      <xdr:row>53</xdr:row>
      <xdr:rowOff>133350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133350</xdr:rowOff>
    </xdr:from>
    <xdr:to>
      <xdr:col>82</xdr:col>
      <xdr:colOff>107950</xdr:colOff>
      <xdr:row>60</xdr:row>
      <xdr:rowOff>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2489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29227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0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12700</xdr:rowOff>
    </xdr:from>
    <xdr:to>
      <xdr:col>82</xdr:col>
      <xdr:colOff>158750</xdr:colOff>
      <xdr:row>58</xdr:row>
      <xdr:rowOff>114300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69850</xdr:rowOff>
    </xdr:from>
    <xdr:to>
      <xdr:col>78</xdr:col>
      <xdr:colOff>69850</xdr:colOff>
      <xdr:row>60</xdr:row>
      <xdr:rowOff>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854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31750</xdr:rowOff>
    </xdr:from>
    <xdr:to>
      <xdr:col>73</xdr:col>
      <xdr:colOff>180975</xdr:colOff>
      <xdr:row>59</xdr:row>
      <xdr:rowOff>69850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147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31750</xdr:rowOff>
    </xdr:from>
    <xdr:to>
      <xdr:col>69</xdr:col>
      <xdr:colOff>92075</xdr:colOff>
      <xdr:row>59</xdr:row>
      <xdr:rowOff>82550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147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99077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82550</xdr:rowOff>
    </xdr:from>
    <xdr:to>
      <xdr:col>82</xdr:col>
      <xdr:colOff>158750</xdr:colOff>
      <xdr:row>60</xdr:row>
      <xdr:rowOff>12700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54627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120650</xdr:rowOff>
    </xdr:from>
    <xdr:to>
      <xdr:col>78</xdr:col>
      <xdr:colOff>120650</xdr:colOff>
      <xdr:row>60</xdr:row>
      <xdr:rowOff>50800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35577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32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19050</xdr:rowOff>
    </xdr:from>
    <xdr:to>
      <xdr:col>74</xdr:col>
      <xdr:colOff>31750</xdr:colOff>
      <xdr:row>59</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67327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31750</xdr:rowOff>
    </xdr:from>
    <xdr:to>
      <xdr:col>65</xdr:col>
      <xdr:colOff>53975</xdr:colOff>
      <xdr:row>59</xdr:row>
      <xdr:rowOff>133350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118127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23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類似団体平均、大阪府平均を下回る水準となっているものの、事業会計への繰出金や一部事務組合において実施しているごみ処理事業に係る構成市負担金は依然として大きい。</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35560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9160"/>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7637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35560</xdr:rowOff>
    </xdr:from>
    <xdr:to>
      <xdr:col>82</xdr:col>
      <xdr:colOff>196850</xdr:colOff>
      <xdr:row>40</xdr:row>
      <xdr:rowOff>35560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147574</xdr:rowOff>
    </xdr:from>
    <xdr:to>
      <xdr:col>82</xdr:col>
      <xdr:colOff>107950</xdr:colOff>
      <xdr:row>35</xdr:row>
      <xdr:rowOff>152146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14832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82567</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083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138430</xdr:rowOff>
    </xdr:from>
    <xdr:to>
      <xdr:col>78</xdr:col>
      <xdr:colOff>69850</xdr:colOff>
      <xdr:row>35</xdr:row>
      <xdr:rowOff>147574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1391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119634</xdr:rowOff>
    </xdr:from>
    <xdr:to>
      <xdr:col>78</xdr:col>
      <xdr:colOff>120650</xdr:colOff>
      <xdr:row>36</xdr:row>
      <xdr:rowOff>49784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12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34561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206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35</xdr:row>
      <xdr:rowOff>165862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1391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110490</xdr:rowOff>
    </xdr:from>
    <xdr:to>
      <xdr:col>74</xdr:col>
      <xdr:colOff>31750</xdr:colOff>
      <xdr:row>36</xdr:row>
      <xdr:rowOff>40640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25417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165862</xdr:rowOff>
    </xdr:from>
    <xdr:to>
      <xdr:col>69</xdr:col>
      <xdr:colOff>92075</xdr:colOff>
      <xdr:row>36</xdr:row>
      <xdr:rowOff>26416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1666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92202</xdr:rowOff>
    </xdr:from>
    <xdr:to>
      <xdr:col>69</xdr:col>
      <xdr:colOff>142875</xdr:colOff>
      <xdr:row>36</xdr:row>
      <xdr:rowOff>22352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09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32529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101346</xdr:rowOff>
    </xdr:from>
    <xdr:to>
      <xdr:col>82</xdr:col>
      <xdr:colOff>158750</xdr:colOff>
      <xdr:row>36</xdr:row>
      <xdr:rowOff>31496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117873</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94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96774</xdr:rowOff>
    </xdr:from>
    <xdr:to>
      <xdr:col>78</xdr:col>
      <xdr:colOff>120650</xdr:colOff>
      <xdr:row>36</xdr:row>
      <xdr:rowOff>26924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37101</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86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87630</xdr:rowOff>
    </xdr:from>
    <xdr:to>
      <xdr:col>74</xdr:col>
      <xdr:colOff>31750</xdr:colOff>
      <xdr:row>36</xdr:row>
      <xdr:rowOff>17780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27957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115062</xdr:rowOff>
    </xdr:from>
    <xdr:to>
      <xdr:col>69</xdr:col>
      <xdr:colOff>142875</xdr:colOff>
      <xdr:row>36</xdr:row>
      <xdr:rowOff>45212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29989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2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61993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234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過去の集中的な大規模建設投資の財源として発行した地方債に係る償還が徐々に終了しており、類似団体平均を下回っている。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また、近年においては事業を精査し地方債の新規発行を抑制していることや、過去の大規模建設投資の財源として発行した地方債の償還が終了を迎えているため、地方債の残高は減少傾向にある。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80736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455072"/>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52813</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4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80736</xdr:rowOff>
    </xdr:from>
    <xdr:to>
      <xdr:col>24</xdr:col>
      <xdr:colOff>114300</xdr:colOff>
      <xdr:row>81</xdr:row>
      <xdr:rowOff>80736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68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23586</xdr:rowOff>
    </xdr:from>
    <xdr:to>
      <xdr:col>24</xdr:col>
      <xdr:colOff>25400</xdr:colOff>
      <xdr:row>76</xdr:row>
      <xdr:rowOff>121557</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053786"/>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53720</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83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81643</xdr:rowOff>
    </xdr:from>
    <xdr:to>
      <xdr:col>24</xdr:col>
      <xdr:colOff>76200</xdr:colOff>
      <xdr:row>77</xdr:row>
      <xdr:rowOff>11793</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121557</xdr:rowOff>
    </xdr:from>
    <xdr:to>
      <xdr:col>19</xdr:col>
      <xdr:colOff>187325</xdr:colOff>
      <xdr:row>79</xdr:row>
      <xdr:rowOff>129721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151757"/>
          <a:ext cx="889000" cy="52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146957</xdr:rowOff>
    </xdr:from>
    <xdr:to>
      <xdr:col>20</xdr:col>
      <xdr:colOff>38100</xdr:colOff>
      <xdr:row>77</xdr:row>
      <xdr:rowOff>77107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61884</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3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39914</xdr:rowOff>
    </xdr:from>
    <xdr:to>
      <xdr:col>15</xdr:col>
      <xdr:colOff>98425</xdr:colOff>
      <xdr:row>79</xdr:row>
      <xdr:rowOff>129721</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413014"/>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29936</xdr:rowOff>
    </xdr:from>
    <xdr:to>
      <xdr:col>15</xdr:col>
      <xdr:colOff>149225</xdr:colOff>
      <xdr:row>77</xdr:row>
      <xdr:rowOff>131536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141713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000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39914</xdr:rowOff>
    </xdr:from>
    <xdr:to>
      <xdr:col>11</xdr:col>
      <xdr:colOff>9525</xdr:colOff>
      <xdr:row>79</xdr:row>
      <xdr:rowOff>53521</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413014"/>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146957</xdr:rowOff>
    </xdr:from>
    <xdr:to>
      <xdr:col>11</xdr:col>
      <xdr:colOff>60325</xdr:colOff>
      <xdr:row>77</xdr:row>
      <xdr:rowOff>77107</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87284</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294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144235</xdr:rowOff>
    </xdr:from>
    <xdr:to>
      <xdr:col>24</xdr:col>
      <xdr:colOff>76200</xdr:colOff>
      <xdr:row>76</xdr:row>
      <xdr:rowOff>74386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0029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160762</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70757</xdr:rowOff>
    </xdr:from>
    <xdr:to>
      <xdr:col>20</xdr:col>
      <xdr:colOff>38100</xdr:colOff>
      <xdr:row>77</xdr:row>
      <xdr:rowOff>907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0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11084</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869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78921</xdr:rowOff>
    </xdr:from>
    <xdr:to>
      <xdr:col>15</xdr:col>
      <xdr:colOff>149225</xdr:colOff>
      <xdr:row>80</xdr:row>
      <xdr:rowOff>9071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62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165298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70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160564</xdr:rowOff>
    </xdr:from>
    <xdr:to>
      <xdr:col>11</xdr:col>
      <xdr:colOff>60325</xdr:colOff>
      <xdr:row>78</xdr:row>
      <xdr:rowOff>90714</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36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75491</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2721</xdr:rowOff>
    </xdr:from>
    <xdr:to>
      <xdr:col>6</xdr:col>
      <xdr:colOff>171450</xdr:colOff>
      <xdr:row>79</xdr:row>
      <xdr:rowOff>104321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54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89098</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633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人事院勧告等の影響による負担、退職手当の増加、引き続き扶助費が増加し続けていること等も影響し、類似団体内平均及び大阪府平均を上回る水準となっている。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156936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498615"/>
          <a:ext cx="0" cy="1545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99786</xdr:rowOff>
    </xdr:from>
    <xdr:to>
      <xdr:col>82</xdr:col>
      <xdr:colOff>107950</xdr:colOff>
      <xdr:row>77</xdr:row>
      <xdr:rowOff>135164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129986"/>
          <a:ext cx="8382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163484</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022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146957</xdr:rowOff>
    </xdr:from>
    <xdr:to>
      <xdr:col>82</xdr:col>
      <xdr:colOff>158750</xdr:colOff>
      <xdr:row>77</xdr:row>
      <xdr:rowOff>77107</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53522</xdr:rowOff>
    </xdr:from>
    <xdr:to>
      <xdr:col>78</xdr:col>
      <xdr:colOff>69850</xdr:colOff>
      <xdr:row>76</xdr:row>
      <xdr:rowOff>99786</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2912272"/>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68035</xdr:rowOff>
    </xdr:from>
    <xdr:to>
      <xdr:col>78</xdr:col>
      <xdr:colOff>120650</xdr:colOff>
      <xdr:row>75</xdr:row>
      <xdr:rowOff>169636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29267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8362</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695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50800</xdr:rowOff>
    </xdr:from>
    <xdr:to>
      <xdr:col>73</xdr:col>
      <xdr:colOff>180975</xdr:colOff>
      <xdr:row>75</xdr:row>
      <xdr:rowOff>53522</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2738100"/>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108857</xdr:rowOff>
    </xdr:from>
    <xdr:to>
      <xdr:col>74</xdr:col>
      <xdr:colOff>31750</xdr:colOff>
      <xdr:row>75</xdr:row>
      <xdr:rowOff>39007</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279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49184</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50800</xdr:rowOff>
    </xdr:from>
    <xdr:to>
      <xdr:col>69</xdr:col>
      <xdr:colOff>92075</xdr:colOff>
      <xdr:row>77</xdr:row>
      <xdr:rowOff>15421</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2738100"/>
          <a:ext cx="889000" cy="478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72</xdr:row>
      <xdr:rowOff>136072</xdr:rowOff>
    </xdr:from>
    <xdr:to>
      <xdr:col>69</xdr:col>
      <xdr:colOff>142875</xdr:colOff>
      <xdr:row>73</xdr:row>
      <xdr:rowOff>66222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248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76399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24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97972</xdr:rowOff>
    </xdr:from>
    <xdr:to>
      <xdr:col>65</xdr:col>
      <xdr:colOff>53975</xdr:colOff>
      <xdr:row>75</xdr:row>
      <xdr:rowOff>28122</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278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38299</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55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84364</xdr:rowOff>
    </xdr:from>
    <xdr:to>
      <xdr:col>82</xdr:col>
      <xdr:colOff>158750</xdr:colOff>
      <xdr:row>78</xdr:row>
      <xdr:rowOff>14514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56441</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258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48986</xdr:rowOff>
    </xdr:from>
    <xdr:to>
      <xdr:col>78</xdr:col>
      <xdr:colOff>120650</xdr:colOff>
      <xdr:row>76</xdr:row>
      <xdr:rowOff>150586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07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135363</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165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2722</xdr:rowOff>
    </xdr:from>
    <xdr:to>
      <xdr:col>74</xdr:col>
      <xdr:colOff>31750</xdr:colOff>
      <xdr:row>75</xdr:row>
      <xdr:rowOff>104322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286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89098</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2947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0</xdr:rowOff>
    </xdr:from>
    <xdr:to>
      <xdr:col>69</xdr:col>
      <xdr:colOff>142875</xdr:colOff>
      <xdr:row>74</xdr:row>
      <xdr:rowOff>101600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86377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277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136071</xdr:rowOff>
    </xdr:from>
    <xdr:to>
      <xdr:col>65</xdr:col>
      <xdr:colOff>53975</xdr:colOff>
      <xdr:row>77</xdr:row>
      <xdr:rowOff>66221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16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50998</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25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76746</xdr:rowOff>
    </xdr:from>
    <xdr:to>
      <xdr:col>29</xdr:col>
      <xdr:colOff>127000</xdr:colOff>
      <xdr:row>20</xdr:row>
      <xdr:rowOff>164109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10321"/>
          <a:ext cx="0" cy="16304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136186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164109</xdr:rowOff>
    </xdr:from>
    <xdr:to>
      <xdr:col>30</xdr:col>
      <xdr:colOff>25400</xdr:colOff>
      <xdr:row>20</xdr:row>
      <xdr:rowOff>164109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07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163123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5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76746</xdr:rowOff>
    </xdr:from>
    <xdr:to>
      <xdr:col>30</xdr:col>
      <xdr:colOff>25400</xdr:colOff>
      <xdr:row>11</xdr:row>
      <xdr:rowOff>76746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103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71984</xdr:rowOff>
    </xdr:from>
    <xdr:to>
      <xdr:col>29</xdr:col>
      <xdr:colOff>127000</xdr:colOff>
      <xdr:row>18</xdr:row>
      <xdr:rowOff>52591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62809"/>
          <a:ext cx="647700" cy="323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162844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536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19317</xdr:rowOff>
    </xdr:from>
    <xdr:to>
      <xdr:col>29</xdr:col>
      <xdr:colOff>177800</xdr:colOff>
      <xdr:row>17</xdr:row>
      <xdr:rowOff>120917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15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37503</xdr:rowOff>
    </xdr:from>
    <xdr:to>
      <xdr:col>26</xdr:col>
      <xdr:colOff>50800</xdr:colOff>
      <xdr:row>18</xdr:row>
      <xdr:rowOff>52591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171228"/>
          <a:ext cx="698500" cy="15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30709</xdr:rowOff>
    </xdr:from>
    <xdr:to>
      <xdr:col>26</xdr:col>
      <xdr:colOff>101600</xdr:colOff>
      <xdr:row>18</xdr:row>
      <xdr:rowOff>132309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164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117086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250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37503</xdr:rowOff>
    </xdr:from>
    <xdr:to>
      <xdr:col>22</xdr:col>
      <xdr:colOff>114300</xdr:colOff>
      <xdr:row>18</xdr:row>
      <xdr:rowOff>132867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71228"/>
          <a:ext cx="698500" cy="953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102908</xdr:rowOff>
    </xdr:from>
    <xdr:to>
      <xdr:col>22</xdr:col>
      <xdr:colOff>165100</xdr:colOff>
      <xdr:row>19</xdr:row>
      <xdr:rowOff>33058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2366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17835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323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132867</xdr:rowOff>
    </xdr:from>
    <xdr:to>
      <xdr:col>18</xdr:col>
      <xdr:colOff>177800</xdr:colOff>
      <xdr:row>18</xdr:row>
      <xdr:rowOff>166472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66592"/>
          <a:ext cx="698500" cy="33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126416</xdr:rowOff>
    </xdr:from>
    <xdr:to>
      <xdr:col>19</xdr:col>
      <xdr:colOff>38100</xdr:colOff>
      <xdr:row>19</xdr:row>
      <xdr:rowOff>56566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2601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41343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346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148133</xdr:rowOff>
    </xdr:from>
    <xdr:to>
      <xdr:col>15</xdr:col>
      <xdr:colOff>101600</xdr:colOff>
      <xdr:row>19</xdr:row>
      <xdr:rowOff>78283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281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63060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368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21184</xdr:rowOff>
    </xdr:from>
    <xdr:to>
      <xdr:col>29</xdr:col>
      <xdr:colOff>177800</xdr:colOff>
      <xdr:row>16</xdr:row>
      <xdr:rowOff>122784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12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37711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57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1791</xdr:rowOff>
    </xdr:from>
    <xdr:to>
      <xdr:col>26</xdr:col>
      <xdr:colOff>101600</xdr:colOff>
      <xdr:row>18</xdr:row>
      <xdr:rowOff>103391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355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113568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04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158153</xdr:rowOff>
    </xdr:from>
    <xdr:to>
      <xdr:col>22</xdr:col>
      <xdr:colOff>165100</xdr:colOff>
      <xdr:row>18</xdr:row>
      <xdr:rowOff>88303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204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98480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88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82067</xdr:rowOff>
    </xdr:from>
    <xdr:to>
      <xdr:col>19</xdr:col>
      <xdr:colOff>38100</xdr:colOff>
      <xdr:row>19</xdr:row>
      <xdr:rowOff>12217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15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22394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84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115672</xdr:rowOff>
    </xdr:from>
    <xdr:to>
      <xdr:col>15</xdr:col>
      <xdr:colOff>101600</xdr:colOff>
      <xdr:row>19</xdr:row>
      <xdr:rowOff>45822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493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55999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1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129572</xdr:rowOff>
    </xdr:from>
    <xdr:to>
      <xdr:col>29</xdr:col>
      <xdr:colOff>127000</xdr:colOff>
      <xdr:row>37</xdr:row>
      <xdr:rowOff>300393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054122"/>
          <a:ext cx="0" cy="13709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272470</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397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300393</xdr:rowOff>
    </xdr:from>
    <xdr:to>
      <xdr:col>30</xdr:col>
      <xdr:colOff>25400</xdr:colOff>
      <xdr:row>37</xdr:row>
      <xdr:rowOff>300393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4250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44499</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797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129572</xdr:rowOff>
    </xdr:from>
    <xdr:to>
      <xdr:col>30</xdr:col>
      <xdr:colOff>25400</xdr:colOff>
      <xdr:row>33</xdr:row>
      <xdr:rowOff>129572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054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141345</xdr:rowOff>
    </xdr:from>
    <xdr:to>
      <xdr:col>29</xdr:col>
      <xdr:colOff>127000</xdr:colOff>
      <xdr:row>37</xdr:row>
      <xdr:rowOff>31045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003800" y="7094595"/>
          <a:ext cx="647700" cy="61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47350</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657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202273</xdr:rowOff>
    </xdr:from>
    <xdr:to>
      <xdr:col>29</xdr:col>
      <xdr:colOff>177800</xdr:colOff>
      <xdr:row>35</xdr:row>
      <xdr:rowOff>303873</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812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222612</xdr:rowOff>
    </xdr:from>
    <xdr:to>
      <xdr:col>26</xdr:col>
      <xdr:colOff>50800</xdr:colOff>
      <xdr:row>36</xdr:row>
      <xdr:rowOff>141345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6490062"/>
          <a:ext cx="698500" cy="6045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218218</xdr:rowOff>
    </xdr:from>
    <xdr:to>
      <xdr:col>26</xdr:col>
      <xdr:colOff>101600</xdr:colOff>
      <xdr:row>35</xdr:row>
      <xdr:rowOff>319818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828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329995</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597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222612</xdr:rowOff>
    </xdr:from>
    <xdr:to>
      <xdr:col>22</xdr:col>
      <xdr:colOff>114300</xdr:colOff>
      <xdr:row>35</xdr:row>
      <xdr:rowOff>208210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490062"/>
          <a:ext cx="698500" cy="3284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182270</xdr:rowOff>
    </xdr:from>
    <xdr:to>
      <xdr:col>22</xdr:col>
      <xdr:colOff>165100</xdr:colOff>
      <xdr:row>35</xdr:row>
      <xdr:rowOff>283870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9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268647</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91339</xdr:rowOff>
    </xdr:from>
    <xdr:to>
      <xdr:col>18</xdr:col>
      <xdr:colOff>177800</xdr:colOff>
      <xdr:row>35</xdr:row>
      <xdr:rowOff>208210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2908300" y="6701689"/>
          <a:ext cx="698500" cy="1168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292913</xdr:rowOff>
    </xdr:from>
    <xdr:to>
      <xdr:col>19</xdr:col>
      <xdr:colOff>38100</xdr:colOff>
      <xdr:row>36</xdr:row>
      <xdr:rowOff>51613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90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36390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98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333775</xdr:rowOff>
    </xdr:from>
    <xdr:to>
      <xdr:col>15</xdr:col>
      <xdr:colOff>101600</xdr:colOff>
      <xdr:row>36</xdr:row>
      <xdr:rowOff>92475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9441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77252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7030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151695</xdr:rowOff>
    </xdr:from>
    <xdr:to>
      <xdr:col>29</xdr:col>
      <xdr:colOff>177800</xdr:colOff>
      <xdr:row>37</xdr:row>
      <xdr:rowOff>81845</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7104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123772</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7077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90545</xdr:rowOff>
    </xdr:from>
    <xdr:to>
      <xdr:col>26</xdr:col>
      <xdr:colOff>101600</xdr:colOff>
      <xdr:row>37</xdr:row>
      <xdr:rowOff>20695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70437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5472</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7130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171812</xdr:rowOff>
    </xdr:from>
    <xdr:to>
      <xdr:col>22</xdr:col>
      <xdr:colOff>165100</xdr:colOff>
      <xdr:row>34</xdr:row>
      <xdr:rowOff>273412</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439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283589</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208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157410</xdr:rowOff>
    </xdr:from>
    <xdr:to>
      <xdr:col>19</xdr:col>
      <xdr:colOff>38100</xdr:colOff>
      <xdr:row>35</xdr:row>
      <xdr:rowOff>259010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767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269187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53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40539</xdr:rowOff>
    </xdr:from>
    <xdr:to>
      <xdr:col>15</xdr:col>
      <xdr:colOff>101600</xdr:colOff>
      <xdr:row>35</xdr:row>
      <xdr:rowOff>142139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6508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152315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41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186,596
182,389
72.72
88,885,551
87,824,604
788,309
45,893,448
49,895,085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35785</xdr:rowOff>
    </xdr:from>
    <xdr:to>
      <xdr:col>24</xdr:col>
      <xdr:colOff>62865</xdr:colOff>
      <xdr:row>38</xdr:row>
      <xdr:rowOff>124024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735"/>
          <a:ext cx="1270" cy="1288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127851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4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124024</xdr:rowOff>
    </xdr:from>
    <xdr:to>
      <xdr:col>24</xdr:col>
      <xdr:colOff>152400</xdr:colOff>
      <xdr:row>38</xdr:row>
      <xdr:rowOff>124024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3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153912</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35785</xdr:rowOff>
    </xdr:from>
    <xdr:to>
      <xdr:col>24</xdr:col>
      <xdr:colOff>152400</xdr:colOff>
      <xdr:row>31</xdr:row>
      <xdr:rowOff>35785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76835</xdr:rowOff>
    </xdr:from>
    <xdr:to>
      <xdr:col>24</xdr:col>
      <xdr:colOff>63500</xdr:colOff>
      <xdr:row>36</xdr:row>
      <xdr:rowOff>17236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06135"/>
          <a:ext cx="838200" cy="28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54493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5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76066</xdr:rowOff>
    </xdr:from>
    <xdr:to>
      <xdr:col>24</xdr:col>
      <xdr:colOff>114300</xdr:colOff>
      <xdr:row>36</xdr:row>
      <xdr:rowOff>6216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2801</xdr:rowOff>
    </xdr:from>
    <xdr:to>
      <xdr:col>19</xdr:col>
      <xdr:colOff>177800</xdr:colOff>
      <xdr:row>36</xdr:row>
      <xdr:rowOff>17236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75001"/>
          <a:ext cx="889000" cy="1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103694</xdr:rowOff>
    </xdr:from>
    <xdr:to>
      <xdr:col>20</xdr:col>
      <xdr:colOff>38100</xdr:colOff>
      <xdr:row>37</xdr:row>
      <xdr:rowOff>33844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24971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6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2801</xdr:rowOff>
    </xdr:from>
    <xdr:to>
      <xdr:col>15</xdr:col>
      <xdr:colOff>50800</xdr:colOff>
      <xdr:row>36</xdr:row>
      <xdr:rowOff>115174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75001"/>
          <a:ext cx="889000" cy="112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116528</xdr:rowOff>
    </xdr:from>
    <xdr:to>
      <xdr:col>15</xdr:col>
      <xdr:colOff>101600</xdr:colOff>
      <xdr:row>37</xdr:row>
      <xdr:rowOff>46678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8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37805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56163</xdr:rowOff>
    </xdr:from>
    <xdr:to>
      <xdr:col>10</xdr:col>
      <xdr:colOff>114300</xdr:colOff>
      <xdr:row>36</xdr:row>
      <xdr:rowOff>115174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228363"/>
          <a:ext cx="889000" cy="5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130015</xdr:rowOff>
    </xdr:from>
    <xdr:to>
      <xdr:col>10</xdr:col>
      <xdr:colOff>165100</xdr:colOff>
      <xdr:row>37</xdr:row>
      <xdr:rowOff>60165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51292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39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156435</xdr:rowOff>
    </xdr:from>
    <xdr:to>
      <xdr:col>6</xdr:col>
      <xdr:colOff>38100</xdr:colOff>
      <xdr:row>37</xdr:row>
      <xdr:rowOff>86585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2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77712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26035</xdr:rowOff>
    </xdr:from>
    <xdr:to>
      <xdr:col>24</xdr:col>
      <xdr:colOff>114300</xdr:colOff>
      <xdr:row>34</xdr:row>
      <xdr:rowOff>127635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5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48912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0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137886</xdr:rowOff>
    </xdr:from>
    <xdr:to>
      <xdr:col>20</xdr:col>
      <xdr:colOff>38100</xdr:colOff>
      <xdr:row>36</xdr:row>
      <xdr:rowOff>68036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3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84563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1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123451</xdr:rowOff>
    </xdr:from>
    <xdr:to>
      <xdr:col>15</xdr:col>
      <xdr:colOff>101600</xdr:colOff>
      <xdr:row>36</xdr:row>
      <xdr:rowOff>53601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2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70128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9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64374</xdr:rowOff>
    </xdr:from>
    <xdr:to>
      <xdr:col>10</xdr:col>
      <xdr:colOff>165100</xdr:colOff>
      <xdr:row>36</xdr:row>
      <xdr:rowOff>165974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3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11051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1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5363</xdr:rowOff>
    </xdr:from>
    <xdr:to>
      <xdr:col>6</xdr:col>
      <xdr:colOff>38100</xdr:colOff>
      <xdr:row>36</xdr:row>
      <xdr:rowOff>106963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77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123490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52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156921</xdr:rowOff>
    </xdr:from>
    <xdr:to>
      <xdr:col>24</xdr:col>
      <xdr:colOff>62865</xdr:colOff>
      <xdr:row>59</xdr:row>
      <xdr:rowOff>82588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900871"/>
          <a:ext cx="1270" cy="129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86415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0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82588</xdr:rowOff>
    </xdr:from>
    <xdr:to>
      <xdr:col>24</xdr:col>
      <xdr:colOff>152400</xdr:colOff>
      <xdr:row>59</xdr:row>
      <xdr:rowOff>82588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98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103598</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67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156921</xdr:rowOff>
    </xdr:from>
    <xdr:to>
      <xdr:col>24</xdr:col>
      <xdr:colOff>152400</xdr:colOff>
      <xdr:row>51</xdr:row>
      <xdr:rowOff>156921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900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97142</xdr:rowOff>
    </xdr:from>
    <xdr:to>
      <xdr:col>24</xdr:col>
      <xdr:colOff>63500</xdr:colOff>
      <xdr:row>59</xdr:row>
      <xdr:rowOff>60643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10041242"/>
          <a:ext cx="838200" cy="13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158487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416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135610</xdr:rowOff>
    </xdr:from>
    <xdr:to>
      <xdr:col>24</xdr:col>
      <xdr:colOff>114300</xdr:colOff>
      <xdr:row>56</xdr:row>
      <xdr:rowOff>65760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6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60643</xdr:rowOff>
    </xdr:from>
    <xdr:to>
      <xdr:col>19</xdr:col>
      <xdr:colOff>177800</xdr:colOff>
      <xdr:row>59</xdr:row>
      <xdr:rowOff>62433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10176193"/>
          <a:ext cx="889000" cy="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98844</xdr:rowOff>
    </xdr:from>
    <xdr:to>
      <xdr:col>20</xdr:col>
      <xdr:colOff>38100</xdr:colOff>
      <xdr:row>57</xdr:row>
      <xdr:rowOff>28994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0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45521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7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135547</xdr:rowOff>
    </xdr:from>
    <xdr:to>
      <xdr:col>15</xdr:col>
      <xdr:colOff>50800</xdr:colOff>
      <xdr:row>59</xdr:row>
      <xdr:rowOff>62433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10079647"/>
          <a:ext cx="889000" cy="98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35826</xdr:rowOff>
    </xdr:from>
    <xdr:to>
      <xdr:col>15</xdr:col>
      <xdr:colOff>101600</xdr:colOff>
      <xdr:row>56</xdr:row>
      <xdr:rowOff>137426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3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153953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12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135547</xdr:rowOff>
    </xdr:from>
    <xdr:to>
      <xdr:col>10</xdr:col>
      <xdr:colOff>114300</xdr:colOff>
      <xdr:row>59</xdr:row>
      <xdr:rowOff>91427</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079647"/>
          <a:ext cx="889000" cy="127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135230</xdr:rowOff>
    </xdr:from>
    <xdr:to>
      <xdr:col>10</xdr:col>
      <xdr:colOff>165100</xdr:colOff>
      <xdr:row>57</xdr:row>
      <xdr:rowOff>65380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81907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1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71336</xdr:rowOff>
    </xdr:from>
    <xdr:to>
      <xdr:col>6</xdr:col>
      <xdr:colOff>38100</xdr:colOff>
      <xdr:row>59</xdr:row>
      <xdr:rowOff>1486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1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18013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79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46342</xdr:rowOff>
    </xdr:from>
    <xdr:to>
      <xdr:col>24</xdr:col>
      <xdr:colOff>114300</xdr:colOff>
      <xdr:row>58</xdr:row>
      <xdr:rowOff>147942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99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24769</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96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9843</xdr:rowOff>
    </xdr:from>
    <xdr:to>
      <xdr:col>20</xdr:col>
      <xdr:colOff>38100</xdr:colOff>
      <xdr:row>59</xdr:row>
      <xdr:rowOff>111443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1012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102570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1021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11633</xdr:rowOff>
    </xdr:from>
    <xdr:to>
      <xdr:col>15</xdr:col>
      <xdr:colOff>101600</xdr:colOff>
      <xdr:row>59</xdr:row>
      <xdr:rowOff>113233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1012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104360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1021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84747</xdr:rowOff>
    </xdr:from>
    <xdr:to>
      <xdr:col>10</xdr:col>
      <xdr:colOff>165100</xdr:colOff>
      <xdr:row>59</xdr:row>
      <xdr:rowOff>14897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02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6024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12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40627</xdr:rowOff>
    </xdr:from>
    <xdr:to>
      <xdr:col>6</xdr:col>
      <xdr:colOff>38100</xdr:colOff>
      <xdr:row>59</xdr:row>
      <xdr:rowOff>142227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15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133354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248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126403</xdr:rowOff>
    </xdr:from>
    <xdr:to>
      <xdr:col>24</xdr:col>
      <xdr:colOff>62865</xdr:colOff>
      <xdr:row>79</xdr:row>
      <xdr:rowOff>21476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27903"/>
          <a:ext cx="1270" cy="1438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25303</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9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21476</xdr:rowOff>
    </xdr:from>
    <xdr:to>
      <xdr:col>24</xdr:col>
      <xdr:colOff>152400</xdr:colOff>
      <xdr:row>79</xdr:row>
      <xdr:rowOff>21476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6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73080</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03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126403</xdr:rowOff>
    </xdr:from>
    <xdr:to>
      <xdr:col>24</xdr:col>
      <xdr:colOff>152400</xdr:colOff>
      <xdr:row>70</xdr:row>
      <xdr:rowOff>126403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27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83045</xdr:rowOff>
    </xdr:from>
    <xdr:to>
      <xdr:col>24</xdr:col>
      <xdr:colOff>63500</xdr:colOff>
      <xdr:row>78</xdr:row>
      <xdr:rowOff>91084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456145"/>
          <a:ext cx="838200" cy="8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108272</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38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85395</xdr:rowOff>
    </xdr:from>
    <xdr:to>
      <xdr:col>24</xdr:col>
      <xdr:colOff>114300</xdr:colOff>
      <xdr:row>78</xdr:row>
      <xdr:rowOff>15545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8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83045</xdr:rowOff>
    </xdr:from>
    <xdr:to>
      <xdr:col>19</xdr:col>
      <xdr:colOff>177800</xdr:colOff>
      <xdr:row>78</xdr:row>
      <xdr:rowOff>114591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456145"/>
          <a:ext cx="889000" cy="31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115912</xdr:rowOff>
    </xdr:from>
    <xdr:to>
      <xdr:col>20</xdr:col>
      <xdr:colOff>38100</xdr:colOff>
      <xdr:row>78</xdr:row>
      <xdr:rowOff>46062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17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62589</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9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103391</xdr:rowOff>
    </xdr:from>
    <xdr:to>
      <xdr:col>15</xdr:col>
      <xdr:colOff>50800</xdr:colOff>
      <xdr:row>78</xdr:row>
      <xdr:rowOff>114591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476491"/>
          <a:ext cx="889000" cy="1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117742</xdr:rowOff>
    </xdr:from>
    <xdr:to>
      <xdr:col>15</xdr:col>
      <xdr:colOff>101600</xdr:colOff>
      <xdr:row>78</xdr:row>
      <xdr:rowOff>47892</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64419</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103391</xdr:rowOff>
    </xdr:from>
    <xdr:to>
      <xdr:col>10</xdr:col>
      <xdr:colOff>114300</xdr:colOff>
      <xdr:row>78</xdr:row>
      <xdr:rowOff>115736</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476491"/>
          <a:ext cx="88900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122504</xdr:rowOff>
    </xdr:from>
    <xdr:to>
      <xdr:col>10</xdr:col>
      <xdr:colOff>165100</xdr:colOff>
      <xdr:row>78</xdr:row>
      <xdr:rowOff>52654</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69181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99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124904</xdr:rowOff>
    </xdr:from>
    <xdr:to>
      <xdr:col>6</xdr:col>
      <xdr:colOff>38100</xdr:colOff>
      <xdr:row>78</xdr:row>
      <xdr:rowOff>55054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2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71581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0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40284</xdr:rowOff>
    </xdr:from>
    <xdr:to>
      <xdr:col>24</xdr:col>
      <xdr:colOff>114300</xdr:colOff>
      <xdr:row>78</xdr:row>
      <xdr:rowOff>141884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1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126661</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28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32245</xdr:rowOff>
    </xdr:from>
    <xdr:to>
      <xdr:col>20</xdr:col>
      <xdr:colOff>38100</xdr:colOff>
      <xdr:row>78</xdr:row>
      <xdr:rowOff>133845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0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124972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98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63791</xdr:rowOff>
    </xdr:from>
    <xdr:to>
      <xdr:col>15</xdr:col>
      <xdr:colOff>101600</xdr:colOff>
      <xdr:row>78</xdr:row>
      <xdr:rowOff>165391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3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156518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2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52591</xdr:rowOff>
    </xdr:from>
    <xdr:to>
      <xdr:col>10</xdr:col>
      <xdr:colOff>165100</xdr:colOff>
      <xdr:row>78</xdr:row>
      <xdr:rowOff>154191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2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145318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18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64936</xdr:rowOff>
    </xdr:from>
    <xdr:to>
      <xdr:col>6</xdr:col>
      <xdr:colOff>38100</xdr:colOff>
      <xdr:row>78</xdr:row>
      <xdr:rowOff>166536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3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157663</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3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136613</xdr:rowOff>
    </xdr:from>
    <xdr:to>
      <xdr:col>24</xdr:col>
      <xdr:colOff>62865</xdr:colOff>
      <xdr:row>98</xdr:row>
      <xdr:rowOff>25270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395663"/>
          <a:ext cx="1270" cy="14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29097</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31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25270</xdr:rowOff>
    </xdr:from>
    <xdr:to>
      <xdr:col>24</xdr:col>
      <xdr:colOff>152400</xdr:colOff>
      <xdr:row>98</xdr:row>
      <xdr:rowOff>25270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2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83290</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170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136613</xdr:rowOff>
    </xdr:from>
    <xdr:to>
      <xdr:col>24</xdr:col>
      <xdr:colOff>152400</xdr:colOff>
      <xdr:row>89</xdr:row>
      <xdr:rowOff>136613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39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89</xdr:row>
      <xdr:rowOff>136613</xdr:rowOff>
    </xdr:from>
    <xdr:to>
      <xdr:col>24</xdr:col>
      <xdr:colOff>63500</xdr:colOff>
      <xdr:row>90</xdr:row>
      <xdr:rowOff>128482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5395663"/>
          <a:ext cx="838200" cy="16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149427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65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171000</xdr:rowOff>
    </xdr:from>
    <xdr:to>
      <xdr:col>24</xdr:col>
      <xdr:colOff>114300</xdr:colOff>
      <xdr:row>95</xdr:row>
      <xdr:rowOff>101150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8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128482</xdr:rowOff>
    </xdr:from>
    <xdr:to>
      <xdr:col>19</xdr:col>
      <xdr:colOff>177800</xdr:colOff>
      <xdr:row>91</xdr:row>
      <xdr:rowOff>156697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5558982"/>
          <a:ext cx="889000" cy="199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146312</xdr:rowOff>
    </xdr:from>
    <xdr:to>
      <xdr:col>20</xdr:col>
      <xdr:colOff>38100</xdr:colOff>
      <xdr:row>96</xdr:row>
      <xdr:rowOff>76462</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43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67589</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526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14672</xdr:rowOff>
    </xdr:from>
    <xdr:to>
      <xdr:col>15</xdr:col>
      <xdr:colOff>50800</xdr:colOff>
      <xdr:row>91</xdr:row>
      <xdr:rowOff>156697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5616622"/>
          <a:ext cx="889000" cy="14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108479</xdr:rowOff>
    </xdr:from>
    <xdr:to>
      <xdr:col>15</xdr:col>
      <xdr:colOff>101600</xdr:colOff>
      <xdr:row>97</xdr:row>
      <xdr:rowOff>38629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6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29756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60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14672</xdr:rowOff>
    </xdr:from>
    <xdr:to>
      <xdr:col>10</xdr:col>
      <xdr:colOff>114300</xdr:colOff>
      <xdr:row>93</xdr:row>
      <xdr:rowOff>117509</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5616622"/>
          <a:ext cx="889000" cy="445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91235</xdr:rowOff>
    </xdr:from>
    <xdr:to>
      <xdr:col>10</xdr:col>
      <xdr:colOff>165100</xdr:colOff>
      <xdr:row>96</xdr:row>
      <xdr:rowOff>21385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7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12512</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47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152222</xdr:rowOff>
    </xdr:from>
    <xdr:to>
      <xdr:col>6</xdr:col>
      <xdr:colOff>38100</xdr:colOff>
      <xdr:row>98</xdr:row>
      <xdr:rowOff>82372</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73499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87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89</xdr:row>
      <xdr:rowOff>85813</xdr:rowOff>
    </xdr:from>
    <xdr:to>
      <xdr:col>24</xdr:col>
      <xdr:colOff>114300</xdr:colOff>
      <xdr:row>90</xdr:row>
      <xdr:rowOff>15963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534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38840</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29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77682</xdr:rowOff>
    </xdr:from>
    <xdr:to>
      <xdr:col>20</xdr:col>
      <xdr:colOff>38100</xdr:colOff>
      <xdr:row>91</xdr:row>
      <xdr:rowOff>7832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550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89</xdr:row>
      <xdr:rowOff>24359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283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105897</xdr:rowOff>
    </xdr:from>
    <xdr:to>
      <xdr:col>15</xdr:col>
      <xdr:colOff>101600</xdr:colOff>
      <xdr:row>92</xdr:row>
      <xdr:rowOff>36047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570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52574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5483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90</xdr:row>
      <xdr:rowOff>135322</xdr:rowOff>
    </xdr:from>
    <xdr:to>
      <xdr:col>10</xdr:col>
      <xdr:colOff>165100</xdr:colOff>
      <xdr:row>91</xdr:row>
      <xdr:rowOff>65472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556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89</xdr:row>
      <xdr:rowOff>81999</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5341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66709</xdr:rowOff>
    </xdr:from>
    <xdr:to>
      <xdr:col>6</xdr:col>
      <xdr:colOff>38100</xdr:colOff>
      <xdr:row>93</xdr:row>
      <xdr:rowOff>168309</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01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13386</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5786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14415</xdr:rowOff>
    </xdr:from>
    <xdr:to>
      <xdr:col>54</xdr:col>
      <xdr:colOff>189865</xdr:colOff>
      <xdr:row>39</xdr:row>
      <xdr:rowOff>122275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6015165"/>
          <a:ext cx="1270" cy="79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126102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81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122275</xdr:rowOff>
    </xdr:from>
    <xdr:to>
      <xdr:col>55</xdr:col>
      <xdr:colOff>88900</xdr:colOff>
      <xdr:row>39</xdr:row>
      <xdr:rowOff>122275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80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132542</xdr:rowOff>
    </xdr:from>
    <xdr:ext cx="534377"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79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14415</xdr:rowOff>
    </xdr:from>
    <xdr:to>
      <xdr:col>55</xdr:col>
      <xdr:colOff>88900</xdr:colOff>
      <xdr:row>35</xdr:row>
      <xdr:rowOff>14415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01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97727</xdr:rowOff>
    </xdr:from>
    <xdr:to>
      <xdr:col>55</xdr:col>
      <xdr:colOff>0</xdr:colOff>
      <xdr:row>38</xdr:row>
      <xdr:rowOff>143358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612827"/>
          <a:ext cx="838200" cy="45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44950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3886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22072</xdr:rowOff>
    </xdr:from>
    <xdr:to>
      <xdr:col>55</xdr:col>
      <xdr:colOff>50800</xdr:colOff>
      <xdr:row>38</xdr:row>
      <xdr:rowOff>123672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5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546</xdr:rowOff>
    </xdr:from>
    <xdr:to>
      <xdr:col>50</xdr:col>
      <xdr:colOff>114300</xdr:colOff>
      <xdr:row>38</xdr:row>
      <xdr:rowOff>143358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515646"/>
          <a:ext cx="889000" cy="14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32893</xdr:rowOff>
    </xdr:from>
    <xdr:to>
      <xdr:col>50</xdr:col>
      <xdr:colOff>165100</xdr:colOff>
      <xdr:row>38</xdr:row>
      <xdr:rowOff>134493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151020</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2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546</xdr:rowOff>
    </xdr:from>
    <xdr:to>
      <xdr:col>45</xdr:col>
      <xdr:colOff>177800</xdr:colOff>
      <xdr:row>38</xdr:row>
      <xdr:rowOff>138799</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515646"/>
          <a:ext cx="889000" cy="13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1371</xdr:rowOff>
    </xdr:from>
    <xdr:to>
      <xdr:col>46</xdr:col>
      <xdr:colOff>38100</xdr:colOff>
      <xdr:row>38</xdr:row>
      <xdr:rowOff>102971</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51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94098</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60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27280</xdr:rowOff>
    </xdr:from>
    <xdr:to>
      <xdr:col>41</xdr:col>
      <xdr:colOff>50800</xdr:colOff>
      <xdr:row>38</xdr:row>
      <xdr:rowOff>138799</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342230"/>
          <a:ext cx="889000" cy="131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68059</xdr:rowOff>
    </xdr:from>
    <xdr:to>
      <xdr:col>41</xdr:col>
      <xdr:colOff>101600</xdr:colOff>
      <xdr:row>38</xdr:row>
      <xdr:rowOff>169659</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8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14736</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5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134023</xdr:rowOff>
    </xdr:from>
    <xdr:to>
      <xdr:col>36</xdr:col>
      <xdr:colOff>165100</xdr:colOff>
      <xdr:row>31</xdr:row>
      <xdr:rowOff>64173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277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80700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05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46927</xdr:rowOff>
    </xdr:from>
    <xdr:to>
      <xdr:col>55</xdr:col>
      <xdr:colOff>50800</xdr:colOff>
      <xdr:row>38</xdr:row>
      <xdr:rowOff>148527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56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25354</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54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92558</xdr:rowOff>
    </xdr:from>
    <xdr:to>
      <xdr:col>50</xdr:col>
      <xdr:colOff>165100</xdr:colOff>
      <xdr:row>39</xdr:row>
      <xdr:rowOff>22708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60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13835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121196</xdr:rowOff>
    </xdr:from>
    <xdr:to>
      <xdr:col>46</xdr:col>
      <xdr:colOff>38100</xdr:colOff>
      <xdr:row>38</xdr:row>
      <xdr:rowOff>51346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46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67873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240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87999</xdr:rowOff>
    </xdr:from>
    <xdr:to>
      <xdr:col>41</xdr:col>
      <xdr:colOff>101600</xdr:colOff>
      <xdr:row>39</xdr:row>
      <xdr:rowOff>18149</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60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9276</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69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147930</xdr:rowOff>
    </xdr:from>
    <xdr:to>
      <xdr:col>36</xdr:col>
      <xdr:colOff>165100</xdr:colOff>
      <xdr:row>31</xdr:row>
      <xdr:rowOff>78080</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29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69207</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384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167265</xdr:rowOff>
    </xdr:from>
    <xdr:to>
      <xdr:col>54</xdr:col>
      <xdr:colOff>189865</xdr:colOff>
      <xdr:row>57</xdr:row>
      <xdr:rowOff>66701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568315"/>
          <a:ext cx="1270" cy="1271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70528</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9843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66701</xdr:rowOff>
    </xdr:from>
    <xdr:to>
      <xdr:col>55</xdr:col>
      <xdr:colOff>88900</xdr:colOff>
      <xdr:row>57</xdr:row>
      <xdr:rowOff>66701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9839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113942</xdr:rowOff>
    </xdr:from>
    <xdr:ext cx="534377"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34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167265</xdr:rowOff>
    </xdr:from>
    <xdr:to>
      <xdr:col>55</xdr:col>
      <xdr:colOff>88900</xdr:colOff>
      <xdr:row>49</xdr:row>
      <xdr:rowOff>167265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568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127908</xdr:rowOff>
    </xdr:from>
    <xdr:to>
      <xdr:col>55</xdr:col>
      <xdr:colOff>0</xdr:colOff>
      <xdr:row>55</xdr:row>
      <xdr:rowOff>157093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9639300" y="9557658"/>
          <a:ext cx="838200" cy="2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80611</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8996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57734</xdr:rowOff>
    </xdr:from>
    <xdr:to>
      <xdr:col>55</xdr:col>
      <xdr:colOff>50800</xdr:colOff>
      <xdr:row>53</xdr:row>
      <xdr:rowOff>159334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144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127908</xdr:rowOff>
    </xdr:from>
    <xdr:to>
      <xdr:col>50</xdr:col>
      <xdr:colOff>114300</xdr:colOff>
      <xdr:row>56</xdr:row>
      <xdr:rowOff>144387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8750300" y="9557658"/>
          <a:ext cx="889000" cy="187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53</xdr:row>
      <xdr:rowOff>85585</xdr:rowOff>
    </xdr:from>
    <xdr:to>
      <xdr:col>50</xdr:col>
      <xdr:colOff>165100</xdr:colOff>
      <xdr:row>54</xdr:row>
      <xdr:rowOff>15735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1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32262</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894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144387</xdr:rowOff>
    </xdr:from>
    <xdr:to>
      <xdr:col>45</xdr:col>
      <xdr:colOff>177800</xdr:colOff>
      <xdr:row>57</xdr:row>
      <xdr:rowOff>117793</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745587"/>
          <a:ext cx="889000" cy="144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53</xdr:row>
      <xdr:rowOff>143516</xdr:rowOff>
    </xdr:from>
    <xdr:to>
      <xdr:col>46</xdr:col>
      <xdr:colOff>38100</xdr:colOff>
      <xdr:row>54</xdr:row>
      <xdr:rowOff>73666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230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90193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00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64471</xdr:rowOff>
    </xdr:from>
    <xdr:to>
      <xdr:col>41</xdr:col>
      <xdr:colOff>50800</xdr:colOff>
      <xdr:row>57</xdr:row>
      <xdr:rowOff>117793</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6972300" y="9837121"/>
          <a:ext cx="889000" cy="5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76974</xdr:rowOff>
    </xdr:from>
    <xdr:to>
      <xdr:col>41</xdr:col>
      <xdr:colOff>101600</xdr:colOff>
      <xdr:row>55</xdr:row>
      <xdr:rowOff>7124</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335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23651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110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26778</xdr:rowOff>
    </xdr:from>
    <xdr:to>
      <xdr:col>36</xdr:col>
      <xdr:colOff>165100</xdr:colOff>
      <xdr:row>54</xdr:row>
      <xdr:rowOff>128378</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28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144905</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06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106293</xdr:rowOff>
    </xdr:from>
    <xdr:to>
      <xdr:col>55</xdr:col>
      <xdr:colOff>50800</xdr:colOff>
      <xdr:row>56</xdr:row>
      <xdr:rowOff>36443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53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84720</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51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77108</xdr:rowOff>
    </xdr:from>
    <xdr:to>
      <xdr:col>50</xdr:col>
      <xdr:colOff>165100</xdr:colOff>
      <xdr:row>56</xdr:row>
      <xdr:rowOff>7258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50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169835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59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93587</xdr:rowOff>
    </xdr:from>
    <xdr:to>
      <xdr:col>46</xdr:col>
      <xdr:colOff>38100</xdr:colOff>
      <xdr:row>57</xdr:row>
      <xdr:rowOff>23737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694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14864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978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66993</xdr:rowOff>
    </xdr:from>
    <xdr:to>
      <xdr:col>41</xdr:col>
      <xdr:colOff>101600</xdr:colOff>
      <xdr:row>57</xdr:row>
      <xdr:rowOff>168593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83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159720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93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13671</xdr:rowOff>
    </xdr:from>
    <xdr:to>
      <xdr:col>36</xdr:col>
      <xdr:colOff>165100</xdr:colOff>
      <xdr:row>57</xdr:row>
      <xdr:rowOff>115271</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786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106398</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879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112908</xdr:rowOff>
    </xdr:from>
    <xdr:to>
      <xdr:col>54</xdr:col>
      <xdr:colOff>189865</xdr:colOff>
      <xdr:row>78</xdr:row>
      <xdr:rowOff>129139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285858"/>
          <a:ext cx="1270" cy="12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132966</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06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129139</xdr:rowOff>
    </xdr:from>
    <xdr:to>
      <xdr:col>55</xdr:col>
      <xdr:colOff>88900</xdr:colOff>
      <xdr:row>78</xdr:row>
      <xdr:rowOff>129139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0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59585</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206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112908</xdr:rowOff>
    </xdr:from>
    <xdr:to>
      <xdr:col>55</xdr:col>
      <xdr:colOff>88900</xdr:colOff>
      <xdr:row>71</xdr:row>
      <xdr:rowOff>112908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285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155794</xdr:rowOff>
    </xdr:from>
    <xdr:to>
      <xdr:col>55</xdr:col>
      <xdr:colOff>0</xdr:colOff>
      <xdr:row>78</xdr:row>
      <xdr:rowOff>31138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357444"/>
          <a:ext cx="838200" cy="4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6050</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036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154623</xdr:rowOff>
    </xdr:from>
    <xdr:to>
      <xdr:col>55</xdr:col>
      <xdr:colOff>50800</xdr:colOff>
      <xdr:row>77</xdr:row>
      <xdr:rowOff>84773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1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31138</xdr:rowOff>
    </xdr:from>
    <xdr:to>
      <xdr:col>50</xdr:col>
      <xdr:colOff>114300</xdr:colOff>
      <xdr:row>78</xdr:row>
      <xdr:rowOff>37081</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404238"/>
          <a:ext cx="8890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86294</xdr:rowOff>
    </xdr:from>
    <xdr:to>
      <xdr:col>50</xdr:col>
      <xdr:colOff>165100</xdr:colOff>
      <xdr:row>77</xdr:row>
      <xdr:rowOff>16444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11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32971</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289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37081</xdr:rowOff>
    </xdr:from>
    <xdr:to>
      <xdr:col>45</xdr:col>
      <xdr:colOff>177800</xdr:colOff>
      <xdr:row>78</xdr:row>
      <xdr:rowOff>85979</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7861300" y="13410181"/>
          <a:ext cx="889000" cy="48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105291</xdr:rowOff>
    </xdr:from>
    <xdr:to>
      <xdr:col>46</xdr:col>
      <xdr:colOff>38100</xdr:colOff>
      <xdr:row>77</xdr:row>
      <xdr:rowOff>35441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13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51967</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29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85979</xdr:rowOff>
    </xdr:from>
    <xdr:to>
      <xdr:col>41</xdr:col>
      <xdr:colOff>50800</xdr:colOff>
      <xdr:row>78</xdr:row>
      <xdr:rowOff>107902</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459079"/>
          <a:ext cx="889000" cy="2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1186</xdr:rowOff>
    </xdr:from>
    <xdr:to>
      <xdr:col>41</xdr:col>
      <xdr:colOff>101600</xdr:colOff>
      <xdr:row>77</xdr:row>
      <xdr:rowOff>102786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20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119313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297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18652</xdr:rowOff>
    </xdr:from>
    <xdr:to>
      <xdr:col>36</xdr:col>
      <xdr:colOff>165100</xdr:colOff>
      <xdr:row>77</xdr:row>
      <xdr:rowOff>120252</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22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136779</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299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104994</xdr:rowOff>
    </xdr:from>
    <xdr:to>
      <xdr:col>55</xdr:col>
      <xdr:colOff>50800</xdr:colOff>
      <xdr:row>78</xdr:row>
      <xdr:rowOff>35144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30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83421</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28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151788</xdr:rowOff>
    </xdr:from>
    <xdr:to>
      <xdr:col>50</xdr:col>
      <xdr:colOff>165100</xdr:colOff>
      <xdr:row>78</xdr:row>
      <xdr:rowOff>81938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35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73065</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44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157731</xdr:rowOff>
    </xdr:from>
    <xdr:to>
      <xdr:col>46</xdr:col>
      <xdr:colOff>38100</xdr:colOff>
      <xdr:row>78</xdr:row>
      <xdr:rowOff>87881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35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79008</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452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35179</xdr:rowOff>
    </xdr:from>
    <xdr:to>
      <xdr:col>41</xdr:col>
      <xdr:colOff>101600</xdr:colOff>
      <xdr:row>78</xdr:row>
      <xdr:rowOff>136779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40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127906</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26428" y="1350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57102</xdr:rowOff>
    </xdr:from>
    <xdr:to>
      <xdr:col>36</xdr:col>
      <xdr:colOff>165100</xdr:colOff>
      <xdr:row>78</xdr:row>
      <xdr:rowOff>158702</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43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149829</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37428" y="13522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70989</xdr:rowOff>
    </xdr:from>
    <xdr:to>
      <xdr:col>54</xdr:col>
      <xdr:colOff>189865</xdr:colOff>
      <xdr:row>96</xdr:row>
      <xdr:rowOff>152698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501489"/>
          <a:ext cx="1270" cy="1110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156525</xdr:rowOff>
    </xdr:from>
    <xdr:ext cx="534377"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61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96</xdr:row>
      <xdr:rowOff>152698</xdr:rowOff>
    </xdr:from>
    <xdr:to>
      <xdr:col>55</xdr:col>
      <xdr:colOff>88900</xdr:colOff>
      <xdr:row>96</xdr:row>
      <xdr:rowOff>152698</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611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17666</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27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70989</xdr:rowOff>
    </xdr:from>
    <xdr:to>
      <xdr:col>55</xdr:col>
      <xdr:colOff>88900</xdr:colOff>
      <xdr:row>90</xdr:row>
      <xdr:rowOff>70989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501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28242</xdr:rowOff>
    </xdr:from>
    <xdr:to>
      <xdr:col>55</xdr:col>
      <xdr:colOff>0</xdr:colOff>
      <xdr:row>96</xdr:row>
      <xdr:rowOff>115239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9639300" y="16487442"/>
          <a:ext cx="838200" cy="86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92</xdr:row>
      <xdr:rowOff>102731</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58761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79854</xdr:rowOff>
    </xdr:from>
    <xdr:to>
      <xdr:col>55</xdr:col>
      <xdr:colOff>50800</xdr:colOff>
      <xdr:row>94</xdr:row>
      <xdr:rowOff>10004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02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115239</xdr:rowOff>
    </xdr:from>
    <xdr:to>
      <xdr:col>50</xdr:col>
      <xdr:colOff>114300</xdr:colOff>
      <xdr:row>98</xdr:row>
      <xdr:rowOff>83072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6574439"/>
          <a:ext cx="889000" cy="310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38119</xdr:rowOff>
    </xdr:from>
    <xdr:to>
      <xdr:col>50</xdr:col>
      <xdr:colOff>165100</xdr:colOff>
      <xdr:row>94</xdr:row>
      <xdr:rowOff>139719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15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156246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592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83072</xdr:rowOff>
    </xdr:from>
    <xdr:to>
      <xdr:col>45</xdr:col>
      <xdr:colOff>177800</xdr:colOff>
      <xdr:row>98</xdr:row>
      <xdr:rowOff>125788</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885172"/>
          <a:ext cx="889000" cy="42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119042</xdr:rowOff>
    </xdr:from>
    <xdr:to>
      <xdr:col>46</xdr:col>
      <xdr:colOff>38100</xdr:colOff>
      <xdr:row>95</xdr:row>
      <xdr:rowOff>49192</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23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65719</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01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57404</xdr:rowOff>
    </xdr:from>
    <xdr:to>
      <xdr:col>41</xdr:col>
      <xdr:colOff>50800</xdr:colOff>
      <xdr:row>98</xdr:row>
      <xdr:rowOff>125788</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6972300" y="16688054"/>
          <a:ext cx="889000" cy="23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65517</xdr:rowOff>
    </xdr:from>
    <xdr:to>
      <xdr:col>41</xdr:col>
      <xdr:colOff>101600</xdr:colOff>
      <xdr:row>95</xdr:row>
      <xdr:rowOff>167117</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353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12194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128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139486</xdr:rowOff>
    </xdr:from>
    <xdr:to>
      <xdr:col>36</xdr:col>
      <xdr:colOff>165100</xdr:colOff>
      <xdr:row>95</xdr:row>
      <xdr:rowOff>69636</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25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86163</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03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148892</xdr:rowOff>
    </xdr:from>
    <xdr:to>
      <xdr:col>55</xdr:col>
      <xdr:colOff>50800</xdr:colOff>
      <xdr:row>96</xdr:row>
      <xdr:rowOff>79042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43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63819</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35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64439</xdr:rowOff>
    </xdr:from>
    <xdr:to>
      <xdr:col>50</xdr:col>
      <xdr:colOff>165100</xdr:colOff>
      <xdr:row>96</xdr:row>
      <xdr:rowOff>166039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52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157166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616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32272</xdr:rowOff>
    </xdr:from>
    <xdr:to>
      <xdr:col>46</xdr:col>
      <xdr:colOff>38100</xdr:colOff>
      <xdr:row>98</xdr:row>
      <xdr:rowOff>133872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83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124999</xdr:rowOff>
    </xdr:from>
    <xdr:ext cx="469744"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515428" y="16927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74988</xdr:rowOff>
    </xdr:from>
    <xdr:to>
      <xdr:col>41</xdr:col>
      <xdr:colOff>101600</xdr:colOff>
      <xdr:row>99</xdr:row>
      <xdr:rowOff>5138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87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167715</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626428" y="16969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6604</xdr:rowOff>
    </xdr:from>
    <xdr:to>
      <xdr:col>36</xdr:col>
      <xdr:colOff>165100</xdr:colOff>
      <xdr:row>97</xdr:row>
      <xdr:rowOff>108204</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63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99331</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72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168847</xdr:rowOff>
    </xdr:from>
    <xdr:to>
      <xdr:col>85</xdr:col>
      <xdr:colOff>126364</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312347"/>
          <a:ext cx="1269" cy="1418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115524</xdr:rowOff>
    </xdr:from>
    <xdr:ext cx="469744"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08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168847</xdr:rowOff>
    </xdr:from>
    <xdr:to>
      <xdr:col>86</xdr:col>
      <xdr:colOff>25400</xdr:colOff>
      <xdr:row>30</xdr:row>
      <xdr:rowOff>168847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31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54737</xdr:rowOff>
    </xdr:from>
    <xdr:to>
      <xdr:col>85</xdr:col>
      <xdr:colOff>127000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569837"/>
          <a:ext cx="838200" cy="16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74439</xdr:rowOff>
    </xdr:from>
    <xdr:ext cx="378565"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180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51562</xdr:rowOff>
    </xdr:from>
    <xdr:to>
      <xdr:col>85</xdr:col>
      <xdr:colOff>177800</xdr:colOff>
      <xdr:row>38</xdr:row>
      <xdr:rowOff>153162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66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54737</xdr:rowOff>
    </xdr:from>
    <xdr:to>
      <xdr:col>81</xdr:col>
      <xdr:colOff>50800</xdr:colOff>
      <xdr:row>38</xdr:row>
      <xdr:rowOff>113602</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4592300" y="6569837"/>
          <a:ext cx="889000" cy="58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80899</xdr:rowOff>
    </xdr:from>
    <xdr:to>
      <xdr:col>81</xdr:col>
      <xdr:colOff>101600</xdr:colOff>
      <xdr:row>39</xdr:row>
      <xdr:rowOff>11049</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595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2176</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688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113602</xdr:rowOff>
    </xdr:from>
    <xdr:to>
      <xdr:col>76</xdr:col>
      <xdr:colOff>114300</xdr:colOff>
      <xdr:row>38</xdr:row>
      <xdr:rowOff>121983</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3703300" y="6628702"/>
          <a:ext cx="889000" cy="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100140</xdr:rowOff>
    </xdr:from>
    <xdr:to>
      <xdr:col>76</xdr:col>
      <xdr:colOff>165100</xdr:colOff>
      <xdr:row>39</xdr:row>
      <xdr:rowOff>30290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61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21417</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3017" y="6707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121983</xdr:rowOff>
    </xdr:from>
    <xdr:to>
      <xdr:col>71</xdr:col>
      <xdr:colOff>177800</xdr:colOff>
      <xdr:row>39</xdr:row>
      <xdr:rowOff>44450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2814300" y="6637083"/>
          <a:ext cx="889000" cy="93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89853</xdr:rowOff>
    </xdr:from>
    <xdr:to>
      <xdr:col>72</xdr:col>
      <xdr:colOff>38100</xdr:colOff>
      <xdr:row>39</xdr:row>
      <xdr:rowOff>20003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60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11130</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4017" y="6697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35369</xdr:rowOff>
    </xdr:from>
    <xdr:to>
      <xdr:col>67</xdr:col>
      <xdr:colOff>101600</xdr:colOff>
      <xdr:row>38</xdr:row>
      <xdr:rowOff>136969</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55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153497</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325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3937</xdr:rowOff>
    </xdr:from>
    <xdr:to>
      <xdr:col>81</xdr:col>
      <xdr:colOff>101600</xdr:colOff>
      <xdr:row>38</xdr:row>
      <xdr:rowOff>105537</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51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122064</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92017" y="62942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62802</xdr:rowOff>
    </xdr:from>
    <xdr:to>
      <xdr:col>76</xdr:col>
      <xdr:colOff>165100</xdr:colOff>
      <xdr:row>38</xdr:row>
      <xdr:rowOff>164402</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57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9479</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03017" y="6353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71183</xdr:rowOff>
    </xdr:from>
    <xdr:to>
      <xdr:col>72</xdr:col>
      <xdr:colOff>38100</xdr:colOff>
      <xdr:row>39</xdr:row>
      <xdr:rowOff>1333</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58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17861</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14017" y="6361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165674</xdr:rowOff>
    </xdr:from>
    <xdr:to>
      <xdr:col>85</xdr:col>
      <xdr:colOff>126364</xdr:colOff>
      <xdr:row>78</xdr:row>
      <xdr:rowOff>127242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67174"/>
          <a:ext cx="1269" cy="133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131069</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0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127242</xdr:rowOff>
    </xdr:from>
    <xdr:to>
      <xdr:col>86</xdr:col>
      <xdr:colOff>25400</xdr:colOff>
      <xdr:row>78</xdr:row>
      <xdr:rowOff>127242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0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112351</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4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165674</xdr:rowOff>
    </xdr:from>
    <xdr:to>
      <xdr:col>86</xdr:col>
      <xdr:colOff>25400</xdr:colOff>
      <xdr:row>70</xdr:row>
      <xdr:rowOff>165674</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6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82007</xdr:rowOff>
    </xdr:from>
    <xdr:to>
      <xdr:col>85</xdr:col>
      <xdr:colOff>127000</xdr:colOff>
      <xdr:row>76</xdr:row>
      <xdr:rowOff>96980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112207"/>
          <a:ext cx="838200" cy="1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60427</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191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37551</xdr:rowOff>
    </xdr:from>
    <xdr:to>
      <xdr:col>85</xdr:col>
      <xdr:colOff>177800</xdr:colOff>
      <xdr:row>76</xdr:row>
      <xdr:rowOff>139151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7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102295</xdr:rowOff>
    </xdr:from>
    <xdr:to>
      <xdr:col>81</xdr:col>
      <xdr:colOff>50800</xdr:colOff>
      <xdr:row>76</xdr:row>
      <xdr:rowOff>82007</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2789595"/>
          <a:ext cx="889000" cy="32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25291</xdr:rowOff>
    </xdr:from>
    <xdr:to>
      <xdr:col>81</xdr:col>
      <xdr:colOff>101600</xdr:colOff>
      <xdr:row>76</xdr:row>
      <xdr:rowOff>126891</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5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143419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3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102295</xdr:rowOff>
    </xdr:from>
    <xdr:to>
      <xdr:col>76</xdr:col>
      <xdr:colOff>114300</xdr:colOff>
      <xdr:row>75</xdr:row>
      <xdr:rowOff>108696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2789595"/>
          <a:ext cx="889000" cy="17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xdr:rowOff>
    </xdr:from>
    <xdr:to>
      <xdr:col>76</xdr:col>
      <xdr:colOff>165100</xdr:colOff>
      <xdr:row>76</xdr:row>
      <xdr:rowOff>107490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3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98617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312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62947</xdr:rowOff>
    </xdr:from>
    <xdr:to>
      <xdr:col>71</xdr:col>
      <xdr:colOff>177800</xdr:colOff>
      <xdr:row>75</xdr:row>
      <xdr:rowOff>108696</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2921697"/>
          <a:ext cx="889000" cy="45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30550</xdr:rowOff>
    </xdr:from>
    <xdr:to>
      <xdr:col>72</xdr:col>
      <xdr:colOff>38100</xdr:colOff>
      <xdr:row>76</xdr:row>
      <xdr:rowOff>132150</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123277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153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51552</xdr:rowOff>
    </xdr:from>
    <xdr:to>
      <xdr:col>67</xdr:col>
      <xdr:colOff>101600</xdr:colOff>
      <xdr:row>76</xdr:row>
      <xdr:rowOff>153152</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8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144279</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17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46180</xdr:rowOff>
    </xdr:from>
    <xdr:to>
      <xdr:col>85</xdr:col>
      <xdr:colOff>177800</xdr:colOff>
      <xdr:row>76</xdr:row>
      <xdr:rowOff>147780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07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24607</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05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31207</xdr:rowOff>
    </xdr:from>
    <xdr:to>
      <xdr:col>81</xdr:col>
      <xdr:colOff>101600</xdr:colOff>
      <xdr:row>76</xdr:row>
      <xdr:rowOff>132807</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061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123934</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15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51495</xdr:rowOff>
    </xdr:from>
    <xdr:to>
      <xdr:col>76</xdr:col>
      <xdr:colOff>165100</xdr:colOff>
      <xdr:row>74</xdr:row>
      <xdr:rowOff>153095</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73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169622</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51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57896</xdr:rowOff>
    </xdr:from>
    <xdr:to>
      <xdr:col>72</xdr:col>
      <xdr:colOff>38100</xdr:colOff>
      <xdr:row>75</xdr:row>
      <xdr:rowOff>159497</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91664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4573</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691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12147</xdr:rowOff>
    </xdr:from>
    <xdr:to>
      <xdr:col>67</xdr:col>
      <xdr:colOff>101600</xdr:colOff>
      <xdr:row>75</xdr:row>
      <xdr:rowOff>113747</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870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130274</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646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45949</xdr:rowOff>
    </xdr:from>
    <xdr:to>
      <xdr:col>85</xdr:col>
      <xdr:colOff>126364</xdr:colOff>
      <xdr:row>99</xdr:row>
      <xdr:rowOff>42278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476449"/>
          <a:ext cx="1269" cy="153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46105</xdr:rowOff>
    </xdr:from>
    <xdr:ext cx="378565"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7019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42278</xdr:rowOff>
    </xdr:from>
    <xdr:to>
      <xdr:col>86</xdr:col>
      <xdr:colOff>25400</xdr:colOff>
      <xdr:row>99</xdr:row>
      <xdr:rowOff>42278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7015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164076</xdr:rowOff>
    </xdr:from>
    <xdr:ext cx="599010"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251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45949</xdr:rowOff>
    </xdr:from>
    <xdr:to>
      <xdr:col>86</xdr:col>
      <xdr:colOff>25400</xdr:colOff>
      <xdr:row>90</xdr:row>
      <xdr:rowOff>45949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476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127825</xdr:rowOff>
    </xdr:from>
    <xdr:to>
      <xdr:col>85</xdr:col>
      <xdr:colOff>127000</xdr:colOff>
      <xdr:row>98</xdr:row>
      <xdr:rowOff>137858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929925"/>
          <a:ext cx="838200" cy="1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14761</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6454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163334</xdr:rowOff>
    </xdr:from>
    <xdr:to>
      <xdr:col>85</xdr:col>
      <xdr:colOff>177800</xdr:colOff>
      <xdr:row>98</xdr:row>
      <xdr:rowOff>93484</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9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137858</xdr:rowOff>
    </xdr:from>
    <xdr:to>
      <xdr:col>81</xdr:col>
      <xdr:colOff>50800</xdr:colOff>
      <xdr:row>98</xdr:row>
      <xdr:rowOff>141288</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4592300" y="16939958"/>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26988</xdr:rowOff>
    </xdr:from>
    <xdr:to>
      <xdr:col>81</xdr:col>
      <xdr:colOff>101600</xdr:colOff>
      <xdr:row>98</xdr:row>
      <xdr:rowOff>128588</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82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145115</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60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49022</xdr:rowOff>
    </xdr:from>
    <xdr:to>
      <xdr:col>76</xdr:col>
      <xdr:colOff>114300</xdr:colOff>
      <xdr:row>98</xdr:row>
      <xdr:rowOff>141288</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3703300" y="16679672"/>
          <a:ext cx="889000" cy="26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12751</xdr:rowOff>
    </xdr:from>
    <xdr:to>
      <xdr:col>76</xdr:col>
      <xdr:colOff>165100</xdr:colOff>
      <xdr:row>98</xdr:row>
      <xdr:rowOff>114351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81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130878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59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49022</xdr:rowOff>
    </xdr:from>
    <xdr:to>
      <xdr:col>71</xdr:col>
      <xdr:colOff>177800</xdr:colOff>
      <xdr:row>98</xdr:row>
      <xdr:rowOff>138658</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679672"/>
          <a:ext cx="889000" cy="26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0</xdr:rowOff>
    </xdr:from>
    <xdr:to>
      <xdr:col>72</xdr:col>
      <xdr:colOff>38100</xdr:colOff>
      <xdr:row>98</xdr:row>
      <xdr:rowOff>101600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80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92727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894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77939</xdr:rowOff>
    </xdr:from>
    <xdr:to>
      <xdr:col>67</xdr:col>
      <xdr:colOff>101600</xdr:colOff>
      <xdr:row>99</xdr:row>
      <xdr:rowOff>8089</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8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24616</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65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77025</xdr:rowOff>
    </xdr:from>
    <xdr:to>
      <xdr:col>85</xdr:col>
      <xdr:colOff>177800</xdr:colOff>
      <xdr:row>99</xdr:row>
      <xdr:rowOff>7175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87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163402</xdr:rowOff>
    </xdr:from>
    <xdr:ext cx="469744"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79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87058</xdr:rowOff>
    </xdr:from>
    <xdr:to>
      <xdr:col>81</xdr:col>
      <xdr:colOff>101600</xdr:colOff>
      <xdr:row>99</xdr:row>
      <xdr:rowOff>17208</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889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8335</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46428" y="16981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90488</xdr:rowOff>
    </xdr:from>
    <xdr:to>
      <xdr:col>76</xdr:col>
      <xdr:colOff>165100</xdr:colOff>
      <xdr:row>99</xdr:row>
      <xdr:rowOff>20638</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89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11765</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57428" y="1698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169672</xdr:rowOff>
    </xdr:from>
    <xdr:to>
      <xdr:col>72</xdr:col>
      <xdr:colOff>38100</xdr:colOff>
      <xdr:row>97</xdr:row>
      <xdr:rowOff>99822</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62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116349</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40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87858</xdr:rowOff>
    </xdr:from>
    <xdr:to>
      <xdr:col>67</xdr:col>
      <xdr:colOff>101600</xdr:colOff>
      <xdr:row>99</xdr:row>
      <xdr:rowOff>18008</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889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9135</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79428" y="1698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49403</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878703"/>
          <a:ext cx="1269" cy="776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167530</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65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49403</xdr:rowOff>
    </xdr:from>
    <xdr:to>
      <xdr:col>116</xdr:col>
      <xdr:colOff>152400</xdr:colOff>
      <xdr:row>34</xdr:row>
      <xdr:rowOff>49403</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878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13970</xdr:rowOff>
    </xdr:from>
    <xdr:to>
      <xdr:col>116</xdr:col>
      <xdr:colOff>63500</xdr:colOff>
      <xdr:row>36</xdr:row>
      <xdr:rowOff>33858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5500370"/>
          <a:ext cx="838200" cy="705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84472</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281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106045</xdr:rowOff>
    </xdr:from>
    <xdr:to>
      <xdr:col>116</xdr:col>
      <xdr:colOff>114300</xdr:colOff>
      <xdr:row>38</xdr:row>
      <xdr:rowOff>36195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44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13970</xdr:rowOff>
    </xdr:from>
    <xdr:to>
      <xdr:col>111</xdr:col>
      <xdr:colOff>177800</xdr:colOff>
      <xdr:row>34</xdr:row>
      <xdr:rowOff>24714</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5500370"/>
          <a:ext cx="889000" cy="35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19406</xdr:rowOff>
    </xdr:from>
    <xdr:to>
      <xdr:col>112</xdr:col>
      <xdr:colOff>38100</xdr:colOff>
      <xdr:row>37</xdr:row>
      <xdr:rowOff>121006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36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112133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455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24028</xdr:rowOff>
    </xdr:from>
    <xdr:to>
      <xdr:col>107</xdr:col>
      <xdr:colOff>50800</xdr:colOff>
      <xdr:row>34</xdr:row>
      <xdr:rowOff>24714</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5853328"/>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169367</xdr:rowOff>
    </xdr:from>
    <xdr:to>
      <xdr:col>107</xdr:col>
      <xdr:colOff>101600</xdr:colOff>
      <xdr:row>37</xdr:row>
      <xdr:rowOff>99517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34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90644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43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24028</xdr:rowOff>
    </xdr:from>
    <xdr:to>
      <xdr:col>102</xdr:col>
      <xdr:colOff>114300</xdr:colOff>
      <xdr:row>35</xdr:row>
      <xdr:rowOff>153644</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flipV="1">
          <a:off x="18656300" y="5853328"/>
          <a:ext cx="889000" cy="30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5004</xdr:rowOff>
    </xdr:from>
    <xdr:to>
      <xdr:col>102</xdr:col>
      <xdr:colOff>165100</xdr:colOff>
      <xdr:row>37</xdr:row>
      <xdr:rowOff>106604</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34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97731</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44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132106</xdr:rowOff>
    </xdr:from>
    <xdr:to>
      <xdr:col>98</xdr:col>
      <xdr:colOff>38100</xdr:colOff>
      <xdr:row>37</xdr:row>
      <xdr:rowOff>62256</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30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53383</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39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154508</xdr:rowOff>
    </xdr:from>
    <xdr:to>
      <xdr:col>116</xdr:col>
      <xdr:colOff>114300</xdr:colOff>
      <xdr:row>36</xdr:row>
      <xdr:rowOff>84658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15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5935</xdr:rowOff>
    </xdr:from>
    <xdr:ext cx="469744"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006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134620</xdr:rowOff>
    </xdr:from>
    <xdr:to>
      <xdr:col>112</xdr:col>
      <xdr:colOff>38100</xdr:colOff>
      <xdr:row>32</xdr:row>
      <xdr:rowOff>64770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544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30</xdr:row>
      <xdr:rowOff>81297</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088428" y="52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145364</xdr:rowOff>
    </xdr:from>
    <xdr:to>
      <xdr:col>107</xdr:col>
      <xdr:colOff>101600</xdr:colOff>
      <xdr:row>34</xdr:row>
      <xdr:rowOff>75514</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580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92041</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99428" y="5578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144678</xdr:rowOff>
    </xdr:from>
    <xdr:to>
      <xdr:col>102</xdr:col>
      <xdr:colOff>165100</xdr:colOff>
      <xdr:row>34</xdr:row>
      <xdr:rowOff>74828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580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91355</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10428" y="557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102844</xdr:rowOff>
    </xdr:from>
    <xdr:to>
      <xdr:col>98</xdr:col>
      <xdr:colOff>38100</xdr:colOff>
      <xdr:row>36</xdr:row>
      <xdr:rowOff>32994</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10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49521</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5878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101219</xdr:rowOff>
    </xdr:from>
    <xdr:to>
      <xdr:col>116</xdr:col>
      <xdr:colOff>62864</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45169"/>
          <a:ext cx="1269" cy="13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47896</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2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101219</xdr:rowOff>
    </xdr:from>
    <xdr:to>
      <xdr:col>116</xdr:col>
      <xdr:colOff>152400</xdr:colOff>
      <xdr:row>51</xdr:row>
      <xdr:rowOff>101219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45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123927</xdr:rowOff>
    </xdr:from>
    <xdr:to>
      <xdr:col>116</xdr:col>
      <xdr:colOff>63500</xdr:colOff>
      <xdr:row>59</xdr:row>
      <xdr:rowOff>44450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9896577"/>
          <a:ext cx="838200" cy="263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75658</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676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52781</xdr:rowOff>
    </xdr:from>
    <xdr:to>
      <xdr:col>116</xdr:col>
      <xdr:colOff>114300</xdr:colOff>
      <xdr:row>57</xdr:row>
      <xdr:rowOff>154381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82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123927</xdr:rowOff>
    </xdr:from>
    <xdr:to>
      <xdr:col>111</xdr:col>
      <xdr:colOff>177800</xdr:colOff>
      <xdr:row>59</xdr:row>
      <xdr:rowOff>44450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20434300" y="9896577"/>
          <a:ext cx="889000" cy="263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24816</xdr:rowOff>
    </xdr:from>
    <xdr:to>
      <xdr:col>112</xdr:col>
      <xdr:colOff>38100</xdr:colOff>
      <xdr:row>57</xdr:row>
      <xdr:rowOff>126416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7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142943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57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13386</xdr:rowOff>
    </xdr:from>
    <xdr:to>
      <xdr:col>107</xdr:col>
      <xdr:colOff>101600</xdr:colOff>
      <xdr:row>57</xdr:row>
      <xdr:rowOff>114986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78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131513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56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150393</xdr:rowOff>
    </xdr:from>
    <xdr:to>
      <xdr:col>102</xdr:col>
      <xdr:colOff>165100</xdr:colOff>
      <xdr:row>57</xdr:row>
      <xdr:rowOff>80543</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97070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52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12167</xdr:rowOff>
    </xdr:from>
    <xdr:to>
      <xdr:col>98</xdr:col>
      <xdr:colOff>38100</xdr:colOff>
      <xdr:row>56</xdr:row>
      <xdr:rowOff>113767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61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130294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388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73127</xdr:rowOff>
    </xdr:from>
    <xdr:to>
      <xdr:col>112</xdr:col>
      <xdr:colOff>38100</xdr:colOff>
      <xdr:row>58</xdr:row>
      <xdr:rowOff>3277</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9845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165854</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088428" y="9938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111125</xdr:rowOff>
    </xdr:from>
    <xdr:to>
      <xdr:col>116</xdr:col>
      <xdr:colOff>62864</xdr:colOff>
      <xdr:row>77</xdr:row>
      <xdr:rowOff>162514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284075"/>
          <a:ext cx="1269" cy="1080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166341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36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162514</xdr:rowOff>
    </xdr:from>
    <xdr:to>
      <xdr:col>116</xdr:col>
      <xdr:colOff>152400</xdr:colOff>
      <xdr:row>77</xdr:row>
      <xdr:rowOff>162514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36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57802</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205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111125</xdr:rowOff>
    </xdr:from>
    <xdr:to>
      <xdr:col>116</xdr:col>
      <xdr:colOff>152400</xdr:colOff>
      <xdr:row>71</xdr:row>
      <xdr:rowOff>111125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28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111125</xdr:rowOff>
    </xdr:from>
    <xdr:to>
      <xdr:col>116</xdr:col>
      <xdr:colOff>63500</xdr:colOff>
      <xdr:row>72</xdr:row>
      <xdr:rowOff>11090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2284075"/>
          <a:ext cx="838200" cy="7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74642</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761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96215</xdr:rowOff>
    </xdr:from>
    <xdr:to>
      <xdr:col>116</xdr:col>
      <xdr:colOff>114300</xdr:colOff>
      <xdr:row>75</xdr:row>
      <xdr:rowOff>26365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7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11090</xdr:rowOff>
    </xdr:from>
    <xdr:to>
      <xdr:col>111</xdr:col>
      <xdr:colOff>177800</xdr:colOff>
      <xdr:row>72</xdr:row>
      <xdr:rowOff>116794</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2355490"/>
          <a:ext cx="889000" cy="10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146782</xdr:rowOff>
    </xdr:from>
    <xdr:to>
      <xdr:col>112</xdr:col>
      <xdr:colOff>38100</xdr:colOff>
      <xdr:row>75</xdr:row>
      <xdr:rowOff>76932</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83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68059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92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116794</xdr:rowOff>
    </xdr:from>
    <xdr:to>
      <xdr:col>107</xdr:col>
      <xdr:colOff>50800</xdr:colOff>
      <xdr:row>73</xdr:row>
      <xdr:rowOff>7935</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2461194"/>
          <a:ext cx="889000" cy="6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57124</xdr:rowOff>
    </xdr:from>
    <xdr:to>
      <xdr:col>107</xdr:col>
      <xdr:colOff>101600</xdr:colOff>
      <xdr:row>75</xdr:row>
      <xdr:rowOff>158725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158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149852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00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7935</xdr:rowOff>
    </xdr:from>
    <xdr:to>
      <xdr:col>102</xdr:col>
      <xdr:colOff>114300</xdr:colOff>
      <xdr:row>73</xdr:row>
      <xdr:rowOff>51918</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2523785"/>
          <a:ext cx="889000" cy="43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94707</xdr:rowOff>
    </xdr:from>
    <xdr:to>
      <xdr:col>102</xdr:col>
      <xdr:colOff>165100</xdr:colOff>
      <xdr:row>76</xdr:row>
      <xdr:rowOff>24857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15983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04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102708</xdr:rowOff>
    </xdr:from>
    <xdr:to>
      <xdr:col>98</xdr:col>
      <xdr:colOff>38100</xdr:colOff>
      <xdr:row>76</xdr:row>
      <xdr:rowOff>32857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614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23984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05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60325</xdr:rowOff>
    </xdr:from>
    <xdr:to>
      <xdr:col>116</xdr:col>
      <xdr:colOff>114300</xdr:colOff>
      <xdr:row>71</xdr:row>
      <xdr:rowOff>161925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23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13352</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18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131740</xdr:rowOff>
    </xdr:from>
    <xdr:to>
      <xdr:col>112</xdr:col>
      <xdr:colOff>38100</xdr:colOff>
      <xdr:row>72</xdr:row>
      <xdr:rowOff>61890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230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78417</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207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65994</xdr:rowOff>
    </xdr:from>
    <xdr:to>
      <xdr:col>107</xdr:col>
      <xdr:colOff>101600</xdr:colOff>
      <xdr:row>72</xdr:row>
      <xdr:rowOff>167594</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410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12671</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218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128585</xdr:rowOff>
    </xdr:from>
    <xdr:to>
      <xdr:col>102</xdr:col>
      <xdr:colOff>165100</xdr:colOff>
      <xdr:row>73</xdr:row>
      <xdr:rowOff>58735</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247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75262</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2248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1118</xdr:rowOff>
    </xdr:from>
    <xdr:to>
      <xdr:col>98</xdr:col>
      <xdr:colOff>38100</xdr:colOff>
      <xdr:row>73</xdr:row>
      <xdr:rowOff>102718</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251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119245</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229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182,689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円で全体の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38.8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％と最も高い割合を占めており、類似団体内で最も高い水準となっている。生活保護費が扶助費の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占めており、大きな負担となっている。自立支援・介護給付費等事業、教育・保育施設施設型給付事業などの増加により住民一人当たりコストが押し上げられている。今後も、貧困の連鎖等を防ぐ取組による社会保障給付費の抑制や各種相談・支援事業を継続することで扶助費の上昇抑制を図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76,925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円で全体の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高い割合を占めている。類似団体平均と比較するとやや高いものの、大阪府平均、全国平均と比較すると低い状況である。今後も業務見直しに積極的に取り組み、人件費の削減、適正化を図る。なお、前年より指標が大きくなっている理由は、人事院勧告による職員給与の増加や、退職手当の増加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53,117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円で全体の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％と高い割合を占めているが、類似団体平均、大阪府平均、全国平均と比較すると低い状況である。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186,596
182,389
72.72
88,885,551
87,824,604
788,309
45,893,448
49,895,085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541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28</xdr:row>
      <xdr:rowOff>168927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9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議会費グラフ枠">
          <a:extLst>
            <a:ext uri="{FF2B5EF4-FFF2-40B4-BE49-F238E27FC236}">
              <a16:creationId xmlns:a16="http://schemas.microsoft.com/office/drawing/2014/main" id="{00000000-0008-0000-07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155416</xdr:rowOff>
    </xdr:from>
    <xdr:to>
      <xdr:col>24</xdr:col>
      <xdr:colOff>62865</xdr:colOff>
      <xdr:row>38</xdr:row>
      <xdr:rowOff>156845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4633595" y="5298916"/>
          <a:ext cx="1270" cy="1373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160672</xdr:rowOff>
    </xdr:from>
    <xdr:ext cx="469744" cy="259045"/>
    <xdr:sp macro="" textlink="">
      <xdr:nvSpPr>
        <xdr:cNvPr id="61" name="議会費最小値テキスト">
          <a:extLst>
            <a:ext uri="{FF2B5EF4-FFF2-40B4-BE49-F238E27FC236}">
              <a16:creationId xmlns:a16="http://schemas.microsoft.com/office/drawing/2014/main" id="{00000000-0008-0000-0700-00003D000000}"/>
            </a:ext>
          </a:extLst>
        </xdr:cNvPr>
        <xdr:cNvSpPr txBox="1"/>
      </xdr:nvSpPr>
      <xdr:spPr>
        <a:xfrm>
          <a:off x="4686300" y="6675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156845</xdr:rowOff>
    </xdr:from>
    <xdr:to>
      <xdr:col>24</xdr:col>
      <xdr:colOff>152400</xdr:colOff>
      <xdr:row>38</xdr:row>
      <xdr:rowOff>156845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6671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102093</xdr:rowOff>
    </xdr:from>
    <xdr:ext cx="469744" cy="259045"/>
    <xdr:sp macro="" textlink="">
      <xdr:nvSpPr>
        <xdr:cNvPr id="63" name="議会費最大値テキスト">
          <a:extLst>
            <a:ext uri="{FF2B5EF4-FFF2-40B4-BE49-F238E27FC236}">
              <a16:creationId xmlns:a16="http://schemas.microsoft.com/office/drawing/2014/main" id="{00000000-0008-0000-0700-00003F000000}"/>
            </a:ext>
          </a:extLst>
        </xdr:cNvPr>
        <xdr:cNvSpPr txBox="1"/>
      </xdr:nvSpPr>
      <xdr:spPr>
        <a:xfrm>
          <a:off x="4686300" y="507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155416</xdr:rowOff>
    </xdr:from>
    <xdr:to>
      <xdr:col>24</xdr:col>
      <xdr:colOff>152400</xdr:colOff>
      <xdr:row>30</xdr:row>
      <xdr:rowOff>155416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4546600" y="529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48260</xdr:rowOff>
    </xdr:from>
    <xdr:to>
      <xdr:col>24</xdr:col>
      <xdr:colOff>63500</xdr:colOff>
      <xdr:row>34</xdr:row>
      <xdr:rowOff>105410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3797300" y="587756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150194</xdr:rowOff>
    </xdr:from>
    <xdr:ext cx="469744" cy="259045"/>
    <xdr:sp macro="" textlink="">
      <xdr:nvSpPr>
        <xdr:cNvPr id="66" name="議会費平均値テキスト">
          <a:extLst>
            <a:ext uri="{FF2B5EF4-FFF2-40B4-BE49-F238E27FC236}">
              <a16:creationId xmlns:a16="http://schemas.microsoft.com/office/drawing/2014/main" id="{00000000-0008-0000-0700-000042000000}"/>
            </a:ext>
          </a:extLst>
        </xdr:cNvPr>
        <xdr:cNvSpPr txBox="1"/>
      </xdr:nvSpPr>
      <xdr:spPr>
        <a:xfrm>
          <a:off x="4686300" y="5979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317</xdr:rowOff>
    </xdr:from>
    <xdr:to>
      <xdr:col>24</xdr:col>
      <xdr:colOff>114300</xdr:colOff>
      <xdr:row>35</xdr:row>
      <xdr:rowOff>101917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4584700" y="60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139700</xdr:rowOff>
    </xdr:from>
    <xdr:to>
      <xdr:col>19</xdr:col>
      <xdr:colOff>177800</xdr:colOff>
      <xdr:row>34</xdr:row>
      <xdr:rowOff>48260</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908300" y="579755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76041</xdr:rowOff>
    </xdr:from>
    <xdr:to>
      <xdr:col>20</xdr:col>
      <xdr:colOff>38100</xdr:colOff>
      <xdr:row>36</xdr:row>
      <xdr:rowOff>6191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3746500" y="607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168768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3562428" y="6169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139700</xdr:rowOff>
    </xdr:from>
    <xdr:to>
      <xdr:col>15</xdr:col>
      <xdr:colOff>50800</xdr:colOff>
      <xdr:row>34</xdr:row>
      <xdr:rowOff>43974</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2019300" y="5797550"/>
          <a:ext cx="889000" cy="75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120333</xdr:rowOff>
    </xdr:from>
    <xdr:to>
      <xdr:col>15</xdr:col>
      <xdr:colOff>101600</xdr:colOff>
      <xdr:row>36</xdr:row>
      <xdr:rowOff>50483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2857500" y="612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41610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673428" y="6213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43974</xdr:rowOff>
    </xdr:from>
    <xdr:to>
      <xdr:col>10</xdr:col>
      <xdr:colOff>114300</xdr:colOff>
      <xdr:row>35</xdr:row>
      <xdr:rowOff>45403</xdr:rowOff>
    </xdr:to>
    <xdr:cxnSp macro="">
      <xdr:nvCxnSpPr>
        <xdr:cNvPr id="74" name="直線コネクタ 73">
          <a:extLst>
            <a:ext uri="{FF2B5EF4-FFF2-40B4-BE49-F238E27FC236}">
              <a16:creationId xmlns:a16="http://schemas.microsoft.com/office/drawing/2014/main" id="{00000000-0008-0000-0700-00004A000000}"/>
            </a:ext>
          </a:extLst>
        </xdr:cNvPr>
        <xdr:cNvCxnSpPr/>
      </xdr:nvCxnSpPr>
      <xdr:spPr>
        <a:xfrm flipV="1">
          <a:off x="1130300" y="5873274"/>
          <a:ext cx="889000" cy="17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123190</xdr:rowOff>
    </xdr:from>
    <xdr:to>
      <xdr:col>10</xdr:col>
      <xdr:colOff>165100</xdr:colOff>
      <xdr:row>36</xdr:row>
      <xdr:rowOff>53340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968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44467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784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161766</xdr:rowOff>
    </xdr:from>
    <xdr:to>
      <xdr:col>6</xdr:col>
      <xdr:colOff>38100</xdr:colOff>
      <xdr:row>36</xdr:row>
      <xdr:rowOff>91916</xdr:rowOff>
    </xdr:to>
    <xdr:sp macro="" textlink="">
      <xdr:nvSpPr>
        <xdr:cNvPr id="77" name="フローチャート: 判断 76">
          <a:extLst>
            <a:ext uri="{FF2B5EF4-FFF2-40B4-BE49-F238E27FC236}">
              <a16:creationId xmlns:a16="http://schemas.microsoft.com/office/drawing/2014/main" id="{00000000-0008-0000-0700-00004D000000}"/>
            </a:ext>
          </a:extLst>
        </xdr:cNvPr>
        <xdr:cNvSpPr/>
      </xdr:nvSpPr>
      <xdr:spPr>
        <a:xfrm>
          <a:off x="1079500" y="61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83043</xdr:rowOff>
    </xdr:from>
    <xdr:ext cx="469744"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895428" y="6255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54610</xdr:rowOff>
    </xdr:from>
    <xdr:to>
      <xdr:col>24</xdr:col>
      <xdr:colOff>114300</xdr:colOff>
      <xdr:row>34</xdr:row>
      <xdr:rowOff>156210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4584700" y="588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77487</xdr:rowOff>
    </xdr:from>
    <xdr:ext cx="469744" cy="259045"/>
    <xdr:sp macro="" textlink="">
      <xdr:nvSpPr>
        <xdr:cNvPr id="85" name="議会費該当値テキスト">
          <a:extLst>
            <a:ext uri="{FF2B5EF4-FFF2-40B4-BE49-F238E27FC236}">
              <a16:creationId xmlns:a16="http://schemas.microsoft.com/office/drawing/2014/main" id="{00000000-0008-0000-0700-000055000000}"/>
            </a:ext>
          </a:extLst>
        </xdr:cNvPr>
        <xdr:cNvSpPr txBox="1"/>
      </xdr:nvSpPr>
      <xdr:spPr>
        <a:xfrm>
          <a:off x="4686300" y="573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168910</xdr:rowOff>
    </xdr:from>
    <xdr:to>
      <xdr:col>20</xdr:col>
      <xdr:colOff>38100</xdr:colOff>
      <xdr:row>34</xdr:row>
      <xdr:rowOff>99060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3746500" y="582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115587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3562428" y="5601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88900</xdr:rowOff>
    </xdr:from>
    <xdr:to>
      <xdr:col>15</xdr:col>
      <xdr:colOff>101600</xdr:colOff>
      <xdr:row>34</xdr:row>
      <xdr:rowOff>19050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2857500" y="574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35577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2673428" y="552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164624</xdr:rowOff>
    </xdr:from>
    <xdr:to>
      <xdr:col>10</xdr:col>
      <xdr:colOff>165100</xdr:colOff>
      <xdr:row>34</xdr:row>
      <xdr:rowOff>94774</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968500" y="582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111301</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1784428" y="559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166053</xdr:rowOff>
    </xdr:from>
    <xdr:to>
      <xdr:col>6</xdr:col>
      <xdr:colOff>38100</xdr:colOff>
      <xdr:row>35</xdr:row>
      <xdr:rowOff>96203</xdr:rowOff>
    </xdr:to>
    <xdr:sp macro="" textlink="">
      <xdr:nvSpPr>
        <xdr:cNvPr id="92" name="楕円 91">
          <a:extLst>
            <a:ext uri="{FF2B5EF4-FFF2-40B4-BE49-F238E27FC236}">
              <a16:creationId xmlns:a16="http://schemas.microsoft.com/office/drawing/2014/main" id="{00000000-0008-0000-0700-00005C000000}"/>
            </a:ext>
          </a:extLst>
        </xdr:cNvPr>
        <xdr:cNvSpPr/>
      </xdr:nvSpPr>
      <xdr:spPr>
        <a:xfrm>
          <a:off x="1079500" y="599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112730</xdr:rowOff>
    </xdr:from>
    <xdr:ext cx="469744" cy="259045"/>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895428" y="577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7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70256</xdr:rowOff>
    </xdr:from>
    <xdr:to>
      <xdr:col>24</xdr:col>
      <xdr:colOff>62865</xdr:colOff>
      <xdr:row>59</xdr:row>
      <xdr:rowOff>49936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500006"/>
          <a:ext cx="1270" cy="665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53763</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16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49936</xdr:rowOff>
    </xdr:from>
    <xdr:to>
      <xdr:col>24</xdr:col>
      <xdr:colOff>152400</xdr:colOff>
      <xdr:row>59</xdr:row>
      <xdr:rowOff>49936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16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16933</xdr:rowOff>
    </xdr:from>
    <xdr:ext cx="534377"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27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70256</xdr:rowOff>
    </xdr:from>
    <xdr:to>
      <xdr:col>24</xdr:col>
      <xdr:colOff>152400</xdr:colOff>
      <xdr:row>55</xdr:row>
      <xdr:rowOff>70256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500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117005</xdr:rowOff>
    </xdr:from>
    <xdr:to>
      <xdr:col>24</xdr:col>
      <xdr:colOff>63500</xdr:colOff>
      <xdr:row>59</xdr:row>
      <xdr:rowOff>15037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3797300" y="10061105"/>
          <a:ext cx="838200" cy="6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151871</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753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128994</xdr:rowOff>
    </xdr:from>
    <xdr:to>
      <xdr:col>24</xdr:col>
      <xdr:colOff>114300</xdr:colOff>
      <xdr:row>58</xdr:row>
      <xdr:rowOff>59144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90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153530</xdr:rowOff>
    </xdr:from>
    <xdr:to>
      <xdr:col>19</xdr:col>
      <xdr:colOff>177800</xdr:colOff>
      <xdr:row>59</xdr:row>
      <xdr:rowOff>15037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908300" y="10097630"/>
          <a:ext cx="889000" cy="3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144349</xdr:rowOff>
    </xdr:from>
    <xdr:to>
      <xdr:col>20</xdr:col>
      <xdr:colOff>38100</xdr:colOff>
      <xdr:row>58</xdr:row>
      <xdr:rowOff>74499</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91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91026</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69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131534</xdr:rowOff>
    </xdr:from>
    <xdr:to>
      <xdr:col>15</xdr:col>
      <xdr:colOff>50800</xdr:colOff>
      <xdr:row>58</xdr:row>
      <xdr:rowOff>153530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2019300" y="9904184"/>
          <a:ext cx="889000" cy="19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141884</xdr:rowOff>
    </xdr:from>
    <xdr:to>
      <xdr:col>15</xdr:col>
      <xdr:colOff>101600</xdr:colOff>
      <xdr:row>58</xdr:row>
      <xdr:rowOff>72034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91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88561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968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97472</xdr:rowOff>
    </xdr:from>
    <xdr:to>
      <xdr:col>10</xdr:col>
      <xdr:colOff>114300</xdr:colOff>
      <xdr:row>57</xdr:row>
      <xdr:rowOff>131534</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a:off x="1130300" y="8841422"/>
          <a:ext cx="889000" cy="106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154445</xdr:rowOff>
    </xdr:from>
    <xdr:to>
      <xdr:col>10</xdr:col>
      <xdr:colOff>165100</xdr:colOff>
      <xdr:row>58</xdr:row>
      <xdr:rowOff>84595</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992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75722</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1001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150063</xdr:rowOff>
    </xdr:from>
    <xdr:to>
      <xdr:col>6</xdr:col>
      <xdr:colOff>38100</xdr:colOff>
      <xdr:row>51</xdr:row>
      <xdr:rowOff>80213</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872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96740</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30795" y="849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66205</xdr:rowOff>
    </xdr:from>
    <xdr:to>
      <xdr:col>24</xdr:col>
      <xdr:colOff>114300</xdr:colOff>
      <xdr:row>58</xdr:row>
      <xdr:rowOff>167805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1001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152582</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92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135687</xdr:rowOff>
    </xdr:from>
    <xdr:to>
      <xdr:col>20</xdr:col>
      <xdr:colOff>38100</xdr:colOff>
      <xdr:row>59</xdr:row>
      <xdr:rowOff>65837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1007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56964</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1017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102730</xdr:rowOff>
    </xdr:from>
    <xdr:to>
      <xdr:col>15</xdr:col>
      <xdr:colOff>101600</xdr:colOff>
      <xdr:row>59</xdr:row>
      <xdr:rowOff>32880</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1004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24007</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1013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80734</xdr:rowOff>
    </xdr:from>
    <xdr:to>
      <xdr:col>10</xdr:col>
      <xdr:colOff>165100</xdr:colOff>
      <xdr:row>58</xdr:row>
      <xdr:rowOff>10884</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985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27411</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962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46672</xdr:rowOff>
    </xdr:from>
    <xdr:to>
      <xdr:col>6</xdr:col>
      <xdr:colOff>38100</xdr:colOff>
      <xdr:row>51</xdr:row>
      <xdr:rowOff>148272</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879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139399</xdr:rowOff>
    </xdr:from>
    <xdr:ext cx="599010"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30795" y="8883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85751</xdr:rowOff>
    </xdr:from>
    <xdr:to>
      <xdr:col>24</xdr:col>
      <xdr:colOff>62865</xdr:colOff>
      <xdr:row>78</xdr:row>
      <xdr:rowOff>37846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258701"/>
          <a:ext cx="1270" cy="115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41673</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414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37846</xdr:rowOff>
    </xdr:from>
    <xdr:to>
      <xdr:col>24</xdr:col>
      <xdr:colOff>152400</xdr:colOff>
      <xdr:row>78</xdr:row>
      <xdr:rowOff>37846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410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32428</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2033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254,748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85751</xdr:rowOff>
    </xdr:from>
    <xdr:to>
      <xdr:col>24</xdr:col>
      <xdr:colOff>152400</xdr:colOff>
      <xdr:row>71</xdr:row>
      <xdr:rowOff>85751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258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85751</xdr:rowOff>
    </xdr:from>
    <xdr:to>
      <xdr:col>24</xdr:col>
      <xdr:colOff>63500</xdr:colOff>
      <xdr:row>72</xdr:row>
      <xdr:rowOff>134531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2258701"/>
          <a:ext cx="838200" cy="22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16412</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3046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37985</xdr:rowOff>
    </xdr:from>
    <xdr:to>
      <xdr:col>24</xdr:col>
      <xdr:colOff>114300</xdr:colOff>
      <xdr:row>76</xdr:row>
      <xdr:rowOff>139585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306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134531</xdr:rowOff>
    </xdr:from>
    <xdr:to>
      <xdr:col>19</xdr:col>
      <xdr:colOff>177800</xdr:colOff>
      <xdr:row>73</xdr:row>
      <xdr:rowOff>92087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2478931"/>
          <a:ext cx="889000" cy="12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13615</xdr:rowOff>
    </xdr:from>
    <xdr:to>
      <xdr:col>20</xdr:col>
      <xdr:colOff>38100</xdr:colOff>
      <xdr:row>77</xdr:row>
      <xdr:rowOff>115215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21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106342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3307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72530</xdr:rowOff>
    </xdr:from>
    <xdr:to>
      <xdr:col>15</xdr:col>
      <xdr:colOff>50800</xdr:colOff>
      <xdr:row>73</xdr:row>
      <xdr:rowOff>92087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2019300" y="12588380"/>
          <a:ext cx="889000" cy="19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127215</xdr:rowOff>
    </xdr:from>
    <xdr:to>
      <xdr:col>15</xdr:col>
      <xdr:colOff>101600</xdr:colOff>
      <xdr:row>78</xdr:row>
      <xdr:rowOff>57365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32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48492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342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72530</xdr:rowOff>
    </xdr:from>
    <xdr:to>
      <xdr:col>10</xdr:col>
      <xdr:colOff>114300</xdr:colOff>
      <xdr:row>75</xdr:row>
      <xdr:rowOff>95415</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2588380"/>
          <a:ext cx="889000" cy="365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50978</xdr:rowOff>
    </xdr:from>
    <xdr:to>
      <xdr:col>10</xdr:col>
      <xdr:colOff>165100</xdr:colOff>
      <xdr:row>77</xdr:row>
      <xdr:rowOff>152578</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252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143705</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334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11937</xdr:rowOff>
    </xdr:from>
    <xdr:to>
      <xdr:col>6</xdr:col>
      <xdr:colOff>38100</xdr:colOff>
      <xdr:row>79</xdr:row>
      <xdr:rowOff>113537</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556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104664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649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34951</xdr:rowOff>
    </xdr:from>
    <xdr:to>
      <xdr:col>24</xdr:col>
      <xdr:colOff>114300</xdr:colOff>
      <xdr:row>71</xdr:row>
      <xdr:rowOff>136551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207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159428</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160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83731</xdr:rowOff>
    </xdr:from>
    <xdr:to>
      <xdr:col>20</xdr:col>
      <xdr:colOff>38100</xdr:colOff>
      <xdr:row>73</xdr:row>
      <xdr:rowOff>13881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242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30408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2203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41287</xdr:rowOff>
    </xdr:from>
    <xdr:to>
      <xdr:col>15</xdr:col>
      <xdr:colOff>101600</xdr:colOff>
      <xdr:row>73</xdr:row>
      <xdr:rowOff>142887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255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159414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2332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21730</xdr:rowOff>
    </xdr:from>
    <xdr:to>
      <xdr:col>10</xdr:col>
      <xdr:colOff>165100</xdr:colOff>
      <xdr:row>73</xdr:row>
      <xdr:rowOff>123330</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25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139857</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2312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44615</xdr:rowOff>
    </xdr:from>
    <xdr:to>
      <xdr:col>6</xdr:col>
      <xdr:colOff>38100</xdr:colOff>
      <xdr:row>75</xdr:row>
      <xdr:rowOff>146214</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29033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162742</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2678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96673</xdr:rowOff>
    </xdr:from>
    <xdr:to>
      <xdr:col>24</xdr:col>
      <xdr:colOff>62865</xdr:colOff>
      <xdr:row>99</xdr:row>
      <xdr:rowOff>83680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27173"/>
          <a:ext cx="1270" cy="1530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87507</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706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83680</xdr:rowOff>
    </xdr:from>
    <xdr:to>
      <xdr:col>24</xdr:col>
      <xdr:colOff>152400</xdr:colOff>
      <xdr:row>99</xdr:row>
      <xdr:rowOff>83680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7057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43350</xdr:rowOff>
    </xdr:from>
    <xdr:ext cx="599010"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302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147,388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96673</xdr:rowOff>
    </xdr:from>
    <xdr:to>
      <xdr:col>24</xdr:col>
      <xdr:colOff>152400</xdr:colOff>
      <xdr:row>90</xdr:row>
      <xdr:rowOff>96673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27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43090</xdr:rowOff>
    </xdr:from>
    <xdr:to>
      <xdr:col>24</xdr:col>
      <xdr:colOff>63500</xdr:colOff>
      <xdr:row>98</xdr:row>
      <xdr:rowOff>152743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3797300" y="16845190"/>
          <a:ext cx="838200" cy="10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7878</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638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156451</xdr:rowOff>
    </xdr:from>
    <xdr:to>
      <xdr:col>24</xdr:col>
      <xdr:colOff>114300</xdr:colOff>
      <xdr:row>98</xdr:row>
      <xdr:rowOff>86601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78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43090</xdr:rowOff>
    </xdr:from>
    <xdr:to>
      <xdr:col>19</xdr:col>
      <xdr:colOff>177800</xdr:colOff>
      <xdr:row>98</xdr:row>
      <xdr:rowOff>72416</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6845190"/>
          <a:ext cx="889000" cy="2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26924</xdr:rowOff>
    </xdr:from>
    <xdr:to>
      <xdr:col>20</xdr:col>
      <xdr:colOff>38100</xdr:colOff>
      <xdr:row>98</xdr:row>
      <xdr:rowOff>128524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82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119651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92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72416</xdr:rowOff>
    </xdr:from>
    <xdr:to>
      <xdr:col>15</xdr:col>
      <xdr:colOff>50800</xdr:colOff>
      <xdr:row>98</xdr:row>
      <xdr:rowOff>73913</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2019300" y="16874516"/>
          <a:ext cx="889000" cy="1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14694</xdr:rowOff>
    </xdr:from>
    <xdr:to>
      <xdr:col>15</xdr:col>
      <xdr:colOff>101600</xdr:colOff>
      <xdr:row>98</xdr:row>
      <xdr:rowOff>116294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81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132821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59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73913</xdr:rowOff>
    </xdr:from>
    <xdr:to>
      <xdr:col>10</xdr:col>
      <xdr:colOff>114300</xdr:colOff>
      <xdr:row>99</xdr:row>
      <xdr:rowOff>6135</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6876013"/>
          <a:ext cx="889000" cy="103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20434</xdr:rowOff>
    </xdr:from>
    <xdr:to>
      <xdr:col>10</xdr:col>
      <xdr:colOff>165100</xdr:colOff>
      <xdr:row>98</xdr:row>
      <xdr:rowOff>122034</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82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138561</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59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110362</xdr:rowOff>
    </xdr:from>
    <xdr:to>
      <xdr:col>6</xdr:col>
      <xdr:colOff>38100</xdr:colOff>
      <xdr:row>99</xdr:row>
      <xdr:rowOff>40512</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91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57039</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68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101943</xdr:rowOff>
    </xdr:from>
    <xdr:to>
      <xdr:col>24</xdr:col>
      <xdr:colOff>114300</xdr:colOff>
      <xdr:row>99</xdr:row>
      <xdr:rowOff>32093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90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16870</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81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163740</xdr:rowOff>
    </xdr:from>
    <xdr:to>
      <xdr:col>20</xdr:col>
      <xdr:colOff>38100</xdr:colOff>
      <xdr:row>98</xdr:row>
      <xdr:rowOff>93890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79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110417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56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21616</xdr:rowOff>
    </xdr:from>
    <xdr:to>
      <xdr:col>15</xdr:col>
      <xdr:colOff>101600</xdr:colOff>
      <xdr:row>98</xdr:row>
      <xdr:rowOff>123216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82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114343</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91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23113</xdr:rowOff>
    </xdr:from>
    <xdr:to>
      <xdr:col>10</xdr:col>
      <xdr:colOff>165100</xdr:colOff>
      <xdr:row>98</xdr:row>
      <xdr:rowOff>124713</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825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115840</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91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126785</xdr:rowOff>
    </xdr:from>
    <xdr:to>
      <xdr:col>6</xdr:col>
      <xdr:colOff>38100</xdr:colOff>
      <xdr:row>99</xdr:row>
      <xdr:rowOff>56935</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92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48062</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702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35</xdr:row>
      <xdr:rowOff>54627</xdr:rowOff>
    </xdr:from>
    <xdr:ext cx="37702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226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38</xdr:row>
      <xdr:rowOff>104953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182616"/>
          <a:ext cx="1270" cy="1437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108780</xdr:rowOff>
    </xdr:from>
    <xdr:ext cx="313932"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6238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104953</xdr:rowOff>
    </xdr:from>
    <xdr:to>
      <xdr:col>55</xdr:col>
      <xdr:colOff>88900</xdr:colOff>
      <xdr:row>38</xdr:row>
      <xdr:rowOff>104953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62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67919</xdr:rowOff>
    </xdr:from>
    <xdr:to>
      <xdr:col>55</xdr:col>
      <xdr:colOff>0</xdr:colOff>
      <xdr:row>37</xdr:row>
      <xdr:rowOff>87122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6411569"/>
          <a:ext cx="838200" cy="1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61942</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58912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39065</xdr:rowOff>
    </xdr:from>
    <xdr:to>
      <xdr:col>55</xdr:col>
      <xdr:colOff>50800</xdr:colOff>
      <xdr:row>35</xdr:row>
      <xdr:rowOff>140665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0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87122</xdr:rowOff>
    </xdr:from>
    <xdr:to>
      <xdr:col>50</xdr:col>
      <xdr:colOff>114300</xdr:colOff>
      <xdr:row>37</xdr:row>
      <xdr:rowOff>111811</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6430772"/>
          <a:ext cx="889000" cy="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64669</xdr:rowOff>
    </xdr:from>
    <xdr:to>
      <xdr:col>50</xdr:col>
      <xdr:colOff>165100</xdr:colOff>
      <xdr:row>35</xdr:row>
      <xdr:rowOff>166269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06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11346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5840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111811</xdr:rowOff>
    </xdr:from>
    <xdr:to>
      <xdr:col>45</xdr:col>
      <xdr:colOff>177800</xdr:colOff>
      <xdr:row>37</xdr:row>
      <xdr:rowOff>121869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7861300" y="6455461"/>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41808</xdr:rowOff>
    </xdr:from>
    <xdr:to>
      <xdr:col>46</xdr:col>
      <xdr:colOff>38100</xdr:colOff>
      <xdr:row>35</xdr:row>
      <xdr:rowOff>143408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04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33</xdr:row>
      <xdr:rowOff>159935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5817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111811</xdr:rowOff>
    </xdr:from>
    <xdr:to>
      <xdr:col>41</xdr:col>
      <xdr:colOff>50800</xdr:colOff>
      <xdr:row>37</xdr:row>
      <xdr:rowOff>121869</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6455461"/>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134163</xdr:rowOff>
    </xdr:from>
    <xdr:to>
      <xdr:col>41</xdr:col>
      <xdr:colOff>101600</xdr:colOff>
      <xdr:row>34</xdr:row>
      <xdr:rowOff>64313</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579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32</xdr:row>
      <xdr:rowOff>80840</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5567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61468</xdr:rowOff>
    </xdr:from>
    <xdr:to>
      <xdr:col>36</xdr:col>
      <xdr:colOff>165100</xdr:colOff>
      <xdr:row>34</xdr:row>
      <xdr:rowOff>163068</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589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33</xdr:row>
      <xdr:rowOff>8145</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5665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17119</xdr:rowOff>
    </xdr:from>
    <xdr:to>
      <xdr:col>55</xdr:col>
      <xdr:colOff>50800</xdr:colOff>
      <xdr:row>37</xdr:row>
      <xdr:rowOff>118719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36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166996</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3391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36322</xdr:rowOff>
    </xdr:from>
    <xdr:to>
      <xdr:col>50</xdr:col>
      <xdr:colOff>165100</xdr:colOff>
      <xdr:row>37</xdr:row>
      <xdr:rowOff>137922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3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129049</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6472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61011</xdr:rowOff>
    </xdr:from>
    <xdr:to>
      <xdr:col>46</xdr:col>
      <xdr:colOff>38100</xdr:colOff>
      <xdr:row>37</xdr:row>
      <xdr:rowOff>162610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40466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153738</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4973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71069</xdr:rowOff>
    </xdr:from>
    <xdr:to>
      <xdr:col>41</xdr:col>
      <xdr:colOff>101600</xdr:colOff>
      <xdr:row>38</xdr:row>
      <xdr:rowOff>1219</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41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163796</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50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61011</xdr:rowOff>
    </xdr:from>
    <xdr:to>
      <xdr:col>36</xdr:col>
      <xdr:colOff>165100</xdr:colOff>
      <xdr:row>37</xdr:row>
      <xdr:rowOff>162610</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40466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153738</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4973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45517</xdr:rowOff>
    </xdr:from>
    <xdr:to>
      <xdr:col>54</xdr:col>
      <xdr:colOff>189865</xdr:colOff>
      <xdr:row>58</xdr:row>
      <xdr:rowOff>126167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789467"/>
          <a:ext cx="1270" cy="128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129994</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74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126167</xdr:rowOff>
    </xdr:from>
    <xdr:to>
      <xdr:col>55</xdr:col>
      <xdr:colOff>88900</xdr:colOff>
      <xdr:row>58</xdr:row>
      <xdr:rowOff>126167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7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163644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6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45517</xdr:rowOff>
    </xdr:from>
    <xdr:to>
      <xdr:col>55</xdr:col>
      <xdr:colOff>88900</xdr:colOff>
      <xdr:row>51</xdr:row>
      <xdr:rowOff>45517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789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113274</xdr:rowOff>
    </xdr:from>
    <xdr:to>
      <xdr:col>55</xdr:col>
      <xdr:colOff>0</xdr:colOff>
      <xdr:row>58</xdr:row>
      <xdr:rowOff>7203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885924"/>
          <a:ext cx="838200" cy="6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59565</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607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36688</xdr:rowOff>
    </xdr:from>
    <xdr:to>
      <xdr:col>55</xdr:col>
      <xdr:colOff>50800</xdr:colOff>
      <xdr:row>57</xdr:row>
      <xdr:rowOff>138288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09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113274</xdr:rowOff>
    </xdr:from>
    <xdr:to>
      <xdr:col>50</xdr:col>
      <xdr:colOff>114300</xdr:colOff>
      <xdr:row>57</xdr:row>
      <xdr:rowOff>168412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885924"/>
          <a:ext cx="889000" cy="55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19452</xdr:rowOff>
    </xdr:from>
    <xdr:to>
      <xdr:col>50</xdr:col>
      <xdr:colOff>165100</xdr:colOff>
      <xdr:row>57</xdr:row>
      <xdr:rowOff>121052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9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137579</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6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168412</xdr:rowOff>
    </xdr:from>
    <xdr:to>
      <xdr:col>45</xdr:col>
      <xdr:colOff>177800</xdr:colOff>
      <xdr:row>57</xdr:row>
      <xdr:rowOff>170012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941062"/>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24618</xdr:rowOff>
    </xdr:from>
    <xdr:to>
      <xdr:col>46</xdr:col>
      <xdr:colOff>38100</xdr:colOff>
      <xdr:row>57</xdr:row>
      <xdr:rowOff>126218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142745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153370</xdr:rowOff>
    </xdr:from>
    <xdr:to>
      <xdr:col>41</xdr:col>
      <xdr:colOff>50800</xdr:colOff>
      <xdr:row>57</xdr:row>
      <xdr:rowOff>170012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9926020"/>
          <a:ext cx="889000" cy="1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41031</xdr:rowOff>
    </xdr:from>
    <xdr:to>
      <xdr:col>41</xdr:col>
      <xdr:colOff>101600</xdr:colOff>
      <xdr:row>57</xdr:row>
      <xdr:rowOff>142631</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1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159158</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29098</xdr:rowOff>
    </xdr:from>
    <xdr:to>
      <xdr:col>36</xdr:col>
      <xdr:colOff>165100</xdr:colOff>
      <xdr:row>57</xdr:row>
      <xdr:rowOff>130698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0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147225</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76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127853</xdr:rowOff>
    </xdr:from>
    <xdr:to>
      <xdr:col>55</xdr:col>
      <xdr:colOff>50800</xdr:colOff>
      <xdr:row>58</xdr:row>
      <xdr:rowOff>58003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900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42780</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81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62474</xdr:rowOff>
    </xdr:from>
    <xdr:to>
      <xdr:col>50</xdr:col>
      <xdr:colOff>165100</xdr:colOff>
      <xdr:row>57</xdr:row>
      <xdr:rowOff>164074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3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155201</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9927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117612</xdr:rowOff>
    </xdr:from>
    <xdr:to>
      <xdr:col>46</xdr:col>
      <xdr:colOff>38100</xdr:colOff>
      <xdr:row>58</xdr:row>
      <xdr:rowOff>47762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9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38889</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998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119212</xdr:rowOff>
    </xdr:from>
    <xdr:to>
      <xdr:col>41</xdr:col>
      <xdr:colOff>101600</xdr:colOff>
      <xdr:row>58</xdr:row>
      <xdr:rowOff>49362</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9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40489</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998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102570</xdr:rowOff>
    </xdr:from>
    <xdr:to>
      <xdr:col>36</xdr:col>
      <xdr:colOff>165100</xdr:colOff>
      <xdr:row>58</xdr:row>
      <xdr:rowOff>32720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7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23847</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996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35577</xdr:rowOff>
    </xdr:from>
    <xdr:ext cx="46717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136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135357</xdr:rowOff>
    </xdr:from>
    <xdr:to>
      <xdr:col>54</xdr:col>
      <xdr:colOff>189865</xdr:colOff>
      <xdr:row>78</xdr:row>
      <xdr:rowOff>67768</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1965407"/>
          <a:ext cx="1270" cy="147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71595</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44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67768</xdr:rowOff>
    </xdr:from>
    <xdr:to>
      <xdr:col>55</xdr:col>
      <xdr:colOff>88900</xdr:colOff>
      <xdr:row>78</xdr:row>
      <xdr:rowOff>67768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44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82034</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74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135357</xdr:rowOff>
    </xdr:from>
    <xdr:to>
      <xdr:col>55</xdr:col>
      <xdr:colOff>88900</xdr:colOff>
      <xdr:row>69</xdr:row>
      <xdr:rowOff>135357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196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67005</xdr:rowOff>
    </xdr:from>
    <xdr:to>
      <xdr:col>55</xdr:col>
      <xdr:colOff>0</xdr:colOff>
      <xdr:row>77</xdr:row>
      <xdr:rowOff>107162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268655"/>
          <a:ext cx="838200" cy="4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133266</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2649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110389</xdr:rowOff>
    </xdr:from>
    <xdr:to>
      <xdr:col>55</xdr:col>
      <xdr:colOff>50800</xdr:colOff>
      <xdr:row>75</xdr:row>
      <xdr:rowOff>40539</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279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94361</xdr:rowOff>
    </xdr:from>
    <xdr:to>
      <xdr:col>50</xdr:col>
      <xdr:colOff>114300</xdr:colOff>
      <xdr:row>77</xdr:row>
      <xdr:rowOff>107162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2953111"/>
          <a:ext cx="889000" cy="35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108331</xdr:rowOff>
    </xdr:from>
    <xdr:to>
      <xdr:col>50</xdr:col>
      <xdr:colOff>165100</xdr:colOff>
      <xdr:row>75</xdr:row>
      <xdr:rowOff>38481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279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73</xdr:row>
      <xdr:rowOff>55008</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257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94361</xdr:rowOff>
    </xdr:from>
    <xdr:to>
      <xdr:col>45</xdr:col>
      <xdr:colOff>177800</xdr:colOff>
      <xdr:row>76</xdr:row>
      <xdr:rowOff>70738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2953111"/>
          <a:ext cx="889000" cy="147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23216</xdr:rowOff>
    </xdr:from>
    <xdr:to>
      <xdr:col>46</xdr:col>
      <xdr:colOff>38100</xdr:colOff>
      <xdr:row>74</xdr:row>
      <xdr:rowOff>124816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271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141343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248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159436</xdr:rowOff>
    </xdr:from>
    <xdr:to>
      <xdr:col>41</xdr:col>
      <xdr:colOff>50800</xdr:colOff>
      <xdr:row>76</xdr:row>
      <xdr:rowOff>70738</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2846736"/>
          <a:ext cx="889000" cy="25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58420</xdr:rowOff>
    </xdr:from>
    <xdr:to>
      <xdr:col>41</xdr:col>
      <xdr:colOff>101600</xdr:colOff>
      <xdr:row>74</xdr:row>
      <xdr:rowOff>160020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274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5097</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2520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138125</xdr:rowOff>
    </xdr:from>
    <xdr:to>
      <xdr:col>36</xdr:col>
      <xdr:colOff>165100</xdr:colOff>
      <xdr:row>73</xdr:row>
      <xdr:rowOff>68275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2482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84802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225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16205</xdr:rowOff>
    </xdr:from>
    <xdr:to>
      <xdr:col>55</xdr:col>
      <xdr:colOff>50800</xdr:colOff>
      <xdr:row>77</xdr:row>
      <xdr:rowOff>117805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21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166082</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19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56362</xdr:rowOff>
    </xdr:from>
    <xdr:to>
      <xdr:col>50</xdr:col>
      <xdr:colOff>165100</xdr:colOff>
      <xdr:row>77</xdr:row>
      <xdr:rowOff>157962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25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149089</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35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43561</xdr:rowOff>
    </xdr:from>
    <xdr:to>
      <xdr:col>46</xdr:col>
      <xdr:colOff>38100</xdr:colOff>
      <xdr:row>75</xdr:row>
      <xdr:rowOff>145161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29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136289</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299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19938</xdr:rowOff>
    </xdr:from>
    <xdr:to>
      <xdr:col>41</xdr:col>
      <xdr:colOff>101600</xdr:colOff>
      <xdr:row>76</xdr:row>
      <xdr:rowOff>121538</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05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112665</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142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108636</xdr:rowOff>
    </xdr:from>
    <xdr:to>
      <xdr:col>36</xdr:col>
      <xdr:colOff>165100</xdr:colOff>
      <xdr:row>75</xdr:row>
      <xdr:rowOff>38786</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279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29913</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2888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7341</xdr:rowOff>
    </xdr:from>
    <xdr:to>
      <xdr:col>54</xdr:col>
      <xdr:colOff>189865</xdr:colOff>
      <xdr:row>98</xdr:row>
      <xdr:rowOff>91191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37841"/>
          <a:ext cx="1270" cy="1455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95018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9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91191</xdr:rowOff>
    </xdr:from>
    <xdr:to>
      <xdr:col>55</xdr:col>
      <xdr:colOff>88900</xdr:colOff>
      <xdr:row>98</xdr:row>
      <xdr:rowOff>91191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93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125468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1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7341</xdr:rowOff>
    </xdr:from>
    <xdr:to>
      <xdr:col>55</xdr:col>
      <xdr:colOff>88900</xdr:colOff>
      <xdr:row>90</xdr:row>
      <xdr:rowOff>7341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3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100061</xdr:rowOff>
    </xdr:from>
    <xdr:to>
      <xdr:col>55</xdr:col>
      <xdr:colOff>0</xdr:colOff>
      <xdr:row>97</xdr:row>
      <xdr:rowOff>59142</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559261"/>
          <a:ext cx="838200" cy="130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80253</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196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57376</xdr:rowOff>
    </xdr:from>
    <xdr:to>
      <xdr:col>55</xdr:col>
      <xdr:colOff>50800</xdr:colOff>
      <xdr:row>95</xdr:row>
      <xdr:rowOff>158976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45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100061</xdr:rowOff>
    </xdr:from>
    <xdr:to>
      <xdr:col>50</xdr:col>
      <xdr:colOff>114300</xdr:colOff>
      <xdr:row>97</xdr:row>
      <xdr:rowOff>84218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559261"/>
          <a:ext cx="889000" cy="155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113748</xdr:rowOff>
    </xdr:from>
    <xdr:to>
      <xdr:col>50</xdr:col>
      <xdr:colOff>165100</xdr:colOff>
      <xdr:row>96</xdr:row>
      <xdr:rowOff>43898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01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60425</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7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84218</xdr:rowOff>
    </xdr:from>
    <xdr:to>
      <xdr:col>45</xdr:col>
      <xdr:colOff>177800</xdr:colOff>
      <xdr:row>97</xdr:row>
      <xdr:rowOff>84539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714868"/>
          <a:ext cx="889000" cy="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117132</xdr:rowOff>
    </xdr:from>
    <xdr:to>
      <xdr:col>46</xdr:col>
      <xdr:colOff>38100</xdr:colOff>
      <xdr:row>96</xdr:row>
      <xdr:rowOff>47282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0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63809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84539</xdr:rowOff>
    </xdr:from>
    <xdr:to>
      <xdr:col>41</xdr:col>
      <xdr:colOff>50800</xdr:colOff>
      <xdr:row>97</xdr:row>
      <xdr:rowOff>166286</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715189"/>
          <a:ext cx="889000" cy="81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102662</xdr:rowOff>
    </xdr:from>
    <xdr:to>
      <xdr:col>41</xdr:col>
      <xdr:colOff>101600</xdr:colOff>
      <xdr:row>96</xdr:row>
      <xdr:rowOff>32812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49339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16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116858</xdr:rowOff>
    </xdr:from>
    <xdr:to>
      <xdr:col>36</xdr:col>
      <xdr:colOff>165100</xdr:colOff>
      <xdr:row>96</xdr:row>
      <xdr:rowOff>47008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0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63535</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8342</xdr:rowOff>
    </xdr:from>
    <xdr:to>
      <xdr:col>55</xdr:col>
      <xdr:colOff>50800</xdr:colOff>
      <xdr:row>97</xdr:row>
      <xdr:rowOff>109942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63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158219</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1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49261</xdr:rowOff>
    </xdr:from>
    <xdr:to>
      <xdr:col>50</xdr:col>
      <xdr:colOff>165100</xdr:colOff>
      <xdr:row>96</xdr:row>
      <xdr:rowOff>150861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50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141988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60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33418</xdr:rowOff>
    </xdr:from>
    <xdr:to>
      <xdr:col>46</xdr:col>
      <xdr:colOff>38100</xdr:colOff>
      <xdr:row>97</xdr:row>
      <xdr:rowOff>135018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66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126145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75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33739</xdr:rowOff>
    </xdr:from>
    <xdr:to>
      <xdr:col>41</xdr:col>
      <xdr:colOff>101600</xdr:colOff>
      <xdr:row>97</xdr:row>
      <xdr:rowOff>135339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6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126466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75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115486</xdr:rowOff>
    </xdr:from>
    <xdr:to>
      <xdr:col>36</xdr:col>
      <xdr:colOff>165100</xdr:colOff>
      <xdr:row>98</xdr:row>
      <xdr:rowOff>45636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4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36763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38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127399</xdr:rowOff>
    </xdr:from>
    <xdr:to>
      <xdr:col>85</xdr:col>
      <xdr:colOff>126364</xdr:colOff>
      <xdr:row>39</xdr:row>
      <xdr:rowOff>31605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99449"/>
          <a:ext cx="1269" cy="1618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35432</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21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31605</xdr:rowOff>
    </xdr:from>
    <xdr:to>
      <xdr:col>86</xdr:col>
      <xdr:colOff>25400</xdr:colOff>
      <xdr:row>39</xdr:row>
      <xdr:rowOff>31605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18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74076</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7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127399</xdr:rowOff>
    </xdr:from>
    <xdr:to>
      <xdr:col>86</xdr:col>
      <xdr:colOff>25400</xdr:colOff>
      <xdr:row>29</xdr:row>
      <xdr:rowOff>127399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9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76019</xdr:rowOff>
    </xdr:from>
    <xdr:to>
      <xdr:col>85</xdr:col>
      <xdr:colOff>127000</xdr:colOff>
      <xdr:row>37</xdr:row>
      <xdr:rowOff>152001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076769"/>
          <a:ext cx="838200" cy="418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43923</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044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65496</xdr:rowOff>
    </xdr:from>
    <xdr:to>
      <xdr:col>85</xdr:col>
      <xdr:colOff>177800</xdr:colOff>
      <xdr:row>35</xdr:row>
      <xdr:rowOff>167096</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06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152001</xdr:rowOff>
    </xdr:from>
    <xdr:to>
      <xdr:col>81</xdr:col>
      <xdr:colOff>50800</xdr:colOff>
      <xdr:row>38</xdr:row>
      <xdr:rowOff>170942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95651"/>
          <a:ext cx="889000" cy="19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97391</xdr:rowOff>
    </xdr:from>
    <xdr:to>
      <xdr:col>81</xdr:col>
      <xdr:colOff>101600</xdr:colOff>
      <xdr:row>36</xdr:row>
      <xdr:rowOff>27541</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44068</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587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170942</xdr:rowOff>
    </xdr:from>
    <xdr:to>
      <xdr:col>76</xdr:col>
      <xdr:colOff>114300</xdr:colOff>
      <xdr:row>39</xdr:row>
      <xdr:rowOff>28557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686042"/>
          <a:ext cx="889000" cy="2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40241</xdr:rowOff>
    </xdr:from>
    <xdr:to>
      <xdr:col>76</xdr:col>
      <xdr:colOff>165100</xdr:colOff>
      <xdr:row>36</xdr:row>
      <xdr:rowOff>141841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1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158368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598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151457</xdr:rowOff>
    </xdr:from>
    <xdr:to>
      <xdr:col>71</xdr:col>
      <xdr:colOff>177800</xdr:colOff>
      <xdr:row>39</xdr:row>
      <xdr:rowOff>28557</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495107"/>
          <a:ext cx="889000" cy="220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32512</xdr:rowOff>
    </xdr:from>
    <xdr:to>
      <xdr:col>72</xdr:col>
      <xdr:colOff>38100</xdr:colOff>
      <xdr:row>36</xdr:row>
      <xdr:rowOff>134112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0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150639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597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46119</xdr:rowOff>
    </xdr:from>
    <xdr:to>
      <xdr:col>67</xdr:col>
      <xdr:colOff>101600</xdr:colOff>
      <xdr:row>36</xdr:row>
      <xdr:rowOff>147719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1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164246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5993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25219</xdr:rowOff>
    </xdr:from>
    <xdr:to>
      <xdr:col>85</xdr:col>
      <xdr:colOff>177800</xdr:colOff>
      <xdr:row>35</xdr:row>
      <xdr:rowOff>126819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02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48096</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5877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101201</xdr:rowOff>
    </xdr:from>
    <xdr:to>
      <xdr:col>81</xdr:col>
      <xdr:colOff>101600</xdr:colOff>
      <xdr:row>38</xdr:row>
      <xdr:rowOff>31351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4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22478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53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120142</xdr:rowOff>
    </xdr:from>
    <xdr:to>
      <xdr:col>76</xdr:col>
      <xdr:colOff>165100</xdr:colOff>
      <xdr:row>39</xdr:row>
      <xdr:rowOff>50292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63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41419</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57428" y="6727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149207</xdr:rowOff>
    </xdr:from>
    <xdr:to>
      <xdr:col>72</xdr:col>
      <xdr:colOff>38100</xdr:colOff>
      <xdr:row>39</xdr:row>
      <xdr:rowOff>79357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664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70484</xdr:rowOff>
    </xdr:from>
    <xdr:ext cx="469744"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68428" y="6757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100657</xdr:rowOff>
    </xdr:from>
    <xdr:to>
      <xdr:col>67</xdr:col>
      <xdr:colOff>101600</xdr:colOff>
      <xdr:row>38</xdr:row>
      <xdr:rowOff>30807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444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21934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53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149092</xdr:rowOff>
    </xdr:from>
    <xdr:to>
      <xdr:col>85</xdr:col>
      <xdr:colOff>126364</xdr:colOff>
      <xdr:row>57</xdr:row>
      <xdr:rowOff>167589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893042"/>
          <a:ext cx="1269" cy="104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171416</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99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167589</xdr:rowOff>
    </xdr:from>
    <xdr:to>
      <xdr:col>86</xdr:col>
      <xdr:colOff>25400</xdr:colOff>
      <xdr:row>57</xdr:row>
      <xdr:rowOff>167589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994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95769</xdr:rowOff>
    </xdr:from>
    <xdr:ext cx="534377"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66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149092</xdr:rowOff>
    </xdr:from>
    <xdr:to>
      <xdr:col>86</xdr:col>
      <xdr:colOff>25400</xdr:colOff>
      <xdr:row>51</xdr:row>
      <xdr:rowOff>149092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893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11341</xdr:rowOff>
    </xdr:from>
    <xdr:to>
      <xdr:col>85</xdr:col>
      <xdr:colOff>127000</xdr:colOff>
      <xdr:row>56</xdr:row>
      <xdr:rowOff>1435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441091"/>
          <a:ext cx="838200" cy="16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124668</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382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146241</xdr:rowOff>
    </xdr:from>
    <xdr:to>
      <xdr:col>85</xdr:col>
      <xdr:colOff>177800</xdr:colOff>
      <xdr:row>55</xdr:row>
      <xdr:rowOff>76391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40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1435</xdr:rowOff>
    </xdr:from>
    <xdr:to>
      <xdr:col>81</xdr:col>
      <xdr:colOff>50800</xdr:colOff>
      <xdr:row>56</xdr:row>
      <xdr:rowOff>76340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9602635"/>
          <a:ext cx="889000" cy="7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95586</xdr:rowOff>
    </xdr:from>
    <xdr:to>
      <xdr:col>81</xdr:col>
      <xdr:colOff>101600</xdr:colOff>
      <xdr:row>56</xdr:row>
      <xdr:rowOff>25736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52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42263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300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76340</xdr:rowOff>
    </xdr:from>
    <xdr:to>
      <xdr:col>76</xdr:col>
      <xdr:colOff>114300</xdr:colOff>
      <xdr:row>57</xdr:row>
      <xdr:rowOff>5741</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677540"/>
          <a:ext cx="889000" cy="10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94862</xdr:rowOff>
    </xdr:from>
    <xdr:to>
      <xdr:col>76</xdr:col>
      <xdr:colOff>165100</xdr:colOff>
      <xdr:row>56</xdr:row>
      <xdr:rowOff>25012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41539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2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75578</xdr:rowOff>
    </xdr:from>
    <xdr:to>
      <xdr:col>71</xdr:col>
      <xdr:colOff>177800</xdr:colOff>
      <xdr:row>57</xdr:row>
      <xdr:rowOff>5741</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676778"/>
          <a:ext cx="889000" cy="10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46724</xdr:rowOff>
    </xdr:from>
    <xdr:to>
      <xdr:col>72</xdr:col>
      <xdr:colOff>38100</xdr:colOff>
      <xdr:row>56</xdr:row>
      <xdr:rowOff>148324</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647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164851</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423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17767</xdr:rowOff>
    </xdr:from>
    <xdr:to>
      <xdr:col>67</xdr:col>
      <xdr:colOff>101600</xdr:colOff>
      <xdr:row>56</xdr:row>
      <xdr:rowOff>119367</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61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135894</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39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131991</xdr:rowOff>
    </xdr:from>
    <xdr:to>
      <xdr:col>85</xdr:col>
      <xdr:colOff>177800</xdr:colOff>
      <xdr:row>55</xdr:row>
      <xdr:rowOff>62141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390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154868</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24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122085</xdr:rowOff>
    </xdr:from>
    <xdr:to>
      <xdr:col>81</xdr:col>
      <xdr:colOff>101600</xdr:colOff>
      <xdr:row>56</xdr:row>
      <xdr:rowOff>52235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55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43362</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644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25540</xdr:rowOff>
    </xdr:from>
    <xdr:to>
      <xdr:col>76</xdr:col>
      <xdr:colOff>165100</xdr:colOff>
      <xdr:row>56</xdr:row>
      <xdr:rowOff>127140</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62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118267</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71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126391</xdr:rowOff>
    </xdr:from>
    <xdr:to>
      <xdr:col>72</xdr:col>
      <xdr:colOff>38100</xdr:colOff>
      <xdr:row>57</xdr:row>
      <xdr:rowOff>56541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72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47668</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82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24778</xdr:rowOff>
    </xdr:from>
    <xdr:to>
      <xdr:col>67</xdr:col>
      <xdr:colOff>101600</xdr:colOff>
      <xdr:row>56</xdr:row>
      <xdr:rowOff>126378</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62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117505</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71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162369</xdr:rowOff>
    </xdr:from>
    <xdr:to>
      <xdr:col>85</xdr:col>
      <xdr:colOff>126364</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163869"/>
          <a:ext cx="1269" cy="1425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109046</xdr:rowOff>
    </xdr:from>
    <xdr:ext cx="469744"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193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162369</xdr:rowOff>
    </xdr:from>
    <xdr:to>
      <xdr:col>86</xdr:col>
      <xdr:colOff>25400</xdr:colOff>
      <xdr:row>70</xdr:row>
      <xdr:rowOff>162369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163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54738</xdr:rowOff>
    </xdr:from>
    <xdr:to>
      <xdr:col>85</xdr:col>
      <xdr:colOff>127000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5481300" y="13427838"/>
          <a:ext cx="838200" cy="16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74249</xdr:rowOff>
    </xdr:from>
    <xdr:ext cx="378565"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275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51372</xdr:rowOff>
    </xdr:from>
    <xdr:to>
      <xdr:col>85</xdr:col>
      <xdr:colOff>177800</xdr:colOff>
      <xdr:row>78</xdr:row>
      <xdr:rowOff>152972</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42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54738</xdr:rowOff>
    </xdr:from>
    <xdr:to>
      <xdr:col>81</xdr:col>
      <xdr:colOff>50800</xdr:colOff>
      <xdr:row>78</xdr:row>
      <xdr:rowOff>113601</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4592300" y="13427838"/>
          <a:ext cx="889000" cy="5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80899</xdr:rowOff>
    </xdr:from>
    <xdr:to>
      <xdr:col>81</xdr:col>
      <xdr:colOff>101600</xdr:colOff>
      <xdr:row>79</xdr:row>
      <xdr:rowOff>11049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45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2176</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2017" y="13546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113601</xdr:rowOff>
    </xdr:from>
    <xdr:to>
      <xdr:col>76</xdr:col>
      <xdr:colOff>114300</xdr:colOff>
      <xdr:row>78</xdr:row>
      <xdr:rowOff>121983</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3703300" y="13486701"/>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100140</xdr:rowOff>
    </xdr:from>
    <xdr:to>
      <xdr:col>76</xdr:col>
      <xdr:colOff>165100</xdr:colOff>
      <xdr:row>79</xdr:row>
      <xdr:rowOff>30290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47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21417</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3017" y="13565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121983</xdr:rowOff>
    </xdr:from>
    <xdr:to>
      <xdr:col>71</xdr:col>
      <xdr:colOff>177800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2814300" y="13495083"/>
          <a:ext cx="889000" cy="93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89852</xdr:rowOff>
    </xdr:from>
    <xdr:to>
      <xdr:col>72</xdr:col>
      <xdr:colOff>38100</xdr:colOff>
      <xdr:row>79</xdr:row>
      <xdr:rowOff>20002</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46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11129</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4017" y="13555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35370</xdr:rowOff>
    </xdr:from>
    <xdr:to>
      <xdr:col>67</xdr:col>
      <xdr:colOff>101600</xdr:colOff>
      <xdr:row>78</xdr:row>
      <xdr:rowOff>136970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340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153497</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5017" y="13183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3938</xdr:rowOff>
    </xdr:from>
    <xdr:to>
      <xdr:col>81</xdr:col>
      <xdr:colOff>101600</xdr:colOff>
      <xdr:row>78</xdr:row>
      <xdr:rowOff>105538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37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122065</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292017" y="13152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62801</xdr:rowOff>
    </xdr:from>
    <xdr:to>
      <xdr:col>76</xdr:col>
      <xdr:colOff>165100</xdr:colOff>
      <xdr:row>78</xdr:row>
      <xdr:rowOff>164401</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435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9478</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03017" y="132111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71183</xdr:rowOff>
    </xdr:from>
    <xdr:to>
      <xdr:col>72</xdr:col>
      <xdr:colOff>38100</xdr:colOff>
      <xdr:row>79</xdr:row>
      <xdr:rowOff>1333</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44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17860</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14017" y="13219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165675</xdr:rowOff>
    </xdr:from>
    <xdr:to>
      <xdr:col>85</xdr:col>
      <xdr:colOff>126364</xdr:colOff>
      <xdr:row>98</xdr:row>
      <xdr:rowOff>127242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96175"/>
          <a:ext cx="1269" cy="1333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131069</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93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127242</xdr:rowOff>
    </xdr:from>
    <xdr:to>
      <xdr:col>86</xdr:col>
      <xdr:colOff>25400</xdr:colOff>
      <xdr:row>98</xdr:row>
      <xdr:rowOff>127242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92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112352</xdr:rowOff>
    </xdr:from>
    <xdr:ext cx="534377"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37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63,091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165675</xdr:rowOff>
    </xdr:from>
    <xdr:to>
      <xdr:col>86</xdr:col>
      <xdr:colOff>25400</xdr:colOff>
      <xdr:row>90</xdr:row>
      <xdr:rowOff>165675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96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82007</xdr:rowOff>
    </xdr:from>
    <xdr:to>
      <xdr:col>85</xdr:col>
      <xdr:colOff>127000</xdr:colOff>
      <xdr:row>96</xdr:row>
      <xdr:rowOff>96952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541207"/>
          <a:ext cx="838200" cy="14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60428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481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37551</xdr:rowOff>
    </xdr:from>
    <xdr:to>
      <xdr:col>85</xdr:col>
      <xdr:colOff>177800</xdr:colOff>
      <xdr:row>96</xdr:row>
      <xdr:rowOff>139151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496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102296</xdr:rowOff>
    </xdr:from>
    <xdr:to>
      <xdr:col>81</xdr:col>
      <xdr:colOff>50800</xdr:colOff>
      <xdr:row>96</xdr:row>
      <xdr:rowOff>82007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218596"/>
          <a:ext cx="889000" cy="32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25291</xdr:rowOff>
    </xdr:from>
    <xdr:to>
      <xdr:col>81</xdr:col>
      <xdr:colOff>101600</xdr:colOff>
      <xdr:row>96</xdr:row>
      <xdr:rowOff>126891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48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143418</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102296</xdr:rowOff>
    </xdr:from>
    <xdr:to>
      <xdr:col>76</xdr:col>
      <xdr:colOff>114300</xdr:colOff>
      <xdr:row>95</xdr:row>
      <xdr:rowOff>108696</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218596"/>
          <a:ext cx="889000" cy="17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5890</xdr:rowOff>
    </xdr:from>
    <xdr:to>
      <xdr:col>76</xdr:col>
      <xdr:colOff>165100</xdr:colOff>
      <xdr:row>96</xdr:row>
      <xdr:rowOff>107490</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46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98617</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55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62948</xdr:rowOff>
    </xdr:from>
    <xdr:to>
      <xdr:col>71</xdr:col>
      <xdr:colOff>177800</xdr:colOff>
      <xdr:row>95</xdr:row>
      <xdr:rowOff>108696</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2814300" y="16350698"/>
          <a:ext cx="889000" cy="4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30550</xdr:rowOff>
    </xdr:from>
    <xdr:to>
      <xdr:col>72</xdr:col>
      <xdr:colOff>38100</xdr:colOff>
      <xdr:row>96</xdr:row>
      <xdr:rowOff>132150</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4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123277</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58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51552</xdr:rowOff>
    </xdr:from>
    <xdr:to>
      <xdr:col>67</xdr:col>
      <xdr:colOff>101600</xdr:colOff>
      <xdr:row>96</xdr:row>
      <xdr:rowOff>153152</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144279</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60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46152</xdr:rowOff>
    </xdr:from>
    <xdr:to>
      <xdr:col>85</xdr:col>
      <xdr:colOff>177800</xdr:colOff>
      <xdr:row>96</xdr:row>
      <xdr:rowOff>147752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50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24579</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483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31207</xdr:rowOff>
    </xdr:from>
    <xdr:to>
      <xdr:col>81</xdr:col>
      <xdr:colOff>101600</xdr:colOff>
      <xdr:row>96</xdr:row>
      <xdr:rowOff>132807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49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123934</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583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51496</xdr:rowOff>
    </xdr:from>
    <xdr:to>
      <xdr:col>76</xdr:col>
      <xdr:colOff>165100</xdr:colOff>
      <xdr:row>94</xdr:row>
      <xdr:rowOff>153096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16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169623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594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57896</xdr:rowOff>
    </xdr:from>
    <xdr:to>
      <xdr:col>72</xdr:col>
      <xdr:colOff>38100</xdr:colOff>
      <xdr:row>95</xdr:row>
      <xdr:rowOff>159496</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34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4573</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12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12148</xdr:rowOff>
    </xdr:from>
    <xdr:to>
      <xdr:col>67</xdr:col>
      <xdr:colOff>101600</xdr:colOff>
      <xdr:row>95</xdr:row>
      <xdr:rowOff>113748</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29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130275</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07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109982</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53482"/>
          <a:ext cx="1269"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56659</xdr:rowOff>
    </xdr:from>
    <xdr:ext cx="378565"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28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109982</xdr:rowOff>
    </xdr:from>
    <xdr:to>
      <xdr:col>116</xdr:col>
      <xdr:colOff>152400</xdr:colOff>
      <xdr:row>30</xdr:row>
      <xdr:rowOff>109982</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5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11193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354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159766</xdr:rowOff>
    </xdr:from>
    <xdr:to>
      <xdr:col>116</xdr:col>
      <xdr:colOff>114300</xdr:colOff>
      <xdr:row>38</xdr:row>
      <xdr:rowOff>89916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136906</xdr:rowOff>
    </xdr:from>
    <xdr:to>
      <xdr:col>112</xdr:col>
      <xdr:colOff>38100</xdr:colOff>
      <xdr:row>38</xdr:row>
      <xdr:rowOff>67056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48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83583</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255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139192</xdr:rowOff>
    </xdr:from>
    <xdr:to>
      <xdr:col>107</xdr:col>
      <xdr:colOff>101600</xdr:colOff>
      <xdr:row>38</xdr:row>
      <xdr:rowOff>69342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85869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77333" y="6258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111760</xdr:rowOff>
    </xdr:from>
    <xdr:to>
      <xdr:col>102</xdr:col>
      <xdr:colOff>165100</xdr:colOff>
      <xdr:row>38</xdr:row>
      <xdr:rowOff>41910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58437</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88333" y="6230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84328</xdr:rowOff>
    </xdr:from>
    <xdr:to>
      <xdr:col>98</xdr:col>
      <xdr:colOff>38100</xdr:colOff>
      <xdr:row>38</xdr:row>
      <xdr:rowOff>14478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31005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99333" y="6203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254,748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円となっており、類似団体内で最も高い水準となっている。これは、民生費の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％を占める生活保護費は前年度と比較して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ものの、自立支援・介護給付費等事業、教育・保育施設施設型給付事業などの増加により住民一人当たりのコストが押し上げられている。今後も、貧困の連鎖等を防ぐ取組による社会保障給付費の抑制や各種相談・支援事業を継続することで、民生費の上昇抑制を図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教育費は、住民一人当たり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57,738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円で全体の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％と主な構成項目の１項目であり、類似団体内平均値と比較してやや高い水準となっている。昨年度より増加している理由は、教育施設の整備に係る工事費の増加によるものである。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総務費は、住民一人当たり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37,787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全国平均、大阪府平均と比較すると、低い水準となっている。昨年度より、増加している理由は、職員給与や退職手当が増加したこと、また臨時的に水道企業団への退職手当の負担が発生したためであ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大阪府岸和田市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行財政再建プランに基づく行財政改革を着実に進めていることなどから、実質収支額は継続的に黒字を確保している。</a:t>
          </a:r>
        </a:p>
        <a:p>
          <a:r>
            <a:rPr kumimoji="1" lang="ja-JP" altLang="en-US" sz="1400">
              <a:solidFill>
                <a:sysClr val="windowText" lastClr="000000"/>
              </a:solidFill>
              <a:latin typeface="ＭＳ ゴシック" pitchFamily="49" charset="-128"/>
              <a:ea typeface="ＭＳ ゴシック" pitchFamily="49" charset="-128"/>
            </a:rPr>
            <a:t>　財政調整基金残高は、令和６年度に決算剰余金を６億円編入したため、標準財政規模で前年度比</a:t>
          </a:r>
          <a:r>
            <a:rPr kumimoji="1" lang="en-US" altLang="ja-JP" sz="1400">
              <a:solidFill>
                <a:sysClr val="windowText" lastClr="000000"/>
              </a:solidFill>
              <a:latin typeface="ＭＳ ゴシック" pitchFamily="49" charset="-128"/>
              <a:ea typeface="ＭＳ ゴシック" pitchFamily="49" charset="-128"/>
            </a:rPr>
            <a:t>1.2</a:t>
          </a:r>
          <a:r>
            <a:rPr kumimoji="1" lang="ja-JP" altLang="en-US" sz="1400">
              <a:solidFill>
                <a:sysClr val="windowText" lastClr="000000"/>
              </a:solidFill>
              <a:latin typeface="ＭＳ ゴシック" pitchFamily="49" charset="-128"/>
              <a:ea typeface="ＭＳ ゴシック" pitchFamily="49" charset="-128"/>
            </a:rPr>
            <a:t>ポイントで増加している。</a:t>
          </a: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大阪府岸和田市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近年、連結実質赤字比率の悪化に最も大きな影響を与えていた国民健康保険事業特別会計は、赤字解消計画の着実な実施により令和２年度から黒字に転じ、令和６年度においても引き続き黒字を確保している。</a:t>
          </a:r>
        </a:p>
        <a:p>
          <a:r>
            <a:rPr kumimoji="1" lang="ja-JP" altLang="en-US" sz="1400">
              <a:solidFill>
                <a:sysClr val="windowText" lastClr="000000"/>
              </a:solidFill>
              <a:latin typeface="ＭＳ ゴシック" pitchFamily="49" charset="-128"/>
              <a:ea typeface="ＭＳ ゴシック" pitchFamily="49" charset="-128"/>
            </a:rPr>
            <a:t>　その他に影響が大きい会計として、上水道事業会計と病院事業会計がある。上水道事業会計においては、老朽化した給配水施設・水道管の更新や耐震化を計画的に進める必要があることが課題となっている。</a:t>
          </a:r>
        </a:p>
        <a:p>
          <a:r>
            <a:rPr kumimoji="1" lang="ja-JP" altLang="en-US" sz="1400">
              <a:solidFill>
                <a:sysClr val="windowText" lastClr="000000"/>
              </a:solidFill>
              <a:latin typeface="ＭＳ ゴシック" pitchFamily="49" charset="-128"/>
              <a:ea typeface="ＭＳ ゴシック" pitchFamily="49" charset="-128"/>
            </a:rPr>
            <a:t>　また、病院事業会計においては、コロナ関係の補助金の終了に伴い、収益的収支が約</a:t>
          </a:r>
          <a:r>
            <a:rPr kumimoji="1" lang="en-US" altLang="ja-JP" sz="1400">
              <a:solidFill>
                <a:sysClr val="windowText" lastClr="000000"/>
              </a:solidFill>
              <a:latin typeface="ＭＳ ゴシック" pitchFamily="49" charset="-128"/>
              <a:ea typeface="ＭＳ ゴシック" pitchFamily="49" charset="-128"/>
            </a:rPr>
            <a:t>11</a:t>
          </a:r>
          <a:r>
            <a:rPr kumimoji="1" lang="ja-JP" altLang="en-US" sz="1400">
              <a:solidFill>
                <a:sysClr val="windowText" lastClr="000000"/>
              </a:solidFill>
              <a:latin typeface="ＭＳ ゴシック" pitchFamily="49" charset="-128"/>
              <a:ea typeface="ＭＳ ゴシック" pitchFamily="49" charset="-128"/>
            </a:rPr>
            <a:t>億円の赤字となった。過去に発行した地方債の償還負担が大きいこと、また、病院開設から</a:t>
          </a:r>
          <a:r>
            <a:rPr kumimoji="1" lang="en-US" altLang="ja-JP" sz="1400">
              <a:solidFill>
                <a:sysClr val="windowText" lastClr="000000"/>
              </a:solidFill>
              <a:latin typeface="ＭＳ ゴシック" pitchFamily="49" charset="-128"/>
              <a:ea typeface="ＭＳ ゴシック" pitchFamily="49" charset="-128"/>
            </a:rPr>
            <a:t>25</a:t>
          </a:r>
          <a:r>
            <a:rPr kumimoji="1" lang="ja-JP" altLang="en-US" sz="1400">
              <a:solidFill>
                <a:sysClr val="windowText" lastClr="000000"/>
              </a:solidFill>
              <a:latin typeface="ＭＳ ゴシック" pitchFamily="49" charset="-128"/>
              <a:ea typeface="ＭＳ ゴシック" pitchFamily="49" charset="-128"/>
            </a:rPr>
            <a:t>年以上経過しているため、医療機器や施設の老朽化が進んでいることが課題となっている。</a:t>
          </a: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88885551</v>
      </c>
      <c r="BO4" s="371"/>
      <c r="BP4" s="371"/>
      <c r="BQ4" s="371"/>
      <c r="BR4" s="371"/>
      <c r="BS4" s="371"/>
      <c r="BT4" s="371"/>
      <c r="BU4" s="372"/>
      <c r="BV4" s="370">
        <v>86846591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1.7</v>
      </c>
      <c r="CU4" s="377"/>
      <c r="CV4" s="377"/>
      <c r="CW4" s="377"/>
      <c r="CX4" s="377"/>
      <c r="CY4" s="377"/>
      <c r="CZ4" s="377"/>
      <c r="DA4" s="378"/>
      <c r="DB4" s="376">
        <v>2.9</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87824604</v>
      </c>
      <c r="BO5" s="408"/>
      <c r="BP5" s="408"/>
      <c r="BQ5" s="408"/>
      <c r="BR5" s="408"/>
      <c r="BS5" s="408"/>
      <c r="BT5" s="408"/>
      <c r="BU5" s="409"/>
      <c r="BV5" s="407">
        <v>85007317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94.6</v>
      </c>
      <c r="CU5" s="405"/>
      <c r="CV5" s="405"/>
      <c r="CW5" s="405"/>
      <c r="CX5" s="405"/>
      <c r="CY5" s="405"/>
      <c r="CZ5" s="405"/>
      <c r="DA5" s="406"/>
      <c r="DB5" s="404">
        <v>93.6</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1060947</v>
      </c>
      <c r="BO6" s="408"/>
      <c r="BP6" s="408"/>
      <c r="BQ6" s="408"/>
      <c r="BR6" s="408"/>
      <c r="BS6" s="408"/>
      <c r="BT6" s="408"/>
      <c r="BU6" s="409"/>
      <c r="BV6" s="407">
        <v>1839274</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95.6</v>
      </c>
      <c r="CU6" s="445"/>
      <c r="CV6" s="445"/>
      <c r="CW6" s="445"/>
      <c r="CX6" s="445"/>
      <c r="CY6" s="445"/>
      <c r="CZ6" s="445"/>
      <c r="DA6" s="446"/>
      <c r="DB6" s="444">
        <v>95.6</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272638</v>
      </c>
      <c r="BO7" s="408"/>
      <c r="BP7" s="408"/>
      <c r="BQ7" s="408"/>
      <c r="BR7" s="408"/>
      <c r="BS7" s="408"/>
      <c r="BT7" s="408"/>
      <c r="BU7" s="409"/>
      <c r="BV7" s="407">
        <v>518802</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45893448</v>
      </c>
      <c r="CU7" s="408"/>
      <c r="CV7" s="408"/>
      <c r="CW7" s="408"/>
      <c r="CX7" s="408"/>
      <c r="CY7" s="408"/>
      <c r="CZ7" s="408"/>
      <c r="DA7" s="409"/>
      <c r="DB7" s="407">
        <v>44770540</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788309</v>
      </c>
      <c r="BO8" s="408"/>
      <c r="BP8" s="408"/>
      <c r="BQ8" s="408"/>
      <c r="BR8" s="408"/>
      <c r="BS8" s="408"/>
      <c r="BT8" s="408"/>
      <c r="BU8" s="409"/>
      <c r="BV8" s="407">
        <v>1320472</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0.61</v>
      </c>
      <c r="CU8" s="448"/>
      <c r="CV8" s="448"/>
      <c r="CW8" s="448"/>
      <c r="CX8" s="448"/>
      <c r="CY8" s="448"/>
      <c r="CZ8" s="448"/>
      <c r="DA8" s="449"/>
      <c r="DB8" s="447">
        <v>0.61</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190658</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-532163</v>
      </c>
      <c r="BO9" s="408"/>
      <c r="BP9" s="408"/>
      <c r="BQ9" s="408"/>
      <c r="BR9" s="408"/>
      <c r="BS9" s="408"/>
      <c r="BT9" s="408"/>
      <c r="BU9" s="409"/>
      <c r="BV9" s="407">
        <v>351141</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10</v>
      </c>
      <c r="CU9" s="405"/>
      <c r="CV9" s="405"/>
      <c r="CW9" s="405"/>
      <c r="CX9" s="405"/>
      <c r="CY9" s="405"/>
      <c r="CZ9" s="405"/>
      <c r="DA9" s="406"/>
      <c r="DB9" s="404">
        <v>10.4</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194911</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60950</v>
      </c>
      <c r="BO10" s="408"/>
      <c r="BP10" s="408"/>
      <c r="BQ10" s="408"/>
      <c r="BR10" s="408"/>
      <c r="BS10" s="408"/>
      <c r="BT10" s="408"/>
      <c r="BU10" s="409"/>
      <c r="BV10" s="407">
        <v>4087</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186596</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650000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182389</v>
      </c>
      <c r="S13" s="492"/>
      <c r="T13" s="492"/>
      <c r="U13" s="492"/>
      <c r="V13" s="493"/>
      <c r="W13" s="423" t="s">
        <v>131</v>
      </c>
      <c r="X13" s="424"/>
      <c r="Y13" s="424"/>
      <c r="Z13" s="424"/>
      <c r="AA13" s="424"/>
      <c r="AB13" s="414"/>
      <c r="AC13" s="458">
        <v>1100</v>
      </c>
      <c r="AD13" s="459"/>
      <c r="AE13" s="459"/>
      <c r="AF13" s="459"/>
      <c r="AG13" s="501"/>
      <c r="AH13" s="458">
        <v>1098</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-471213</v>
      </c>
      <c r="BO13" s="408"/>
      <c r="BP13" s="408"/>
      <c r="BQ13" s="408"/>
      <c r="BR13" s="408"/>
      <c r="BS13" s="408"/>
      <c r="BT13" s="408"/>
      <c r="BU13" s="409"/>
      <c r="BV13" s="407">
        <v>-294772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3.8</v>
      </c>
      <c r="CU13" s="405"/>
      <c r="CV13" s="405"/>
      <c r="CW13" s="405"/>
      <c r="CX13" s="405"/>
      <c r="CY13" s="405"/>
      <c r="CZ13" s="405"/>
      <c r="DA13" s="406"/>
      <c r="DB13" s="404">
        <v>4.8</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188002</v>
      </c>
      <c r="S14" s="492"/>
      <c r="T14" s="492"/>
      <c r="U14" s="492"/>
      <c r="V14" s="493"/>
      <c r="W14" s="397"/>
      <c r="X14" s="398"/>
      <c r="Y14" s="398"/>
      <c r="Z14" s="398"/>
      <c r="AA14" s="398"/>
      <c r="AB14" s="387"/>
      <c r="AC14" s="494">
        <v>1.5</v>
      </c>
      <c r="AD14" s="495"/>
      <c r="AE14" s="495"/>
      <c r="AF14" s="495"/>
      <c r="AG14" s="496"/>
      <c r="AH14" s="494">
        <v>1.4</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184301</v>
      </c>
      <c r="S15" s="492"/>
      <c r="T15" s="492"/>
      <c r="U15" s="492"/>
      <c r="V15" s="493"/>
      <c r="W15" s="423" t="s">
        <v>137</v>
      </c>
      <c r="X15" s="424"/>
      <c r="Y15" s="424"/>
      <c r="Z15" s="424"/>
      <c r="AA15" s="424"/>
      <c r="AB15" s="414"/>
      <c r="AC15" s="458">
        <v>18071</v>
      </c>
      <c r="AD15" s="459"/>
      <c r="AE15" s="459"/>
      <c r="AF15" s="459"/>
      <c r="AG15" s="501"/>
      <c r="AH15" s="458">
        <v>19959</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23319549</v>
      </c>
      <c r="BO15" s="371"/>
      <c r="BP15" s="371"/>
      <c r="BQ15" s="371"/>
      <c r="BR15" s="371"/>
      <c r="BS15" s="371"/>
      <c r="BT15" s="371"/>
      <c r="BU15" s="372"/>
      <c r="BV15" s="370">
        <v>23105439</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24.3</v>
      </c>
      <c r="AD16" s="495"/>
      <c r="AE16" s="495"/>
      <c r="AF16" s="495"/>
      <c r="AG16" s="496"/>
      <c r="AH16" s="494">
        <v>25.5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39157560</v>
      </c>
      <c r="BO16" s="408"/>
      <c r="BP16" s="408"/>
      <c r="BQ16" s="408"/>
      <c r="BR16" s="408"/>
      <c r="BS16" s="408"/>
      <c r="BT16" s="408"/>
      <c r="BU16" s="409"/>
      <c r="BV16" s="407">
        <v>37682786</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55230</v>
      </c>
      <c r="AD17" s="459"/>
      <c r="AE17" s="459"/>
      <c r="AF17" s="459"/>
      <c r="AG17" s="501"/>
      <c r="AH17" s="458">
        <v>57065</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29557866</v>
      </c>
      <c r="BO17" s="408"/>
      <c r="BP17" s="408"/>
      <c r="BQ17" s="408"/>
      <c r="BR17" s="408"/>
      <c r="BS17" s="408"/>
      <c r="BT17" s="408"/>
      <c r="BU17" s="409"/>
      <c r="BV17" s="407">
        <v>29263075</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72.72</v>
      </c>
      <c r="M18" s="531"/>
      <c r="N18" s="531"/>
      <c r="O18" s="531"/>
      <c r="P18" s="531"/>
      <c r="Q18" s="531"/>
      <c r="R18" s="532"/>
      <c r="S18" s="532"/>
      <c r="T18" s="532"/>
      <c r="U18" s="532"/>
      <c r="V18" s="533"/>
      <c r="W18" s="425"/>
      <c r="X18" s="426"/>
      <c r="Y18" s="426"/>
      <c r="Z18" s="426"/>
      <c r="AA18" s="426"/>
      <c r="AB18" s="417"/>
      <c r="AC18" s="534">
        <v>74.2</v>
      </c>
      <c r="AD18" s="535"/>
      <c r="AE18" s="535"/>
      <c r="AF18" s="535"/>
      <c r="AG18" s="536"/>
      <c r="AH18" s="534">
        <v>73</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44785638</v>
      </c>
      <c r="BO18" s="408"/>
      <c r="BP18" s="408"/>
      <c r="BQ18" s="408"/>
      <c r="BR18" s="408"/>
      <c r="BS18" s="408"/>
      <c r="BT18" s="408"/>
      <c r="BU18" s="409"/>
      <c r="BV18" s="407">
        <v>42628353</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2622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55158507</v>
      </c>
      <c r="BO19" s="408"/>
      <c r="BP19" s="408"/>
      <c r="BQ19" s="408"/>
      <c r="BR19" s="408"/>
      <c r="BS19" s="408"/>
      <c r="BT19" s="408"/>
      <c r="BU19" s="409"/>
      <c r="BV19" s="407">
        <v>54177180</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79073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49895085</v>
      </c>
      <c r="BO22" s="371"/>
      <c r="BP22" s="371"/>
      <c r="BQ22" s="371"/>
      <c r="BR22" s="371"/>
      <c r="BS22" s="371"/>
      <c r="BT22" s="371"/>
      <c r="BU22" s="372"/>
      <c r="BV22" s="370">
        <v>51206296</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42982105</v>
      </c>
      <c r="BO23" s="408"/>
      <c r="BP23" s="408"/>
      <c r="BQ23" s="408"/>
      <c r="BR23" s="408"/>
      <c r="BS23" s="408"/>
      <c r="BT23" s="408"/>
      <c r="BU23" s="409"/>
      <c r="BV23" s="407">
        <v>43635302</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9900</v>
      </c>
      <c r="R24" s="459"/>
      <c r="S24" s="459"/>
      <c r="T24" s="459"/>
      <c r="U24" s="459"/>
      <c r="V24" s="501"/>
      <c r="W24" s="553"/>
      <c r="X24" s="554"/>
      <c r="Y24" s="555"/>
      <c r="Z24" s="457" t="s">
        <v>162</v>
      </c>
      <c r="AA24" s="437"/>
      <c r="AB24" s="437"/>
      <c r="AC24" s="437"/>
      <c r="AD24" s="437"/>
      <c r="AE24" s="437"/>
      <c r="AF24" s="437"/>
      <c r="AG24" s="438"/>
      <c r="AH24" s="458">
        <v>1204</v>
      </c>
      <c r="AI24" s="459"/>
      <c r="AJ24" s="459"/>
      <c r="AK24" s="459"/>
      <c r="AL24" s="501"/>
      <c r="AM24" s="458">
        <v>3725176</v>
      </c>
      <c r="AN24" s="459"/>
      <c r="AO24" s="459"/>
      <c r="AP24" s="459"/>
      <c r="AQ24" s="459"/>
      <c r="AR24" s="501"/>
      <c r="AS24" s="458">
        <v>3094</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23335701</v>
      </c>
      <c r="BO24" s="408"/>
      <c r="BP24" s="408"/>
      <c r="BQ24" s="408"/>
      <c r="BR24" s="408"/>
      <c r="BS24" s="408"/>
      <c r="BT24" s="408"/>
      <c r="BU24" s="409"/>
      <c r="BV24" s="407">
        <v>22407822</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8500</v>
      </c>
      <c r="R25" s="459"/>
      <c r="S25" s="459"/>
      <c r="T25" s="459"/>
      <c r="U25" s="459"/>
      <c r="V25" s="501"/>
      <c r="W25" s="553"/>
      <c r="X25" s="554"/>
      <c r="Y25" s="555"/>
      <c r="Z25" s="457" t="s">
        <v>165</v>
      </c>
      <c r="AA25" s="437"/>
      <c r="AB25" s="437"/>
      <c r="AC25" s="437"/>
      <c r="AD25" s="437"/>
      <c r="AE25" s="437"/>
      <c r="AF25" s="437"/>
      <c r="AG25" s="438"/>
      <c r="AH25" s="458">
        <v>194</v>
      </c>
      <c r="AI25" s="459"/>
      <c r="AJ25" s="459"/>
      <c r="AK25" s="459"/>
      <c r="AL25" s="501"/>
      <c r="AM25" s="458">
        <v>622352</v>
      </c>
      <c r="AN25" s="459"/>
      <c r="AO25" s="459"/>
      <c r="AP25" s="459"/>
      <c r="AQ25" s="459"/>
      <c r="AR25" s="501"/>
      <c r="AS25" s="458">
        <v>3208</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5856425</v>
      </c>
      <c r="BO25" s="371"/>
      <c r="BP25" s="371"/>
      <c r="BQ25" s="371"/>
      <c r="BR25" s="371"/>
      <c r="BS25" s="371"/>
      <c r="BT25" s="371"/>
      <c r="BU25" s="372"/>
      <c r="BV25" s="370">
        <v>6161528</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7500</v>
      </c>
      <c r="R26" s="459"/>
      <c r="S26" s="459"/>
      <c r="T26" s="459"/>
      <c r="U26" s="459"/>
      <c r="V26" s="501"/>
      <c r="W26" s="553"/>
      <c r="X26" s="554"/>
      <c r="Y26" s="555"/>
      <c r="Z26" s="457" t="s">
        <v>168</v>
      </c>
      <c r="AA26" s="559"/>
      <c r="AB26" s="559"/>
      <c r="AC26" s="559"/>
      <c r="AD26" s="559"/>
      <c r="AE26" s="559"/>
      <c r="AF26" s="559"/>
      <c r="AG26" s="560"/>
      <c r="AH26" s="458">
        <v>122</v>
      </c>
      <c r="AI26" s="459"/>
      <c r="AJ26" s="459"/>
      <c r="AK26" s="459"/>
      <c r="AL26" s="501"/>
      <c r="AM26" s="458">
        <v>381494</v>
      </c>
      <c r="AN26" s="459"/>
      <c r="AO26" s="459"/>
      <c r="AP26" s="459"/>
      <c r="AQ26" s="459"/>
      <c r="AR26" s="501"/>
      <c r="AS26" s="458">
        <v>3127</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631000</v>
      </c>
      <c r="BO26" s="408"/>
      <c r="BP26" s="408"/>
      <c r="BQ26" s="408"/>
      <c r="BR26" s="408"/>
      <c r="BS26" s="408"/>
      <c r="BT26" s="408"/>
      <c r="BU26" s="409"/>
      <c r="BV26" s="407">
        <v>590128</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6600</v>
      </c>
      <c r="R27" s="459"/>
      <c r="S27" s="459"/>
      <c r="T27" s="459"/>
      <c r="U27" s="459"/>
      <c r="V27" s="501"/>
      <c r="W27" s="553"/>
      <c r="X27" s="554"/>
      <c r="Y27" s="555"/>
      <c r="Z27" s="457" t="s">
        <v>171</v>
      </c>
      <c r="AA27" s="437"/>
      <c r="AB27" s="437"/>
      <c r="AC27" s="437"/>
      <c r="AD27" s="437"/>
      <c r="AE27" s="437"/>
      <c r="AF27" s="437"/>
      <c r="AG27" s="438"/>
      <c r="AH27" s="458">
        <v>111</v>
      </c>
      <c r="AI27" s="459"/>
      <c r="AJ27" s="459"/>
      <c r="AK27" s="459"/>
      <c r="AL27" s="501"/>
      <c r="AM27" s="458">
        <v>421318</v>
      </c>
      <c r="AN27" s="459"/>
      <c r="AO27" s="459"/>
      <c r="AP27" s="459"/>
      <c r="AQ27" s="459"/>
      <c r="AR27" s="501"/>
      <c r="AS27" s="458">
        <v>3796</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2213436</v>
      </c>
      <c r="BO27" s="527"/>
      <c r="BP27" s="527"/>
      <c r="BQ27" s="527"/>
      <c r="BR27" s="527"/>
      <c r="BS27" s="527"/>
      <c r="BT27" s="527"/>
      <c r="BU27" s="528"/>
      <c r="BV27" s="526">
        <v>2213436</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6300</v>
      </c>
      <c r="R28" s="459"/>
      <c r="S28" s="459"/>
      <c r="T28" s="459"/>
      <c r="U28" s="459"/>
      <c r="V28" s="501"/>
      <c r="W28" s="553"/>
      <c r="X28" s="554"/>
      <c r="Y28" s="555"/>
      <c r="Z28" s="457" t="s">
        <v>174</v>
      </c>
      <c r="AA28" s="437"/>
      <c r="AB28" s="437"/>
      <c r="AC28" s="437"/>
      <c r="AD28" s="437"/>
      <c r="AE28" s="437"/>
      <c r="AF28" s="437"/>
      <c r="AG28" s="438"/>
      <c r="AH28" s="458">
        <v>33</v>
      </c>
      <c r="AI28" s="459"/>
      <c r="AJ28" s="459"/>
      <c r="AK28" s="459"/>
      <c r="AL28" s="501"/>
      <c r="AM28" s="458">
        <v>98868</v>
      </c>
      <c r="AN28" s="459"/>
      <c r="AO28" s="459"/>
      <c r="AP28" s="459"/>
      <c r="AQ28" s="459"/>
      <c r="AR28" s="501"/>
      <c r="AS28" s="458">
        <v>2996</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5135081</v>
      </c>
      <c r="BO28" s="371"/>
      <c r="BP28" s="371"/>
      <c r="BQ28" s="371"/>
      <c r="BR28" s="371"/>
      <c r="BS28" s="371"/>
      <c r="BT28" s="371"/>
      <c r="BU28" s="372"/>
      <c r="BV28" s="370">
        <v>4474131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22</v>
      </c>
      <c r="M29" s="459"/>
      <c r="N29" s="459"/>
      <c r="O29" s="459"/>
      <c r="P29" s="501"/>
      <c r="Q29" s="458">
        <v>6000</v>
      </c>
      <c r="R29" s="459"/>
      <c r="S29" s="459"/>
      <c r="T29" s="459"/>
      <c r="U29" s="459"/>
      <c r="V29" s="501"/>
      <c r="W29" s="556"/>
      <c r="X29" s="557"/>
      <c r="Y29" s="558"/>
      <c r="Z29" s="457" t="s">
        <v>177</v>
      </c>
      <c r="AA29" s="437"/>
      <c r="AB29" s="437"/>
      <c r="AC29" s="437"/>
      <c r="AD29" s="437"/>
      <c r="AE29" s="437"/>
      <c r="AF29" s="437"/>
      <c r="AG29" s="438"/>
      <c r="AH29" s="458">
        <v>1348</v>
      </c>
      <c r="AI29" s="459"/>
      <c r="AJ29" s="459"/>
      <c r="AK29" s="459"/>
      <c r="AL29" s="501"/>
      <c r="AM29" s="458">
        <v>4245362</v>
      </c>
      <c r="AN29" s="459"/>
      <c r="AO29" s="459"/>
      <c r="AP29" s="459"/>
      <c r="AQ29" s="459"/>
      <c r="AR29" s="501"/>
      <c r="AS29" s="458">
        <v>3149</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3129124</v>
      </c>
      <c r="BO29" s="408"/>
      <c r="BP29" s="408"/>
      <c r="BQ29" s="408"/>
      <c r="BR29" s="408"/>
      <c r="BS29" s="408"/>
      <c r="BT29" s="408"/>
      <c r="BU29" s="409"/>
      <c r="BV29" s="407">
        <v>2738685</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98.9</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8537306</v>
      </c>
      <c r="BO30" s="527"/>
      <c r="BP30" s="527"/>
      <c r="BQ30" s="527"/>
      <c r="BR30" s="527"/>
      <c r="BS30" s="527"/>
      <c r="BT30" s="527"/>
      <c r="BU30" s="528"/>
      <c r="BV30" s="526">
        <v>7957798</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IF('各会計、関係団体の財政状況及び健全化判断比率'!B32="","",'各会計、関係団体の財政状況及び健全化判断比率'!B32)</f>
        <v>上水道事業会計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10</v>
      </c>
      <c r="BX34" s="597"/>
      <c r="BY34" s="598" t="str">
        <f>IF('各会計、関係団体の財政状況及び健全化判断比率'!B68="","",'各会計、関係団体の財政状況及び健全化判断比率'!B68)</f>
        <v>岸和田市貝塚市清掃施設組合（一般会計）</v>
      </c>
      <c r="BZ34" s="598"/>
      <c r="CA34" s="598"/>
      <c r="CB34" s="598"/>
      <c r="CC34" s="598"/>
      <c r="CD34" s="598"/>
      <c r="CE34" s="598"/>
      <c r="CF34" s="598"/>
      <c r="CG34" s="598"/>
      <c r="CH34" s="598"/>
      <c r="CI34" s="598"/>
      <c r="CJ34" s="598"/>
      <c r="CK34" s="598"/>
      <c r="CL34" s="598"/>
      <c r="CM34" s="598"/>
      <c r="CN34" s="169"/>
      <c r="CO34" s="597">
        <f>IF(CQ34="","",MAX(C34:D43,U34:V43,AM34:AN43,BE34:BF43,BW34:BX43)+1)</f>
        <v>16</v>
      </c>
      <c r="CP34" s="597"/>
      <c r="CQ34" s="598" t="str">
        <f>IF('各会計、関係団体の財政状況及び健全化判断比率'!BS7="","",'各会計、関係団体の財政状況及び健全化判断比率'!BS7)</f>
        <v>岸和田市公園緑化協会</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土地取得事業特別会計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IF('各会計、関係団体の財政状況及び健全化判断比率'!B33="","",'各会計、関係団体の財政状況及び健全化判断比率'!B33)</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11</v>
      </c>
      <c r="BX35" s="597"/>
      <c r="BY35" s="598" t="str">
        <f>IF('各会計、関係団体の財政状況及び健全化判断比率'!B69="","",'各会計、関係団体の財政状況及び健全化判断比率'!B69)</f>
        <v>大阪府都市ボートレース企業団（ﾓｰﾀｰﾎﾞｰﾄ競走事業会計）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f t="shared" si="0"/>
        <v>9</v>
      </c>
      <c r="AN36" s="597"/>
      <c r="AO36" s="598" t="str">
        <f>IF('各会計、関係団体の財政状況及び健全化判断比率'!B34="","",'各会計、関係団体の財政状況及び健全化判断比率'!B34)</f>
        <v>病院事業会計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12</v>
      </c>
      <c r="BX36" s="597"/>
      <c r="BY36" s="598" t="str">
        <f>IF('各会計、関係団体の財政状況及び健全化判断比率'!B70="","",'各会計、関係団体の財政状況及び健全化判断比率'!B70)</f>
        <v>大阪府後期高齢者医療広域連合（一般会計）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6</v>
      </c>
      <c r="V37" s="597"/>
      <c r="W37" s="598" t="str">
        <f>IF('各会計、関係団体の財政状況及び健全化判断比率'!B31="","",'各会計、関係団体の財政状況及び健全化判断比率'!B31)</f>
        <v>自転車競技事業特別会計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13</v>
      </c>
      <c r="BX37" s="597"/>
      <c r="BY37" s="598" t="str">
        <f>IF('各会計、関係団体の財政状況及び健全化判断比率'!B71="","",'各会計、関係団体の財政状況及び健全化判断比率'!B71)</f>
        <v>大阪府後期高齢者医療広域連合（後期高齢者医療特別会計）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14</v>
      </c>
      <c r="BX38" s="597"/>
      <c r="BY38" s="598" t="str">
        <f>IF('各会計、関係団体の財政状況及び健全化判断比率'!B72="","",'各会計、関係団体の財政状況及び健全化判断比率'!B72)</f>
        <v>大阪広域水道企業団（水道事業会計）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15</v>
      </c>
      <c r="BX39" s="597"/>
      <c r="BY39" s="598" t="str">
        <f>IF('各会計、関係団体の財政状況及び健全化判断比率'!B73="","",'各会計、関係団体の財政状況及び健全化判断比率'!B73)</f>
        <v>大阪広域水道企業団（工業用水道事業会計）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S7i2BkmN5NQLRZnqj5aw45jAPY+NFhPHeQxRPAfdKgwJ9brMWPsNKzVCvPyOwG5Q8cX1YCjdTAOmeKXaZyP3Uw==" saltValue="LoSRIl1gDKaII5NU6vb1M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1" t="s">
        <v>535</v>
      </c>
      <c r="D34" s="1151"/>
      <c r="E34" s="1152"/>
      <c r="F34" s="32">
        <v>2.41</v>
      </c>
      <c r="G34" s="33">
        <v>2.97</v>
      </c>
      <c r="H34" s="33">
        <v>3.31</v>
      </c>
      <c r="I34" s="33">
        <v>5.62</v>
      </c>
      <c r="J34" s="34">
        <v>6.01</v>
      </c>
      <c r="K34" s="22"/>
      <c r="L34" s="22"/>
      <c r="M34" s="22"/>
      <c r="N34" s="22"/>
      <c r="O34" s="22"/>
      <c r="P34" s="22"/>
    </row>
    <row r="35" spans="1:16" ht="39" customHeight="1" x14ac:dyDescent="0.2">
      <c r="A35" s="22"/>
      <c r="B35" s="35"/>
      <c r="C35" s="1145" t="s">
        <v>536</v>
      </c>
      <c r="D35" s="1146"/>
      <c r="E35" s="1147"/>
      <c r="F35" s="36">
        <v>0.04</v>
      </c>
      <c r="G35" s="37">
        <v>3.88</v>
      </c>
      <c r="H35" s="37">
        <v>6.75</v>
      </c>
      <c r="I35" s="37">
        <v>6.77</v>
      </c>
      <c r="J35" s="38">
        <v>3.2</v>
      </c>
      <c r="K35" s="22"/>
      <c r="L35" s="22"/>
      <c r="M35" s="22"/>
      <c r="N35" s="22"/>
      <c r="O35" s="22"/>
      <c r="P35" s="22"/>
    </row>
    <row r="36" spans="1:16" ht="39" customHeight="1" x14ac:dyDescent="0.2">
      <c r="A36" s="22"/>
      <c r="B36" s="35"/>
      <c r="C36" s="1145" t="s">
        <v>537</v>
      </c>
      <c r="D36" s="1146"/>
      <c r="E36" s="1147"/>
      <c r="F36" s="36">
        <v>1.85</v>
      </c>
      <c r="G36" s="37">
        <v>5.0599999999999996</v>
      </c>
      <c r="H36" s="37">
        <v>2.19</v>
      </c>
      <c r="I36" s="37">
        <v>2.94</v>
      </c>
      <c r="J36" s="38">
        <v>1.71</v>
      </c>
      <c r="K36" s="22"/>
      <c r="L36" s="22"/>
      <c r="M36" s="22"/>
      <c r="N36" s="22"/>
      <c r="O36" s="22"/>
      <c r="P36" s="22"/>
    </row>
    <row r="37" spans="1:16" ht="39" customHeight="1" x14ac:dyDescent="0.2">
      <c r="A37" s="22"/>
      <c r="B37" s="35"/>
      <c r="C37" s="1145" t="s">
        <v>538</v>
      </c>
      <c r="D37" s="1146"/>
      <c r="E37" s="1147"/>
      <c r="F37" s="36">
        <v>1.1100000000000001</v>
      </c>
      <c r="G37" s="37">
        <v>0.86</v>
      </c>
      <c r="H37" s="37">
        <v>0.52</v>
      </c>
      <c r="I37" s="37">
        <v>0.2</v>
      </c>
      <c r="J37" s="38">
        <v>0.22</v>
      </c>
      <c r="K37" s="22"/>
      <c r="L37" s="22"/>
      <c r="M37" s="22"/>
      <c r="N37" s="22"/>
      <c r="O37" s="22"/>
      <c r="P37" s="22"/>
    </row>
    <row r="38" spans="1:16" ht="39" customHeight="1" x14ac:dyDescent="0.2">
      <c r="A38" s="22"/>
      <c r="B38" s="35"/>
      <c r="C38" s="1145" t="s">
        <v>539</v>
      </c>
      <c r="D38" s="1146"/>
      <c r="E38" s="1147"/>
      <c r="F38" s="36">
        <v>7.0000000000000007E-2</v>
      </c>
      <c r="G38" s="37">
        <v>0.06</v>
      </c>
      <c r="H38" s="37">
        <v>0.08</v>
      </c>
      <c r="I38" s="37">
        <v>0.09</v>
      </c>
      <c r="J38" s="38">
        <v>0.1</v>
      </c>
      <c r="K38" s="22"/>
      <c r="L38" s="22"/>
      <c r="M38" s="22"/>
      <c r="N38" s="22"/>
      <c r="O38" s="22"/>
      <c r="P38" s="22"/>
    </row>
    <row r="39" spans="1:16" ht="39" customHeight="1" x14ac:dyDescent="0.2">
      <c r="A39" s="22"/>
      <c r="B39" s="35"/>
      <c r="C39" s="1145" t="s">
        <v>540</v>
      </c>
      <c r="D39" s="1146"/>
      <c r="E39" s="1147"/>
      <c r="F39" s="36">
        <v>0.04</v>
      </c>
      <c r="G39" s="37">
        <v>0.06</v>
      </c>
      <c r="H39" s="37">
        <v>0.05</v>
      </c>
      <c r="I39" s="37">
        <v>0.08</v>
      </c>
      <c r="J39" s="38">
        <v>0.08</v>
      </c>
      <c r="K39" s="22"/>
      <c r="L39" s="22"/>
      <c r="M39" s="22"/>
      <c r="N39" s="22"/>
      <c r="O39" s="22"/>
      <c r="P39" s="22"/>
    </row>
    <row r="40" spans="1:16" ht="39" customHeight="1" x14ac:dyDescent="0.2">
      <c r="A40" s="22"/>
      <c r="B40" s="35"/>
      <c r="C40" s="1145" t="s">
        <v>541</v>
      </c>
      <c r="D40" s="1146"/>
      <c r="E40" s="1147"/>
      <c r="F40" s="36">
        <v>0.7</v>
      </c>
      <c r="G40" s="37">
        <v>0.52</v>
      </c>
      <c r="H40" s="37">
        <v>0.44</v>
      </c>
      <c r="I40" s="37">
        <v>7.0000000000000007E-2</v>
      </c>
      <c r="J40" s="38">
        <v>0.06</v>
      </c>
      <c r="K40" s="22"/>
      <c r="L40" s="22"/>
      <c r="M40" s="22"/>
      <c r="N40" s="22"/>
      <c r="O40" s="22"/>
      <c r="P40" s="22"/>
    </row>
    <row r="41" spans="1:16" ht="39" customHeight="1" x14ac:dyDescent="0.2">
      <c r="A41" s="22"/>
      <c r="B41" s="35"/>
      <c r="C41" s="1145" t="s">
        <v>542</v>
      </c>
      <c r="D41" s="1146"/>
      <c r="E41" s="1147"/>
      <c r="F41" s="36">
        <v>0</v>
      </c>
      <c r="G41" s="37">
        <v>0</v>
      </c>
      <c r="H41" s="37">
        <v>0</v>
      </c>
      <c r="I41" s="37">
        <v>0</v>
      </c>
      <c r="J41" s="38">
        <v>0</v>
      </c>
      <c r="K41" s="22"/>
      <c r="L41" s="22"/>
      <c r="M41" s="22"/>
      <c r="N41" s="22"/>
      <c r="O41" s="22"/>
      <c r="P41" s="22"/>
    </row>
    <row r="42" spans="1:16" ht="39" customHeight="1" x14ac:dyDescent="0.2">
      <c r="A42" s="22"/>
      <c r="B42" s="39"/>
      <c r="C42" s="1145" t="s">
        <v>543</v>
      </c>
      <c r="D42" s="1146"/>
      <c r="E42" s="1147"/>
      <c r="F42" s="36" t="s">
        <v>489</v>
      </c>
      <c r="G42" s="37" t="s">
        <v>489</v>
      </c>
      <c r="H42" s="37" t="s">
        <v>489</v>
      </c>
      <c r="I42" s="37" t="s">
        <v>489</v>
      </c>
      <c r="J42" s="38" t="s">
        <v>489</v>
      </c>
      <c r="K42" s="22"/>
      <c r="L42" s="22"/>
      <c r="M42" s="22"/>
      <c r="N42" s="22"/>
      <c r="O42" s="22"/>
      <c r="P42" s="22"/>
    </row>
    <row r="43" spans="1:16" ht="39" customHeight="1" thickBot="1" x14ac:dyDescent="0.25">
      <c r="A43" s="22"/>
      <c r="B43" s="40"/>
      <c r="C43" s="1148" t="s">
        <v>544</v>
      </c>
      <c r="D43" s="1149"/>
      <c r="E43" s="1150"/>
      <c r="F43" s="41">
        <v>0.17</v>
      </c>
      <c r="G43" s="42">
        <v>0.05</v>
      </c>
      <c r="H43" s="42">
        <v>0</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yMZMQAhGLWzh1bfROp4Vvf2+84FMCphDXOQCkguKToWYnCm8UTlp/OQRdJ5OHOZFaqobJYnXB+aqtBS0xt11ZQ==" saltValue="LcdZZKypoWvGfB74S4CSc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election activeCell="N49" sqref="N49"/>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7273</v>
      </c>
      <c r="L45" s="60">
        <v>6696</v>
      </c>
      <c r="M45" s="60">
        <v>7824</v>
      </c>
      <c r="N45" s="60">
        <v>5644</v>
      </c>
      <c r="O45" s="61">
        <v>5461</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489</v>
      </c>
      <c r="L46" s="64" t="s">
        <v>489</v>
      </c>
      <c r="M46" s="64" t="s">
        <v>489</v>
      </c>
      <c r="N46" s="64" t="s">
        <v>489</v>
      </c>
      <c r="O46" s="65" t="s">
        <v>489</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489</v>
      </c>
      <c r="L47" s="64" t="s">
        <v>489</v>
      </c>
      <c r="M47" s="64" t="s">
        <v>489</v>
      </c>
      <c r="N47" s="64" t="s">
        <v>489</v>
      </c>
      <c r="O47" s="65" t="s">
        <v>489</v>
      </c>
      <c r="P47" s="48"/>
      <c r="Q47" s="48"/>
      <c r="R47" s="48"/>
      <c r="S47" s="48"/>
      <c r="T47" s="48"/>
      <c r="U47" s="48"/>
    </row>
    <row r="48" spans="1:21" ht="30.75" customHeight="1" x14ac:dyDescent="0.2">
      <c r="A48" s="48"/>
      <c r="B48" s="1155"/>
      <c r="C48" s="1156"/>
      <c r="D48" s="62"/>
      <c r="E48" s="1161" t="s">
        <v>13</v>
      </c>
      <c r="F48" s="1161"/>
      <c r="G48" s="1161"/>
      <c r="H48" s="1161"/>
      <c r="I48" s="1161"/>
      <c r="J48" s="1162"/>
      <c r="K48" s="63">
        <v>2651</v>
      </c>
      <c r="L48" s="64">
        <v>2608</v>
      </c>
      <c r="M48" s="64">
        <v>2586</v>
      </c>
      <c r="N48" s="64">
        <v>2502</v>
      </c>
      <c r="O48" s="65">
        <v>2556</v>
      </c>
      <c r="P48" s="48"/>
      <c r="Q48" s="48"/>
      <c r="R48" s="48"/>
      <c r="S48" s="48"/>
      <c r="T48" s="48"/>
      <c r="U48" s="48"/>
    </row>
    <row r="49" spans="1:21" ht="30.75" customHeight="1" x14ac:dyDescent="0.2">
      <c r="A49" s="48"/>
      <c r="B49" s="1155"/>
      <c r="C49" s="1156"/>
      <c r="D49" s="62"/>
      <c r="E49" s="1161" t="s">
        <v>14</v>
      </c>
      <c r="F49" s="1161"/>
      <c r="G49" s="1161"/>
      <c r="H49" s="1161"/>
      <c r="I49" s="1161"/>
      <c r="J49" s="1162"/>
      <c r="K49" s="63">
        <v>446</v>
      </c>
      <c r="L49" s="64">
        <v>262</v>
      </c>
      <c r="M49" s="64">
        <v>77</v>
      </c>
      <c r="N49" s="64">
        <v>130</v>
      </c>
      <c r="O49" s="65">
        <v>195</v>
      </c>
      <c r="P49" s="48"/>
      <c r="Q49" s="48"/>
      <c r="R49" s="48"/>
      <c r="S49" s="48"/>
      <c r="T49" s="48"/>
      <c r="U49" s="48"/>
    </row>
    <row r="50" spans="1:21" ht="30.75" customHeight="1" x14ac:dyDescent="0.2">
      <c r="A50" s="48"/>
      <c r="B50" s="1155"/>
      <c r="C50" s="1156"/>
      <c r="D50" s="62"/>
      <c r="E50" s="1161" t="s">
        <v>15</v>
      </c>
      <c r="F50" s="1161"/>
      <c r="G50" s="1161"/>
      <c r="H50" s="1161"/>
      <c r="I50" s="1161"/>
      <c r="J50" s="1162"/>
      <c r="K50" s="63">
        <v>51</v>
      </c>
      <c r="L50" s="64">
        <v>51</v>
      </c>
      <c r="M50" s="64">
        <v>51</v>
      </c>
      <c r="N50" s="64" t="s">
        <v>489</v>
      </c>
      <c r="O50" s="65" t="s">
        <v>489</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489</v>
      </c>
      <c r="L51" s="64" t="s">
        <v>489</v>
      </c>
      <c r="M51" s="64" t="s">
        <v>489</v>
      </c>
      <c r="N51" s="64" t="s">
        <v>489</v>
      </c>
      <c r="O51" s="65" t="s">
        <v>489</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8181</v>
      </c>
      <c r="L52" s="64">
        <v>7790</v>
      </c>
      <c r="M52" s="64">
        <v>7634</v>
      </c>
      <c r="N52" s="64">
        <v>7382</v>
      </c>
      <c r="O52" s="65">
        <v>7526</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2240</v>
      </c>
      <c r="L53" s="69">
        <v>1827</v>
      </c>
      <c r="M53" s="69">
        <v>2904</v>
      </c>
      <c r="N53" s="69">
        <v>894</v>
      </c>
      <c r="O53" s="70">
        <v>686</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ygp2XTctgwe1+X8tuxgHkxnsmTJ9cMJmFQdmLyh8FFWaFSVP8eLMJzaa/wwhppCbwldJpgsWvmwB1O3HcQQLKA==" saltValue="1Iy8KSZytvVYO+neF9hYF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527</v>
      </c>
      <c r="J40" s="103" t="s">
        <v>528</v>
      </c>
      <c r="K40" s="103" t="s">
        <v>529</v>
      </c>
      <c r="L40" s="103" t="s">
        <v>530</v>
      </c>
      <c r="M40" s="104" t="s">
        <v>531</v>
      </c>
    </row>
    <row r="41" spans="2:13" ht="27.75" customHeight="1" x14ac:dyDescent="0.2">
      <c r="B41" s="1184" t="s">
        <v>30</v>
      </c>
      <c r="C41" s="1185"/>
      <c r="D41" s="105"/>
      <c r="E41" s="1190" t="s">
        <v>31</v>
      </c>
      <c r="F41" s="1190"/>
      <c r="G41" s="1190"/>
      <c r="H41" s="1191"/>
      <c r="I41" s="343">
        <v>62223</v>
      </c>
      <c r="J41" s="344">
        <v>58262</v>
      </c>
      <c r="K41" s="344">
        <v>53433</v>
      </c>
      <c r="L41" s="344">
        <v>51206</v>
      </c>
      <c r="M41" s="345">
        <v>49895</v>
      </c>
    </row>
    <row r="42" spans="2:13" ht="27.75" customHeight="1" x14ac:dyDescent="0.2">
      <c r="B42" s="1186"/>
      <c r="C42" s="1187"/>
      <c r="D42" s="106"/>
      <c r="E42" s="1192" t="s">
        <v>32</v>
      </c>
      <c r="F42" s="1192"/>
      <c r="G42" s="1192"/>
      <c r="H42" s="1193"/>
      <c r="I42" s="346">
        <v>100</v>
      </c>
      <c r="J42" s="347">
        <v>51</v>
      </c>
      <c r="K42" s="347" t="s">
        <v>489</v>
      </c>
      <c r="L42" s="347" t="s">
        <v>489</v>
      </c>
      <c r="M42" s="348" t="s">
        <v>489</v>
      </c>
    </row>
    <row r="43" spans="2:13" ht="27.75" customHeight="1" x14ac:dyDescent="0.2">
      <c r="B43" s="1186"/>
      <c r="C43" s="1187"/>
      <c r="D43" s="106"/>
      <c r="E43" s="1192" t="s">
        <v>33</v>
      </c>
      <c r="F43" s="1192"/>
      <c r="G43" s="1192"/>
      <c r="H43" s="1193"/>
      <c r="I43" s="346">
        <v>24488</v>
      </c>
      <c r="J43" s="347">
        <v>22823</v>
      </c>
      <c r="K43" s="347">
        <v>21534</v>
      </c>
      <c r="L43" s="347">
        <v>19681</v>
      </c>
      <c r="M43" s="348">
        <v>19669</v>
      </c>
    </row>
    <row r="44" spans="2:13" ht="27.75" customHeight="1" x14ac:dyDescent="0.2">
      <c r="B44" s="1186"/>
      <c r="C44" s="1187"/>
      <c r="D44" s="106"/>
      <c r="E44" s="1192" t="s">
        <v>34</v>
      </c>
      <c r="F44" s="1192"/>
      <c r="G44" s="1192"/>
      <c r="H44" s="1193"/>
      <c r="I44" s="346">
        <v>1841</v>
      </c>
      <c r="J44" s="347">
        <v>2005</v>
      </c>
      <c r="K44" s="347">
        <v>2714</v>
      </c>
      <c r="L44" s="347">
        <v>3212</v>
      </c>
      <c r="M44" s="348">
        <v>3182</v>
      </c>
    </row>
    <row r="45" spans="2:13" ht="27.75" customHeight="1" x14ac:dyDescent="0.2">
      <c r="B45" s="1186"/>
      <c r="C45" s="1187"/>
      <c r="D45" s="106"/>
      <c r="E45" s="1192" t="s">
        <v>35</v>
      </c>
      <c r="F45" s="1192"/>
      <c r="G45" s="1192"/>
      <c r="H45" s="1193"/>
      <c r="I45" s="346">
        <v>8967</v>
      </c>
      <c r="J45" s="347">
        <v>9270</v>
      </c>
      <c r="K45" s="347">
        <v>8992</v>
      </c>
      <c r="L45" s="347">
        <v>9384</v>
      </c>
      <c r="M45" s="348">
        <v>9466</v>
      </c>
    </row>
    <row r="46" spans="2:13" ht="27.75" customHeight="1" x14ac:dyDescent="0.2">
      <c r="B46" s="1186"/>
      <c r="C46" s="1187"/>
      <c r="D46" s="107"/>
      <c r="E46" s="1192" t="s">
        <v>36</v>
      </c>
      <c r="F46" s="1192"/>
      <c r="G46" s="1192"/>
      <c r="H46" s="1193"/>
      <c r="I46" s="346" t="s">
        <v>489</v>
      </c>
      <c r="J46" s="347" t="s">
        <v>489</v>
      </c>
      <c r="K46" s="347" t="s">
        <v>489</v>
      </c>
      <c r="L46" s="347" t="s">
        <v>489</v>
      </c>
      <c r="M46" s="348" t="s">
        <v>489</v>
      </c>
    </row>
    <row r="47" spans="2:13" ht="27.75" customHeight="1" x14ac:dyDescent="0.2">
      <c r="B47" s="1186"/>
      <c r="C47" s="1187"/>
      <c r="D47" s="108"/>
      <c r="E47" s="1194" t="s">
        <v>37</v>
      </c>
      <c r="F47" s="1195"/>
      <c r="G47" s="1195"/>
      <c r="H47" s="1196"/>
      <c r="I47" s="346" t="s">
        <v>489</v>
      </c>
      <c r="J47" s="347" t="s">
        <v>489</v>
      </c>
      <c r="K47" s="347" t="s">
        <v>489</v>
      </c>
      <c r="L47" s="347" t="s">
        <v>489</v>
      </c>
      <c r="M47" s="348" t="s">
        <v>489</v>
      </c>
    </row>
    <row r="48" spans="2:13" ht="27.75" customHeight="1" x14ac:dyDescent="0.2">
      <c r="B48" s="1186"/>
      <c r="C48" s="1187"/>
      <c r="D48" s="106"/>
      <c r="E48" s="1192" t="s">
        <v>38</v>
      </c>
      <c r="F48" s="1192"/>
      <c r="G48" s="1192"/>
      <c r="H48" s="1193"/>
      <c r="I48" s="346" t="s">
        <v>489</v>
      </c>
      <c r="J48" s="347" t="s">
        <v>489</v>
      </c>
      <c r="K48" s="347" t="s">
        <v>489</v>
      </c>
      <c r="L48" s="347" t="s">
        <v>489</v>
      </c>
      <c r="M48" s="348" t="s">
        <v>489</v>
      </c>
    </row>
    <row r="49" spans="2:13" ht="27.75" customHeight="1" x14ac:dyDescent="0.2">
      <c r="B49" s="1188"/>
      <c r="C49" s="1189"/>
      <c r="D49" s="106"/>
      <c r="E49" s="1192" t="s">
        <v>39</v>
      </c>
      <c r="F49" s="1192"/>
      <c r="G49" s="1192"/>
      <c r="H49" s="1193"/>
      <c r="I49" s="346" t="s">
        <v>489</v>
      </c>
      <c r="J49" s="347" t="s">
        <v>489</v>
      </c>
      <c r="K49" s="347" t="s">
        <v>489</v>
      </c>
      <c r="L49" s="347" t="s">
        <v>489</v>
      </c>
      <c r="M49" s="348" t="s">
        <v>489</v>
      </c>
    </row>
    <row r="50" spans="2:13" ht="27.75" customHeight="1" x14ac:dyDescent="0.2">
      <c r="B50" s="1197" t="s">
        <v>40</v>
      </c>
      <c r="C50" s="1198"/>
      <c r="D50" s="109"/>
      <c r="E50" s="1192" t="s">
        <v>41</v>
      </c>
      <c r="F50" s="1192"/>
      <c r="G50" s="1192"/>
      <c r="H50" s="1193"/>
      <c r="I50" s="346">
        <v>11040</v>
      </c>
      <c r="J50" s="347">
        <v>16659</v>
      </c>
      <c r="K50" s="347">
        <v>18793</v>
      </c>
      <c r="L50" s="347">
        <v>19438</v>
      </c>
      <c r="M50" s="348">
        <v>21188</v>
      </c>
    </row>
    <row r="51" spans="2:13" ht="27.75" customHeight="1" x14ac:dyDescent="0.2">
      <c r="B51" s="1186"/>
      <c r="C51" s="1187"/>
      <c r="D51" s="106"/>
      <c r="E51" s="1192" t="s">
        <v>42</v>
      </c>
      <c r="F51" s="1192"/>
      <c r="G51" s="1192"/>
      <c r="H51" s="1193"/>
      <c r="I51" s="346">
        <v>10720</v>
      </c>
      <c r="J51" s="347">
        <v>11172</v>
      </c>
      <c r="K51" s="347">
        <v>11622</v>
      </c>
      <c r="L51" s="347">
        <v>11300</v>
      </c>
      <c r="M51" s="348">
        <v>11271</v>
      </c>
    </row>
    <row r="52" spans="2:13" ht="27.75" customHeight="1" x14ac:dyDescent="0.2">
      <c r="B52" s="1188"/>
      <c r="C52" s="1189"/>
      <c r="D52" s="106"/>
      <c r="E52" s="1192" t="s">
        <v>43</v>
      </c>
      <c r="F52" s="1192"/>
      <c r="G52" s="1192"/>
      <c r="H52" s="1193"/>
      <c r="I52" s="346">
        <v>71586</v>
      </c>
      <c r="J52" s="347">
        <v>69406</v>
      </c>
      <c r="K52" s="347">
        <v>66592</v>
      </c>
      <c r="L52" s="347">
        <v>63508</v>
      </c>
      <c r="M52" s="348">
        <v>60163</v>
      </c>
    </row>
    <row r="53" spans="2:13" ht="27.75" customHeight="1" thickBot="1" x14ac:dyDescent="0.25">
      <c r="B53" s="1199" t="s">
        <v>19</v>
      </c>
      <c r="C53" s="1200"/>
      <c r="D53" s="110"/>
      <c r="E53" s="1201" t="s">
        <v>44</v>
      </c>
      <c r="F53" s="1201"/>
      <c r="G53" s="1201"/>
      <c r="H53" s="1202"/>
      <c r="I53" s="349">
        <v>4272</v>
      </c>
      <c r="J53" s="350">
        <v>-4826</v>
      </c>
      <c r="K53" s="350">
        <v>-10334</v>
      </c>
      <c r="L53" s="350">
        <v>-10763</v>
      </c>
      <c r="M53" s="351">
        <v>-10410</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kdjsyuIHDNKe6LbFJplFe8t435j5g/FBxpMAjb+WWEpMKjPizAwd20fL7GQ2oaEkcTGwLPqSfAkRsr5PoZKw+Q==" saltValue="a8YZ8wFhnKdfqLxnJfZxK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529</v>
      </c>
      <c r="G54" s="119" t="s">
        <v>530</v>
      </c>
      <c r="H54" s="120" t="s">
        <v>531</v>
      </c>
    </row>
    <row r="55" spans="2:8" ht="52.5" customHeight="1" x14ac:dyDescent="0.2">
      <c r="B55" s="121"/>
      <c r="C55" s="1211" t="s">
        <v>46</v>
      </c>
      <c r="D55" s="1211"/>
      <c r="E55" s="1212"/>
      <c r="F55" s="352">
        <v>5120</v>
      </c>
      <c r="G55" s="352">
        <v>4474</v>
      </c>
      <c r="H55" s="353">
        <v>5135</v>
      </c>
    </row>
    <row r="56" spans="2:8" ht="52.5" customHeight="1" x14ac:dyDescent="0.2">
      <c r="B56" s="122"/>
      <c r="C56" s="1213" t="s">
        <v>47</v>
      </c>
      <c r="D56" s="1213"/>
      <c r="E56" s="1214"/>
      <c r="F56" s="354">
        <v>1918</v>
      </c>
      <c r="G56" s="354">
        <v>2739</v>
      </c>
      <c r="H56" s="355">
        <v>3129</v>
      </c>
    </row>
    <row r="57" spans="2:8" ht="53.25" customHeight="1" x14ac:dyDescent="0.2">
      <c r="B57" s="122"/>
      <c r="C57" s="1215" t="s">
        <v>48</v>
      </c>
      <c r="D57" s="1215"/>
      <c r="E57" s="1216"/>
      <c r="F57" s="356">
        <v>7835</v>
      </c>
      <c r="G57" s="356">
        <v>7958</v>
      </c>
      <c r="H57" s="357">
        <v>8537</v>
      </c>
    </row>
    <row r="58" spans="2:8" ht="45.75" customHeight="1" x14ac:dyDescent="0.2">
      <c r="B58" s="123"/>
      <c r="C58" s="1203" t="s">
        <v>550</v>
      </c>
      <c r="D58" s="1204"/>
      <c r="E58" s="1205"/>
      <c r="F58" s="358">
        <v>2265</v>
      </c>
      <c r="G58" s="358">
        <v>2465</v>
      </c>
      <c r="H58" s="359">
        <v>2667</v>
      </c>
    </row>
    <row r="59" spans="2:8" ht="45.75" customHeight="1" x14ac:dyDescent="0.2">
      <c r="B59" s="123"/>
      <c r="C59" s="1203" t="s">
        <v>551</v>
      </c>
      <c r="D59" s="1204"/>
      <c r="E59" s="1205"/>
      <c r="F59" s="358">
        <v>2326</v>
      </c>
      <c r="G59" s="358">
        <v>2563</v>
      </c>
      <c r="H59" s="359">
        <v>2574</v>
      </c>
    </row>
    <row r="60" spans="2:8" ht="45.75" customHeight="1" x14ac:dyDescent="0.2">
      <c r="B60" s="123"/>
      <c r="C60" s="1203" t="s">
        <v>552</v>
      </c>
      <c r="D60" s="1204"/>
      <c r="E60" s="1205"/>
      <c r="F60" s="358">
        <v>432</v>
      </c>
      <c r="G60" s="358">
        <v>433</v>
      </c>
      <c r="H60" s="359">
        <v>638</v>
      </c>
    </row>
    <row r="61" spans="2:8" ht="45.75" customHeight="1" x14ac:dyDescent="0.2">
      <c r="B61" s="123"/>
      <c r="C61" s="1203" t="s">
        <v>553</v>
      </c>
      <c r="D61" s="1204"/>
      <c r="E61" s="1205"/>
      <c r="F61" s="358">
        <v>728</v>
      </c>
      <c r="G61" s="358">
        <v>501</v>
      </c>
      <c r="H61" s="359">
        <v>528</v>
      </c>
    </row>
    <row r="62" spans="2:8" ht="45.75" customHeight="1" thickBot="1" x14ac:dyDescent="0.25">
      <c r="B62" s="124"/>
      <c r="C62" s="1206" t="s">
        <v>554</v>
      </c>
      <c r="D62" s="1207"/>
      <c r="E62" s="1208"/>
      <c r="F62" s="360">
        <v>492</v>
      </c>
      <c r="G62" s="360">
        <v>378</v>
      </c>
      <c r="H62" s="361">
        <v>489</v>
      </c>
    </row>
    <row r="63" spans="2:8" ht="52.5" customHeight="1" thickBot="1" x14ac:dyDescent="0.25">
      <c r="B63" s="125"/>
      <c r="C63" s="1209" t="s">
        <v>49</v>
      </c>
      <c r="D63" s="1209"/>
      <c r="E63" s="1210"/>
      <c r="F63" s="362">
        <v>14874</v>
      </c>
      <c r="G63" s="362">
        <v>15171</v>
      </c>
      <c r="H63" s="363">
        <v>16802</v>
      </c>
    </row>
    <row r="64" spans="2:8" ht="13" x14ac:dyDescent="0.2"/>
  </sheetData>
  <sheetProtection algorithmName="SHA-512" hashValue="ZlWI1Zoj7r5YOifKVk6OYKlK3mPk4DqrFWXFcZi+Bwbdp51BD/RPO4uMEpjcnjrR6rjEeQ5HEAQf9otWeRfGIA==" saltValue="zMCx8QblsN24k0uKZr5HH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526</v>
      </c>
      <c r="G2" s="139"/>
      <c r="H2" s="140"/>
    </row>
    <row r="3" spans="1:8" x14ac:dyDescent="0.2">
      <c r="A3" s="136" t="s">
        <v>519</v>
      </c>
      <c r="B3" s="141"/>
      <c r="C3" s="142"/>
      <c r="D3" s="143">
        <v>16949</v>
      </c>
      <c r="E3" s="144"/>
      <c r="F3" s="145">
        <v>43261</v>
      </c>
      <c r="G3" s="146"/>
      <c r="H3" s="147"/>
    </row>
    <row r="4" spans="1:8" x14ac:dyDescent="0.2">
      <c r="A4" s="148"/>
      <c r="B4" s="149"/>
      <c r="C4" s="150"/>
      <c r="D4" s="151">
        <v>6821</v>
      </c>
      <c r="E4" s="152"/>
      <c r="F4" s="153">
        <v>24721</v>
      </c>
      <c r="G4" s="154"/>
      <c r="H4" s="155"/>
    </row>
    <row r="5" spans="1:8" x14ac:dyDescent="0.2">
      <c r="A5" s="136" t="s">
        <v>521</v>
      </c>
      <c r="B5" s="141"/>
      <c r="C5" s="142"/>
      <c r="D5" s="143">
        <v>14150</v>
      </c>
      <c r="E5" s="144"/>
      <c r="F5" s="145">
        <v>40626</v>
      </c>
      <c r="G5" s="146"/>
      <c r="H5" s="147"/>
    </row>
    <row r="6" spans="1:8" x14ac:dyDescent="0.2">
      <c r="A6" s="148"/>
      <c r="B6" s="149"/>
      <c r="C6" s="150"/>
      <c r="D6" s="151">
        <v>6695</v>
      </c>
      <c r="E6" s="152"/>
      <c r="F6" s="153">
        <v>24279</v>
      </c>
      <c r="G6" s="154"/>
      <c r="H6" s="155"/>
    </row>
    <row r="7" spans="1:8" x14ac:dyDescent="0.2">
      <c r="A7" s="136" t="s">
        <v>522</v>
      </c>
      <c r="B7" s="141"/>
      <c r="C7" s="142"/>
      <c r="D7" s="143">
        <v>21754</v>
      </c>
      <c r="E7" s="144"/>
      <c r="F7" s="145">
        <v>46133</v>
      </c>
      <c r="G7" s="146"/>
      <c r="H7" s="147"/>
    </row>
    <row r="8" spans="1:8" x14ac:dyDescent="0.2">
      <c r="A8" s="148"/>
      <c r="B8" s="149"/>
      <c r="C8" s="150"/>
      <c r="D8" s="151">
        <v>10849</v>
      </c>
      <c r="E8" s="152"/>
      <c r="F8" s="153">
        <v>27280</v>
      </c>
      <c r="G8" s="154"/>
      <c r="H8" s="155"/>
    </row>
    <row r="9" spans="1:8" x14ac:dyDescent="0.2">
      <c r="A9" s="136" t="s">
        <v>523</v>
      </c>
      <c r="B9" s="141"/>
      <c r="C9" s="142"/>
      <c r="D9" s="143">
        <v>31619</v>
      </c>
      <c r="E9" s="144"/>
      <c r="F9" s="145">
        <v>49174</v>
      </c>
      <c r="G9" s="146"/>
      <c r="H9" s="147"/>
    </row>
    <row r="10" spans="1:8" x14ac:dyDescent="0.2">
      <c r="A10" s="148"/>
      <c r="B10" s="149"/>
      <c r="C10" s="150"/>
      <c r="D10" s="151">
        <v>19742</v>
      </c>
      <c r="E10" s="152"/>
      <c r="F10" s="153">
        <v>29896</v>
      </c>
      <c r="G10" s="154"/>
      <c r="H10" s="155"/>
    </row>
    <row r="11" spans="1:8" x14ac:dyDescent="0.2">
      <c r="A11" s="136" t="s">
        <v>524</v>
      </c>
      <c r="B11" s="141"/>
      <c r="C11" s="142"/>
      <c r="D11" s="143">
        <v>30087</v>
      </c>
      <c r="E11" s="144"/>
      <c r="F11" s="145">
        <v>50636</v>
      </c>
      <c r="G11" s="146"/>
      <c r="H11" s="147"/>
    </row>
    <row r="12" spans="1:8" x14ac:dyDescent="0.2">
      <c r="A12" s="148"/>
      <c r="B12" s="149"/>
      <c r="C12" s="156"/>
      <c r="D12" s="151">
        <v>21752</v>
      </c>
      <c r="E12" s="152"/>
      <c r="F12" s="153">
        <v>31778</v>
      </c>
      <c r="G12" s="154"/>
      <c r="H12" s="155"/>
    </row>
    <row r="13" spans="1:8" x14ac:dyDescent="0.2">
      <c r="A13" s="136"/>
      <c r="B13" s="141"/>
      <c r="C13" s="157"/>
      <c r="D13" s="158">
        <v>22912</v>
      </c>
      <c r="E13" s="159"/>
      <c r="F13" s="160">
        <v>45966</v>
      </c>
      <c r="G13" s="161"/>
      <c r="H13" s="147"/>
    </row>
    <row r="14" spans="1:8" x14ac:dyDescent="0.2">
      <c r="A14" s="148"/>
      <c r="B14" s="149"/>
      <c r="C14" s="150"/>
      <c r="D14" s="151">
        <v>13172</v>
      </c>
      <c r="E14" s="152"/>
      <c r="F14" s="153">
        <v>27591</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1.86</v>
      </c>
      <c r="C19" s="162">
        <f>ROUND(VALUE(SUBSTITUTE(実質収支比率等に係る経年分析!G$48,"▲","-")),2)</f>
        <v>5.0599999999999996</v>
      </c>
      <c r="D19" s="162">
        <f>ROUND(VALUE(SUBSTITUTE(実質収支比率等に係る経年分析!H$48,"▲","-")),2)</f>
        <v>2.2000000000000002</v>
      </c>
      <c r="E19" s="162">
        <f>ROUND(VALUE(SUBSTITUTE(実質収支比率等に係る経年分析!I$48,"▲","-")),2)</f>
        <v>2.95</v>
      </c>
      <c r="F19" s="162">
        <f>ROUND(VALUE(SUBSTITUTE(実質収支比率等に係る経年分析!J$48,"▲","-")),2)</f>
        <v>1.72</v>
      </c>
    </row>
    <row r="20" spans="1:11" x14ac:dyDescent="0.2">
      <c r="A20" s="162" t="s">
        <v>53</v>
      </c>
      <c r="B20" s="162">
        <f>ROUND(VALUE(SUBSTITUTE(実質収支比率等に係る経年分析!F$47,"▲","-")),2)</f>
        <v>6.73</v>
      </c>
      <c r="C20" s="162">
        <f>ROUND(VALUE(SUBSTITUTE(実質収支比率等に係る経年分析!G$47,"▲","-")),2)</f>
        <v>11.38</v>
      </c>
      <c r="D20" s="162">
        <f>ROUND(VALUE(SUBSTITUTE(実質収支比率等に係る経年分析!H$47,"▲","-")),2)</f>
        <v>11.6</v>
      </c>
      <c r="E20" s="162">
        <f>ROUND(VALUE(SUBSTITUTE(実質収支比率等に係る経年分析!I$47,"▲","-")),2)</f>
        <v>9.99</v>
      </c>
      <c r="F20" s="162">
        <f>ROUND(VALUE(SUBSTITUTE(実質収支比率等に係る経年分析!J$47,"▲","-")),2)</f>
        <v>11.19</v>
      </c>
    </row>
    <row r="21" spans="1:11" x14ac:dyDescent="0.2">
      <c r="A21" s="162" t="s">
        <v>54</v>
      </c>
      <c r="B21" s="162">
        <f>IF(ISNUMBER(VALUE(SUBSTITUTE(実質収支比率等に係る経年分析!F$49,"▲","-"))),ROUND(VALUE(SUBSTITUTE(実質収支比率等に係る経年分析!F$49,"▲","-")),2),NA())</f>
        <v>1.1599999999999999</v>
      </c>
      <c r="C21" s="162">
        <f>IF(ISNUMBER(VALUE(SUBSTITUTE(実質収支比率等に係る経年分析!G$49,"▲","-"))),ROUND(VALUE(SUBSTITUTE(実質収支比率等に係る経年分析!G$49,"▲","-")),2),NA())</f>
        <v>7.22</v>
      </c>
      <c r="D21" s="162">
        <f>IF(ISNUMBER(VALUE(SUBSTITUTE(実質収支比率等に係る経年分析!H$49,"▲","-"))),ROUND(VALUE(SUBSTITUTE(実質収支比率等に係る経年分析!H$49,"▲","-")),2),NA())</f>
        <v>-2.96</v>
      </c>
      <c r="E21" s="162">
        <f>IF(ISNUMBER(VALUE(SUBSTITUTE(実質収支比率等に係る経年分析!I$49,"▲","-"))),ROUND(VALUE(SUBSTITUTE(実質収支比率等に係る経年分析!I$49,"▲","-")),2),NA())</f>
        <v>-0.66</v>
      </c>
      <c r="F21" s="162">
        <f>IF(ISNUMBER(VALUE(SUBSTITUTE(実質収支比率等に係る経年分析!J$49,"▲","-"))),ROUND(VALUE(SUBSTITUTE(実質収支比率等に係る経年分析!J$49,"▲","-")),2),NA())</f>
        <v>-1.03</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0.17</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0.05</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土地取得事業特別会計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国民健康保険事業特別会計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0.7</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0.52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0.44</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7.0000000000000007E-2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0.06</v>
      </c>
    </row>
    <row r="31" spans="1:11" x14ac:dyDescent="0.2">
      <c r="A31" s="163" t="str">
        <f>IF(連結実質赤字比率に係る赤字・黒字の構成分析!C$39="",NA(),連結実質赤字比率に係る赤字・黒字の構成分析!C$39)</f>
        <v>自転車競技事業特別会計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0.05</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0.08</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0.08</v>
      </c>
    </row>
    <row r="32" spans="1:11" x14ac:dyDescent="0.2">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7.0000000000000007E-2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0.08</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v>
      </c>
    </row>
    <row r="33" spans="1:16" x14ac:dyDescent="0.2">
      <c r="A33" s="163" t="str">
        <f>IF(連結実質赤字比率に係る赤字・黒字の構成分析!C$37="",NA(),連結実質赤字比率に係る赤字・黒字の構成分析!C$37)</f>
        <v>介護保険事業特別会計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1.1100000000000001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0.86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0.52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0.22</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1.85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5.0599999999999996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2.19</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2.94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1.71</v>
      </c>
    </row>
    <row r="35" spans="1:16" x14ac:dyDescent="0.2">
      <c r="A35" s="163" t="str">
        <f>IF(連結実質赤字比率に係る赤字・黒字の構成分析!C$35="",NA(),連結実質赤字比率に係る赤字・黒字の構成分析!C$35)</f>
        <v>病院事業会計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0.04</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3.88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6.75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6.77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3.2</v>
      </c>
    </row>
    <row r="36" spans="1:16" x14ac:dyDescent="0.2">
      <c r="A36" s="163" t="str">
        <f>IF(連結実質赤字比率に係る赤字・黒字の構成分析!C$34="",NA(),連結実質赤字比率に係る赤字・黒字の構成分析!C$34)</f>
        <v>上水道事業会計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2.41</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2.97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3.31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5.62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6.01</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8181</v>
      </c>
      <c r="E42" s="164"/>
      <c r="F42" s="164"/>
      <c r="G42" s="164">
        <f>'実質公債費比率（分子）の構造'!L$52</f>
        <v>7790</v>
      </c>
      <c r="H42" s="164"/>
      <c r="I42" s="164"/>
      <c r="J42" s="164">
        <f>'実質公債費比率（分子）の構造'!M$52</f>
        <v>7634</v>
      </c>
      <c r="K42" s="164"/>
      <c r="L42" s="164"/>
      <c r="M42" s="164">
        <f>'実質公債費比率（分子）の構造'!N$52</f>
        <v>7382</v>
      </c>
      <c r="N42" s="164"/>
      <c r="O42" s="164"/>
      <c r="P42" s="164">
        <f>'実質公債費比率（分子）の構造'!O$52</f>
        <v>7526</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51</v>
      </c>
      <c r="C44" s="164"/>
      <c r="D44" s="164"/>
      <c r="E44" s="164">
        <f>'実質公債費比率（分子）の構造'!L$50</f>
        <v>51</v>
      </c>
      <c r="F44" s="164"/>
      <c r="G44" s="164"/>
      <c r="H44" s="164">
        <f>'実質公債費比率（分子）の構造'!M$50</f>
        <v>51</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446</v>
      </c>
      <c r="C45" s="164"/>
      <c r="D45" s="164"/>
      <c r="E45" s="164">
        <f>'実質公債費比率（分子）の構造'!L$49</f>
        <v>262</v>
      </c>
      <c r="F45" s="164"/>
      <c r="G45" s="164"/>
      <c r="H45" s="164">
        <f>'実質公債費比率（分子）の構造'!M$49</f>
        <v>77</v>
      </c>
      <c r="I45" s="164"/>
      <c r="J45" s="164"/>
      <c r="K45" s="164">
        <f>'実質公債費比率（分子）の構造'!N$49</f>
        <v>130</v>
      </c>
      <c r="L45" s="164"/>
      <c r="M45" s="164"/>
      <c r="N45" s="164">
        <f>'実質公債費比率（分子）の構造'!O$49</f>
        <v>195</v>
      </c>
      <c r="O45" s="164"/>
      <c r="P45" s="164"/>
    </row>
    <row r="46" spans="1:16" x14ac:dyDescent="0.2">
      <c r="A46" s="164" t="s">
        <v>64</v>
      </c>
      <c r="B46" s="164">
        <f>'実質公債費比率（分子）の構造'!K$48</f>
        <v>2651</v>
      </c>
      <c r="C46" s="164"/>
      <c r="D46" s="164"/>
      <c r="E46" s="164">
        <f>'実質公債費比率（分子）の構造'!L$48</f>
        <v>2608</v>
      </c>
      <c r="F46" s="164"/>
      <c r="G46" s="164"/>
      <c r="H46" s="164">
        <f>'実質公債費比率（分子）の構造'!M$48</f>
        <v>2586</v>
      </c>
      <c r="I46" s="164"/>
      <c r="J46" s="164"/>
      <c r="K46" s="164">
        <f>'実質公債費比率（分子）の構造'!N$48</f>
        <v>2502</v>
      </c>
      <c r="L46" s="164"/>
      <c r="M46" s="164"/>
      <c r="N46" s="164">
        <f>'実質公債費比率（分子）の構造'!O$48</f>
        <v>2556</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7273</v>
      </c>
      <c r="C49" s="164"/>
      <c r="D49" s="164"/>
      <c r="E49" s="164">
        <f>'実質公債費比率（分子）の構造'!L$45</f>
        <v>6696</v>
      </c>
      <c r="F49" s="164"/>
      <c r="G49" s="164"/>
      <c r="H49" s="164">
        <f>'実質公債費比率（分子）の構造'!M$45</f>
        <v>7824</v>
      </c>
      <c r="I49" s="164"/>
      <c r="J49" s="164"/>
      <c r="K49" s="164">
        <f>'実質公債費比率（分子）の構造'!N$45</f>
        <v>5644</v>
      </c>
      <c r="L49" s="164"/>
      <c r="M49" s="164"/>
      <c r="N49" s="164">
        <f>'実質公債費比率（分子）の構造'!O$45</f>
        <v>5461</v>
      </c>
      <c r="O49" s="164"/>
      <c r="P49" s="164"/>
    </row>
    <row r="50" spans="1:16" x14ac:dyDescent="0.2">
      <c r="A50" s="164" t="s">
        <v>67</v>
      </c>
      <c r="B50" s="164" t="e">
        <f>NA()</f>
        <v>#N/A</v>
      </c>
      <c r="C50" s="164">
        <f>IF(ISNUMBER('実質公債費比率（分子）の構造'!K$53),'実質公債費比率（分子）の構造'!K$53,NA())</f>
        <v>2240</v>
      </c>
      <c r="D50" s="164" t="e">
        <f>NA()</f>
        <v>#N/A</v>
      </c>
      <c r="E50" s="164" t="e">
        <f>NA()</f>
        <v>#N/A</v>
      </c>
      <c r="F50" s="164">
        <f>IF(ISNUMBER('実質公債費比率（分子）の構造'!L$53),'実質公債費比率（分子）の構造'!L$53,NA())</f>
        <v>1827</v>
      </c>
      <c r="G50" s="164" t="e">
        <f>NA()</f>
        <v>#N/A</v>
      </c>
      <c r="H50" s="164" t="e">
        <f>NA()</f>
        <v>#N/A</v>
      </c>
      <c r="I50" s="164">
        <f>IF(ISNUMBER('実質公債費比率（分子）の構造'!M$53),'実質公債費比率（分子）の構造'!M$53,NA())</f>
        <v>2904</v>
      </c>
      <c r="J50" s="164" t="e">
        <f>NA()</f>
        <v>#N/A</v>
      </c>
      <c r="K50" s="164" t="e">
        <f>NA()</f>
        <v>#N/A</v>
      </c>
      <c r="L50" s="164">
        <f>IF(ISNUMBER('実質公債費比率（分子）の構造'!N$53),'実質公債費比率（分子）の構造'!N$53,NA())</f>
        <v>894</v>
      </c>
      <c r="M50" s="164" t="e">
        <f>NA()</f>
        <v>#N/A</v>
      </c>
      <c r="N50" s="164" t="e">
        <f>NA()</f>
        <v>#N/A</v>
      </c>
      <c r="O50" s="164">
        <f>IF(ISNUMBER('実質公債費比率（分子）の構造'!O$53),'実質公債費比率（分子）の構造'!O$53,NA())</f>
        <v>686</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71586</v>
      </c>
      <c r="E56" s="163"/>
      <c r="F56" s="163"/>
      <c r="G56" s="163">
        <f>'将来負担比率（分子）の構造'!J$52</f>
        <v>69406</v>
      </c>
      <c r="H56" s="163"/>
      <c r="I56" s="163"/>
      <c r="J56" s="163">
        <f>'将来負担比率（分子）の構造'!K$52</f>
        <v>66592</v>
      </c>
      <c r="K56" s="163"/>
      <c r="L56" s="163"/>
      <c r="M56" s="163">
        <f>'将来負担比率（分子）の構造'!L$52</f>
        <v>63508</v>
      </c>
      <c r="N56" s="163"/>
      <c r="O56" s="163"/>
      <c r="P56" s="163">
        <f>'将来負担比率（分子）の構造'!M$52</f>
        <v>60163</v>
      </c>
    </row>
    <row r="57" spans="1:16" x14ac:dyDescent="0.2">
      <c r="A57" s="163" t="s">
        <v>42</v>
      </c>
      <c r="B57" s="163"/>
      <c r="C57" s="163"/>
      <c r="D57" s="163">
        <f>'将来負担比率（分子）の構造'!I$51</f>
        <v>10720</v>
      </c>
      <c r="E57" s="163"/>
      <c r="F57" s="163"/>
      <c r="G57" s="163">
        <f>'将来負担比率（分子）の構造'!J$51</f>
        <v>11172</v>
      </c>
      <c r="H57" s="163"/>
      <c r="I57" s="163"/>
      <c r="J57" s="163">
        <f>'将来負担比率（分子）の構造'!K$51</f>
        <v>11622</v>
      </c>
      <c r="K57" s="163"/>
      <c r="L57" s="163"/>
      <c r="M57" s="163">
        <f>'将来負担比率（分子）の構造'!L$51</f>
        <v>11300</v>
      </c>
      <c r="N57" s="163"/>
      <c r="O57" s="163"/>
      <c r="P57" s="163">
        <f>'将来負担比率（分子）の構造'!M$51</f>
        <v>11271</v>
      </c>
    </row>
    <row r="58" spans="1:16" x14ac:dyDescent="0.2">
      <c r="A58" s="163" t="s">
        <v>41</v>
      </c>
      <c r="B58" s="163"/>
      <c r="C58" s="163"/>
      <c r="D58" s="163">
        <f>'将来負担比率（分子）の構造'!I$50</f>
        <v>11040</v>
      </c>
      <c r="E58" s="163"/>
      <c r="F58" s="163"/>
      <c r="G58" s="163">
        <f>'将来負担比率（分子）の構造'!J$50</f>
        <v>16659</v>
      </c>
      <c r="H58" s="163"/>
      <c r="I58" s="163"/>
      <c r="J58" s="163">
        <f>'将来負担比率（分子）の構造'!K$50</f>
        <v>18793</v>
      </c>
      <c r="K58" s="163"/>
      <c r="L58" s="163"/>
      <c r="M58" s="163">
        <f>'将来負担比率（分子）の構造'!L$50</f>
        <v>19438</v>
      </c>
      <c r="N58" s="163"/>
      <c r="O58" s="163"/>
      <c r="P58" s="163">
        <f>'将来負担比率（分子）の構造'!M$50</f>
        <v>21188</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8967</v>
      </c>
      <c r="C62" s="163"/>
      <c r="D62" s="163"/>
      <c r="E62" s="163">
        <f>'将来負担比率（分子）の構造'!J$45</f>
        <v>9270</v>
      </c>
      <c r="F62" s="163"/>
      <c r="G62" s="163"/>
      <c r="H62" s="163">
        <f>'将来負担比率（分子）の構造'!K$45</f>
        <v>8992</v>
      </c>
      <c r="I62" s="163"/>
      <c r="J62" s="163"/>
      <c r="K62" s="163">
        <f>'将来負担比率（分子）の構造'!L$45</f>
        <v>9384</v>
      </c>
      <c r="L62" s="163"/>
      <c r="M62" s="163"/>
      <c r="N62" s="163">
        <f>'将来負担比率（分子）の構造'!M$45</f>
        <v>9466</v>
      </c>
      <c r="O62" s="163"/>
      <c r="P62" s="163"/>
    </row>
    <row r="63" spans="1:16" x14ac:dyDescent="0.2">
      <c r="A63" s="163" t="s">
        <v>34</v>
      </c>
      <c r="B63" s="163">
        <f>'将来負担比率（分子）の構造'!I$44</f>
        <v>1841</v>
      </c>
      <c r="C63" s="163"/>
      <c r="D63" s="163"/>
      <c r="E63" s="163">
        <f>'将来負担比率（分子）の構造'!J$44</f>
        <v>2005</v>
      </c>
      <c r="F63" s="163"/>
      <c r="G63" s="163"/>
      <c r="H63" s="163">
        <f>'将来負担比率（分子）の構造'!K$44</f>
        <v>2714</v>
      </c>
      <c r="I63" s="163"/>
      <c r="J63" s="163"/>
      <c r="K63" s="163">
        <f>'将来負担比率（分子）の構造'!L$44</f>
        <v>3212</v>
      </c>
      <c r="L63" s="163"/>
      <c r="M63" s="163"/>
      <c r="N63" s="163">
        <f>'将来負担比率（分子）の構造'!M$44</f>
        <v>3182</v>
      </c>
      <c r="O63" s="163"/>
      <c r="P63" s="163"/>
    </row>
    <row r="64" spans="1:16" x14ac:dyDescent="0.2">
      <c r="A64" s="163" t="s">
        <v>33</v>
      </c>
      <c r="B64" s="163">
        <f>'将来負担比率（分子）の構造'!I$43</f>
        <v>24488</v>
      </c>
      <c r="C64" s="163"/>
      <c r="D64" s="163"/>
      <c r="E64" s="163">
        <f>'将来負担比率（分子）の構造'!J$43</f>
        <v>22823</v>
      </c>
      <c r="F64" s="163"/>
      <c r="G64" s="163"/>
      <c r="H64" s="163">
        <f>'将来負担比率（分子）の構造'!K$43</f>
        <v>21534</v>
      </c>
      <c r="I64" s="163"/>
      <c r="J64" s="163"/>
      <c r="K64" s="163">
        <f>'将来負担比率（分子）の構造'!L$43</f>
        <v>19681</v>
      </c>
      <c r="L64" s="163"/>
      <c r="M64" s="163"/>
      <c r="N64" s="163">
        <f>'将来負担比率（分子）の構造'!M$43</f>
        <v>19669</v>
      </c>
      <c r="O64" s="163"/>
      <c r="P64" s="163"/>
    </row>
    <row r="65" spans="1:16" x14ac:dyDescent="0.2">
      <c r="A65" s="163" t="s">
        <v>32</v>
      </c>
      <c r="B65" s="163">
        <f>'将来負担比率（分子）の構造'!I$42</f>
        <v>100</v>
      </c>
      <c r="C65" s="163"/>
      <c r="D65" s="163"/>
      <c r="E65" s="163">
        <f>'将来負担比率（分子）の構造'!J$42</f>
        <v>51</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62223</v>
      </c>
      <c r="C66" s="163"/>
      <c r="D66" s="163"/>
      <c r="E66" s="163">
        <f>'将来負担比率（分子）の構造'!J$41</f>
        <v>58262</v>
      </c>
      <c r="F66" s="163"/>
      <c r="G66" s="163"/>
      <c r="H66" s="163">
        <f>'将来負担比率（分子）の構造'!K$41</f>
        <v>53433</v>
      </c>
      <c r="I66" s="163"/>
      <c r="J66" s="163"/>
      <c r="K66" s="163">
        <f>'将来負担比率（分子）の構造'!L$41</f>
        <v>51206</v>
      </c>
      <c r="L66" s="163"/>
      <c r="M66" s="163"/>
      <c r="N66" s="163">
        <f>'将来負担比率（分子）の構造'!M$41</f>
        <v>49895</v>
      </c>
      <c r="O66" s="163"/>
      <c r="P66" s="163"/>
    </row>
    <row r="67" spans="1:16" x14ac:dyDescent="0.2">
      <c r="A67" s="163" t="s">
        <v>71</v>
      </c>
      <c r="B67" s="163" t="e">
        <f>NA()</f>
        <v>#N/A</v>
      </c>
      <c r="C67" s="163">
        <f>IF(ISNUMBER('将来負担比率（分子）の構造'!I$53), IF('将来負担比率（分子）の構造'!I$53 &lt; 0, 0, '将来負担比率（分子）の構造'!I$53), NA())</f>
        <v>4272</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5120</v>
      </c>
      <c r="C72" s="167">
        <f>基金残高に係る経年分析!G55</f>
        <v>4474</v>
      </c>
      <c r="D72" s="167">
        <f>基金残高に係る経年分析!H55</f>
        <v>5135</v>
      </c>
    </row>
    <row r="73" spans="1:16" x14ac:dyDescent="0.2">
      <c r="A73" s="166" t="s">
        <v>74</v>
      </c>
      <c r="B73" s="167">
        <f>基金残高に係る経年分析!F56</f>
        <v>1918</v>
      </c>
      <c r="C73" s="167">
        <f>基金残高に係る経年分析!G56</f>
        <v>2739</v>
      </c>
      <c r="D73" s="167">
        <f>基金残高に係る経年分析!H56</f>
        <v>3129</v>
      </c>
    </row>
    <row r="74" spans="1:16" x14ac:dyDescent="0.2">
      <c r="A74" s="166" t="s">
        <v>75</v>
      </c>
      <c r="B74" s="167">
        <f>基金残高に係る経年分析!F57</f>
        <v>7835</v>
      </c>
      <c r="C74" s="167">
        <f>基金残高に係る経年分析!G57</f>
        <v>7958</v>
      </c>
      <c r="D74" s="167">
        <f>基金残高に係る経年分析!H57</f>
        <v>8537</v>
      </c>
    </row>
  </sheetData>
  <sheetProtection algorithmName="SHA-512" hashValue="i8tFl6+KFAH0G3qG9l2cW3KRj+v707HoAVIyDIsfKRsR3z74++7tjlveFboTKDz+BMctu9eS9BbzbzDEmf90tQ==" saltValue="6mq04/KKYXEOu0ivIy26qw=="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25180977</v>
      </c>
      <c r="S5" s="613"/>
      <c r="T5" s="613"/>
      <c r="U5" s="613"/>
      <c r="V5" s="613"/>
      <c r="W5" s="613"/>
      <c r="X5" s="613"/>
      <c r="Y5" s="614"/>
      <c r="Z5" s="615">
        <v>28.3</v>
      </c>
      <c r="AA5" s="615"/>
      <c r="AB5" s="615"/>
      <c r="AC5" s="615"/>
      <c r="AD5" s="616">
        <v>23122669</v>
      </c>
      <c r="AE5" s="616"/>
      <c r="AF5" s="616"/>
      <c r="AG5" s="616"/>
      <c r="AH5" s="616"/>
      <c r="AI5" s="616"/>
      <c r="AJ5" s="616"/>
      <c r="AK5" s="616"/>
      <c r="AL5" s="617">
        <v>49.3</v>
      </c>
      <c r="AM5" s="618"/>
      <c r="AN5" s="618"/>
      <c r="AO5" s="619"/>
      <c r="AP5" s="609" t="s">
        <v>216</v>
      </c>
      <c r="AQ5" s="610"/>
      <c r="AR5" s="610"/>
      <c r="AS5" s="610"/>
      <c r="AT5" s="610"/>
      <c r="AU5" s="610"/>
      <c r="AV5" s="610"/>
      <c r="AW5" s="610"/>
      <c r="AX5" s="610"/>
      <c r="AY5" s="610"/>
      <c r="AZ5" s="610"/>
      <c r="BA5" s="610"/>
      <c r="BB5" s="610"/>
      <c r="BC5" s="610"/>
      <c r="BD5" s="610"/>
      <c r="BE5" s="610"/>
      <c r="BF5" s="611"/>
      <c r="BG5" s="623">
        <v>23120396</v>
      </c>
      <c r="BH5" s="624"/>
      <c r="BI5" s="624"/>
      <c r="BJ5" s="624"/>
      <c r="BK5" s="624"/>
      <c r="BL5" s="624"/>
      <c r="BM5" s="624"/>
      <c r="BN5" s="625"/>
      <c r="BO5" s="626">
        <v>91.8</v>
      </c>
      <c r="BP5" s="626"/>
      <c r="BQ5" s="626"/>
      <c r="BR5" s="626"/>
      <c r="BS5" s="627">
        <v>220179</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376964</v>
      </c>
      <c r="S6" s="624"/>
      <c r="T6" s="624"/>
      <c r="U6" s="624"/>
      <c r="V6" s="624"/>
      <c r="W6" s="624"/>
      <c r="X6" s="624"/>
      <c r="Y6" s="625"/>
      <c r="Z6" s="626">
        <v>0.4</v>
      </c>
      <c r="AA6" s="626"/>
      <c r="AB6" s="626"/>
      <c r="AC6" s="626"/>
      <c r="AD6" s="627">
        <v>376964</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23120396</v>
      </c>
      <c r="BH6" s="624"/>
      <c r="BI6" s="624"/>
      <c r="BJ6" s="624"/>
      <c r="BK6" s="624"/>
      <c r="BL6" s="624"/>
      <c r="BM6" s="624"/>
      <c r="BN6" s="625"/>
      <c r="BO6" s="626">
        <v>91.8</v>
      </c>
      <c r="BP6" s="626"/>
      <c r="BQ6" s="626"/>
      <c r="BR6" s="626"/>
      <c r="BS6" s="627">
        <v>220179</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377752</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377752</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26835</v>
      </c>
      <c r="S7" s="624"/>
      <c r="T7" s="624"/>
      <c r="U7" s="624"/>
      <c r="V7" s="624"/>
      <c r="W7" s="624"/>
      <c r="X7" s="624"/>
      <c r="Y7" s="625"/>
      <c r="Z7" s="626">
        <v>0</v>
      </c>
      <c r="AA7" s="626"/>
      <c r="AB7" s="626"/>
      <c r="AC7" s="626"/>
      <c r="AD7" s="627">
        <v>26835</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10471520</v>
      </c>
      <c r="BH7" s="624"/>
      <c r="BI7" s="624"/>
      <c r="BJ7" s="624"/>
      <c r="BK7" s="624"/>
      <c r="BL7" s="624"/>
      <c r="BM7" s="624"/>
      <c r="BN7" s="625"/>
      <c r="BO7" s="626">
        <v>41.6</v>
      </c>
      <c r="BP7" s="626"/>
      <c r="BQ7" s="626"/>
      <c r="BR7" s="626"/>
      <c r="BS7" s="627">
        <v>220179</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7050950</v>
      </c>
      <c r="CS7" s="624"/>
      <c r="CT7" s="624"/>
      <c r="CU7" s="624"/>
      <c r="CV7" s="624"/>
      <c r="CW7" s="624"/>
      <c r="CX7" s="624"/>
      <c r="CY7" s="625"/>
      <c r="CZ7" s="626">
        <v>8</v>
      </c>
      <c r="DA7" s="626"/>
      <c r="DB7" s="626"/>
      <c r="DC7" s="626"/>
      <c r="DD7" s="632">
        <v>70383</v>
      </c>
      <c r="DE7" s="624"/>
      <c r="DF7" s="624"/>
      <c r="DG7" s="624"/>
      <c r="DH7" s="624"/>
      <c r="DI7" s="624"/>
      <c r="DJ7" s="624"/>
      <c r="DK7" s="624"/>
      <c r="DL7" s="624"/>
      <c r="DM7" s="624"/>
      <c r="DN7" s="624"/>
      <c r="DO7" s="624"/>
      <c r="DP7" s="625"/>
      <c r="DQ7" s="632">
        <v>5760804</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297371</v>
      </c>
      <c r="S8" s="624"/>
      <c r="T8" s="624"/>
      <c r="U8" s="624"/>
      <c r="V8" s="624"/>
      <c r="W8" s="624"/>
      <c r="X8" s="624"/>
      <c r="Y8" s="625"/>
      <c r="Z8" s="626">
        <v>0.3</v>
      </c>
      <c r="AA8" s="626"/>
      <c r="AB8" s="626"/>
      <c r="AC8" s="626"/>
      <c r="AD8" s="627">
        <v>297371</v>
      </c>
      <c r="AE8" s="627"/>
      <c r="AF8" s="627"/>
      <c r="AG8" s="627"/>
      <c r="AH8" s="627"/>
      <c r="AI8" s="627"/>
      <c r="AJ8" s="627"/>
      <c r="AK8" s="627"/>
      <c r="AL8" s="628">
        <v>0.6</v>
      </c>
      <c r="AM8" s="629"/>
      <c r="AN8" s="629"/>
      <c r="AO8" s="630"/>
      <c r="AP8" s="620" t="s">
        <v>227</v>
      </c>
      <c r="AQ8" s="621"/>
      <c r="AR8" s="621"/>
      <c r="AS8" s="621"/>
      <c r="AT8" s="621"/>
      <c r="AU8" s="621"/>
      <c r="AV8" s="621"/>
      <c r="AW8" s="621"/>
      <c r="AX8" s="621"/>
      <c r="AY8" s="621"/>
      <c r="AZ8" s="621"/>
      <c r="BA8" s="621"/>
      <c r="BB8" s="621"/>
      <c r="BC8" s="621"/>
      <c r="BD8" s="621"/>
      <c r="BE8" s="621"/>
      <c r="BF8" s="622"/>
      <c r="BG8" s="623">
        <v>270769</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47534906</v>
      </c>
      <c r="CS8" s="624"/>
      <c r="CT8" s="624"/>
      <c r="CU8" s="624"/>
      <c r="CV8" s="624"/>
      <c r="CW8" s="624"/>
      <c r="CX8" s="624"/>
      <c r="CY8" s="625"/>
      <c r="CZ8" s="626">
        <v>54.1</v>
      </c>
      <c r="DA8" s="626"/>
      <c r="DB8" s="626"/>
      <c r="DC8" s="626"/>
      <c r="DD8" s="632">
        <v>740465</v>
      </c>
      <c r="DE8" s="624"/>
      <c r="DF8" s="624"/>
      <c r="DG8" s="624"/>
      <c r="DH8" s="624"/>
      <c r="DI8" s="624"/>
      <c r="DJ8" s="624"/>
      <c r="DK8" s="624"/>
      <c r="DL8" s="624"/>
      <c r="DM8" s="624"/>
      <c r="DN8" s="624"/>
      <c r="DO8" s="624"/>
      <c r="DP8" s="625"/>
      <c r="DQ8" s="632">
        <v>22157656</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390989</v>
      </c>
      <c r="S9" s="624"/>
      <c r="T9" s="624"/>
      <c r="U9" s="624"/>
      <c r="V9" s="624"/>
      <c r="W9" s="624"/>
      <c r="X9" s="624"/>
      <c r="Y9" s="625"/>
      <c r="Z9" s="626">
        <v>0.4</v>
      </c>
      <c r="AA9" s="626"/>
      <c r="AB9" s="626"/>
      <c r="AC9" s="626"/>
      <c r="AD9" s="627">
        <v>390989</v>
      </c>
      <c r="AE9" s="627"/>
      <c r="AF9" s="627"/>
      <c r="AG9" s="627"/>
      <c r="AH9" s="627"/>
      <c r="AI9" s="627"/>
      <c r="AJ9" s="627"/>
      <c r="AK9" s="627"/>
      <c r="AL9" s="628">
        <v>0.8</v>
      </c>
      <c r="AM9" s="629"/>
      <c r="AN9" s="629"/>
      <c r="AO9" s="630"/>
      <c r="AP9" s="620" t="s">
        <v>230</v>
      </c>
      <c r="AQ9" s="621"/>
      <c r="AR9" s="621"/>
      <c r="AS9" s="621"/>
      <c r="AT9" s="621"/>
      <c r="AU9" s="621"/>
      <c r="AV9" s="621"/>
      <c r="AW9" s="621"/>
      <c r="AX9" s="621"/>
      <c r="AY9" s="621"/>
      <c r="AZ9" s="621"/>
      <c r="BA9" s="621"/>
      <c r="BB9" s="621"/>
      <c r="BC9" s="621"/>
      <c r="BD9" s="621"/>
      <c r="BE9" s="621"/>
      <c r="BF9" s="622"/>
      <c r="BG9" s="623">
        <v>8643210</v>
      </c>
      <c r="BH9" s="624"/>
      <c r="BI9" s="624"/>
      <c r="BJ9" s="624"/>
      <c r="BK9" s="624"/>
      <c r="BL9" s="624"/>
      <c r="BM9" s="624"/>
      <c r="BN9" s="625"/>
      <c r="BO9" s="626">
        <v>34.299999999999997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6525837</v>
      </c>
      <c r="CS9" s="624"/>
      <c r="CT9" s="624"/>
      <c r="CU9" s="624"/>
      <c r="CV9" s="624"/>
      <c r="CW9" s="624"/>
      <c r="CX9" s="624"/>
      <c r="CY9" s="625"/>
      <c r="CZ9" s="626">
        <v>7.4</v>
      </c>
      <c r="DA9" s="626"/>
      <c r="DB9" s="626"/>
      <c r="DC9" s="626"/>
      <c r="DD9" s="632">
        <v>103340</v>
      </c>
      <c r="DE9" s="624"/>
      <c r="DF9" s="624"/>
      <c r="DG9" s="624"/>
      <c r="DH9" s="624"/>
      <c r="DI9" s="624"/>
      <c r="DJ9" s="624"/>
      <c r="DK9" s="624"/>
      <c r="DL9" s="624"/>
      <c r="DM9" s="624"/>
      <c r="DN9" s="624"/>
      <c r="DO9" s="624"/>
      <c r="DP9" s="625"/>
      <c r="DQ9" s="632">
        <v>5707642</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479212</v>
      </c>
      <c r="BH10" s="624"/>
      <c r="BI10" s="624"/>
      <c r="BJ10" s="624"/>
      <c r="BK10" s="624"/>
      <c r="BL10" s="624"/>
      <c r="BM10" s="624"/>
      <c r="BN10" s="625"/>
      <c r="BO10" s="626">
        <v>1.9</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49627</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48811</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4572018</v>
      </c>
      <c r="S11" s="624"/>
      <c r="T11" s="624"/>
      <c r="U11" s="624"/>
      <c r="V11" s="624"/>
      <c r="W11" s="624"/>
      <c r="X11" s="624"/>
      <c r="Y11" s="625"/>
      <c r="Z11" s="628">
        <v>5.0999999999999996</v>
      </c>
      <c r="AA11" s="629"/>
      <c r="AB11" s="629"/>
      <c r="AC11" s="635"/>
      <c r="AD11" s="632">
        <v>4572018</v>
      </c>
      <c r="AE11" s="624"/>
      <c r="AF11" s="624"/>
      <c r="AG11" s="624"/>
      <c r="AH11" s="624"/>
      <c r="AI11" s="624"/>
      <c r="AJ11" s="624"/>
      <c r="AK11" s="625"/>
      <c r="AL11" s="628">
        <v>9.8000000000000007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1078329</v>
      </c>
      <c r="BH11" s="624"/>
      <c r="BI11" s="624"/>
      <c r="BJ11" s="624"/>
      <c r="BK11" s="624"/>
      <c r="BL11" s="624"/>
      <c r="BM11" s="624"/>
      <c r="BN11" s="625"/>
      <c r="BO11" s="626">
        <v>4.3</v>
      </c>
      <c r="BP11" s="626"/>
      <c r="BQ11" s="626"/>
      <c r="BR11" s="626"/>
      <c r="BS11" s="627">
        <v>220179</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540697</v>
      </c>
      <c r="CS11" s="624"/>
      <c r="CT11" s="624"/>
      <c r="CU11" s="624"/>
      <c r="CV11" s="624"/>
      <c r="CW11" s="624"/>
      <c r="CX11" s="624"/>
      <c r="CY11" s="625"/>
      <c r="CZ11" s="626">
        <v>0.6</v>
      </c>
      <c r="DA11" s="626"/>
      <c r="DB11" s="626"/>
      <c r="DC11" s="626"/>
      <c r="DD11" s="632">
        <v>174975</v>
      </c>
      <c r="DE11" s="624"/>
      <c r="DF11" s="624"/>
      <c r="DG11" s="624"/>
      <c r="DH11" s="624"/>
      <c r="DI11" s="624"/>
      <c r="DJ11" s="624"/>
      <c r="DK11" s="624"/>
      <c r="DL11" s="624"/>
      <c r="DM11" s="624"/>
      <c r="DN11" s="624"/>
      <c r="DO11" s="624"/>
      <c r="DP11" s="625"/>
      <c r="DQ11" s="632">
        <v>396537</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40556</v>
      </c>
      <c r="S12" s="624"/>
      <c r="T12" s="624"/>
      <c r="U12" s="624"/>
      <c r="V12" s="624"/>
      <c r="W12" s="624"/>
      <c r="X12" s="624"/>
      <c r="Y12" s="625"/>
      <c r="Z12" s="626">
        <v>0</v>
      </c>
      <c r="AA12" s="626"/>
      <c r="AB12" s="626"/>
      <c r="AC12" s="626"/>
      <c r="AD12" s="627">
        <v>40556</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10572371</v>
      </c>
      <c r="BH12" s="624"/>
      <c r="BI12" s="624"/>
      <c r="BJ12" s="624"/>
      <c r="BK12" s="624"/>
      <c r="BL12" s="624"/>
      <c r="BM12" s="624"/>
      <c r="BN12" s="625"/>
      <c r="BO12" s="626">
        <v>42</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784391</v>
      </c>
      <c r="CS12" s="624"/>
      <c r="CT12" s="624"/>
      <c r="CU12" s="624"/>
      <c r="CV12" s="624"/>
      <c r="CW12" s="624"/>
      <c r="CX12" s="624"/>
      <c r="CY12" s="625"/>
      <c r="CZ12" s="626">
        <v>0.9</v>
      </c>
      <c r="DA12" s="626"/>
      <c r="DB12" s="626"/>
      <c r="DC12" s="626"/>
      <c r="DD12" s="632">
        <v>47098</v>
      </c>
      <c r="DE12" s="624"/>
      <c r="DF12" s="624"/>
      <c r="DG12" s="624"/>
      <c r="DH12" s="624"/>
      <c r="DI12" s="624"/>
      <c r="DJ12" s="624"/>
      <c r="DK12" s="624"/>
      <c r="DL12" s="624"/>
      <c r="DM12" s="624"/>
      <c r="DN12" s="624"/>
      <c r="DO12" s="624"/>
      <c r="DP12" s="625"/>
      <c r="DQ12" s="632">
        <v>598054</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10270524</v>
      </c>
      <c r="BH13" s="624"/>
      <c r="BI13" s="624"/>
      <c r="BJ13" s="624"/>
      <c r="BK13" s="624"/>
      <c r="BL13" s="624"/>
      <c r="BM13" s="624"/>
      <c r="BN13" s="625"/>
      <c r="BO13" s="626">
        <v>40.799999999999997</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5788875</v>
      </c>
      <c r="CS13" s="624"/>
      <c r="CT13" s="624"/>
      <c r="CU13" s="624"/>
      <c r="CV13" s="624"/>
      <c r="CW13" s="624"/>
      <c r="CX13" s="624"/>
      <c r="CY13" s="625"/>
      <c r="CZ13" s="626">
        <v>6.6</v>
      </c>
      <c r="DA13" s="626"/>
      <c r="DB13" s="626"/>
      <c r="DC13" s="626"/>
      <c r="DD13" s="632">
        <v>1802656</v>
      </c>
      <c r="DE13" s="624"/>
      <c r="DF13" s="624"/>
      <c r="DG13" s="624"/>
      <c r="DH13" s="624"/>
      <c r="DI13" s="624"/>
      <c r="DJ13" s="624"/>
      <c r="DK13" s="624"/>
      <c r="DL13" s="624"/>
      <c r="DM13" s="624"/>
      <c r="DN13" s="624"/>
      <c r="DO13" s="624"/>
      <c r="DP13" s="625"/>
      <c r="DQ13" s="632">
        <v>4202582</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513283</v>
      </c>
      <c r="BH14" s="624"/>
      <c r="BI14" s="624"/>
      <c r="BJ14" s="624"/>
      <c r="BK14" s="624"/>
      <c r="BL14" s="624"/>
      <c r="BM14" s="624"/>
      <c r="BN14" s="625"/>
      <c r="BO14" s="626">
        <v>2</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2894100</v>
      </c>
      <c r="CS14" s="624"/>
      <c r="CT14" s="624"/>
      <c r="CU14" s="624"/>
      <c r="CV14" s="624"/>
      <c r="CW14" s="624"/>
      <c r="CX14" s="624"/>
      <c r="CY14" s="625"/>
      <c r="CZ14" s="626">
        <v>3.3</v>
      </c>
      <c r="DA14" s="626"/>
      <c r="DB14" s="626"/>
      <c r="DC14" s="626"/>
      <c r="DD14" s="632">
        <v>904031</v>
      </c>
      <c r="DE14" s="624"/>
      <c r="DF14" s="624"/>
      <c r="DG14" s="624"/>
      <c r="DH14" s="624"/>
      <c r="DI14" s="624"/>
      <c r="DJ14" s="624"/>
      <c r="DK14" s="624"/>
      <c r="DL14" s="624"/>
      <c r="DM14" s="624"/>
      <c r="DN14" s="624"/>
      <c r="DO14" s="624"/>
      <c r="DP14" s="625"/>
      <c r="DQ14" s="632">
        <v>1964162</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101350</v>
      </c>
      <c r="S15" s="624"/>
      <c r="T15" s="624"/>
      <c r="U15" s="624"/>
      <c r="V15" s="624"/>
      <c r="W15" s="624"/>
      <c r="X15" s="624"/>
      <c r="Y15" s="625"/>
      <c r="Z15" s="626">
        <v>0.1</v>
      </c>
      <c r="AA15" s="626"/>
      <c r="AB15" s="626"/>
      <c r="AC15" s="626"/>
      <c r="AD15" s="627">
        <v>101350</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1563222</v>
      </c>
      <c r="BH15" s="624"/>
      <c r="BI15" s="624"/>
      <c r="BJ15" s="624"/>
      <c r="BK15" s="624"/>
      <c r="BL15" s="624"/>
      <c r="BM15" s="624"/>
      <c r="BN15" s="625"/>
      <c r="BO15" s="626">
        <v>6.2</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10773593</v>
      </c>
      <c r="CS15" s="624"/>
      <c r="CT15" s="624"/>
      <c r="CU15" s="624"/>
      <c r="CV15" s="624"/>
      <c r="CW15" s="624"/>
      <c r="CX15" s="624"/>
      <c r="CY15" s="625"/>
      <c r="CZ15" s="626">
        <v>12.3</v>
      </c>
      <c r="DA15" s="626"/>
      <c r="DB15" s="626"/>
      <c r="DC15" s="626"/>
      <c r="DD15" s="632">
        <v>1771194</v>
      </c>
      <c r="DE15" s="624"/>
      <c r="DF15" s="624"/>
      <c r="DG15" s="624"/>
      <c r="DH15" s="624"/>
      <c r="DI15" s="624"/>
      <c r="DJ15" s="624"/>
      <c r="DK15" s="624"/>
      <c r="DL15" s="624"/>
      <c r="DM15" s="624"/>
      <c r="DN15" s="624"/>
      <c r="DO15" s="624"/>
      <c r="DP15" s="625"/>
      <c r="DQ15" s="632">
        <v>7394026</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534911</v>
      </c>
      <c r="S16" s="624"/>
      <c r="T16" s="624"/>
      <c r="U16" s="624"/>
      <c r="V16" s="624"/>
      <c r="W16" s="624"/>
      <c r="X16" s="624"/>
      <c r="Y16" s="625"/>
      <c r="Z16" s="626">
        <v>0.6</v>
      </c>
      <c r="AA16" s="626"/>
      <c r="AB16" s="626"/>
      <c r="AC16" s="626"/>
      <c r="AD16" s="627">
        <v>534911</v>
      </c>
      <c r="AE16" s="627"/>
      <c r="AF16" s="627"/>
      <c r="AG16" s="627"/>
      <c r="AH16" s="627"/>
      <c r="AI16" s="627"/>
      <c r="AJ16" s="627"/>
      <c r="AK16" s="627"/>
      <c r="AL16" s="628">
        <v>1.1000000000000001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1014183</v>
      </c>
      <c r="S17" s="624"/>
      <c r="T17" s="624"/>
      <c r="U17" s="624"/>
      <c r="V17" s="624"/>
      <c r="W17" s="624"/>
      <c r="X17" s="624"/>
      <c r="Y17" s="625"/>
      <c r="Z17" s="626">
        <v>1.1000000000000001</v>
      </c>
      <c r="AA17" s="626"/>
      <c r="AB17" s="626"/>
      <c r="AC17" s="626"/>
      <c r="AD17" s="627">
        <v>1014183</v>
      </c>
      <c r="AE17" s="627"/>
      <c r="AF17" s="627"/>
      <c r="AG17" s="627"/>
      <c r="AH17" s="627"/>
      <c r="AI17" s="627"/>
      <c r="AJ17" s="627"/>
      <c r="AK17" s="627"/>
      <c r="AL17" s="628">
        <v>2.2000000000000002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5503876</v>
      </c>
      <c r="CS17" s="624"/>
      <c r="CT17" s="624"/>
      <c r="CU17" s="624"/>
      <c r="CV17" s="624"/>
      <c r="CW17" s="624"/>
      <c r="CX17" s="624"/>
      <c r="CY17" s="625"/>
      <c r="CZ17" s="626">
        <v>6.3</v>
      </c>
      <c r="DA17" s="626"/>
      <c r="DB17" s="626"/>
      <c r="DC17" s="626"/>
      <c r="DD17" s="632" t="s">
        <v>122</v>
      </c>
      <c r="DE17" s="624"/>
      <c r="DF17" s="624"/>
      <c r="DG17" s="624"/>
      <c r="DH17" s="624"/>
      <c r="DI17" s="624"/>
      <c r="DJ17" s="624"/>
      <c r="DK17" s="624"/>
      <c r="DL17" s="624"/>
      <c r="DM17" s="624"/>
      <c r="DN17" s="624"/>
      <c r="DO17" s="624"/>
      <c r="DP17" s="625"/>
      <c r="DQ17" s="632">
        <v>5489534</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198700</v>
      </c>
      <c r="S18" s="624"/>
      <c r="T18" s="624"/>
      <c r="U18" s="624"/>
      <c r="V18" s="624"/>
      <c r="W18" s="624"/>
      <c r="X18" s="624"/>
      <c r="Y18" s="625"/>
      <c r="Z18" s="626">
        <v>0.2</v>
      </c>
      <c r="AA18" s="626"/>
      <c r="AB18" s="626"/>
      <c r="AC18" s="626"/>
      <c r="AD18" s="627">
        <v>198700</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788518</v>
      </c>
      <c r="S19" s="624"/>
      <c r="T19" s="624"/>
      <c r="U19" s="624"/>
      <c r="V19" s="624"/>
      <c r="W19" s="624"/>
      <c r="X19" s="624"/>
      <c r="Y19" s="625"/>
      <c r="Z19" s="626">
        <v>0.9</v>
      </c>
      <c r="AA19" s="626"/>
      <c r="AB19" s="626"/>
      <c r="AC19" s="626"/>
      <c r="AD19" s="627">
        <v>788518</v>
      </c>
      <c r="AE19" s="627"/>
      <c r="AF19" s="627"/>
      <c r="AG19" s="627"/>
      <c r="AH19" s="627"/>
      <c r="AI19" s="627"/>
      <c r="AJ19" s="627"/>
      <c r="AK19" s="627"/>
      <c r="AL19" s="628">
        <v>1.7</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2060581</v>
      </c>
      <c r="BH19" s="624"/>
      <c r="BI19" s="624"/>
      <c r="BJ19" s="624"/>
      <c r="BK19" s="624"/>
      <c r="BL19" s="624"/>
      <c r="BM19" s="624"/>
      <c r="BN19" s="625"/>
      <c r="BO19" s="626">
        <v>8.1999999999999993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26965</v>
      </c>
      <c r="S20" s="624"/>
      <c r="T20" s="624"/>
      <c r="U20" s="624"/>
      <c r="V20" s="624"/>
      <c r="W20" s="624"/>
      <c r="X20" s="624"/>
      <c r="Y20" s="625"/>
      <c r="Z20" s="626">
        <v>0</v>
      </c>
      <c r="AA20" s="626"/>
      <c r="AB20" s="626"/>
      <c r="AC20" s="626"/>
      <c r="AD20" s="627">
        <v>26965</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2060581</v>
      </c>
      <c r="BH20" s="624"/>
      <c r="BI20" s="624"/>
      <c r="BJ20" s="624"/>
      <c r="BK20" s="624"/>
      <c r="BL20" s="624"/>
      <c r="BM20" s="624"/>
      <c r="BN20" s="625"/>
      <c r="BO20" s="626">
        <v>8.1999999999999993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87824604</v>
      </c>
      <c r="CS20" s="624"/>
      <c r="CT20" s="624"/>
      <c r="CU20" s="624"/>
      <c r="CV20" s="624"/>
      <c r="CW20" s="624"/>
      <c r="CX20" s="624"/>
      <c r="CY20" s="625"/>
      <c r="CZ20" s="626">
        <v>100</v>
      </c>
      <c r="DA20" s="626"/>
      <c r="DB20" s="626"/>
      <c r="DC20" s="626"/>
      <c r="DD20" s="632">
        <v>5614142</v>
      </c>
      <c r="DE20" s="624"/>
      <c r="DF20" s="624"/>
      <c r="DG20" s="624"/>
      <c r="DH20" s="624"/>
      <c r="DI20" s="624"/>
      <c r="DJ20" s="624"/>
      <c r="DK20" s="624"/>
      <c r="DL20" s="624"/>
      <c r="DM20" s="624"/>
      <c r="DN20" s="624"/>
      <c r="DO20" s="624"/>
      <c r="DP20" s="625"/>
      <c r="DQ20" s="632">
        <v>54097560</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16219029</v>
      </c>
      <c r="S21" s="624"/>
      <c r="T21" s="624"/>
      <c r="U21" s="624"/>
      <c r="V21" s="624"/>
      <c r="W21" s="624"/>
      <c r="X21" s="624"/>
      <c r="Y21" s="625"/>
      <c r="Z21" s="626">
        <v>18.2</v>
      </c>
      <c r="AA21" s="626"/>
      <c r="AB21" s="626"/>
      <c r="AC21" s="626"/>
      <c r="AD21" s="627">
        <v>15868473</v>
      </c>
      <c r="AE21" s="627"/>
      <c r="AF21" s="627"/>
      <c r="AG21" s="627"/>
      <c r="AH21" s="627"/>
      <c r="AI21" s="627"/>
      <c r="AJ21" s="627"/>
      <c r="AK21" s="627"/>
      <c r="AL21" s="628">
        <v>33.9</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2273</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15868473</v>
      </c>
      <c r="S22" s="624"/>
      <c r="T22" s="624"/>
      <c r="U22" s="624"/>
      <c r="V22" s="624"/>
      <c r="W22" s="624"/>
      <c r="X22" s="624"/>
      <c r="Y22" s="625"/>
      <c r="Z22" s="626">
        <v>17.899999999999999</v>
      </c>
      <c r="AA22" s="626"/>
      <c r="AB22" s="626"/>
      <c r="AC22" s="626"/>
      <c r="AD22" s="627">
        <v>15868473</v>
      </c>
      <c r="AE22" s="627"/>
      <c r="AF22" s="627"/>
      <c r="AG22" s="627"/>
      <c r="AH22" s="627"/>
      <c r="AI22" s="627"/>
      <c r="AJ22" s="627"/>
      <c r="AK22" s="627"/>
      <c r="AL22" s="628">
        <v>33.9</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350556</v>
      </c>
      <c r="S23" s="624"/>
      <c r="T23" s="624"/>
      <c r="U23" s="624"/>
      <c r="V23" s="624"/>
      <c r="W23" s="624"/>
      <c r="X23" s="624"/>
      <c r="Y23" s="625"/>
      <c r="Z23" s="626">
        <v>0.4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2058308</v>
      </c>
      <c r="BH23" s="624"/>
      <c r="BI23" s="624"/>
      <c r="BJ23" s="624"/>
      <c r="BK23" s="624"/>
      <c r="BL23" s="624"/>
      <c r="BM23" s="624"/>
      <c r="BN23" s="625"/>
      <c r="BO23" s="626">
        <v>8.1999999999999993</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53946593</v>
      </c>
      <c r="CS24" s="613"/>
      <c r="CT24" s="613"/>
      <c r="CU24" s="613"/>
      <c r="CV24" s="613"/>
      <c r="CW24" s="613"/>
      <c r="CX24" s="613"/>
      <c r="CY24" s="614"/>
      <c r="CZ24" s="617">
        <v>61.4</v>
      </c>
      <c r="DA24" s="618"/>
      <c r="DB24" s="618"/>
      <c r="DC24" s="634"/>
      <c r="DD24" s="655">
        <v>30220732</v>
      </c>
      <c r="DE24" s="613"/>
      <c r="DF24" s="613"/>
      <c r="DG24" s="613"/>
      <c r="DH24" s="613"/>
      <c r="DI24" s="613"/>
      <c r="DJ24" s="613"/>
      <c r="DK24" s="614"/>
      <c r="DL24" s="655">
        <v>26573082</v>
      </c>
      <c r="DM24" s="613"/>
      <c r="DN24" s="613"/>
      <c r="DO24" s="613"/>
      <c r="DP24" s="613"/>
      <c r="DQ24" s="613"/>
      <c r="DR24" s="613"/>
      <c r="DS24" s="613"/>
      <c r="DT24" s="613"/>
      <c r="DU24" s="613"/>
      <c r="DV24" s="614"/>
      <c r="DW24" s="617">
        <v>56.1</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48755183</v>
      </c>
      <c r="S25" s="624"/>
      <c r="T25" s="624"/>
      <c r="U25" s="624"/>
      <c r="V25" s="624"/>
      <c r="W25" s="624"/>
      <c r="X25" s="624"/>
      <c r="Y25" s="625"/>
      <c r="Z25" s="626">
        <v>54.9</v>
      </c>
      <c r="AA25" s="626"/>
      <c r="AB25" s="626"/>
      <c r="AC25" s="626"/>
      <c r="AD25" s="627">
        <v>46346319</v>
      </c>
      <c r="AE25" s="627"/>
      <c r="AF25" s="627"/>
      <c r="AG25" s="627"/>
      <c r="AH25" s="627"/>
      <c r="AI25" s="627"/>
      <c r="AJ25" s="627"/>
      <c r="AK25" s="627"/>
      <c r="AL25" s="628">
        <v>98.9</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14353976</v>
      </c>
      <c r="CS25" s="644"/>
      <c r="CT25" s="644"/>
      <c r="CU25" s="644"/>
      <c r="CV25" s="644"/>
      <c r="CW25" s="644"/>
      <c r="CX25" s="644"/>
      <c r="CY25" s="645"/>
      <c r="CZ25" s="628">
        <v>16.3</v>
      </c>
      <c r="DA25" s="656"/>
      <c r="DB25" s="656"/>
      <c r="DC25" s="658"/>
      <c r="DD25" s="632">
        <v>13177760</v>
      </c>
      <c r="DE25" s="644"/>
      <c r="DF25" s="644"/>
      <c r="DG25" s="644"/>
      <c r="DH25" s="644"/>
      <c r="DI25" s="644"/>
      <c r="DJ25" s="644"/>
      <c r="DK25" s="645"/>
      <c r="DL25" s="632">
        <v>12476193</v>
      </c>
      <c r="DM25" s="644"/>
      <c r="DN25" s="644"/>
      <c r="DO25" s="644"/>
      <c r="DP25" s="644"/>
      <c r="DQ25" s="644"/>
      <c r="DR25" s="644"/>
      <c r="DS25" s="644"/>
      <c r="DT25" s="644"/>
      <c r="DU25" s="644"/>
      <c r="DV25" s="645"/>
      <c r="DW25" s="628">
        <v>26.4</v>
      </c>
      <c r="DX25" s="656"/>
      <c r="DY25" s="656"/>
      <c r="DZ25" s="656"/>
      <c r="EA25" s="656"/>
      <c r="EB25" s="656"/>
      <c r="EC25" s="657"/>
    </row>
    <row r="26" spans="2:133" ht="11.25" customHeight="1" x14ac:dyDescent="0.2">
      <c r="B26" s="620" t="s">
        <v>283</v>
      </c>
      <c r="C26" s="621"/>
      <c r="D26" s="621"/>
      <c r="E26" s="621"/>
      <c r="F26" s="621"/>
      <c r="G26" s="621"/>
      <c r="H26" s="621"/>
      <c r="I26" s="621"/>
      <c r="J26" s="621"/>
      <c r="K26" s="621"/>
      <c r="L26" s="621"/>
      <c r="M26" s="621"/>
      <c r="N26" s="621"/>
      <c r="O26" s="621"/>
      <c r="P26" s="621"/>
      <c r="Q26" s="622"/>
      <c r="R26" s="623">
        <v>21226</v>
      </c>
      <c r="S26" s="624"/>
      <c r="T26" s="624"/>
      <c r="U26" s="624"/>
      <c r="V26" s="624"/>
      <c r="W26" s="624"/>
      <c r="X26" s="624"/>
      <c r="Y26" s="625"/>
      <c r="Z26" s="626">
        <v>0</v>
      </c>
      <c r="AA26" s="626"/>
      <c r="AB26" s="626"/>
      <c r="AC26" s="626"/>
      <c r="AD26" s="627">
        <v>21226</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8660398</v>
      </c>
      <c r="CS26" s="624"/>
      <c r="CT26" s="624"/>
      <c r="CU26" s="624"/>
      <c r="CV26" s="624"/>
      <c r="CW26" s="624"/>
      <c r="CX26" s="624"/>
      <c r="CY26" s="625"/>
      <c r="CZ26" s="628">
        <v>9.9</v>
      </c>
      <c r="DA26" s="656"/>
      <c r="DB26" s="656"/>
      <c r="DC26" s="658"/>
      <c r="DD26" s="632">
        <v>7898597</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2">
      <c r="B27" s="620" t="s">
        <v>286</v>
      </c>
      <c r="C27" s="621"/>
      <c r="D27" s="621"/>
      <c r="E27" s="621"/>
      <c r="F27" s="621"/>
      <c r="G27" s="621"/>
      <c r="H27" s="621"/>
      <c r="I27" s="621"/>
      <c r="J27" s="621"/>
      <c r="K27" s="621"/>
      <c r="L27" s="621"/>
      <c r="M27" s="621"/>
      <c r="N27" s="621"/>
      <c r="O27" s="621"/>
      <c r="P27" s="621"/>
      <c r="Q27" s="622"/>
      <c r="R27" s="623">
        <v>353033</v>
      </c>
      <c r="S27" s="624"/>
      <c r="T27" s="624"/>
      <c r="U27" s="624"/>
      <c r="V27" s="624"/>
      <c r="W27" s="624"/>
      <c r="X27" s="624"/>
      <c r="Y27" s="625"/>
      <c r="Z27" s="626">
        <v>0.4</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25180977</v>
      </c>
      <c r="BH27" s="624"/>
      <c r="BI27" s="624"/>
      <c r="BJ27" s="624"/>
      <c r="BK27" s="624"/>
      <c r="BL27" s="624"/>
      <c r="BM27" s="624"/>
      <c r="BN27" s="625"/>
      <c r="BO27" s="626">
        <v>100</v>
      </c>
      <c r="BP27" s="626"/>
      <c r="BQ27" s="626"/>
      <c r="BR27" s="626"/>
      <c r="BS27" s="627">
        <v>220179</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34089015</v>
      </c>
      <c r="CS27" s="644"/>
      <c r="CT27" s="644"/>
      <c r="CU27" s="644"/>
      <c r="CV27" s="644"/>
      <c r="CW27" s="644"/>
      <c r="CX27" s="644"/>
      <c r="CY27" s="645"/>
      <c r="CZ27" s="628">
        <v>38.799999999999997</v>
      </c>
      <c r="DA27" s="656"/>
      <c r="DB27" s="656"/>
      <c r="DC27" s="658"/>
      <c r="DD27" s="632">
        <v>11553712</v>
      </c>
      <c r="DE27" s="644"/>
      <c r="DF27" s="644"/>
      <c r="DG27" s="644"/>
      <c r="DH27" s="644"/>
      <c r="DI27" s="644"/>
      <c r="DJ27" s="644"/>
      <c r="DK27" s="645"/>
      <c r="DL27" s="632">
        <v>8649714</v>
      </c>
      <c r="DM27" s="644"/>
      <c r="DN27" s="644"/>
      <c r="DO27" s="644"/>
      <c r="DP27" s="644"/>
      <c r="DQ27" s="644"/>
      <c r="DR27" s="644"/>
      <c r="DS27" s="644"/>
      <c r="DT27" s="644"/>
      <c r="DU27" s="644"/>
      <c r="DV27" s="645"/>
      <c r="DW27" s="628">
        <v>18.3</v>
      </c>
      <c r="DX27" s="656"/>
      <c r="DY27" s="656"/>
      <c r="DZ27" s="656"/>
      <c r="EA27" s="656"/>
      <c r="EB27" s="656"/>
      <c r="EC27" s="657"/>
    </row>
    <row r="28" spans="2:133" ht="11.25" customHeight="1" x14ac:dyDescent="0.2">
      <c r="B28" s="620" t="s">
        <v>289</v>
      </c>
      <c r="C28" s="621"/>
      <c r="D28" s="621"/>
      <c r="E28" s="621"/>
      <c r="F28" s="621"/>
      <c r="G28" s="621"/>
      <c r="H28" s="621"/>
      <c r="I28" s="621"/>
      <c r="J28" s="621"/>
      <c r="K28" s="621"/>
      <c r="L28" s="621"/>
      <c r="M28" s="621"/>
      <c r="N28" s="621"/>
      <c r="O28" s="621"/>
      <c r="P28" s="621"/>
      <c r="Q28" s="622"/>
      <c r="R28" s="623">
        <v>1174771</v>
      </c>
      <c r="S28" s="624"/>
      <c r="T28" s="624"/>
      <c r="U28" s="624"/>
      <c r="V28" s="624"/>
      <c r="W28" s="624"/>
      <c r="X28" s="624"/>
      <c r="Y28" s="625"/>
      <c r="Z28" s="626">
        <v>1.3</v>
      </c>
      <c r="AA28" s="626"/>
      <c r="AB28" s="626"/>
      <c r="AC28" s="626"/>
      <c r="AD28" s="627">
        <v>273730</v>
      </c>
      <c r="AE28" s="627"/>
      <c r="AF28" s="627"/>
      <c r="AG28" s="627"/>
      <c r="AH28" s="627"/>
      <c r="AI28" s="627"/>
      <c r="AJ28" s="627"/>
      <c r="AK28" s="627"/>
      <c r="AL28" s="628">
        <v>0.6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5503602</v>
      </c>
      <c r="CS28" s="624"/>
      <c r="CT28" s="624"/>
      <c r="CU28" s="624"/>
      <c r="CV28" s="624"/>
      <c r="CW28" s="624"/>
      <c r="CX28" s="624"/>
      <c r="CY28" s="625"/>
      <c r="CZ28" s="628">
        <v>6.3</v>
      </c>
      <c r="DA28" s="656"/>
      <c r="DB28" s="656"/>
      <c r="DC28" s="658"/>
      <c r="DD28" s="632">
        <v>5489260</v>
      </c>
      <c r="DE28" s="624"/>
      <c r="DF28" s="624"/>
      <c r="DG28" s="624"/>
      <c r="DH28" s="624"/>
      <c r="DI28" s="624"/>
      <c r="DJ28" s="624"/>
      <c r="DK28" s="625"/>
      <c r="DL28" s="632">
        <v>5447175</v>
      </c>
      <c r="DM28" s="624"/>
      <c r="DN28" s="624"/>
      <c r="DO28" s="624"/>
      <c r="DP28" s="624"/>
      <c r="DQ28" s="624"/>
      <c r="DR28" s="624"/>
      <c r="DS28" s="624"/>
      <c r="DT28" s="624"/>
      <c r="DU28" s="624"/>
      <c r="DV28" s="625"/>
      <c r="DW28" s="628">
        <v>11.5</v>
      </c>
      <c r="DX28" s="656"/>
      <c r="DY28" s="656"/>
      <c r="DZ28" s="656"/>
      <c r="EA28" s="656"/>
      <c r="EB28" s="656"/>
      <c r="EC28" s="657"/>
    </row>
    <row r="29" spans="2:133" ht="11.25" customHeight="1" x14ac:dyDescent="0.2">
      <c r="B29" s="620" t="s">
        <v>291</v>
      </c>
      <c r="C29" s="621"/>
      <c r="D29" s="621"/>
      <c r="E29" s="621"/>
      <c r="F29" s="621"/>
      <c r="G29" s="621"/>
      <c r="H29" s="621"/>
      <c r="I29" s="621"/>
      <c r="J29" s="621"/>
      <c r="K29" s="621"/>
      <c r="L29" s="621"/>
      <c r="M29" s="621"/>
      <c r="N29" s="621"/>
      <c r="O29" s="621"/>
      <c r="P29" s="621"/>
      <c r="Q29" s="622"/>
      <c r="R29" s="623">
        <v>346906</v>
      </c>
      <c r="S29" s="624"/>
      <c r="T29" s="624"/>
      <c r="U29" s="624"/>
      <c r="V29" s="624"/>
      <c r="W29" s="624"/>
      <c r="X29" s="624"/>
      <c r="Y29" s="625"/>
      <c r="Z29" s="626">
        <v>0.4</v>
      </c>
      <c r="AA29" s="626"/>
      <c r="AB29" s="626"/>
      <c r="AC29" s="626"/>
      <c r="AD29" s="627">
        <v>10433</v>
      </c>
      <c r="AE29" s="627"/>
      <c r="AF29" s="627"/>
      <c r="AG29" s="627"/>
      <c r="AH29" s="627"/>
      <c r="AI29" s="627"/>
      <c r="AJ29" s="627"/>
      <c r="AK29" s="627"/>
      <c r="AL29" s="628">
        <v>0</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5501882</v>
      </c>
      <c r="CS29" s="644"/>
      <c r="CT29" s="644"/>
      <c r="CU29" s="644"/>
      <c r="CV29" s="644"/>
      <c r="CW29" s="644"/>
      <c r="CX29" s="644"/>
      <c r="CY29" s="645"/>
      <c r="CZ29" s="628">
        <v>6.3</v>
      </c>
      <c r="DA29" s="656"/>
      <c r="DB29" s="656"/>
      <c r="DC29" s="658"/>
      <c r="DD29" s="632">
        <v>5487540</v>
      </c>
      <c r="DE29" s="644"/>
      <c r="DF29" s="644"/>
      <c r="DG29" s="644"/>
      <c r="DH29" s="644"/>
      <c r="DI29" s="644"/>
      <c r="DJ29" s="644"/>
      <c r="DK29" s="645"/>
      <c r="DL29" s="632">
        <v>5445455</v>
      </c>
      <c r="DM29" s="644"/>
      <c r="DN29" s="644"/>
      <c r="DO29" s="644"/>
      <c r="DP29" s="644"/>
      <c r="DQ29" s="644"/>
      <c r="DR29" s="644"/>
      <c r="DS29" s="644"/>
      <c r="DT29" s="644"/>
      <c r="DU29" s="644"/>
      <c r="DV29" s="645"/>
      <c r="DW29" s="628">
        <v>11.5</v>
      </c>
      <c r="DX29" s="656"/>
      <c r="DY29" s="656"/>
      <c r="DZ29" s="656"/>
      <c r="EA29" s="656"/>
      <c r="EB29" s="656"/>
      <c r="EC29" s="657"/>
    </row>
    <row r="30" spans="2:133" ht="11.25" customHeight="1" x14ac:dyDescent="0.2">
      <c r="B30" s="620" t="s">
        <v>293</v>
      </c>
      <c r="C30" s="621"/>
      <c r="D30" s="621"/>
      <c r="E30" s="621"/>
      <c r="F30" s="621"/>
      <c r="G30" s="621"/>
      <c r="H30" s="621"/>
      <c r="I30" s="621"/>
      <c r="J30" s="621"/>
      <c r="K30" s="621"/>
      <c r="L30" s="621"/>
      <c r="M30" s="621"/>
      <c r="N30" s="621"/>
      <c r="O30" s="621"/>
      <c r="P30" s="621"/>
      <c r="Q30" s="622"/>
      <c r="R30" s="623">
        <v>22601363</v>
      </c>
      <c r="S30" s="624"/>
      <c r="T30" s="624"/>
      <c r="U30" s="624"/>
      <c r="V30" s="624"/>
      <c r="W30" s="624"/>
      <c r="X30" s="624"/>
      <c r="Y30" s="625"/>
      <c r="Z30" s="626">
        <v>25.4</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5298711</v>
      </c>
      <c r="CS30" s="624"/>
      <c r="CT30" s="624"/>
      <c r="CU30" s="624"/>
      <c r="CV30" s="624"/>
      <c r="CW30" s="624"/>
      <c r="CX30" s="624"/>
      <c r="CY30" s="625"/>
      <c r="CZ30" s="628">
        <v>6</v>
      </c>
      <c r="DA30" s="656"/>
      <c r="DB30" s="656"/>
      <c r="DC30" s="658"/>
      <c r="DD30" s="632">
        <v>5284369</v>
      </c>
      <c r="DE30" s="624"/>
      <c r="DF30" s="624"/>
      <c r="DG30" s="624"/>
      <c r="DH30" s="624"/>
      <c r="DI30" s="624"/>
      <c r="DJ30" s="624"/>
      <c r="DK30" s="625"/>
      <c r="DL30" s="632">
        <v>5243334</v>
      </c>
      <c r="DM30" s="624"/>
      <c r="DN30" s="624"/>
      <c r="DO30" s="624"/>
      <c r="DP30" s="624"/>
      <c r="DQ30" s="624"/>
      <c r="DR30" s="624"/>
      <c r="DS30" s="624"/>
      <c r="DT30" s="624"/>
      <c r="DU30" s="624"/>
      <c r="DV30" s="625"/>
      <c r="DW30" s="628">
        <v>11.1</v>
      </c>
      <c r="DX30" s="656"/>
      <c r="DY30" s="656"/>
      <c r="DZ30" s="656"/>
      <c r="EA30" s="656"/>
      <c r="EB30" s="656"/>
      <c r="EC30" s="657"/>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99.5</v>
      </c>
      <c r="BH31" s="667"/>
      <c r="BI31" s="667"/>
      <c r="BJ31" s="667"/>
      <c r="BK31" s="667"/>
      <c r="BL31" s="667"/>
      <c r="BM31" s="618">
        <v>99</v>
      </c>
      <c r="BN31" s="667"/>
      <c r="BO31" s="667"/>
      <c r="BP31" s="667"/>
      <c r="BQ31" s="668"/>
      <c r="BR31" s="670">
        <v>99.4</v>
      </c>
      <c r="BS31" s="667"/>
      <c r="BT31" s="667"/>
      <c r="BU31" s="667"/>
      <c r="BV31" s="667"/>
      <c r="BW31" s="667"/>
      <c r="BX31" s="618">
        <v>99</v>
      </c>
      <c r="BY31" s="667"/>
      <c r="BZ31" s="667"/>
      <c r="CA31" s="667"/>
      <c r="CB31" s="668"/>
      <c r="CD31" s="663"/>
      <c r="CE31" s="664"/>
      <c r="CF31" s="620" t="s">
        <v>300</v>
      </c>
      <c r="CG31" s="621"/>
      <c r="CH31" s="621"/>
      <c r="CI31" s="621"/>
      <c r="CJ31" s="621"/>
      <c r="CK31" s="621"/>
      <c r="CL31" s="621"/>
      <c r="CM31" s="621"/>
      <c r="CN31" s="621"/>
      <c r="CO31" s="621"/>
      <c r="CP31" s="621"/>
      <c r="CQ31" s="622"/>
      <c r="CR31" s="623">
        <v>203171</v>
      </c>
      <c r="CS31" s="644"/>
      <c r="CT31" s="644"/>
      <c r="CU31" s="644"/>
      <c r="CV31" s="644"/>
      <c r="CW31" s="644"/>
      <c r="CX31" s="644"/>
      <c r="CY31" s="645"/>
      <c r="CZ31" s="628">
        <v>0.2</v>
      </c>
      <c r="DA31" s="656"/>
      <c r="DB31" s="656"/>
      <c r="DC31" s="658"/>
      <c r="DD31" s="632">
        <v>203171</v>
      </c>
      <c r="DE31" s="644"/>
      <c r="DF31" s="644"/>
      <c r="DG31" s="644"/>
      <c r="DH31" s="644"/>
      <c r="DI31" s="644"/>
      <c r="DJ31" s="644"/>
      <c r="DK31" s="645"/>
      <c r="DL31" s="632">
        <v>202121</v>
      </c>
      <c r="DM31" s="644"/>
      <c r="DN31" s="644"/>
      <c r="DO31" s="644"/>
      <c r="DP31" s="644"/>
      <c r="DQ31" s="644"/>
      <c r="DR31" s="644"/>
      <c r="DS31" s="644"/>
      <c r="DT31" s="644"/>
      <c r="DU31" s="644"/>
      <c r="DV31" s="645"/>
      <c r="DW31" s="628">
        <v>0.4</v>
      </c>
      <c r="DX31" s="656"/>
      <c r="DY31" s="656"/>
      <c r="DZ31" s="656"/>
      <c r="EA31" s="656"/>
      <c r="EB31" s="656"/>
      <c r="EC31" s="657"/>
    </row>
    <row r="32" spans="2:133" ht="11.25" customHeight="1" x14ac:dyDescent="0.2">
      <c r="B32" s="620" t="s">
        <v>301</v>
      </c>
      <c r="C32" s="621"/>
      <c r="D32" s="621"/>
      <c r="E32" s="621"/>
      <c r="F32" s="621"/>
      <c r="G32" s="621"/>
      <c r="H32" s="621"/>
      <c r="I32" s="621"/>
      <c r="J32" s="621"/>
      <c r="K32" s="621"/>
      <c r="L32" s="621"/>
      <c r="M32" s="621"/>
      <c r="N32" s="621"/>
      <c r="O32" s="621"/>
      <c r="P32" s="621"/>
      <c r="Q32" s="622"/>
      <c r="R32" s="623">
        <v>6949470</v>
      </c>
      <c r="S32" s="624"/>
      <c r="T32" s="624"/>
      <c r="U32" s="624"/>
      <c r="V32" s="624"/>
      <c r="W32" s="624"/>
      <c r="X32" s="624"/>
      <c r="Y32" s="625"/>
      <c r="Z32" s="626">
        <v>7.8</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99.3</v>
      </c>
      <c r="BH32" s="644"/>
      <c r="BI32" s="644"/>
      <c r="BJ32" s="644"/>
      <c r="BK32" s="644"/>
      <c r="BL32" s="644"/>
      <c r="BM32" s="629">
        <v>98.7</v>
      </c>
      <c r="BN32" s="644"/>
      <c r="BO32" s="644"/>
      <c r="BP32" s="644"/>
      <c r="BQ32" s="669"/>
      <c r="BR32" s="680">
        <v>99.3</v>
      </c>
      <c r="BS32" s="644"/>
      <c r="BT32" s="644"/>
      <c r="BU32" s="644"/>
      <c r="BV32" s="644"/>
      <c r="BW32" s="644"/>
      <c r="BX32" s="629">
        <v>98.7</v>
      </c>
      <c r="BY32" s="644"/>
      <c r="BZ32" s="644"/>
      <c r="CA32" s="644"/>
      <c r="CB32" s="669"/>
      <c r="CD32" s="665"/>
      <c r="CE32" s="666"/>
      <c r="CF32" s="620" t="s">
        <v>304</v>
      </c>
      <c r="CG32" s="621"/>
      <c r="CH32" s="621"/>
      <c r="CI32" s="621"/>
      <c r="CJ32" s="621"/>
      <c r="CK32" s="621"/>
      <c r="CL32" s="621"/>
      <c r="CM32" s="621"/>
      <c r="CN32" s="621"/>
      <c r="CO32" s="621"/>
      <c r="CP32" s="621"/>
      <c r="CQ32" s="622"/>
      <c r="CR32" s="623">
        <v>1720</v>
      </c>
      <c r="CS32" s="624"/>
      <c r="CT32" s="624"/>
      <c r="CU32" s="624"/>
      <c r="CV32" s="624"/>
      <c r="CW32" s="624"/>
      <c r="CX32" s="624"/>
      <c r="CY32" s="625"/>
      <c r="CZ32" s="628">
        <v>0</v>
      </c>
      <c r="DA32" s="656"/>
      <c r="DB32" s="656"/>
      <c r="DC32" s="658"/>
      <c r="DD32" s="632">
        <v>1720</v>
      </c>
      <c r="DE32" s="624"/>
      <c r="DF32" s="624"/>
      <c r="DG32" s="624"/>
      <c r="DH32" s="624"/>
      <c r="DI32" s="624"/>
      <c r="DJ32" s="624"/>
      <c r="DK32" s="625"/>
      <c r="DL32" s="632">
        <v>1720</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2">
      <c r="B33" s="620" t="s">
        <v>305</v>
      </c>
      <c r="C33" s="621"/>
      <c r="D33" s="621"/>
      <c r="E33" s="621"/>
      <c r="F33" s="621"/>
      <c r="G33" s="621"/>
      <c r="H33" s="621"/>
      <c r="I33" s="621"/>
      <c r="J33" s="621"/>
      <c r="K33" s="621"/>
      <c r="L33" s="621"/>
      <c r="M33" s="621"/>
      <c r="N33" s="621"/>
      <c r="O33" s="621"/>
      <c r="P33" s="621"/>
      <c r="Q33" s="622"/>
      <c r="R33" s="623">
        <v>268100</v>
      </c>
      <c r="S33" s="624"/>
      <c r="T33" s="624"/>
      <c r="U33" s="624"/>
      <c r="V33" s="624"/>
      <c r="W33" s="624"/>
      <c r="X33" s="624"/>
      <c r="Y33" s="625"/>
      <c r="Z33" s="626">
        <v>0.3</v>
      </c>
      <c r="AA33" s="626"/>
      <c r="AB33" s="626"/>
      <c r="AC33" s="626"/>
      <c r="AD33" s="627">
        <v>203843</v>
      </c>
      <c r="AE33" s="627"/>
      <c r="AF33" s="627"/>
      <c r="AG33" s="627"/>
      <c r="AH33" s="627"/>
      <c r="AI33" s="627"/>
      <c r="AJ33" s="627"/>
      <c r="AK33" s="627"/>
      <c r="AL33" s="628">
        <v>0.4</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99.5</v>
      </c>
      <c r="BH33" s="682"/>
      <c r="BI33" s="682"/>
      <c r="BJ33" s="682"/>
      <c r="BK33" s="682"/>
      <c r="BL33" s="682"/>
      <c r="BM33" s="683">
        <v>99.2</v>
      </c>
      <c r="BN33" s="682"/>
      <c r="BO33" s="682"/>
      <c r="BP33" s="682"/>
      <c r="BQ33" s="684"/>
      <c r="BR33" s="681">
        <v>99.5</v>
      </c>
      <c r="BS33" s="682"/>
      <c r="BT33" s="682"/>
      <c r="BU33" s="682"/>
      <c r="BV33" s="682"/>
      <c r="BW33" s="682"/>
      <c r="BX33" s="683">
        <v>99.2</v>
      </c>
      <c r="BY33" s="682"/>
      <c r="BZ33" s="682"/>
      <c r="CA33" s="682"/>
      <c r="CB33" s="684"/>
      <c r="CD33" s="620" t="s">
        <v>307</v>
      </c>
      <c r="CE33" s="621"/>
      <c r="CF33" s="621"/>
      <c r="CG33" s="621"/>
      <c r="CH33" s="621"/>
      <c r="CI33" s="621"/>
      <c r="CJ33" s="621"/>
      <c r="CK33" s="621"/>
      <c r="CL33" s="621"/>
      <c r="CM33" s="621"/>
      <c r="CN33" s="621"/>
      <c r="CO33" s="621"/>
      <c r="CP33" s="621"/>
      <c r="CQ33" s="622"/>
      <c r="CR33" s="623">
        <v>28263869</v>
      </c>
      <c r="CS33" s="644"/>
      <c r="CT33" s="644"/>
      <c r="CU33" s="644"/>
      <c r="CV33" s="644"/>
      <c r="CW33" s="644"/>
      <c r="CX33" s="644"/>
      <c r="CY33" s="645"/>
      <c r="CZ33" s="628">
        <v>32.200000000000003</v>
      </c>
      <c r="DA33" s="656"/>
      <c r="DB33" s="656"/>
      <c r="DC33" s="658"/>
      <c r="DD33" s="632">
        <v>22861565</v>
      </c>
      <c r="DE33" s="644"/>
      <c r="DF33" s="644"/>
      <c r="DG33" s="644"/>
      <c r="DH33" s="644"/>
      <c r="DI33" s="644"/>
      <c r="DJ33" s="644"/>
      <c r="DK33" s="645"/>
      <c r="DL33" s="632">
        <v>18212556</v>
      </c>
      <c r="DM33" s="644"/>
      <c r="DN33" s="644"/>
      <c r="DO33" s="644"/>
      <c r="DP33" s="644"/>
      <c r="DQ33" s="644"/>
      <c r="DR33" s="644"/>
      <c r="DS33" s="644"/>
      <c r="DT33" s="644"/>
      <c r="DU33" s="644"/>
      <c r="DV33" s="645"/>
      <c r="DW33" s="628">
        <v>38.5</v>
      </c>
      <c r="DX33" s="656"/>
      <c r="DY33" s="656"/>
      <c r="DZ33" s="656"/>
      <c r="EA33" s="656"/>
      <c r="EB33" s="656"/>
      <c r="EC33" s="657"/>
    </row>
    <row r="34" spans="2:133" ht="11.25" customHeight="1" x14ac:dyDescent="0.2">
      <c r="B34" s="620" t="s">
        <v>308</v>
      </c>
      <c r="C34" s="621"/>
      <c r="D34" s="621"/>
      <c r="E34" s="621"/>
      <c r="F34" s="621"/>
      <c r="G34" s="621"/>
      <c r="H34" s="621"/>
      <c r="I34" s="621"/>
      <c r="J34" s="621"/>
      <c r="K34" s="621"/>
      <c r="L34" s="621"/>
      <c r="M34" s="621"/>
      <c r="N34" s="621"/>
      <c r="O34" s="621"/>
      <c r="P34" s="621"/>
      <c r="Q34" s="622"/>
      <c r="R34" s="623">
        <v>359331</v>
      </c>
      <c r="S34" s="624"/>
      <c r="T34" s="624"/>
      <c r="U34" s="624"/>
      <c r="V34" s="624"/>
      <c r="W34" s="624"/>
      <c r="X34" s="624"/>
      <c r="Y34" s="625"/>
      <c r="Z34" s="626">
        <v>0.4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9911431</v>
      </c>
      <c r="CS34" s="624"/>
      <c r="CT34" s="624"/>
      <c r="CU34" s="624"/>
      <c r="CV34" s="624"/>
      <c r="CW34" s="624"/>
      <c r="CX34" s="624"/>
      <c r="CY34" s="625"/>
      <c r="CZ34" s="628">
        <v>11.3</v>
      </c>
      <c r="DA34" s="656"/>
      <c r="DB34" s="656"/>
      <c r="DC34" s="658"/>
      <c r="DD34" s="632">
        <v>7602482</v>
      </c>
      <c r="DE34" s="624"/>
      <c r="DF34" s="624"/>
      <c r="DG34" s="624"/>
      <c r="DH34" s="624"/>
      <c r="DI34" s="624"/>
      <c r="DJ34" s="624"/>
      <c r="DK34" s="625"/>
      <c r="DL34" s="632">
        <v>6569675</v>
      </c>
      <c r="DM34" s="624"/>
      <c r="DN34" s="624"/>
      <c r="DO34" s="624"/>
      <c r="DP34" s="624"/>
      <c r="DQ34" s="624"/>
      <c r="DR34" s="624"/>
      <c r="DS34" s="624"/>
      <c r="DT34" s="624"/>
      <c r="DU34" s="624"/>
      <c r="DV34" s="625"/>
      <c r="DW34" s="628">
        <v>13.9</v>
      </c>
      <c r="DX34" s="656"/>
      <c r="DY34" s="656"/>
      <c r="DZ34" s="656"/>
      <c r="EA34" s="656"/>
      <c r="EB34" s="656"/>
      <c r="EC34" s="657"/>
    </row>
    <row r="35" spans="2:133" ht="11.25" customHeight="1" x14ac:dyDescent="0.2">
      <c r="B35" s="620" t="s">
        <v>310</v>
      </c>
      <c r="C35" s="621"/>
      <c r="D35" s="621"/>
      <c r="E35" s="621"/>
      <c r="F35" s="621"/>
      <c r="G35" s="621"/>
      <c r="H35" s="621"/>
      <c r="I35" s="621"/>
      <c r="J35" s="621"/>
      <c r="K35" s="621"/>
      <c r="L35" s="621"/>
      <c r="M35" s="621"/>
      <c r="N35" s="621"/>
      <c r="O35" s="621"/>
      <c r="P35" s="621"/>
      <c r="Q35" s="622"/>
      <c r="R35" s="623">
        <v>766083</v>
      </c>
      <c r="S35" s="624"/>
      <c r="T35" s="624"/>
      <c r="U35" s="624"/>
      <c r="V35" s="624"/>
      <c r="W35" s="624"/>
      <c r="X35" s="624"/>
      <c r="Y35" s="625"/>
      <c r="Z35" s="626">
        <v>0.9</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611242</v>
      </c>
      <c r="CS35" s="644"/>
      <c r="CT35" s="644"/>
      <c r="CU35" s="644"/>
      <c r="CV35" s="644"/>
      <c r="CW35" s="644"/>
      <c r="CX35" s="644"/>
      <c r="CY35" s="645"/>
      <c r="CZ35" s="628">
        <v>0.7</v>
      </c>
      <c r="DA35" s="656"/>
      <c r="DB35" s="656"/>
      <c r="DC35" s="658"/>
      <c r="DD35" s="632">
        <v>522847</v>
      </c>
      <c r="DE35" s="644"/>
      <c r="DF35" s="644"/>
      <c r="DG35" s="644"/>
      <c r="DH35" s="644"/>
      <c r="DI35" s="644"/>
      <c r="DJ35" s="644"/>
      <c r="DK35" s="645"/>
      <c r="DL35" s="632">
        <v>522809</v>
      </c>
      <c r="DM35" s="644"/>
      <c r="DN35" s="644"/>
      <c r="DO35" s="644"/>
      <c r="DP35" s="644"/>
      <c r="DQ35" s="644"/>
      <c r="DR35" s="644"/>
      <c r="DS35" s="644"/>
      <c r="DT35" s="644"/>
      <c r="DU35" s="644"/>
      <c r="DV35" s="645"/>
      <c r="DW35" s="628">
        <v>1.1000000000000001</v>
      </c>
      <c r="DX35" s="656"/>
      <c r="DY35" s="656"/>
      <c r="DZ35" s="656"/>
      <c r="EA35" s="656"/>
      <c r="EB35" s="656"/>
      <c r="EC35" s="657"/>
    </row>
    <row r="36" spans="2:133" ht="11.25" customHeight="1" x14ac:dyDescent="0.2">
      <c r="B36" s="620" t="s">
        <v>314</v>
      </c>
      <c r="C36" s="621"/>
      <c r="D36" s="621"/>
      <c r="E36" s="621"/>
      <c r="F36" s="621"/>
      <c r="G36" s="621"/>
      <c r="H36" s="621"/>
      <c r="I36" s="621"/>
      <c r="J36" s="621"/>
      <c r="K36" s="621"/>
      <c r="L36" s="621"/>
      <c r="M36" s="621"/>
      <c r="N36" s="621"/>
      <c r="O36" s="621"/>
      <c r="P36" s="621"/>
      <c r="Q36" s="622"/>
      <c r="R36" s="623">
        <v>1139274</v>
      </c>
      <c r="S36" s="624"/>
      <c r="T36" s="624"/>
      <c r="U36" s="624"/>
      <c r="V36" s="624"/>
      <c r="W36" s="624"/>
      <c r="X36" s="624"/>
      <c r="Y36" s="625"/>
      <c r="Z36" s="626">
        <v>1.3</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12697731</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31595</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7334226</v>
      </c>
      <c r="CS36" s="624"/>
      <c r="CT36" s="624"/>
      <c r="CU36" s="624"/>
      <c r="CV36" s="624"/>
      <c r="CW36" s="624"/>
      <c r="CX36" s="624"/>
      <c r="CY36" s="625"/>
      <c r="CZ36" s="628">
        <v>8.4</v>
      </c>
      <c r="DA36" s="656"/>
      <c r="DB36" s="656"/>
      <c r="DC36" s="658"/>
      <c r="DD36" s="632">
        <v>6756406</v>
      </c>
      <c r="DE36" s="624"/>
      <c r="DF36" s="624"/>
      <c r="DG36" s="624"/>
      <c r="DH36" s="624"/>
      <c r="DI36" s="624"/>
      <c r="DJ36" s="624"/>
      <c r="DK36" s="625"/>
      <c r="DL36" s="632">
        <v>4424223</v>
      </c>
      <c r="DM36" s="624"/>
      <c r="DN36" s="624"/>
      <c r="DO36" s="624"/>
      <c r="DP36" s="624"/>
      <c r="DQ36" s="624"/>
      <c r="DR36" s="624"/>
      <c r="DS36" s="624"/>
      <c r="DT36" s="624"/>
      <c r="DU36" s="624"/>
      <c r="DV36" s="625"/>
      <c r="DW36" s="628">
        <v>9.3000000000000007</v>
      </c>
      <c r="DX36" s="656"/>
      <c r="DY36" s="656"/>
      <c r="DZ36" s="656"/>
      <c r="EA36" s="656"/>
      <c r="EB36" s="656"/>
      <c r="EC36" s="657"/>
    </row>
    <row r="37" spans="2:133" ht="11.25" customHeight="1" x14ac:dyDescent="0.2">
      <c r="B37" s="620" t="s">
        <v>318</v>
      </c>
      <c r="C37" s="621"/>
      <c r="D37" s="621"/>
      <c r="E37" s="621"/>
      <c r="F37" s="621"/>
      <c r="G37" s="621"/>
      <c r="H37" s="621"/>
      <c r="I37" s="621"/>
      <c r="J37" s="621"/>
      <c r="K37" s="621"/>
      <c r="L37" s="621"/>
      <c r="M37" s="621"/>
      <c r="N37" s="621"/>
      <c r="O37" s="621"/>
      <c r="P37" s="621"/>
      <c r="Q37" s="622"/>
      <c r="R37" s="623">
        <v>2163311</v>
      </c>
      <c r="S37" s="624"/>
      <c r="T37" s="624"/>
      <c r="U37" s="624"/>
      <c r="V37" s="624"/>
      <c r="W37" s="624"/>
      <c r="X37" s="624"/>
      <c r="Y37" s="625"/>
      <c r="Z37" s="626">
        <v>2.4</v>
      </c>
      <c r="AA37" s="626"/>
      <c r="AB37" s="626"/>
      <c r="AC37" s="626"/>
      <c r="AD37" s="627">
        <v>3750</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2188616</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-351305</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1169546</v>
      </c>
      <c r="CS37" s="644"/>
      <c r="CT37" s="644"/>
      <c r="CU37" s="644"/>
      <c r="CV37" s="644"/>
      <c r="CW37" s="644"/>
      <c r="CX37" s="644"/>
      <c r="CY37" s="645"/>
      <c r="CZ37" s="628">
        <v>1.3</v>
      </c>
      <c r="DA37" s="656"/>
      <c r="DB37" s="656"/>
      <c r="DC37" s="658"/>
      <c r="DD37" s="632">
        <v>1169546</v>
      </c>
      <c r="DE37" s="644"/>
      <c r="DF37" s="644"/>
      <c r="DG37" s="644"/>
      <c r="DH37" s="644"/>
      <c r="DI37" s="644"/>
      <c r="DJ37" s="644"/>
      <c r="DK37" s="645"/>
      <c r="DL37" s="632">
        <v>1151170</v>
      </c>
      <c r="DM37" s="644"/>
      <c r="DN37" s="644"/>
      <c r="DO37" s="644"/>
      <c r="DP37" s="644"/>
      <c r="DQ37" s="644"/>
      <c r="DR37" s="644"/>
      <c r="DS37" s="644"/>
      <c r="DT37" s="644"/>
      <c r="DU37" s="644"/>
      <c r="DV37" s="645"/>
      <c r="DW37" s="628">
        <v>2.4</v>
      </c>
      <c r="DX37" s="656"/>
      <c r="DY37" s="656"/>
      <c r="DZ37" s="656"/>
      <c r="EA37" s="656"/>
      <c r="EB37" s="656"/>
      <c r="EC37" s="657"/>
    </row>
    <row r="38" spans="2:133" ht="11.25" customHeight="1" x14ac:dyDescent="0.2">
      <c r="B38" s="620" t="s">
        <v>322</v>
      </c>
      <c r="C38" s="621"/>
      <c r="D38" s="621"/>
      <c r="E38" s="621"/>
      <c r="F38" s="621"/>
      <c r="G38" s="621"/>
      <c r="H38" s="621"/>
      <c r="I38" s="621"/>
      <c r="J38" s="621"/>
      <c r="K38" s="621"/>
      <c r="L38" s="621"/>
      <c r="M38" s="621"/>
      <c r="N38" s="621"/>
      <c r="O38" s="621"/>
      <c r="P38" s="621"/>
      <c r="Q38" s="622"/>
      <c r="R38" s="623">
        <v>3987500</v>
      </c>
      <c r="S38" s="624"/>
      <c r="T38" s="624"/>
      <c r="U38" s="624"/>
      <c r="V38" s="624"/>
      <c r="W38" s="624"/>
      <c r="X38" s="624"/>
      <c r="Y38" s="625"/>
      <c r="Z38" s="626">
        <v>4.5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1402668</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22579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8746632</v>
      </c>
      <c r="CS38" s="624"/>
      <c r="CT38" s="624"/>
      <c r="CU38" s="624"/>
      <c r="CV38" s="624"/>
      <c r="CW38" s="624"/>
      <c r="CX38" s="624"/>
      <c r="CY38" s="625"/>
      <c r="CZ38" s="628">
        <v>10</v>
      </c>
      <c r="DA38" s="656"/>
      <c r="DB38" s="656"/>
      <c r="DC38" s="658"/>
      <c r="DD38" s="632">
        <v>6817512</v>
      </c>
      <c r="DE38" s="624"/>
      <c r="DF38" s="624"/>
      <c r="DG38" s="624"/>
      <c r="DH38" s="624"/>
      <c r="DI38" s="624"/>
      <c r="DJ38" s="624"/>
      <c r="DK38" s="625"/>
      <c r="DL38" s="632">
        <v>6395849</v>
      </c>
      <c r="DM38" s="624"/>
      <c r="DN38" s="624"/>
      <c r="DO38" s="624"/>
      <c r="DP38" s="624"/>
      <c r="DQ38" s="624"/>
      <c r="DR38" s="624"/>
      <c r="DS38" s="624"/>
      <c r="DT38" s="624"/>
      <c r="DU38" s="624"/>
      <c r="DV38" s="625"/>
      <c r="DW38" s="628">
        <v>13.5</v>
      </c>
      <c r="DX38" s="656"/>
      <c r="DY38" s="656"/>
      <c r="DZ38" s="656"/>
      <c r="EA38" s="656"/>
      <c r="EB38" s="656"/>
      <c r="EC38" s="657"/>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359815</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33565</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1293967</v>
      </c>
      <c r="CS39" s="644"/>
      <c r="CT39" s="644"/>
      <c r="CU39" s="644"/>
      <c r="CV39" s="644"/>
      <c r="CW39" s="644"/>
      <c r="CX39" s="644"/>
      <c r="CY39" s="645"/>
      <c r="CZ39" s="628">
        <v>1.5</v>
      </c>
      <c r="DA39" s="656"/>
      <c r="DB39" s="656"/>
      <c r="DC39" s="658"/>
      <c r="DD39" s="632">
        <v>825647</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2">
      <c r="B40" s="620" t="s">
        <v>330</v>
      </c>
      <c r="C40" s="621"/>
      <c r="D40" s="621"/>
      <c r="E40" s="621"/>
      <c r="F40" s="621"/>
      <c r="G40" s="621"/>
      <c r="H40" s="621"/>
      <c r="I40" s="621"/>
      <c r="J40" s="621"/>
      <c r="K40" s="621"/>
      <c r="L40" s="621"/>
      <c r="M40" s="621"/>
      <c r="N40" s="621"/>
      <c r="O40" s="621"/>
      <c r="P40" s="621"/>
      <c r="Q40" s="622"/>
      <c r="R40" s="623">
        <v>467100</v>
      </c>
      <c r="S40" s="624"/>
      <c r="T40" s="624"/>
      <c r="U40" s="624"/>
      <c r="V40" s="624"/>
      <c r="W40" s="624"/>
      <c r="X40" s="624"/>
      <c r="Y40" s="625"/>
      <c r="Z40" s="626">
        <v>0.5</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v>115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366371</v>
      </c>
      <c r="CS40" s="624"/>
      <c r="CT40" s="624"/>
      <c r="CU40" s="624"/>
      <c r="CV40" s="624"/>
      <c r="CW40" s="624"/>
      <c r="CX40" s="624"/>
      <c r="CY40" s="625"/>
      <c r="CZ40" s="628">
        <v>0.4</v>
      </c>
      <c r="DA40" s="656"/>
      <c r="DB40" s="656"/>
      <c r="DC40" s="658"/>
      <c r="DD40" s="632">
        <v>336671</v>
      </c>
      <c r="DE40" s="624"/>
      <c r="DF40" s="624"/>
      <c r="DG40" s="624"/>
      <c r="DH40" s="624"/>
      <c r="DI40" s="624"/>
      <c r="DJ40" s="624"/>
      <c r="DK40" s="625"/>
      <c r="DL40" s="632">
        <v>300000</v>
      </c>
      <c r="DM40" s="624"/>
      <c r="DN40" s="624"/>
      <c r="DO40" s="624"/>
      <c r="DP40" s="624"/>
      <c r="DQ40" s="624"/>
      <c r="DR40" s="624"/>
      <c r="DS40" s="624"/>
      <c r="DT40" s="624"/>
      <c r="DU40" s="624"/>
      <c r="DV40" s="625"/>
      <c r="DW40" s="628">
        <v>0.6</v>
      </c>
      <c r="DX40" s="656"/>
      <c r="DY40" s="656"/>
      <c r="DZ40" s="656"/>
      <c r="EA40" s="656"/>
      <c r="EB40" s="656"/>
      <c r="EC40" s="657"/>
    </row>
    <row r="41" spans="2:133" ht="11.25" customHeight="1" x14ac:dyDescent="0.2">
      <c r="B41" s="646" t="s">
        <v>335</v>
      </c>
      <c r="C41" s="647"/>
      <c r="D41" s="647"/>
      <c r="E41" s="647"/>
      <c r="F41" s="647"/>
      <c r="G41" s="647"/>
      <c r="H41" s="647"/>
      <c r="I41" s="647"/>
      <c r="J41" s="647"/>
      <c r="K41" s="647"/>
      <c r="L41" s="647"/>
      <c r="M41" s="647"/>
      <c r="N41" s="647"/>
      <c r="O41" s="647"/>
      <c r="P41" s="647"/>
      <c r="Q41" s="648"/>
      <c r="R41" s="695">
        <v>88885551</v>
      </c>
      <c r="S41" s="696"/>
      <c r="T41" s="696"/>
      <c r="U41" s="696"/>
      <c r="V41" s="696"/>
      <c r="W41" s="696"/>
      <c r="X41" s="696"/>
      <c r="Y41" s="700"/>
      <c r="Z41" s="701">
        <v>100</v>
      </c>
      <c r="AA41" s="701"/>
      <c r="AB41" s="701"/>
      <c r="AC41" s="701"/>
      <c r="AD41" s="702">
        <v>46859301</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2253745</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6492887</v>
      </c>
      <c r="BA42" s="696"/>
      <c r="BB42" s="696"/>
      <c r="BC42" s="696"/>
      <c r="BD42" s="682"/>
      <c r="BE42" s="682"/>
      <c r="BF42" s="684"/>
      <c r="BG42" s="675"/>
      <c r="BH42" s="676"/>
      <c r="BI42" s="676"/>
      <c r="BJ42" s="676"/>
      <c r="BK42" s="676"/>
      <c r="BL42" s="212"/>
      <c r="BM42" s="647" t="s">
        <v>340</v>
      </c>
      <c r="BN42" s="647"/>
      <c r="BO42" s="647"/>
      <c r="BP42" s="647"/>
      <c r="BQ42" s="647"/>
      <c r="BR42" s="647"/>
      <c r="BS42" s="647"/>
      <c r="BT42" s="647"/>
      <c r="BU42" s="648"/>
      <c r="BV42" s="695">
        <v>407</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5614142</v>
      </c>
      <c r="CS42" s="644"/>
      <c r="CT42" s="644"/>
      <c r="CU42" s="644"/>
      <c r="CV42" s="644"/>
      <c r="CW42" s="644"/>
      <c r="CX42" s="644"/>
      <c r="CY42" s="645"/>
      <c r="CZ42" s="628">
        <v>6.4</v>
      </c>
      <c r="DA42" s="656"/>
      <c r="DB42" s="656"/>
      <c r="DC42" s="658"/>
      <c r="DD42" s="632">
        <v>1015263</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150256</v>
      </c>
      <c r="CS43" s="644"/>
      <c r="CT43" s="644"/>
      <c r="CU43" s="644"/>
      <c r="CV43" s="644"/>
      <c r="CW43" s="644"/>
      <c r="CX43" s="644"/>
      <c r="CY43" s="645"/>
      <c r="CZ43" s="628">
        <v>0.2</v>
      </c>
      <c r="DA43" s="656"/>
      <c r="DB43" s="656"/>
      <c r="DC43" s="658"/>
      <c r="DD43" s="632">
        <v>141765</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5614142</v>
      </c>
      <c r="CS44" s="624"/>
      <c r="CT44" s="624"/>
      <c r="CU44" s="624"/>
      <c r="CV44" s="624"/>
      <c r="CW44" s="624"/>
      <c r="CX44" s="624"/>
      <c r="CY44" s="625"/>
      <c r="CZ44" s="628">
        <v>6.4</v>
      </c>
      <c r="DA44" s="629"/>
      <c r="DB44" s="629"/>
      <c r="DC44" s="635"/>
      <c r="DD44" s="632">
        <v>1015263</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1511931</v>
      </c>
      <c r="CS45" s="644"/>
      <c r="CT45" s="644"/>
      <c r="CU45" s="644"/>
      <c r="CV45" s="644"/>
      <c r="CW45" s="644"/>
      <c r="CX45" s="644"/>
      <c r="CY45" s="645"/>
      <c r="CZ45" s="628">
        <v>1.7</v>
      </c>
      <c r="DA45" s="656"/>
      <c r="DB45" s="656"/>
      <c r="DC45" s="658"/>
      <c r="DD45" s="632">
        <v>97683</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4058859</v>
      </c>
      <c r="CS46" s="624"/>
      <c r="CT46" s="624"/>
      <c r="CU46" s="624"/>
      <c r="CV46" s="624"/>
      <c r="CW46" s="624"/>
      <c r="CX46" s="624"/>
      <c r="CY46" s="625"/>
      <c r="CZ46" s="628">
        <v>4.5999999999999996</v>
      </c>
      <c r="DA46" s="629"/>
      <c r="DB46" s="629"/>
      <c r="DC46" s="635"/>
      <c r="DD46" s="632">
        <v>907379</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349</v>
      </c>
      <c r="CG47" s="621"/>
      <c r="CH47" s="621"/>
      <c r="CI47" s="621"/>
      <c r="CJ47" s="621"/>
      <c r="CK47" s="621"/>
      <c r="CL47" s="621"/>
      <c r="CM47" s="621"/>
      <c r="CN47" s="621"/>
      <c r="CO47" s="621"/>
      <c r="CP47" s="621"/>
      <c r="CQ47" s="622"/>
      <c r="CR47" s="623" t="s">
        <v>122</v>
      </c>
      <c r="CS47" s="644"/>
      <c r="CT47" s="644"/>
      <c r="CU47" s="644"/>
      <c r="CV47" s="644"/>
      <c r="CW47" s="644"/>
      <c r="CX47" s="644"/>
      <c r="CY47" s="645"/>
      <c r="CZ47" s="628" t="s">
        <v>122</v>
      </c>
      <c r="DA47" s="656"/>
      <c r="DB47" s="656"/>
      <c r="DC47" s="658"/>
      <c r="DD47" s="632" t="s">
        <v>122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6" t="s">
        <v>351</v>
      </c>
      <c r="CE49" s="647"/>
      <c r="CF49" s="647"/>
      <c r="CG49" s="647"/>
      <c r="CH49" s="647"/>
      <c r="CI49" s="647"/>
      <c r="CJ49" s="647"/>
      <c r="CK49" s="647"/>
      <c r="CL49" s="647"/>
      <c r="CM49" s="647"/>
      <c r="CN49" s="647"/>
      <c r="CO49" s="647"/>
      <c r="CP49" s="647"/>
      <c r="CQ49" s="648"/>
      <c r="CR49" s="695">
        <v>87824604</v>
      </c>
      <c r="CS49" s="682"/>
      <c r="CT49" s="682"/>
      <c r="CU49" s="682"/>
      <c r="CV49" s="682"/>
      <c r="CW49" s="682"/>
      <c r="CX49" s="682"/>
      <c r="CY49" s="711"/>
      <c r="CZ49" s="703">
        <v>100</v>
      </c>
      <c r="DA49" s="712"/>
      <c r="DB49" s="712"/>
      <c r="DC49" s="713"/>
      <c r="DD49" s="714">
        <v>54097560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FWxQvXqrQ0Zozu8R1QtVSTbWzzcaIRpAF/g7Kfa+Q4TyQT+PNbfAGgYOFM+WatsL9BNN9abwI3VgunjHVbpaOA==" saltValue="JLq8orekoHiSwqY8JdhQC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88891</v>
      </c>
      <c r="R7" s="753"/>
      <c r="S7" s="753"/>
      <c r="T7" s="753"/>
      <c r="U7" s="753"/>
      <c r="V7" s="753">
        <v>87830</v>
      </c>
      <c r="W7" s="753"/>
      <c r="X7" s="753"/>
      <c r="Y7" s="753"/>
      <c r="Z7" s="753"/>
      <c r="AA7" s="753">
        <v>1061</v>
      </c>
      <c r="AB7" s="753"/>
      <c r="AC7" s="753"/>
      <c r="AD7" s="753"/>
      <c r="AE7" s="754"/>
      <c r="AF7" s="755">
        <v>788</v>
      </c>
      <c r="AG7" s="756"/>
      <c r="AH7" s="756"/>
      <c r="AI7" s="756"/>
      <c r="AJ7" s="757"/>
      <c r="AK7" s="758">
        <v>766</v>
      </c>
      <c r="AL7" s="759"/>
      <c r="AM7" s="759"/>
      <c r="AN7" s="759"/>
      <c r="AO7" s="759"/>
      <c r="AP7" s="759">
        <v>48024</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556</v>
      </c>
      <c r="BT7" s="747"/>
      <c r="BU7" s="747"/>
      <c r="BV7" s="747"/>
      <c r="BW7" s="747"/>
      <c r="BX7" s="747"/>
      <c r="BY7" s="747"/>
      <c r="BZ7" s="747"/>
      <c r="CA7" s="747"/>
      <c r="CB7" s="747"/>
      <c r="CC7" s="747"/>
      <c r="CD7" s="747"/>
      <c r="CE7" s="747"/>
      <c r="CF7" s="747"/>
      <c r="CG7" s="762"/>
      <c r="CH7" s="743">
        <v>11</v>
      </c>
      <c r="CI7" s="744"/>
      <c r="CJ7" s="744"/>
      <c r="CK7" s="744"/>
      <c r="CL7" s="745"/>
      <c r="CM7" s="743">
        <v>132</v>
      </c>
      <c r="CN7" s="744"/>
      <c r="CO7" s="744"/>
      <c r="CP7" s="744"/>
      <c r="CQ7" s="745"/>
      <c r="CR7" s="743">
        <v>10</v>
      </c>
      <c r="CS7" s="744"/>
      <c r="CT7" s="744"/>
      <c r="CU7" s="744"/>
      <c r="CV7" s="745"/>
      <c r="CW7" s="743" t="s">
        <v>557</v>
      </c>
      <c r="CX7" s="744"/>
      <c r="CY7" s="744"/>
      <c r="CZ7" s="744"/>
      <c r="DA7" s="745"/>
      <c r="DB7" s="743" t="s">
        <v>557</v>
      </c>
      <c r="DC7" s="744"/>
      <c r="DD7" s="744"/>
      <c r="DE7" s="744"/>
      <c r="DF7" s="745"/>
      <c r="DG7" s="743" t="s">
        <v>557</v>
      </c>
      <c r="DH7" s="744"/>
      <c r="DI7" s="744"/>
      <c r="DJ7" s="744"/>
      <c r="DK7" s="745"/>
      <c r="DL7" s="743" t="s">
        <v>557</v>
      </c>
      <c r="DM7" s="744"/>
      <c r="DN7" s="744"/>
      <c r="DO7" s="744"/>
      <c r="DP7" s="745"/>
      <c r="DQ7" s="743" t="s">
        <v>557</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430</v>
      </c>
      <c r="R8" s="784"/>
      <c r="S8" s="784"/>
      <c r="T8" s="784"/>
      <c r="U8" s="784"/>
      <c r="V8" s="784">
        <v>430</v>
      </c>
      <c r="W8" s="784"/>
      <c r="X8" s="784"/>
      <c r="Y8" s="784"/>
      <c r="Z8" s="784"/>
      <c r="AA8" s="784" t="s">
        <v>555</v>
      </c>
      <c r="AB8" s="784"/>
      <c r="AC8" s="784"/>
      <c r="AD8" s="784"/>
      <c r="AE8" s="785"/>
      <c r="AF8" s="786" t="s">
        <v>122</v>
      </c>
      <c r="AG8" s="787"/>
      <c r="AH8" s="787"/>
      <c r="AI8" s="787"/>
      <c r="AJ8" s="788"/>
      <c r="AK8" s="769">
        <v>430</v>
      </c>
      <c r="AL8" s="770"/>
      <c r="AM8" s="770"/>
      <c r="AN8" s="770"/>
      <c r="AO8" s="770"/>
      <c r="AP8" s="770">
        <v>1872</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88886</v>
      </c>
      <c r="R23" s="793"/>
      <c r="S23" s="793"/>
      <c r="T23" s="793"/>
      <c r="U23" s="793"/>
      <c r="V23" s="793">
        <v>87825</v>
      </c>
      <c r="W23" s="793"/>
      <c r="X23" s="793"/>
      <c r="Y23" s="793"/>
      <c r="Z23" s="793"/>
      <c r="AA23" s="793">
        <v>1061</v>
      </c>
      <c r="AB23" s="793"/>
      <c r="AC23" s="793"/>
      <c r="AD23" s="793"/>
      <c r="AE23" s="794"/>
      <c r="AF23" s="795">
        <v>788</v>
      </c>
      <c r="AG23" s="793"/>
      <c r="AH23" s="793"/>
      <c r="AI23" s="793"/>
      <c r="AJ23" s="796"/>
      <c r="AK23" s="797"/>
      <c r="AL23" s="798"/>
      <c r="AM23" s="798"/>
      <c r="AN23" s="798"/>
      <c r="AO23" s="798"/>
      <c r="AP23" s="793">
        <v>49895</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20188</v>
      </c>
      <c r="R28" s="823"/>
      <c r="S28" s="823"/>
      <c r="T28" s="823"/>
      <c r="U28" s="823"/>
      <c r="V28" s="823">
        <v>20156</v>
      </c>
      <c r="W28" s="823"/>
      <c r="X28" s="823"/>
      <c r="Y28" s="823"/>
      <c r="Z28" s="823"/>
      <c r="AA28" s="823">
        <v>32</v>
      </c>
      <c r="AB28" s="823"/>
      <c r="AC28" s="823"/>
      <c r="AD28" s="823"/>
      <c r="AE28" s="824"/>
      <c r="AF28" s="825">
        <v>32</v>
      </c>
      <c r="AG28" s="823"/>
      <c r="AH28" s="823"/>
      <c r="AI28" s="823"/>
      <c r="AJ28" s="826"/>
      <c r="AK28" s="827">
        <v>2304</v>
      </c>
      <c r="AL28" s="828"/>
      <c r="AM28" s="828"/>
      <c r="AN28" s="828"/>
      <c r="AO28" s="828"/>
      <c r="AP28" s="828" t="s">
        <v>557</v>
      </c>
      <c r="AQ28" s="828"/>
      <c r="AR28" s="828"/>
      <c r="AS28" s="828"/>
      <c r="AT28" s="828"/>
      <c r="AU28" s="828" t="s">
        <v>557</v>
      </c>
      <c r="AV28" s="828"/>
      <c r="AW28" s="828"/>
      <c r="AX28" s="828"/>
      <c r="AY28" s="828"/>
      <c r="AZ28" s="829" t="s">
        <v>557</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19179</v>
      </c>
      <c r="R29" s="784"/>
      <c r="S29" s="784"/>
      <c r="T29" s="784"/>
      <c r="U29" s="784"/>
      <c r="V29" s="784">
        <v>19075</v>
      </c>
      <c r="W29" s="784"/>
      <c r="X29" s="784"/>
      <c r="Y29" s="784"/>
      <c r="Z29" s="784"/>
      <c r="AA29" s="784">
        <v>104</v>
      </c>
      <c r="AB29" s="784"/>
      <c r="AC29" s="784"/>
      <c r="AD29" s="784"/>
      <c r="AE29" s="785"/>
      <c r="AF29" s="786">
        <v>104</v>
      </c>
      <c r="AG29" s="787"/>
      <c r="AH29" s="787"/>
      <c r="AI29" s="787"/>
      <c r="AJ29" s="788"/>
      <c r="AK29" s="834">
        <v>2970</v>
      </c>
      <c r="AL29" s="830"/>
      <c r="AM29" s="830"/>
      <c r="AN29" s="830"/>
      <c r="AO29" s="830"/>
      <c r="AP29" s="830" t="s">
        <v>557</v>
      </c>
      <c r="AQ29" s="830"/>
      <c r="AR29" s="830"/>
      <c r="AS29" s="830"/>
      <c r="AT29" s="830"/>
      <c r="AU29" s="830" t="s">
        <v>557</v>
      </c>
      <c r="AV29" s="830"/>
      <c r="AW29" s="830"/>
      <c r="AX29" s="830"/>
      <c r="AY29" s="830"/>
      <c r="AZ29" s="831" t="s">
        <v>557</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3428</v>
      </c>
      <c r="R30" s="784"/>
      <c r="S30" s="784"/>
      <c r="T30" s="784"/>
      <c r="U30" s="784"/>
      <c r="V30" s="784">
        <v>3381</v>
      </c>
      <c r="W30" s="784"/>
      <c r="X30" s="784"/>
      <c r="Y30" s="784"/>
      <c r="Z30" s="784"/>
      <c r="AA30" s="784">
        <v>47</v>
      </c>
      <c r="AB30" s="784"/>
      <c r="AC30" s="784"/>
      <c r="AD30" s="784"/>
      <c r="AE30" s="785"/>
      <c r="AF30" s="786">
        <v>47</v>
      </c>
      <c r="AG30" s="787"/>
      <c r="AH30" s="787"/>
      <c r="AI30" s="787"/>
      <c r="AJ30" s="788"/>
      <c r="AK30" s="834">
        <v>724</v>
      </c>
      <c r="AL30" s="830"/>
      <c r="AM30" s="830"/>
      <c r="AN30" s="830"/>
      <c r="AO30" s="830"/>
      <c r="AP30" s="830" t="s">
        <v>557</v>
      </c>
      <c r="AQ30" s="830"/>
      <c r="AR30" s="830"/>
      <c r="AS30" s="830"/>
      <c r="AT30" s="830"/>
      <c r="AU30" s="830" t="s">
        <v>557</v>
      </c>
      <c r="AV30" s="830"/>
      <c r="AW30" s="830"/>
      <c r="AX30" s="830"/>
      <c r="AY30" s="830"/>
      <c r="AZ30" s="831" t="s">
        <v>557</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37803</v>
      </c>
      <c r="R31" s="784"/>
      <c r="S31" s="784"/>
      <c r="T31" s="784"/>
      <c r="U31" s="784"/>
      <c r="V31" s="784">
        <v>37764</v>
      </c>
      <c r="W31" s="784"/>
      <c r="X31" s="784"/>
      <c r="Y31" s="784"/>
      <c r="Z31" s="784"/>
      <c r="AA31" s="784">
        <v>39</v>
      </c>
      <c r="AB31" s="784"/>
      <c r="AC31" s="784"/>
      <c r="AD31" s="784"/>
      <c r="AE31" s="785"/>
      <c r="AF31" s="786">
        <v>39</v>
      </c>
      <c r="AG31" s="787"/>
      <c r="AH31" s="787"/>
      <c r="AI31" s="787"/>
      <c r="AJ31" s="788"/>
      <c r="AK31" s="834">
        <v>237</v>
      </c>
      <c r="AL31" s="830"/>
      <c r="AM31" s="830"/>
      <c r="AN31" s="830"/>
      <c r="AO31" s="830"/>
      <c r="AP31" s="830">
        <v>2372</v>
      </c>
      <c r="AQ31" s="830"/>
      <c r="AR31" s="830"/>
      <c r="AS31" s="830"/>
      <c r="AT31" s="830"/>
      <c r="AU31" s="830" t="s">
        <v>557</v>
      </c>
      <c r="AV31" s="830"/>
      <c r="AW31" s="830"/>
      <c r="AX31" s="830"/>
      <c r="AY31" s="830"/>
      <c r="AZ31" s="831" t="s">
        <v>557</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393</v>
      </c>
      <c r="C32" s="781"/>
      <c r="D32" s="781"/>
      <c r="E32" s="781"/>
      <c r="F32" s="781"/>
      <c r="G32" s="781"/>
      <c r="H32" s="781"/>
      <c r="I32" s="781"/>
      <c r="J32" s="781"/>
      <c r="K32" s="781"/>
      <c r="L32" s="781"/>
      <c r="M32" s="781"/>
      <c r="N32" s="781"/>
      <c r="O32" s="781"/>
      <c r="P32" s="782"/>
      <c r="Q32" s="783">
        <v>4180</v>
      </c>
      <c r="R32" s="784"/>
      <c r="S32" s="784"/>
      <c r="T32" s="784"/>
      <c r="U32" s="784"/>
      <c r="V32" s="784">
        <v>3795</v>
      </c>
      <c r="W32" s="784"/>
      <c r="X32" s="784"/>
      <c r="Y32" s="784"/>
      <c r="Z32" s="784"/>
      <c r="AA32" s="784">
        <v>385</v>
      </c>
      <c r="AB32" s="784"/>
      <c r="AC32" s="784"/>
      <c r="AD32" s="784"/>
      <c r="AE32" s="785"/>
      <c r="AF32" s="786">
        <v>2762</v>
      </c>
      <c r="AG32" s="787"/>
      <c r="AH32" s="787"/>
      <c r="AI32" s="787"/>
      <c r="AJ32" s="788"/>
      <c r="AK32" s="834">
        <v>555</v>
      </c>
      <c r="AL32" s="830"/>
      <c r="AM32" s="830"/>
      <c r="AN32" s="830"/>
      <c r="AO32" s="830"/>
      <c r="AP32" s="830">
        <v>14205</v>
      </c>
      <c r="AQ32" s="830"/>
      <c r="AR32" s="830"/>
      <c r="AS32" s="830"/>
      <c r="AT32" s="830"/>
      <c r="AU32" s="830">
        <v>554</v>
      </c>
      <c r="AV32" s="830"/>
      <c r="AW32" s="830"/>
      <c r="AX32" s="830"/>
      <c r="AY32" s="830"/>
      <c r="AZ32" s="831" t="s">
        <v>557</v>
      </c>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395</v>
      </c>
      <c r="C33" s="781"/>
      <c r="D33" s="781"/>
      <c r="E33" s="781"/>
      <c r="F33" s="781"/>
      <c r="G33" s="781"/>
      <c r="H33" s="781"/>
      <c r="I33" s="781"/>
      <c r="J33" s="781"/>
      <c r="K33" s="781"/>
      <c r="L33" s="781"/>
      <c r="M33" s="781"/>
      <c r="N33" s="781"/>
      <c r="O33" s="781"/>
      <c r="P33" s="782"/>
      <c r="Q33" s="783">
        <v>7108</v>
      </c>
      <c r="R33" s="784"/>
      <c r="S33" s="784"/>
      <c r="T33" s="784"/>
      <c r="U33" s="784"/>
      <c r="V33" s="784">
        <v>6078</v>
      </c>
      <c r="W33" s="784"/>
      <c r="X33" s="784"/>
      <c r="Y33" s="784"/>
      <c r="Z33" s="784"/>
      <c r="AA33" s="784">
        <v>1030</v>
      </c>
      <c r="AB33" s="784"/>
      <c r="AC33" s="784"/>
      <c r="AD33" s="784"/>
      <c r="AE33" s="785"/>
      <c r="AF33" s="786" t="s">
        <v>122</v>
      </c>
      <c r="AG33" s="787"/>
      <c r="AH33" s="787"/>
      <c r="AI33" s="787"/>
      <c r="AJ33" s="788"/>
      <c r="AK33" s="834">
        <v>2190</v>
      </c>
      <c r="AL33" s="830"/>
      <c r="AM33" s="830"/>
      <c r="AN33" s="830"/>
      <c r="AO33" s="830"/>
      <c r="AP33" s="830">
        <v>34715</v>
      </c>
      <c r="AQ33" s="830"/>
      <c r="AR33" s="830"/>
      <c r="AS33" s="830"/>
      <c r="AT33" s="830"/>
      <c r="AU33" s="830">
        <v>14754</v>
      </c>
      <c r="AV33" s="830"/>
      <c r="AW33" s="830"/>
      <c r="AX33" s="830"/>
      <c r="AY33" s="830"/>
      <c r="AZ33" s="831" t="s">
        <v>557</v>
      </c>
      <c r="BA33" s="831"/>
      <c r="BB33" s="831"/>
      <c r="BC33" s="831"/>
      <c r="BD33" s="831"/>
      <c r="BE33" s="832" t="s">
        <v>394</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t="s">
        <v>396</v>
      </c>
      <c r="C34" s="781"/>
      <c r="D34" s="781"/>
      <c r="E34" s="781"/>
      <c r="F34" s="781"/>
      <c r="G34" s="781"/>
      <c r="H34" s="781"/>
      <c r="I34" s="781"/>
      <c r="J34" s="781"/>
      <c r="K34" s="781"/>
      <c r="L34" s="781"/>
      <c r="M34" s="781"/>
      <c r="N34" s="781"/>
      <c r="O34" s="781"/>
      <c r="P34" s="782"/>
      <c r="Q34" s="783">
        <v>14611</v>
      </c>
      <c r="R34" s="784"/>
      <c r="S34" s="784"/>
      <c r="T34" s="784"/>
      <c r="U34" s="784"/>
      <c r="V34" s="784">
        <v>15696</v>
      </c>
      <c r="W34" s="784"/>
      <c r="X34" s="784"/>
      <c r="Y34" s="784"/>
      <c r="Z34" s="784"/>
      <c r="AA34" s="784">
        <v>-1085</v>
      </c>
      <c r="AB34" s="784"/>
      <c r="AC34" s="784"/>
      <c r="AD34" s="784"/>
      <c r="AE34" s="785"/>
      <c r="AF34" s="786">
        <v>1470</v>
      </c>
      <c r="AG34" s="787"/>
      <c r="AH34" s="787"/>
      <c r="AI34" s="787"/>
      <c r="AJ34" s="788"/>
      <c r="AK34" s="834">
        <v>1403</v>
      </c>
      <c r="AL34" s="830"/>
      <c r="AM34" s="830"/>
      <c r="AN34" s="830"/>
      <c r="AO34" s="830"/>
      <c r="AP34" s="830">
        <v>6194</v>
      </c>
      <c r="AQ34" s="830"/>
      <c r="AR34" s="830"/>
      <c r="AS34" s="830"/>
      <c r="AT34" s="830"/>
      <c r="AU34" s="830">
        <v>4361</v>
      </c>
      <c r="AV34" s="830"/>
      <c r="AW34" s="830"/>
      <c r="AX34" s="830"/>
      <c r="AY34" s="830"/>
      <c r="AZ34" s="831" t="s">
        <v>557</v>
      </c>
      <c r="BA34" s="831"/>
      <c r="BB34" s="831"/>
      <c r="BC34" s="831"/>
      <c r="BD34" s="831"/>
      <c r="BE34" s="832" t="s">
        <v>394</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397</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398</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4454</v>
      </c>
      <c r="AG63" s="844"/>
      <c r="AH63" s="844"/>
      <c r="AI63" s="844"/>
      <c r="AJ63" s="845"/>
      <c r="AK63" s="846"/>
      <c r="AL63" s="841"/>
      <c r="AM63" s="841"/>
      <c r="AN63" s="841"/>
      <c r="AO63" s="841"/>
      <c r="AP63" s="844">
        <v>57486</v>
      </c>
      <c r="AQ63" s="844"/>
      <c r="AR63" s="844"/>
      <c r="AS63" s="844"/>
      <c r="AT63" s="844"/>
      <c r="AU63" s="844">
        <v>19669</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400</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401</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558</v>
      </c>
      <c r="C68" s="870"/>
      <c r="D68" s="870"/>
      <c r="E68" s="870"/>
      <c r="F68" s="870"/>
      <c r="G68" s="870"/>
      <c r="H68" s="870"/>
      <c r="I68" s="870"/>
      <c r="J68" s="870"/>
      <c r="K68" s="870"/>
      <c r="L68" s="870"/>
      <c r="M68" s="870"/>
      <c r="N68" s="870"/>
      <c r="O68" s="870"/>
      <c r="P68" s="871"/>
      <c r="Q68" s="872">
        <v>3978</v>
      </c>
      <c r="R68" s="866"/>
      <c r="S68" s="866"/>
      <c r="T68" s="866"/>
      <c r="U68" s="866"/>
      <c r="V68" s="866">
        <v>3942</v>
      </c>
      <c r="W68" s="866"/>
      <c r="X68" s="866"/>
      <c r="Y68" s="866"/>
      <c r="Z68" s="866"/>
      <c r="AA68" s="866">
        <v>35</v>
      </c>
      <c r="AB68" s="866"/>
      <c r="AC68" s="866"/>
      <c r="AD68" s="866"/>
      <c r="AE68" s="866"/>
      <c r="AF68" s="866">
        <v>35</v>
      </c>
      <c r="AG68" s="866"/>
      <c r="AH68" s="866"/>
      <c r="AI68" s="866"/>
      <c r="AJ68" s="866"/>
      <c r="AK68" s="866" t="s">
        <v>557</v>
      </c>
      <c r="AL68" s="866"/>
      <c r="AM68" s="866"/>
      <c r="AN68" s="866"/>
      <c r="AO68" s="866"/>
      <c r="AP68" s="866">
        <v>4865</v>
      </c>
      <c r="AQ68" s="866"/>
      <c r="AR68" s="866"/>
      <c r="AS68" s="866"/>
      <c r="AT68" s="866"/>
      <c r="AU68" s="866">
        <v>3182</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563</v>
      </c>
      <c r="C69" s="874"/>
      <c r="D69" s="874"/>
      <c r="E69" s="874"/>
      <c r="F69" s="874"/>
      <c r="G69" s="874"/>
      <c r="H69" s="874"/>
      <c r="I69" s="874"/>
      <c r="J69" s="874"/>
      <c r="K69" s="874"/>
      <c r="L69" s="874"/>
      <c r="M69" s="874"/>
      <c r="N69" s="874"/>
      <c r="O69" s="874"/>
      <c r="P69" s="875"/>
      <c r="Q69" s="876">
        <v>87370</v>
      </c>
      <c r="R69" s="830"/>
      <c r="S69" s="830"/>
      <c r="T69" s="830"/>
      <c r="U69" s="830"/>
      <c r="V69" s="830">
        <v>81204</v>
      </c>
      <c r="W69" s="830"/>
      <c r="X69" s="830"/>
      <c r="Y69" s="830"/>
      <c r="Z69" s="830"/>
      <c r="AA69" s="830">
        <v>6166</v>
      </c>
      <c r="AB69" s="830"/>
      <c r="AC69" s="830"/>
      <c r="AD69" s="830"/>
      <c r="AE69" s="830"/>
      <c r="AF69" s="830">
        <v>15120</v>
      </c>
      <c r="AG69" s="830"/>
      <c r="AH69" s="830"/>
      <c r="AI69" s="830"/>
      <c r="AJ69" s="830"/>
      <c r="AK69" s="830" t="s">
        <v>557</v>
      </c>
      <c r="AL69" s="830"/>
      <c r="AM69" s="830"/>
      <c r="AN69" s="830"/>
      <c r="AO69" s="830"/>
      <c r="AP69" s="830" t="s">
        <v>557</v>
      </c>
      <c r="AQ69" s="830"/>
      <c r="AR69" s="830"/>
      <c r="AS69" s="830"/>
      <c r="AT69" s="830"/>
      <c r="AU69" s="830" t="s">
        <v>557</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559</v>
      </c>
      <c r="C70" s="874"/>
      <c r="D70" s="874"/>
      <c r="E70" s="874"/>
      <c r="F70" s="874"/>
      <c r="G70" s="874"/>
      <c r="H70" s="874"/>
      <c r="I70" s="874"/>
      <c r="J70" s="874"/>
      <c r="K70" s="874"/>
      <c r="L70" s="874"/>
      <c r="M70" s="874"/>
      <c r="N70" s="874"/>
      <c r="O70" s="874"/>
      <c r="P70" s="875"/>
      <c r="Q70" s="876">
        <v>290</v>
      </c>
      <c r="R70" s="830"/>
      <c r="S70" s="830"/>
      <c r="T70" s="830"/>
      <c r="U70" s="830"/>
      <c r="V70" s="830">
        <v>250</v>
      </c>
      <c r="W70" s="830"/>
      <c r="X70" s="830"/>
      <c r="Y70" s="830"/>
      <c r="Z70" s="830"/>
      <c r="AA70" s="830">
        <v>40</v>
      </c>
      <c r="AB70" s="830"/>
      <c r="AC70" s="830"/>
      <c r="AD70" s="830"/>
      <c r="AE70" s="830"/>
      <c r="AF70" s="830">
        <v>40</v>
      </c>
      <c r="AG70" s="830"/>
      <c r="AH70" s="830"/>
      <c r="AI70" s="830"/>
      <c r="AJ70" s="830"/>
      <c r="AK70" s="830" t="s">
        <v>557</v>
      </c>
      <c r="AL70" s="830"/>
      <c r="AM70" s="830"/>
      <c r="AN70" s="830"/>
      <c r="AO70" s="830"/>
      <c r="AP70" s="830" t="s">
        <v>557</v>
      </c>
      <c r="AQ70" s="830"/>
      <c r="AR70" s="830"/>
      <c r="AS70" s="830"/>
      <c r="AT70" s="830"/>
      <c r="AU70" s="830" t="s">
        <v>557</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560</v>
      </c>
      <c r="C71" s="874"/>
      <c r="D71" s="874"/>
      <c r="E71" s="874"/>
      <c r="F71" s="874"/>
      <c r="G71" s="874"/>
      <c r="H71" s="874"/>
      <c r="I71" s="874"/>
      <c r="J71" s="874"/>
      <c r="K71" s="874"/>
      <c r="L71" s="874"/>
      <c r="M71" s="874"/>
      <c r="N71" s="874"/>
      <c r="O71" s="874"/>
      <c r="P71" s="875"/>
      <c r="Q71" s="876">
        <v>1428744</v>
      </c>
      <c r="R71" s="830"/>
      <c r="S71" s="830"/>
      <c r="T71" s="830"/>
      <c r="U71" s="830"/>
      <c r="V71" s="830">
        <v>1401874</v>
      </c>
      <c r="W71" s="830"/>
      <c r="X71" s="830"/>
      <c r="Y71" s="830"/>
      <c r="Z71" s="830"/>
      <c r="AA71" s="830">
        <v>26871</v>
      </c>
      <c r="AB71" s="830"/>
      <c r="AC71" s="830"/>
      <c r="AD71" s="830"/>
      <c r="AE71" s="830"/>
      <c r="AF71" s="830">
        <v>26871</v>
      </c>
      <c r="AG71" s="830"/>
      <c r="AH71" s="830"/>
      <c r="AI71" s="830"/>
      <c r="AJ71" s="830"/>
      <c r="AK71" s="830">
        <v>12578</v>
      </c>
      <c r="AL71" s="830"/>
      <c r="AM71" s="830"/>
      <c r="AN71" s="830"/>
      <c r="AO71" s="830"/>
      <c r="AP71" s="830" t="s">
        <v>557</v>
      </c>
      <c r="AQ71" s="830"/>
      <c r="AR71" s="830"/>
      <c r="AS71" s="830"/>
      <c r="AT71" s="830"/>
      <c r="AU71" s="830" t="s">
        <v>557</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561</v>
      </c>
      <c r="C72" s="874"/>
      <c r="D72" s="874"/>
      <c r="E72" s="874"/>
      <c r="F72" s="874"/>
      <c r="G72" s="874"/>
      <c r="H72" s="874"/>
      <c r="I72" s="874"/>
      <c r="J72" s="874"/>
      <c r="K72" s="874"/>
      <c r="L72" s="874"/>
      <c r="M72" s="874"/>
      <c r="N72" s="874"/>
      <c r="O72" s="874"/>
      <c r="P72" s="875"/>
      <c r="Q72" s="876">
        <v>38877</v>
      </c>
      <c r="R72" s="830"/>
      <c r="S72" s="830"/>
      <c r="T72" s="830"/>
      <c r="U72" s="830"/>
      <c r="V72" s="830">
        <v>35991</v>
      </c>
      <c r="W72" s="830"/>
      <c r="X72" s="830"/>
      <c r="Y72" s="830"/>
      <c r="Z72" s="830"/>
      <c r="AA72" s="830">
        <v>2886</v>
      </c>
      <c r="AB72" s="830"/>
      <c r="AC72" s="830"/>
      <c r="AD72" s="830"/>
      <c r="AE72" s="830"/>
      <c r="AF72" s="830">
        <v>27482</v>
      </c>
      <c r="AG72" s="830"/>
      <c r="AH72" s="830"/>
      <c r="AI72" s="830"/>
      <c r="AJ72" s="830"/>
      <c r="AK72" s="830" t="s">
        <v>557</v>
      </c>
      <c r="AL72" s="830"/>
      <c r="AM72" s="830"/>
      <c r="AN72" s="830"/>
      <c r="AO72" s="830"/>
      <c r="AP72" s="830">
        <v>96454</v>
      </c>
      <c r="AQ72" s="830"/>
      <c r="AR72" s="830"/>
      <c r="AS72" s="830"/>
      <c r="AT72" s="830"/>
      <c r="AU72" s="830" t="s">
        <v>557</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562</v>
      </c>
      <c r="C73" s="874"/>
      <c r="D73" s="874"/>
      <c r="E73" s="874"/>
      <c r="F73" s="874"/>
      <c r="G73" s="874"/>
      <c r="H73" s="874"/>
      <c r="I73" s="874"/>
      <c r="J73" s="874"/>
      <c r="K73" s="874"/>
      <c r="L73" s="874"/>
      <c r="M73" s="874"/>
      <c r="N73" s="874"/>
      <c r="O73" s="874"/>
      <c r="P73" s="875"/>
      <c r="Q73" s="876">
        <v>6104</v>
      </c>
      <c r="R73" s="830"/>
      <c r="S73" s="830"/>
      <c r="T73" s="830"/>
      <c r="U73" s="830"/>
      <c r="V73" s="830">
        <v>5983</v>
      </c>
      <c r="W73" s="830"/>
      <c r="X73" s="830"/>
      <c r="Y73" s="830"/>
      <c r="Z73" s="830"/>
      <c r="AA73" s="830">
        <v>121</v>
      </c>
      <c r="AB73" s="830"/>
      <c r="AC73" s="830"/>
      <c r="AD73" s="830"/>
      <c r="AE73" s="830"/>
      <c r="AF73" s="830">
        <v>17694</v>
      </c>
      <c r="AG73" s="830"/>
      <c r="AH73" s="830"/>
      <c r="AI73" s="830"/>
      <c r="AJ73" s="830"/>
      <c r="AK73" s="830" t="s">
        <v>557</v>
      </c>
      <c r="AL73" s="830"/>
      <c r="AM73" s="830"/>
      <c r="AN73" s="830"/>
      <c r="AO73" s="830"/>
      <c r="AP73" s="830">
        <v>24010</v>
      </c>
      <c r="AQ73" s="830"/>
      <c r="AR73" s="830"/>
      <c r="AS73" s="830"/>
      <c r="AT73" s="830"/>
      <c r="AU73" s="830" t="s">
        <v>557</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402</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87242</v>
      </c>
      <c r="AG88" s="844"/>
      <c r="AH88" s="844"/>
      <c r="AI88" s="844"/>
      <c r="AJ88" s="844"/>
      <c r="AK88" s="841"/>
      <c r="AL88" s="841"/>
      <c r="AM88" s="841"/>
      <c r="AN88" s="841"/>
      <c r="AO88" s="841"/>
      <c r="AP88" s="844">
        <v>125329</v>
      </c>
      <c r="AQ88" s="844"/>
      <c r="AR88" s="844"/>
      <c r="AS88" s="844"/>
      <c r="AT88" s="844"/>
      <c r="AU88" s="844">
        <v>3182</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403</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10</v>
      </c>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410</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411</v>
      </c>
      <c r="AB109" s="893"/>
      <c r="AC109" s="893"/>
      <c r="AD109" s="893"/>
      <c r="AE109" s="894"/>
      <c r="AF109" s="892" t="s">
        <v>412</v>
      </c>
      <c r="AG109" s="893"/>
      <c r="AH109" s="893"/>
      <c r="AI109" s="893"/>
      <c r="AJ109" s="894"/>
      <c r="AK109" s="892" t="s">
        <v>294</v>
      </c>
      <c r="AL109" s="893"/>
      <c r="AM109" s="893"/>
      <c r="AN109" s="893"/>
      <c r="AO109" s="894"/>
      <c r="AP109" s="892" t="s">
        <v>413</v>
      </c>
      <c r="AQ109" s="893"/>
      <c r="AR109" s="893"/>
      <c r="AS109" s="893"/>
      <c r="AT109" s="895"/>
      <c r="AU109" s="912" t="s">
        <v>410</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411</v>
      </c>
      <c r="BR109" s="893"/>
      <c r="BS109" s="893"/>
      <c r="BT109" s="893"/>
      <c r="BU109" s="894"/>
      <c r="BV109" s="892" t="s">
        <v>412</v>
      </c>
      <c r="BW109" s="893"/>
      <c r="BX109" s="893"/>
      <c r="BY109" s="893"/>
      <c r="BZ109" s="894"/>
      <c r="CA109" s="892" t="s">
        <v>294</v>
      </c>
      <c r="CB109" s="893"/>
      <c r="CC109" s="893"/>
      <c r="CD109" s="893"/>
      <c r="CE109" s="894"/>
      <c r="CF109" s="913" t="s">
        <v>413</v>
      </c>
      <c r="CG109" s="913"/>
      <c r="CH109" s="913"/>
      <c r="CI109" s="913"/>
      <c r="CJ109" s="913"/>
      <c r="CK109" s="892" t="s">
        <v>414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411</v>
      </c>
      <c r="DH109" s="893"/>
      <c r="DI109" s="893"/>
      <c r="DJ109" s="893"/>
      <c r="DK109" s="894"/>
      <c r="DL109" s="892" t="s">
        <v>412</v>
      </c>
      <c r="DM109" s="893"/>
      <c r="DN109" s="893"/>
      <c r="DO109" s="893"/>
      <c r="DP109" s="894"/>
      <c r="DQ109" s="892" t="s">
        <v>294</v>
      </c>
      <c r="DR109" s="893"/>
      <c r="DS109" s="893"/>
      <c r="DT109" s="893"/>
      <c r="DU109" s="894"/>
      <c r="DV109" s="892" t="s">
        <v>413</v>
      </c>
      <c r="DW109" s="893"/>
      <c r="DX109" s="893"/>
      <c r="DY109" s="893"/>
      <c r="DZ109" s="895"/>
    </row>
    <row r="110" spans="1:131" s="218" customFormat="1" ht="26.25" customHeight="1" x14ac:dyDescent="0.2">
      <c r="A110" s="896" t="s">
        <v>415</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7823708</v>
      </c>
      <c r="AB110" s="900"/>
      <c r="AC110" s="900"/>
      <c r="AD110" s="900"/>
      <c r="AE110" s="901"/>
      <c r="AF110" s="902">
        <v>5643551</v>
      </c>
      <c r="AG110" s="900"/>
      <c r="AH110" s="900"/>
      <c r="AI110" s="900"/>
      <c r="AJ110" s="901"/>
      <c r="AK110" s="902">
        <v>5461121</v>
      </c>
      <c r="AL110" s="900"/>
      <c r="AM110" s="900"/>
      <c r="AN110" s="900"/>
      <c r="AO110" s="901"/>
      <c r="AP110" s="903">
        <v>13.7</v>
      </c>
      <c r="AQ110" s="904"/>
      <c r="AR110" s="904"/>
      <c r="AS110" s="904"/>
      <c r="AT110" s="905"/>
      <c r="AU110" s="906" t="s">
        <v>69</v>
      </c>
      <c r="AV110" s="907"/>
      <c r="AW110" s="907"/>
      <c r="AX110" s="907"/>
      <c r="AY110" s="907"/>
      <c r="AZ110" s="929" t="s">
        <v>416</v>
      </c>
      <c r="BA110" s="897"/>
      <c r="BB110" s="897"/>
      <c r="BC110" s="897"/>
      <c r="BD110" s="897"/>
      <c r="BE110" s="897"/>
      <c r="BF110" s="897"/>
      <c r="BG110" s="897"/>
      <c r="BH110" s="897"/>
      <c r="BI110" s="897"/>
      <c r="BJ110" s="897"/>
      <c r="BK110" s="897"/>
      <c r="BL110" s="897"/>
      <c r="BM110" s="897"/>
      <c r="BN110" s="897"/>
      <c r="BO110" s="897"/>
      <c r="BP110" s="898"/>
      <c r="BQ110" s="930">
        <v>53433296</v>
      </c>
      <c r="BR110" s="931"/>
      <c r="BS110" s="931"/>
      <c r="BT110" s="931"/>
      <c r="BU110" s="931"/>
      <c r="BV110" s="931">
        <v>51206296</v>
      </c>
      <c r="BW110" s="931"/>
      <c r="BX110" s="931"/>
      <c r="BY110" s="931"/>
      <c r="BZ110" s="931"/>
      <c r="CA110" s="931">
        <v>49895085</v>
      </c>
      <c r="CB110" s="931"/>
      <c r="CC110" s="931"/>
      <c r="CD110" s="931"/>
      <c r="CE110" s="931"/>
      <c r="CF110" s="944">
        <v>125.2</v>
      </c>
      <c r="CG110" s="945"/>
      <c r="CH110" s="945"/>
      <c r="CI110" s="945"/>
      <c r="CJ110" s="945"/>
      <c r="CK110" s="946" t="s">
        <v>417</v>
      </c>
      <c r="CL110" s="947"/>
      <c r="CM110" s="929" t="s">
        <v>418</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419</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420</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421</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422</v>
      </c>
      <c r="B112" s="953"/>
      <c r="C112" s="923" t="s">
        <v>423</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424</v>
      </c>
      <c r="BA112" s="923"/>
      <c r="BB112" s="923"/>
      <c r="BC112" s="923"/>
      <c r="BD112" s="923"/>
      <c r="BE112" s="923"/>
      <c r="BF112" s="923"/>
      <c r="BG112" s="923"/>
      <c r="BH112" s="923"/>
      <c r="BI112" s="923"/>
      <c r="BJ112" s="923"/>
      <c r="BK112" s="923"/>
      <c r="BL112" s="923"/>
      <c r="BM112" s="923"/>
      <c r="BN112" s="923"/>
      <c r="BO112" s="923"/>
      <c r="BP112" s="924"/>
      <c r="BQ112" s="925">
        <v>21534186</v>
      </c>
      <c r="BR112" s="926"/>
      <c r="BS112" s="926"/>
      <c r="BT112" s="926"/>
      <c r="BU112" s="926"/>
      <c r="BV112" s="926">
        <v>19680877</v>
      </c>
      <c r="BW112" s="926"/>
      <c r="BX112" s="926"/>
      <c r="BY112" s="926"/>
      <c r="BZ112" s="926"/>
      <c r="CA112" s="926">
        <v>19668734</v>
      </c>
      <c r="CB112" s="926"/>
      <c r="CC112" s="926"/>
      <c r="CD112" s="926"/>
      <c r="CE112" s="926"/>
      <c r="CF112" s="920">
        <v>49.3</v>
      </c>
      <c r="CG112" s="921"/>
      <c r="CH112" s="921"/>
      <c r="CI112" s="921"/>
      <c r="CJ112" s="921"/>
      <c r="CK112" s="948"/>
      <c r="CL112" s="949"/>
      <c r="CM112" s="922" t="s">
        <v>425</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426</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2586250</v>
      </c>
      <c r="AB113" s="938"/>
      <c r="AC113" s="938"/>
      <c r="AD113" s="938"/>
      <c r="AE113" s="939"/>
      <c r="AF113" s="940">
        <v>2501542</v>
      </c>
      <c r="AG113" s="938"/>
      <c r="AH113" s="938"/>
      <c r="AI113" s="938"/>
      <c r="AJ113" s="939"/>
      <c r="AK113" s="940">
        <v>2556331</v>
      </c>
      <c r="AL113" s="938"/>
      <c r="AM113" s="938"/>
      <c r="AN113" s="938"/>
      <c r="AO113" s="939"/>
      <c r="AP113" s="941">
        <v>6.4</v>
      </c>
      <c r="AQ113" s="942"/>
      <c r="AR113" s="942"/>
      <c r="AS113" s="942"/>
      <c r="AT113" s="943"/>
      <c r="AU113" s="908"/>
      <c r="AV113" s="909"/>
      <c r="AW113" s="909"/>
      <c r="AX113" s="909"/>
      <c r="AY113" s="909"/>
      <c r="AZ113" s="922" t="s">
        <v>427</v>
      </c>
      <c r="BA113" s="923"/>
      <c r="BB113" s="923"/>
      <c r="BC113" s="923"/>
      <c r="BD113" s="923"/>
      <c r="BE113" s="923"/>
      <c r="BF113" s="923"/>
      <c r="BG113" s="923"/>
      <c r="BH113" s="923"/>
      <c r="BI113" s="923"/>
      <c r="BJ113" s="923"/>
      <c r="BK113" s="923"/>
      <c r="BL113" s="923"/>
      <c r="BM113" s="923"/>
      <c r="BN113" s="923"/>
      <c r="BO113" s="923"/>
      <c r="BP113" s="924"/>
      <c r="BQ113" s="925">
        <v>2714178</v>
      </c>
      <c r="BR113" s="926"/>
      <c r="BS113" s="926"/>
      <c r="BT113" s="926"/>
      <c r="BU113" s="926"/>
      <c r="BV113" s="926">
        <v>3211583</v>
      </c>
      <c r="BW113" s="926"/>
      <c r="BX113" s="926"/>
      <c r="BY113" s="926"/>
      <c r="BZ113" s="926"/>
      <c r="CA113" s="926">
        <v>3181729</v>
      </c>
      <c r="CB113" s="926"/>
      <c r="CC113" s="926"/>
      <c r="CD113" s="926"/>
      <c r="CE113" s="926"/>
      <c r="CF113" s="920">
        <v>8</v>
      </c>
      <c r="CG113" s="921"/>
      <c r="CH113" s="921"/>
      <c r="CI113" s="921"/>
      <c r="CJ113" s="921"/>
      <c r="CK113" s="948"/>
      <c r="CL113" s="949"/>
      <c r="CM113" s="922" t="s">
        <v>428</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429</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76536</v>
      </c>
      <c r="AB114" s="959"/>
      <c r="AC114" s="959"/>
      <c r="AD114" s="959"/>
      <c r="AE114" s="960"/>
      <c r="AF114" s="961">
        <v>130025</v>
      </c>
      <c r="AG114" s="959"/>
      <c r="AH114" s="959"/>
      <c r="AI114" s="959"/>
      <c r="AJ114" s="960"/>
      <c r="AK114" s="961">
        <v>194546</v>
      </c>
      <c r="AL114" s="959"/>
      <c r="AM114" s="959"/>
      <c r="AN114" s="959"/>
      <c r="AO114" s="960"/>
      <c r="AP114" s="962">
        <v>0.5</v>
      </c>
      <c r="AQ114" s="963"/>
      <c r="AR114" s="963"/>
      <c r="AS114" s="963"/>
      <c r="AT114" s="964"/>
      <c r="AU114" s="908"/>
      <c r="AV114" s="909"/>
      <c r="AW114" s="909"/>
      <c r="AX114" s="909"/>
      <c r="AY114" s="909"/>
      <c r="AZ114" s="922" t="s">
        <v>430</v>
      </c>
      <c r="BA114" s="923"/>
      <c r="BB114" s="923"/>
      <c r="BC114" s="923"/>
      <c r="BD114" s="923"/>
      <c r="BE114" s="923"/>
      <c r="BF114" s="923"/>
      <c r="BG114" s="923"/>
      <c r="BH114" s="923"/>
      <c r="BI114" s="923"/>
      <c r="BJ114" s="923"/>
      <c r="BK114" s="923"/>
      <c r="BL114" s="923"/>
      <c r="BM114" s="923"/>
      <c r="BN114" s="923"/>
      <c r="BO114" s="923"/>
      <c r="BP114" s="924"/>
      <c r="BQ114" s="925">
        <v>8992152</v>
      </c>
      <c r="BR114" s="926"/>
      <c r="BS114" s="926"/>
      <c r="BT114" s="926"/>
      <c r="BU114" s="926"/>
      <c r="BV114" s="926">
        <v>9384391</v>
      </c>
      <c r="BW114" s="926"/>
      <c r="BX114" s="926"/>
      <c r="BY114" s="926"/>
      <c r="BZ114" s="926"/>
      <c r="CA114" s="926">
        <v>9465892</v>
      </c>
      <c r="CB114" s="926"/>
      <c r="CC114" s="926"/>
      <c r="CD114" s="926"/>
      <c r="CE114" s="926"/>
      <c r="CF114" s="920">
        <v>23.7</v>
      </c>
      <c r="CG114" s="921"/>
      <c r="CH114" s="921"/>
      <c r="CI114" s="921"/>
      <c r="CJ114" s="921"/>
      <c r="CK114" s="948"/>
      <c r="CL114" s="949"/>
      <c r="CM114" s="922" t="s">
        <v>431</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432</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51012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433</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434</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435</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436</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437</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438</v>
      </c>
      <c r="Z117" s="894"/>
      <c r="AA117" s="978">
        <v>10537506</v>
      </c>
      <c r="AB117" s="979"/>
      <c r="AC117" s="979"/>
      <c r="AD117" s="979"/>
      <c r="AE117" s="980"/>
      <c r="AF117" s="981">
        <v>8275118</v>
      </c>
      <c r="AG117" s="979"/>
      <c r="AH117" s="979"/>
      <c r="AI117" s="979"/>
      <c r="AJ117" s="980"/>
      <c r="AK117" s="981">
        <v>8211998</v>
      </c>
      <c r="AL117" s="979"/>
      <c r="AM117" s="979"/>
      <c r="AN117" s="979"/>
      <c r="AO117" s="980"/>
      <c r="AP117" s="982"/>
      <c r="AQ117" s="983"/>
      <c r="AR117" s="983"/>
      <c r="AS117" s="983"/>
      <c r="AT117" s="984"/>
      <c r="AU117" s="908"/>
      <c r="AV117" s="909"/>
      <c r="AW117" s="909"/>
      <c r="AX117" s="909"/>
      <c r="AY117" s="909"/>
      <c r="AZ117" s="974" t="s">
        <v>439</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440</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411</v>
      </c>
      <c r="AB118" s="893"/>
      <c r="AC118" s="893"/>
      <c r="AD118" s="893"/>
      <c r="AE118" s="894"/>
      <c r="AF118" s="892" t="s">
        <v>412</v>
      </c>
      <c r="AG118" s="893"/>
      <c r="AH118" s="893"/>
      <c r="AI118" s="893"/>
      <c r="AJ118" s="894"/>
      <c r="AK118" s="892" t="s">
        <v>294</v>
      </c>
      <c r="AL118" s="893"/>
      <c r="AM118" s="893"/>
      <c r="AN118" s="893"/>
      <c r="AO118" s="894"/>
      <c r="AP118" s="970" t="s">
        <v>413</v>
      </c>
      <c r="AQ118" s="971"/>
      <c r="AR118" s="971"/>
      <c r="AS118" s="971"/>
      <c r="AT118" s="972"/>
      <c r="AU118" s="908"/>
      <c r="AV118" s="909"/>
      <c r="AW118" s="909"/>
      <c r="AX118" s="909"/>
      <c r="AY118" s="909"/>
      <c r="AZ118" s="973" t="s">
        <v>441</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442</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417</v>
      </c>
      <c r="B119" s="947"/>
      <c r="C119" s="929" t="s">
        <v>418</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443</v>
      </c>
      <c r="BP119" s="1005"/>
      <c r="BQ119" s="999">
        <v>86673812</v>
      </c>
      <c r="BR119" s="1000"/>
      <c r="BS119" s="1000"/>
      <c r="BT119" s="1000"/>
      <c r="BU119" s="1000"/>
      <c r="BV119" s="1000">
        <v>83483147</v>
      </c>
      <c r="BW119" s="1000"/>
      <c r="BX119" s="1000"/>
      <c r="BY119" s="1000"/>
      <c r="BZ119" s="1000"/>
      <c r="CA119" s="1000">
        <v>82211440</v>
      </c>
      <c r="CB119" s="1000"/>
      <c r="CC119" s="1000"/>
      <c r="CD119" s="1000"/>
      <c r="CE119" s="1000"/>
      <c r="CF119" s="1001"/>
      <c r="CG119" s="1002"/>
      <c r="CH119" s="1002"/>
      <c r="CI119" s="1002"/>
      <c r="CJ119" s="1003"/>
      <c r="CK119" s="950"/>
      <c r="CL119" s="951"/>
      <c r="CM119" s="973" t="s">
        <v>444</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421</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445</v>
      </c>
      <c r="AV120" s="992"/>
      <c r="AW120" s="992"/>
      <c r="AX120" s="992"/>
      <c r="AY120" s="993"/>
      <c r="AZ120" s="929" t="s">
        <v>446</v>
      </c>
      <c r="BA120" s="897"/>
      <c r="BB120" s="897"/>
      <c r="BC120" s="897"/>
      <c r="BD120" s="897"/>
      <c r="BE120" s="897"/>
      <c r="BF120" s="897"/>
      <c r="BG120" s="897"/>
      <c r="BH120" s="897"/>
      <c r="BI120" s="897"/>
      <c r="BJ120" s="897"/>
      <c r="BK120" s="897"/>
      <c r="BL120" s="897"/>
      <c r="BM120" s="897"/>
      <c r="BN120" s="897"/>
      <c r="BO120" s="897"/>
      <c r="BP120" s="898"/>
      <c r="BQ120" s="930">
        <v>18792660</v>
      </c>
      <c r="BR120" s="931"/>
      <c r="BS120" s="931"/>
      <c r="BT120" s="931"/>
      <c r="BU120" s="931"/>
      <c r="BV120" s="931">
        <v>19437638</v>
      </c>
      <c r="BW120" s="931"/>
      <c r="BX120" s="931"/>
      <c r="BY120" s="931"/>
      <c r="BZ120" s="931"/>
      <c r="CA120" s="931">
        <v>21187889</v>
      </c>
      <c r="CB120" s="931"/>
      <c r="CC120" s="931"/>
      <c r="CD120" s="931"/>
      <c r="CE120" s="931"/>
      <c r="CF120" s="944">
        <v>53.2</v>
      </c>
      <c r="CG120" s="945"/>
      <c r="CH120" s="945"/>
      <c r="CI120" s="945"/>
      <c r="CJ120" s="945"/>
      <c r="CK120" s="1006" t="s">
        <v>447</v>
      </c>
      <c r="CL120" s="1007"/>
      <c r="CM120" s="1007"/>
      <c r="CN120" s="1007"/>
      <c r="CO120" s="1008"/>
      <c r="CP120" s="1014" t="s">
        <v>395</v>
      </c>
      <c r="CQ120" s="1015"/>
      <c r="CR120" s="1015"/>
      <c r="CS120" s="1015"/>
      <c r="CT120" s="1015"/>
      <c r="CU120" s="1015"/>
      <c r="CV120" s="1015"/>
      <c r="CW120" s="1015"/>
      <c r="CX120" s="1015"/>
      <c r="CY120" s="1015"/>
      <c r="CZ120" s="1015"/>
      <c r="DA120" s="1015"/>
      <c r="DB120" s="1015"/>
      <c r="DC120" s="1015"/>
      <c r="DD120" s="1015"/>
      <c r="DE120" s="1015"/>
      <c r="DF120" s="1016"/>
      <c r="DG120" s="930">
        <v>17387101</v>
      </c>
      <c r="DH120" s="931"/>
      <c r="DI120" s="931"/>
      <c r="DJ120" s="931"/>
      <c r="DK120" s="931"/>
      <c r="DL120" s="931">
        <v>16078579</v>
      </c>
      <c r="DM120" s="931"/>
      <c r="DN120" s="931"/>
      <c r="DO120" s="931"/>
      <c r="DP120" s="931"/>
      <c r="DQ120" s="931">
        <v>14753868</v>
      </c>
      <c r="DR120" s="931"/>
      <c r="DS120" s="931"/>
      <c r="DT120" s="931"/>
      <c r="DU120" s="931"/>
      <c r="DV120" s="932">
        <v>37</v>
      </c>
      <c r="DW120" s="932"/>
      <c r="DX120" s="932"/>
      <c r="DY120" s="932"/>
      <c r="DZ120" s="933"/>
    </row>
    <row r="121" spans="1:130" s="218" customFormat="1" ht="26.25" customHeight="1" x14ac:dyDescent="0.2">
      <c r="A121" s="1057"/>
      <c r="B121" s="949"/>
      <c r="C121" s="974" t="s">
        <v>448</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v>51012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449</v>
      </c>
      <c r="BA121" s="923"/>
      <c r="BB121" s="923"/>
      <c r="BC121" s="923"/>
      <c r="BD121" s="923"/>
      <c r="BE121" s="923"/>
      <c r="BF121" s="923"/>
      <c r="BG121" s="923"/>
      <c r="BH121" s="923"/>
      <c r="BI121" s="923"/>
      <c r="BJ121" s="923"/>
      <c r="BK121" s="923"/>
      <c r="BL121" s="923"/>
      <c r="BM121" s="923"/>
      <c r="BN121" s="923"/>
      <c r="BO121" s="923"/>
      <c r="BP121" s="924"/>
      <c r="BQ121" s="925">
        <v>11622375</v>
      </c>
      <c r="BR121" s="926"/>
      <c r="BS121" s="926"/>
      <c r="BT121" s="926"/>
      <c r="BU121" s="926"/>
      <c r="BV121" s="926">
        <v>11300230</v>
      </c>
      <c r="BW121" s="926"/>
      <c r="BX121" s="926"/>
      <c r="BY121" s="926"/>
      <c r="BZ121" s="926"/>
      <c r="CA121" s="926">
        <v>11270594</v>
      </c>
      <c r="CB121" s="926"/>
      <c r="CC121" s="926"/>
      <c r="CD121" s="926"/>
      <c r="CE121" s="926"/>
      <c r="CF121" s="920">
        <v>28.3</v>
      </c>
      <c r="CG121" s="921"/>
      <c r="CH121" s="921"/>
      <c r="CI121" s="921"/>
      <c r="CJ121" s="921"/>
      <c r="CK121" s="1009"/>
      <c r="CL121" s="1010"/>
      <c r="CM121" s="1010"/>
      <c r="CN121" s="1010"/>
      <c r="CO121" s="1011"/>
      <c r="CP121" s="1019" t="s">
        <v>396</v>
      </c>
      <c r="CQ121" s="1020"/>
      <c r="CR121" s="1020"/>
      <c r="CS121" s="1020"/>
      <c r="CT121" s="1020"/>
      <c r="CU121" s="1020"/>
      <c r="CV121" s="1020"/>
      <c r="CW121" s="1020"/>
      <c r="CX121" s="1020"/>
      <c r="CY121" s="1020"/>
      <c r="CZ121" s="1020"/>
      <c r="DA121" s="1020"/>
      <c r="DB121" s="1020"/>
      <c r="DC121" s="1020"/>
      <c r="DD121" s="1020"/>
      <c r="DE121" s="1020"/>
      <c r="DF121" s="1021"/>
      <c r="DG121" s="925">
        <v>3886579</v>
      </c>
      <c r="DH121" s="926"/>
      <c r="DI121" s="926"/>
      <c r="DJ121" s="926"/>
      <c r="DK121" s="926"/>
      <c r="DL121" s="926">
        <v>3337062</v>
      </c>
      <c r="DM121" s="926"/>
      <c r="DN121" s="926"/>
      <c r="DO121" s="926"/>
      <c r="DP121" s="926"/>
      <c r="DQ121" s="926">
        <v>4360854</v>
      </c>
      <c r="DR121" s="926"/>
      <c r="DS121" s="926"/>
      <c r="DT121" s="926"/>
      <c r="DU121" s="926"/>
      <c r="DV121" s="927">
        <v>10.9</v>
      </c>
      <c r="DW121" s="927"/>
      <c r="DX121" s="927"/>
      <c r="DY121" s="927"/>
      <c r="DZ121" s="928"/>
    </row>
    <row r="122" spans="1:130" s="218" customFormat="1" ht="26.25" customHeight="1" x14ac:dyDescent="0.2">
      <c r="A122" s="1057"/>
      <c r="B122" s="949"/>
      <c r="C122" s="922" t="s">
        <v>431</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450</v>
      </c>
      <c r="BA122" s="965"/>
      <c r="BB122" s="965"/>
      <c r="BC122" s="965"/>
      <c r="BD122" s="965"/>
      <c r="BE122" s="965"/>
      <c r="BF122" s="965"/>
      <c r="BG122" s="965"/>
      <c r="BH122" s="965"/>
      <c r="BI122" s="965"/>
      <c r="BJ122" s="965"/>
      <c r="BK122" s="965"/>
      <c r="BL122" s="965"/>
      <c r="BM122" s="965"/>
      <c r="BN122" s="965"/>
      <c r="BO122" s="965"/>
      <c r="BP122" s="966"/>
      <c r="BQ122" s="999">
        <v>66592415</v>
      </c>
      <c r="BR122" s="1000"/>
      <c r="BS122" s="1000"/>
      <c r="BT122" s="1000"/>
      <c r="BU122" s="1000"/>
      <c r="BV122" s="1000">
        <v>63507989</v>
      </c>
      <c r="BW122" s="1000"/>
      <c r="BX122" s="1000"/>
      <c r="BY122" s="1000"/>
      <c r="BZ122" s="1000"/>
      <c r="CA122" s="1000">
        <v>60162791</v>
      </c>
      <c r="CB122" s="1000"/>
      <c r="CC122" s="1000"/>
      <c r="CD122" s="1000"/>
      <c r="CE122" s="1000"/>
      <c r="CF122" s="1017">
        <v>150.9</v>
      </c>
      <c r="CG122" s="1018"/>
      <c r="CH122" s="1018"/>
      <c r="CI122" s="1018"/>
      <c r="CJ122" s="1018"/>
      <c r="CK122" s="1009"/>
      <c r="CL122" s="1010"/>
      <c r="CM122" s="1010"/>
      <c r="CN122" s="1010"/>
      <c r="CO122" s="1011"/>
      <c r="CP122" s="1019" t="s">
        <v>393</v>
      </c>
      <c r="CQ122" s="1020"/>
      <c r="CR122" s="1020"/>
      <c r="CS122" s="1020"/>
      <c r="CT122" s="1020"/>
      <c r="CU122" s="1020"/>
      <c r="CV122" s="1020"/>
      <c r="CW122" s="1020"/>
      <c r="CX122" s="1020"/>
      <c r="CY122" s="1020"/>
      <c r="CZ122" s="1020"/>
      <c r="DA122" s="1020"/>
      <c r="DB122" s="1020"/>
      <c r="DC122" s="1020"/>
      <c r="DD122" s="1020"/>
      <c r="DE122" s="1020"/>
      <c r="DF122" s="1021"/>
      <c r="DG122" s="925">
        <v>260506</v>
      </c>
      <c r="DH122" s="926"/>
      <c r="DI122" s="926"/>
      <c r="DJ122" s="926"/>
      <c r="DK122" s="926"/>
      <c r="DL122" s="926">
        <v>265236</v>
      </c>
      <c r="DM122" s="926"/>
      <c r="DN122" s="926"/>
      <c r="DO122" s="926"/>
      <c r="DP122" s="926"/>
      <c r="DQ122" s="926">
        <v>554012</v>
      </c>
      <c r="DR122" s="926"/>
      <c r="DS122" s="926"/>
      <c r="DT122" s="926"/>
      <c r="DU122" s="926"/>
      <c r="DV122" s="927">
        <v>1.4</v>
      </c>
      <c r="DW122" s="927"/>
      <c r="DX122" s="927"/>
      <c r="DY122" s="927"/>
      <c r="DZ122" s="928"/>
    </row>
    <row r="123" spans="1:130" s="218" customFormat="1" ht="26.25" customHeight="1" x14ac:dyDescent="0.2">
      <c r="A123" s="1057"/>
      <c r="B123" s="949"/>
      <c r="C123" s="922" t="s">
        <v>437</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451</v>
      </c>
      <c r="BP123" s="1005"/>
      <c r="BQ123" s="1063">
        <v>97007450</v>
      </c>
      <c r="BR123" s="1064"/>
      <c r="BS123" s="1064"/>
      <c r="BT123" s="1064"/>
      <c r="BU123" s="1064"/>
      <c r="BV123" s="1064">
        <v>94245857</v>
      </c>
      <c r="BW123" s="1064"/>
      <c r="BX123" s="1064"/>
      <c r="BY123" s="1064"/>
      <c r="BZ123" s="1064"/>
      <c r="CA123" s="1064">
        <v>92621274</v>
      </c>
      <c r="CB123" s="1064"/>
      <c r="CC123" s="1064"/>
      <c r="CD123" s="1064"/>
      <c r="CE123" s="1064"/>
      <c r="CF123" s="1001"/>
      <c r="CG123" s="1002"/>
      <c r="CH123" s="1002"/>
      <c r="CI123" s="1002"/>
      <c r="CJ123" s="1003"/>
      <c r="CK123" s="1009"/>
      <c r="CL123" s="1010"/>
      <c r="CM123" s="1010"/>
      <c r="CN123" s="1010"/>
      <c r="CO123" s="1011"/>
      <c r="CP123" s="1019" t="s">
        <v>390</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440</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452</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453</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442</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454</v>
      </c>
      <c r="CL125" s="1007"/>
      <c r="CM125" s="1007"/>
      <c r="CN125" s="1007"/>
      <c r="CO125" s="1008"/>
      <c r="CP125" s="929" t="s">
        <v>455</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444</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456</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457</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458</v>
      </c>
      <c r="AY127" s="1032"/>
      <c r="AZ127" s="1032"/>
      <c r="BA127" s="1032"/>
      <c r="BB127" s="1032"/>
      <c r="BC127" s="1032"/>
      <c r="BD127" s="1032"/>
      <c r="BE127" s="1033"/>
      <c r="BF127" s="1034" t="s">
        <v>459</v>
      </c>
      <c r="BG127" s="1032"/>
      <c r="BH127" s="1032"/>
      <c r="BI127" s="1032"/>
      <c r="BJ127" s="1032"/>
      <c r="BK127" s="1032"/>
      <c r="BL127" s="1033"/>
      <c r="BM127" s="1034" t="s">
        <v>460</v>
      </c>
      <c r="BN127" s="1032"/>
      <c r="BO127" s="1032"/>
      <c r="BP127" s="1032"/>
      <c r="BQ127" s="1032"/>
      <c r="BR127" s="1032"/>
      <c r="BS127" s="1033"/>
      <c r="BT127" s="1034" t="s">
        <v>461</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462</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463</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464</v>
      </c>
      <c r="X128" s="1043"/>
      <c r="Y128" s="1043"/>
      <c r="Z128" s="1044"/>
      <c r="AA128" s="1045">
        <v>1447040</v>
      </c>
      <c r="AB128" s="1046"/>
      <c r="AC128" s="1046"/>
      <c r="AD128" s="1046"/>
      <c r="AE128" s="1047"/>
      <c r="AF128" s="1048">
        <v>1245825</v>
      </c>
      <c r="AG128" s="1046"/>
      <c r="AH128" s="1046"/>
      <c r="AI128" s="1046"/>
      <c r="AJ128" s="1047"/>
      <c r="AK128" s="1048">
        <v>1491565</v>
      </c>
      <c r="AL128" s="1046"/>
      <c r="AM128" s="1046"/>
      <c r="AN128" s="1046"/>
      <c r="AO128" s="1047"/>
      <c r="AP128" s="1049"/>
      <c r="AQ128" s="1050"/>
      <c r="AR128" s="1050"/>
      <c r="AS128" s="1050"/>
      <c r="AT128" s="1051"/>
      <c r="AU128" s="220"/>
      <c r="AV128" s="220"/>
      <c r="AW128" s="220"/>
      <c r="AX128" s="896" t="s">
        <v>465</v>
      </c>
      <c r="AY128" s="897"/>
      <c r="AZ128" s="897"/>
      <c r="BA128" s="897"/>
      <c r="BB128" s="897"/>
      <c r="BC128" s="897"/>
      <c r="BD128" s="897"/>
      <c r="BE128" s="898"/>
      <c r="BF128" s="1052" t="s">
        <v>122</v>
      </c>
      <c r="BG128" s="1053"/>
      <c r="BH128" s="1053"/>
      <c r="BI128" s="1053"/>
      <c r="BJ128" s="1053"/>
      <c r="BK128" s="1053"/>
      <c r="BL128" s="1054"/>
      <c r="BM128" s="1052">
        <v>11.32</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466</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467</v>
      </c>
      <c r="X129" s="1071"/>
      <c r="Y129" s="1071"/>
      <c r="Z129" s="1072"/>
      <c r="AA129" s="958">
        <v>44155754</v>
      </c>
      <c r="AB129" s="959"/>
      <c r="AC129" s="959"/>
      <c r="AD129" s="959"/>
      <c r="AE129" s="960"/>
      <c r="AF129" s="961">
        <v>44770540</v>
      </c>
      <c r="AG129" s="959"/>
      <c r="AH129" s="959"/>
      <c r="AI129" s="959"/>
      <c r="AJ129" s="960"/>
      <c r="AK129" s="961">
        <v>45893448</v>
      </c>
      <c r="AL129" s="959"/>
      <c r="AM129" s="959"/>
      <c r="AN129" s="959"/>
      <c r="AO129" s="960"/>
      <c r="AP129" s="1073"/>
      <c r="AQ129" s="1074"/>
      <c r="AR129" s="1074"/>
      <c r="AS129" s="1074"/>
      <c r="AT129" s="1075"/>
      <c r="AU129" s="221"/>
      <c r="AV129" s="221"/>
      <c r="AW129" s="221"/>
      <c r="AX129" s="1065" t="s">
        <v>468</v>
      </c>
      <c r="AY129" s="923"/>
      <c r="AZ129" s="923"/>
      <c r="BA129" s="923"/>
      <c r="BB129" s="923"/>
      <c r="BC129" s="923"/>
      <c r="BD129" s="923"/>
      <c r="BE129" s="924"/>
      <c r="BF129" s="1066" t="s">
        <v>122</v>
      </c>
      <c r="BG129" s="1067"/>
      <c r="BH129" s="1067"/>
      <c r="BI129" s="1067"/>
      <c r="BJ129" s="1067"/>
      <c r="BK129" s="1067"/>
      <c r="BL129" s="1068"/>
      <c r="BM129" s="1066">
        <v>16.32</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469</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470</v>
      </c>
      <c r="X130" s="1071"/>
      <c r="Y130" s="1071"/>
      <c r="Z130" s="1072"/>
      <c r="AA130" s="958">
        <v>6187503</v>
      </c>
      <c r="AB130" s="959"/>
      <c r="AC130" s="959"/>
      <c r="AD130" s="959"/>
      <c r="AE130" s="960"/>
      <c r="AF130" s="961">
        <v>6136474</v>
      </c>
      <c r="AG130" s="959"/>
      <c r="AH130" s="959"/>
      <c r="AI130" s="959"/>
      <c r="AJ130" s="960"/>
      <c r="AK130" s="961">
        <v>6034005</v>
      </c>
      <c r="AL130" s="959"/>
      <c r="AM130" s="959"/>
      <c r="AN130" s="959"/>
      <c r="AO130" s="960"/>
      <c r="AP130" s="1073"/>
      <c r="AQ130" s="1074"/>
      <c r="AR130" s="1074"/>
      <c r="AS130" s="1074"/>
      <c r="AT130" s="1075"/>
      <c r="AU130" s="221"/>
      <c r="AV130" s="221"/>
      <c r="AW130" s="221"/>
      <c r="AX130" s="1065" t="s">
        <v>471</v>
      </c>
      <c r="AY130" s="923"/>
      <c r="AZ130" s="923"/>
      <c r="BA130" s="923"/>
      <c r="BB130" s="923"/>
      <c r="BC130" s="923"/>
      <c r="BD130" s="923"/>
      <c r="BE130" s="924"/>
      <c r="BF130" s="1101">
        <v>3.8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472</v>
      </c>
      <c r="X131" s="1108"/>
      <c r="Y131" s="1108"/>
      <c r="Z131" s="1109"/>
      <c r="AA131" s="1004">
        <v>37968251</v>
      </c>
      <c r="AB131" s="986"/>
      <c r="AC131" s="986"/>
      <c r="AD131" s="986"/>
      <c r="AE131" s="987"/>
      <c r="AF131" s="985">
        <v>38634066</v>
      </c>
      <c r="AG131" s="986"/>
      <c r="AH131" s="986"/>
      <c r="AI131" s="986"/>
      <c r="AJ131" s="987"/>
      <c r="AK131" s="985">
        <v>39859443</v>
      </c>
      <c r="AL131" s="986"/>
      <c r="AM131" s="986"/>
      <c r="AN131" s="986"/>
      <c r="AO131" s="987"/>
      <c r="AP131" s="1110"/>
      <c r="AQ131" s="1111"/>
      <c r="AR131" s="1111"/>
      <c r="AS131" s="1111"/>
      <c r="AT131" s="1112"/>
      <c r="AU131" s="221"/>
      <c r="AV131" s="221"/>
      <c r="AW131" s="221"/>
      <c r="AX131" s="1083" t="s">
        <v>473</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474</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475</v>
      </c>
      <c r="W132" s="1094"/>
      <c r="X132" s="1094"/>
      <c r="Y132" s="1094"/>
      <c r="Z132" s="1095"/>
      <c r="AA132" s="1096">
        <v>7.6457643519999996</v>
      </c>
      <c r="AB132" s="1097"/>
      <c r="AC132" s="1097"/>
      <c r="AD132" s="1097"/>
      <c r="AE132" s="1098"/>
      <c r="AF132" s="1099">
        <v>2.3109630760000002</v>
      </c>
      <c r="AG132" s="1097"/>
      <c r="AH132" s="1097"/>
      <c r="AI132" s="1097"/>
      <c r="AJ132" s="1098"/>
      <c r="AK132" s="1099">
        <v>1.722121405</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476</v>
      </c>
      <c r="W133" s="1077"/>
      <c r="X133" s="1077"/>
      <c r="Y133" s="1077"/>
      <c r="Z133" s="1078"/>
      <c r="AA133" s="1079">
        <v>6.1</v>
      </c>
      <c r="AB133" s="1080"/>
      <c r="AC133" s="1080"/>
      <c r="AD133" s="1080"/>
      <c r="AE133" s="1081"/>
      <c r="AF133" s="1079">
        <v>4.8</v>
      </c>
      <c r="AG133" s="1080"/>
      <c r="AH133" s="1080"/>
      <c r="AI133" s="1080"/>
      <c r="AJ133" s="1081"/>
      <c r="AK133" s="1079">
        <v>3.8</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CoXYFr7VNKlOddiMzu2wUfEMThjsqxK51r55EOQcHVRwrWhnDau5UlpAOwRC2mpBlBjhRpvdKiKs9zs4lYZnag==" saltValue="iAoNMi99ggqrbFsnfZs/D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85" zoomScaleNormal="85" zoomScaleSheetLayoutView="100" workbookViewId="0"/>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477</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cJTGU+FGYyRsSEQ8Wl+JwBhoxGrwdFuJMwbC2/ghY6vOmX7UkuWW3yLsN4FEo4jPIjDQnSkQyxWWm1/lcGjHZw==" saltValue="3uKrUJOKf8Q7RRxBWgRenA=="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LnAYzKQxl0ZN2xtNhV9db0BEca5wZ61HLzBPD65UTk2PlTW/tv6SDaChT8fxd8R5HCRWTLgzOAood40sRY21hw==" saltValue="eEtjXIZlPNgSoXmRPWuQ+Q==" spinCount="100000" sheet="1" objects="1" scenarios="1"/>
  <dataConsolidate/>
  <phoneticPr fontId="2"/>
  <printOptions horizontalCentered="1" verticalCentered="1"/>
  <pageMargins left="0" right="0" top="0" bottom="0" header="0" footer="0"/>
  <pageSetup paperSize="9" scale="46"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480</v>
      </c>
      <c r="AP7" s="260"/>
      <c r="AQ7" s="261" t="s">
        <v>481</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482</v>
      </c>
      <c r="AQ8" s="267" t="s">
        <v>483</v>
      </c>
      <c r="AR8" s="268" t="s">
        <v>484</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485</v>
      </c>
      <c r="AL9" s="1117"/>
      <c r="AM9" s="1117"/>
      <c r="AN9" s="1118"/>
      <c r="AO9" s="269">
        <v>14353976</v>
      </c>
      <c r="AP9" s="269">
        <v>76925</v>
      </c>
      <c r="AQ9" s="270">
        <v>70143</v>
      </c>
      <c r="AR9" s="271">
        <v>9.6999999999999993</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486</v>
      </c>
      <c r="AL10" s="1117"/>
      <c r="AM10" s="1117"/>
      <c r="AN10" s="1118"/>
      <c r="AO10" s="272">
        <v>99091</v>
      </c>
      <c r="AP10" s="272">
        <v>531</v>
      </c>
      <c r="AQ10" s="273">
        <v>2309</v>
      </c>
      <c r="AR10" s="274">
        <v>-77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487</v>
      </c>
      <c r="AL11" s="1117"/>
      <c r="AM11" s="1117"/>
      <c r="AN11" s="1118"/>
      <c r="AO11" s="272">
        <v>518211</v>
      </c>
      <c r="AP11" s="272">
        <v>2777</v>
      </c>
      <c r="AQ11" s="273">
        <v>1878</v>
      </c>
      <c r="AR11" s="274">
        <v>47.9</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488</v>
      </c>
      <c r="AL12" s="1117"/>
      <c r="AM12" s="1117"/>
      <c r="AN12" s="1118"/>
      <c r="AO12" s="272" t="s">
        <v>489</v>
      </c>
      <c r="AP12" s="272" t="s">
        <v>489</v>
      </c>
      <c r="AQ12" s="273">
        <v>30</v>
      </c>
      <c r="AR12" s="274" t="s">
        <v>489</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490</v>
      </c>
      <c r="AL13" s="1117"/>
      <c r="AM13" s="1117"/>
      <c r="AN13" s="1118"/>
      <c r="AO13" s="272">
        <v>499490</v>
      </c>
      <c r="AP13" s="272">
        <v>2677</v>
      </c>
      <c r="AQ13" s="273">
        <v>1863</v>
      </c>
      <c r="AR13" s="274">
        <v>43.7</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491</v>
      </c>
      <c r="AL14" s="1117"/>
      <c r="AM14" s="1117"/>
      <c r="AN14" s="1118"/>
      <c r="AO14" s="272">
        <v>150256</v>
      </c>
      <c r="AP14" s="272">
        <v>805</v>
      </c>
      <c r="AQ14" s="273">
        <v>1453</v>
      </c>
      <c r="AR14" s="274">
        <v>-44.6</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492</v>
      </c>
      <c r="AL15" s="1120"/>
      <c r="AM15" s="1120"/>
      <c r="AN15" s="1121"/>
      <c r="AO15" s="272">
        <v>-1030327</v>
      </c>
      <c r="AP15" s="272">
        <v>-5522</v>
      </c>
      <c r="AQ15" s="273">
        <v>-3932</v>
      </c>
      <c r="AR15" s="274">
        <v>40.4</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14590697</v>
      </c>
      <c r="AP16" s="272">
        <v>78194</v>
      </c>
      <c r="AQ16" s="273">
        <v>73743</v>
      </c>
      <c r="AR16" s="274">
        <v>6</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497</v>
      </c>
      <c r="AL21" s="1123"/>
      <c r="AM21" s="1123"/>
      <c r="AN21" s="1124"/>
      <c r="AO21" s="285">
        <v>7.22</v>
      </c>
      <c r="AP21" s="286">
        <v>6.58</v>
      </c>
      <c r="AQ21" s="287">
        <v>0.64</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498</v>
      </c>
      <c r="AL22" s="1123"/>
      <c r="AM22" s="1123"/>
      <c r="AN22" s="1124"/>
      <c r="AO22" s="290">
        <v>98.9</v>
      </c>
      <c r="AP22" s="291">
        <v>99.4</v>
      </c>
      <c r="AQ22" s="292">
        <v>-0.5</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499</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480</v>
      </c>
      <c r="AP30" s="260"/>
      <c r="AQ30" s="261" t="s">
        <v>481</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482</v>
      </c>
      <c r="AQ31" s="267" t="s">
        <v>483</v>
      </c>
      <c r="AR31" s="268" t="s">
        <v>484</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502</v>
      </c>
      <c r="AL32" s="1131"/>
      <c r="AM32" s="1131"/>
      <c r="AN32" s="1132"/>
      <c r="AO32" s="300">
        <v>5461121</v>
      </c>
      <c r="AP32" s="300">
        <v>29267</v>
      </c>
      <c r="AQ32" s="301">
        <v>30085</v>
      </c>
      <c r="AR32" s="302">
        <v>-2.7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503</v>
      </c>
      <c r="AL33" s="1131"/>
      <c r="AM33" s="1131"/>
      <c r="AN33" s="1132"/>
      <c r="AO33" s="300" t="s">
        <v>489</v>
      </c>
      <c r="AP33" s="300" t="s">
        <v>489</v>
      </c>
      <c r="AQ33" s="301" t="s">
        <v>489</v>
      </c>
      <c r="AR33" s="302" t="s">
        <v>489</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504</v>
      </c>
      <c r="AL34" s="1131"/>
      <c r="AM34" s="1131"/>
      <c r="AN34" s="1132"/>
      <c r="AO34" s="300" t="s">
        <v>489</v>
      </c>
      <c r="AP34" s="300" t="s">
        <v>489</v>
      </c>
      <c r="AQ34" s="301">
        <v>20</v>
      </c>
      <c r="AR34" s="302" t="s">
        <v>489</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505</v>
      </c>
      <c r="AL35" s="1131"/>
      <c r="AM35" s="1131"/>
      <c r="AN35" s="1132"/>
      <c r="AO35" s="300">
        <v>2556331</v>
      </c>
      <c r="AP35" s="300">
        <v>13700</v>
      </c>
      <c r="AQ35" s="301">
        <v>7684</v>
      </c>
      <c r="AR35" s="302">
        <v>78.3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506</v>
      </c>
      <c r="AL36" s="1131"/>
      <c r="AM36" s="1131"/>
      <c r="AN36" s="1132"/>
      <c r="AO36" s="300">
        <v>194546</v>
      </c>
      <c r="AP36" s="300">
        <v>1043</v>
      </c>
      <c r="AQ36" s="301">
        <v>531</v>
      </c>
      <c r="AR36" s="302">
        <v>96.4</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507</v>
      </c>
      <c r="AL37" s="1131"/>
      <c r="AM37" s="1131"/>
      <c r="AN37" s="1132"/>
      <c r="AO37" s="300" t="s">
        <v>489</v>
      </c>
      <c r="AP37" s="300" t="s">
        <v>489</v>
      </c>
      <c r="AQ37" s="301">
        <v>977</v>
      </c>
      <c r="AR37" s="302" t="s">
        <v>489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508</v>
      </c>
      <c r="AL38" s="1134"/>
      <c r="AM38" s="1134"/>
      <c r="AN38" s="1135"/>
      <c r="AO38" s="303" t="s">
        <v>489</v>
      </c>
      <c r="AP38" s="303" t="s">
        <v>489</v>
      </c>
      <c r="AQ38" s="304">
        <v>0</v>
      </c>
      <c r="AR38" s="292" t="s">
        <v>489</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509</v>
      </c>
      <c r="AL39" s="1134"/>
      <c r="AM39" s="1134"/>
      <c r="AN39" s="1135"/>
      <c r="AO39" s="300">
        <v>-1491565</v>
      </c>
      <c r="AP39" s="300">
        <v>-7994</v>
      </c>
      <c r="AQ39" s="301">
        <v>-7625</v>
      </c>
      <c r="AR39" s="302">
        <v>4.8</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510</v>
      </c>
      <c r="AL40" s="1131"/>
      <c r="AM40" s="1131"/>
      <c r="AN40" s="1132"/>
      <c r="AO40" s="300">
        <v>-6034005</v>
      </c>
      <c r="AP40" s="300">
        <v>-32337</v>
      </c>
      <c r="AQ40" s="301">
        <v>-22878</v>
      </c>
      <c r="AR40" s="302">
        <v>41.3</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686428</v>
      </c>
      <c r="AP41" s="300">
        <v>3679</v>
      </c>
      <c r="AQ41" s="301">
        <v>8794</v>
      </c>
      <c r="AR41" s="302">
        <v>-58.2</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480</v>
      </c>
      <c r="AN49" s="1127" t="s">
        <v>513</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514</v>
      </c>
      <c r="AO50" s="317" t="s">
        <v>515</v>
      </c>
      <c r="AP50" s="318" t="s">
        <v>516</v>
      </c>
      <c r="AQ50" s="319" t="s">
        <v>517</v>
      </c>
      <c r="AR50" s="320" t="s">
        <v>518</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3266716</v>
      </c>
      <c r="AN51" s="322">
        <v>16949</v>
      </c>
      <c r="AO51" s="323">
        <v>47.4</v>
      </c>
      <c r="AP51" s="324">
        <v>43261</v>
      </c>
      <c r="AQ51" s="325">
        <v>-6</v>
      </c>
      <c r="AR51" s="326">
        <v>53.4</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1314736</v>
      </c>
      <c r="AN52" s="330">
        <v>6821</v>
      </c>
      <c r="AO52" s="331">
        <v>50.1</v>
      </c>
      <c r="AP52" s="332">
        <v>24721</v>
      </c>
      <c r="AQ52" s="333">
        <v>-1.7</v>
      </c>
      <c r="AR52" s="334">
        <v>51.8</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2700537</v>
      </c>
      <c r="AN53" s="322">
        <v>14150</v>
      </c>
      <c r="AO53" s="323">
        <v>-16.5</v>
      </c>
      <c r="AP53" s="324">
        <v>40626</v>
      </c>
      <c r="AQ53" s="325">
        <v>-6.1</v>
      </c>
      <c r="AR53" s="326">
        <v>-10.4</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1277778</v>
      </c>
      <c r="AN54" s="330">
        <v>6695</v>
      </c>
      <c r="AO54" s="331">
        <v>-1.8</v>
      </c>
      <c r="AP54" s="332">
        <v>24279</v>
      </c>
      <c r="AQ54" s="333">
        <v>-1.8</v>
      </c>
      <c r="AR54" s="334">
        <v>0</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4120206</v>
      </c>
      <c r="AN55" s="322">
        <v>21754</v>
      </c>
      <c r="AO55" s="323">
        <v>53.7</v>
      </c>
      <c r="AP55" s="324">
        <v>46133</v>
      </c>
      <c r="AQ55" s="325">
        <v>13.6</v>
      </c>
      <c r="AR55" s="326">
        <v>40.1</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2054807</v>
      </c>
      <c r="AN56" s="330">
        <v>10849</v>
      </c>
      <c r="AO56" s="331">
        <v>62</v>
      </c>
      <c r="AP56" s="332">
        <v>27280</v>
      </c>
      <c r="AQ56" s="333">
        <v>12.4</v>
      </c>
      <c r="AR56" s="334">
        <v>49.6</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5944524</v>
      </c>
      <c r="AN57" s="322">
        <v>31619</v>
      </c>
      <c r="AO57" s="323">
        <v>45.3</v>
      </c>
      <c r="AP57" s="324">
        <v>49174</v>
      </c>
      <c r="AQ57" s="325">
        <v>6.6</v>
      </c>
      <c r="AR57" s="326">
        <v>38.700000000000003</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3711548</v>
      </c>
      <c r="AN58" s="330">
        <v>19742</v>
      </c>
      <c r="AO58" s="331">
        <v>82</v>
      </c>
      <c r="AP58" s="332">
        <v>29896</v>
      </c>
      <c r="AQ58" s="333">
        <v>9.6</v>
      </c>
      <c r="AR58" s="334">
        <v>72.400000000000006</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5614142</v>
      </c>
      <c r="AN59" s="322">
        <v>30087</v>
      </c>
      <c r="AO59" s="323">
        <v>-4.8</v>
      </c>
      <c r="AP59" s="324">
        <v>50636</v>
      </c>
      <c r="AQ59" s="325">
        <v>3</v>
      </c>
      <c r="AR59" s="326">
        <v>-7.8</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4058859</v>
      </c>
      <c r="AN60" s="330">
        <v>21752</v>
      </c>
      <c r="AO60" s="331">
        <v>10.199999999999999</v>
      </c>
      <c r="AP60" s="332">
        <v>31778</v>
      </c>
      <c r="AQ60" s="333">
        <v>6.3</v>
      </c>
      <c r="AR60" s="334">
        <v>3.9</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4329225</v>
      </c>
      <c r="AN61" s="337">
        <v>22912</v>
      </c>
      <c r="AO61" s="338">
        <v>25</v>
      </c>
      <c r="AP61" s="339">
        <v>45966</v>
      </c>
      <c r="AQ61" s="340">
        <v>2.2000000000000002</v>
      </c>
      <c r="AR61" s="326">
        <v>22.8</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2483546</v>
      </c>
      <c r="AN62" s="330">
        <v>13172</v>
      </c>
      <c r="AO62" s="331">
        <v>40.5</v>
      </c>
      <c r="AP62" s="332">
        <v>27591</v>
      </c>
      <c r="AQ62" s="333">
        <v>5</v>
      </c>
      <c r="AR62" s="334">
        <v>35.5</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1hWdk1wjkJbj7dK28S4tqlRLuaQSL7vdaobhEYewKmOwcvtvV+BmdlQc0xJdkIVzY7+bR996+gVDDQJMk9qNQ==" saltValue="JMHAqIMol6CbYATbL2c+b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477</v>
      </c>
    </row>
    <row r="121" spans="125:125" ht="13.5" hidden="1" customHeight="1" x14ac:dyDescent="0.2">
      <c r="DU121" s="247"/>
    </row>
  </sheetData>
  <sheetProtection algorithmName="SHA-512" hashValue="AoLkdUowqS6BDBKzUlbiDZfeIp6ODCNdjfCZ8SSCBK/87u70nyU3Zt+MhCIaadLapOwHszKYCEnlOSvBFjS6sw==" saltValue="w+UgkxyPFSQu7u18m5OQz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477</v>
      </c>
    </row>
  </sheetData>
  <sheetProtection algorithmName="SHA-512" hashValue="7F4/1BSmk3bUws0YNv8Gq8NPWlO0C+dh2Xt7/4J7D1b1KlFlCG0chr45vK6gKnxppL2/G8V190jviKIlvwU6yw==" saltValue="6LlG7/X/XFreeW0iv5TVr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527</v>
      </c>
      <c r="G46" s="8" t="s">
        <v>528</v>
      </c>
      <c r="H46" s="8" t="s">
        <v>529</v>
      </c>
      <c r="I46" s="8" t="s">
        <v>530</v>
      </c>
      <c r="J46" s="9" t="s">
        <v>531</v>
      </c>
    </row>
    <row r="47" spans="2:10" ht="57.75" customHeight="1" x14ac:dyDescent="0.2">
      <c r="B47" s="10"/>
      <c r="C47" s="1139" t="s">
        <v>3</v>
      </c>
      <c r="D47" s="1139"/>
      <c r="E47" s="1140"/>
      <c r="F47" s="11">
        <v>6.73</v>
      </c>
      <c r="G47" s="12">
        <v>11.38</v>
      </c>
      <c r="H47" s="12">
        <v>11.6</v>
      </c>
      <c r="I47" s="12">
        <v>9.99</v>
      </c>
      <c r="J47" s="13">
        <v>11.19</v>
      </c>
    </row>
    <row r="48" spans="2:10" ht="57.75" customHeight="1" x14ac:dyDescent="0.2">
      <c r="B48" s="14"/>
      <c r="C48" s="1141" t="s">
        <v>4</v>
      </c>
      <c r="D48" s="1141"/>
      <c r="E48" s="1142"/>
      <c r="F48" s="15">
        <v>1.86</v>
      </c>
      <c r="G48" s="16">
        <v>5.0599999999999996</v>
      </c>
      <c r="H48" s="16">
        <v>2.2000000000000002</v>
      </c>
      <c r="I48" s="16">
        <v>2.95</v>
      </c>
      <c r="J48" s="17">
        <v>1.72</v>
      </c>
    </row>
    <row r="49" spans="2:10" ht="57.75" customHeight="1" thickBot="1" x14ac:dyDescent="0.25">
      <c r="B49" s="18"/>
      <c r="C49" s="1143" t="s">
        <v>5</v>
      </c>
      <c r="D49" s="1143"/>
      <c r="E49" s="1144"/>
      <c r="F49" s="19">
        <v>1.1599999999999999</v>
      </c>
      <c r="G49" s="20">
        <v>7.22</v>
      </c>
      <c r="H49" s="20" t="s">
        <v>532</v>
      </c>
      <c r="I49" s="20" t="s">
        <v>533</v>
      </c>
      <c r="J49" s="21" t="s">
        <v>534</v>
      </c>
    </row>
    <row r="50" spans="2:10" ht="13" x14ac:dyDescent="0.2"/>
  </sheetData>
  <sheetProtection algorithmName="SHA-512" hashValue="rB2tgIEVmwM7xRNC/ceJEL8U2V7wek0M45vBynWnD13bylA31qED/WVJrJ9NaW1J5VwPhTKG7m9UkqCWJ3BMhw==" saltValue="o3QJ0pfF6VzuN2fEeYXgk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児玉　奈美江</cp:lastModifiedBy>
  <dcterms:modified xsi:type="dcterms:W3CDTF">2026-03-15T03:51:36Z</dcterms:modified>
</cp:coreProperties>
</file>