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xr:revisionPtr revIDLastSave="0" documentId="13_ncr:1_{7E7A2E37-C8C4-4FDD-AFFC-073A3D4FFBEC}" xr6:coauthVersionLast="47" xr6:coauthVersionMax="47" xr10:uidLastSave="{00000000-0000-0000-0000-000000000000}"/>
  <workbookProtection workbookAlgorithmName="SHA-512" workbookHashValue="hJcDa3MMADGXNRH65D5yBYfuczVek/hB4tIXYxqJYY45mrH3iVaXBFnR5Z8QNGmfDC3pU744XOZSaMNvp+HPTw==" workbookSaltValue="JWZvcq5phT7mI44MMKAuMQ==" workbookSpinCount="100000" lockStructure="1"/>
  <bookViews>
    <workbookView xWindow="-108" yWindow="-108" windowWidth="23256" windowHeight="13896" xr2:uid="{00000000-000D-0000-FFFF-FFFF00000000}"/>
  </bookViews>
  <sheets>
    <sheet name="表紙" sheetId="2" r:id="rId1"/>
    <sheet name="I～Ⅳ" sheetId="19" r:id="rId2"/>
    <sheet name="変更箇所" sheetId="16" r:id="rId3"/>
  </sheets>
  <definedNames>
    <definedName name="_xlnm.Print_Area" localSheetId="1">'I～Ⅳ'!$A$1:$AM$182</definedName>
    <definedName name="_xlnm.Print_Area" localSheetId="0">表紙!$A$1:$AM$70</definedName>
    <definedName name="_xlnm.Print_Area" localSheetId="2">変更箇所!$A$1:$BC$30</definedName>
    <definedName name="_xlnm.Print_Titles" localSheetId="2">変更箇所!$3:$4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N12" i="16" l="1"/>
  <c r="BM12" i="16"/>
  <c r="BL12" i="16"/>
  <c r="BK12" i="16"/>
  <c r="BJ12" i="16"/>
  <c r="BI12" i="16"/>
  <c r="K179" i="19" l="1"/>
  <c r="BI6" i="16"/>
  <c r="BJ6" i="16"/>
  <c r="BK6" i="16"/>
  <c r="BL6" i="16"/>
  <c r="BM6" i="16"/>
  <c r="BN6" i="16"/>
  <c r="BI2" i="16"/>
  <c r="BN74" i="16"/>
  <c r="BM74" i="16"/>
  <c r="BL74" i="16"/>
  <c r="BK74" i="16"/>
  <c r="BJ74" i="16"/>
  <c r="BI74" i="16"/>
  <c r="BN73" i="16"/>
  <c r="BM73" i="16"/>
  <c r="BL73" i="16"/>
  <c r="BK73" i="16"/>
  <c r="BJ73" i="16"/>
  <c r="BI73" i="16"/>
  <c r="BN72" i="16"/>
  <c r="BM72" i="16"/>
  <c r="BL72" i="16"/>
  <c r="BK72" i="16"/>
  <c r="BJ72" i="16"/>
  <c r="BI72" i="16"/>
  <c r="BN71" i="16"/>
  <c r="BM71" i="16"/>
  <c r="BL71" i="16"/>
  <c r="BK71" i="16"/>
  <c r="BJ71" i="16"/>
  <c r="BI71" i="16"/>
  <c r="BN70" i="16"/>
  <c r="BM70" i="16"/>
  <c r="BL70" i="16"/>
  <c r="BK70" i="16"/>
  <c r="BJ70" i="16"/>
  <c r="BI70" i="16"/>
  <c r="BN69" i="16"/>
  <c r="BM69" i="16"/>
  <c r="BL69" i="16"/>
  <c r="BK69" i="16"/>
  <c r="BJ69" i="16"/>
  <c r="BI69" i="16"/>
  <c r="BN68" i="16"/>
  <c r="BM68" i="16"/>
  <c r="BL68" i="16"/>
  <c r="BK68" i="16"/>
  <c r="BJ68" i="16"/>
  <c r="BI68" i="16"/>
  <c r="BN67" i="16"/>
  <c r="BM67" i="16"/>
  <c r="BL67" i="16"/>
  <c r="BK67" i="16"/>
  <c r="BJ67" i="16"/>
  <c r="BI67" i="16"/>
  <c r="BN66" i="16"/>
  <c r="BM66" i="16"/>
  <c r="BL66" i="16"/>
  <c r="BK66" i="16"/>
  <c r="BJ66" i="16"/>
  <c r="BI66" i="16"/>
  <c r="BN65" i="16"/>
  <c r="BM65" i="16"/>
  <c r="BL65" i="16"/>
  <c r="BK65" i="16"/>
  <c r="BJ65" i="16"/>
  <c r="BI65" i="16"/>
  <c r="BN64" i="16"/>
  <c r="BM64" i="16"/>
  <c r="BL64" i="16"/>
  <c r="BK64" i="16"/>
  <c r="BJ64" i="16"/>
  <c r="BI64" i="16"/>
  <c r="BN63" i="16"/>
  <c r="BM63" i="16"/>
  <c r="BL63" i="16"/>
  <c r="BK63" i="16"/>
  <c r="BJ63" i="16"/>
  <c r="BI63" i="16"/>
  <c r="BN62" i="16"/>
  <c r="BM62" i="16"/>
  <c r="BL62" i="16"/>
  <c r="BK62" i="16"/>
  <c r="BJ62" i="16"/>
  <c r="BI62" i="16"/>
  <c r="BN61" i="16"/>
  <c r="BM61" i="16"/>
  <c r="BL61" i="16"/>
  <c r="BK61" i="16"/>
  <c r="BJ61" i="16"/>
  <c r="BI61" i="16"/>
  <c r="BN60" i="16"/>
  <c r="BM60" i="16"/>
  <c r="BL60" i="16"/>
  <c r="BK60" i="16"/>
  <c r="BJ60" i="16"/>
  <c r="BI60" i="16"/>
  <c r="BN59" i="16"/>
  <c r="BM59" i="16"/>
  <c r="BL59" i="16"/>
  <c r="BK59" i="16"/>
  <c r="BJ59" i="16"/>
  <c r="BI59" i="16"/>
  <c r="BN58" i="16"/>
  <c r="BM58" i="16"/>
  <c r="BL58" i="16"/>
  <c r="BK58" i="16"/>
  <c r="BJ58" i="16"/>
  <c r="BI58" i="16"/>
  <c r="BN57" i="16"/>
  <c r="BM57" i="16"/>
  <c r="BL57" i="16"/>
  <c r="BK57" i="16"/>
  <c r="BJ57" i="16"/>
  <c r="BI57" i="16"/>
  <c r="BN56" i="16"/>
  <c r="BM56" i="16"/>
  <c r="BL56" i="16"/>
  <c r="BK56" i="16"/>
  <c r="BJ56" i="16"/>
  <c r="BI56" i="16"/>
  <c r="BN55" i="16"/>
  <c r="BM55" i="16"/>
  <c r="BL55" i="16"/>
  <c r="BK55" i="16"/>
  <c r="BJ55" i="16"/>
  <c r="BI55" i="16"/>
  <c r="BN54" i="16"/>
  <c r="BM54" i="16"/>
  <c r="BL54" i="16"/>
  <c r="BK54" i="16"/>
  <c r="BJ54" i="16"/>
  <c r="BI54" i="16"/>
  <c r="BN53" i="16"/>
  <c r="BM53" i="16"/>
  <c r="BL53" i="16"/>
  <c r="BK53" i="16"/>
  <c r="BJ53" i="16"/>
  <c r="BI53" i="16"/>
  <c r="BN52" i="16"/>
  <c r="BM52" i="16"/>
  <c r="BL52" i="16"/>
  <c r="BK52" i="16"/>
  <c r="BJ52" i="16"/>
  <c r="BI52" i="16"/>
  <c r="BN51" i="16"/>
  <c r="BM51" i="16"/>
  <c r="BL51" i="16"/>
  <c r="BK51" i="16"/>
  <c r="BJ51" i="16"/>
  <c r="BI51" i="16"/>
  <c r="BN50" i="16"/>
  <c r="BM50" i="16"/>
  <c r="BL50" i="16"/>
  <c r="BK50" i="16"/>
  <c r="BJ50" i="16"/>
  <c r="BI50" i="16"/>
  <c r="BN49" i="16"/>
  <c r="BM49" i="16"/>
  <c r="BL49" i="16"/>
  <c r="BK49" i="16"/>
  <c r="BJ49" i="16"/>
  <c r="BI49" i="16"/>
  <c r="BN48" i="16"/>
  <c r="BM48" i="16"/>
  <c r="BL48" i="16"/>
  <c r="BK48" i="16"/>
  <c r="BJ48" i="16"/>
  <c r="BI48" i="16"/>
  <c r="BN47" i="16"/>
  <c r="BM47" i="16"/>
  <c r="BL47" i="16"/>
  <c r="BK47" i="16"/>
  <c r="BJ47" i="16"/>
  <c r="BI47" i="16"/>
  <c r="BN46" i="16"/>
  <c r="BM46" i="16"/>
  <c r="BL46" i="16"/>
  <c r="BK46" i="16"/>
  <c r="BJ46" i="16"/>
  <c r="BI46" i="16"/>
  <c r="BN45" i="16"/>
  <c r="BM45" i="16"/>
  <c r="BL45" i="16"/>
  <c r="BK45" i="16"/>
  <c r="BJ45" i="16"/>
  <c r="BI45" i="16"/>
  <c r="BN44" i="16"/>
  <c r="BM44" i="16"/>
  <c r="BL44" i="16"/>
  <c r="BK44" i="16"/>
  <c r="BJ44" i="16"/>
  <c r="BI44" i="16"/>
  <c r="BN43" i="16"/>
  <c r="BM43" i="16"/>
  <c r="BL43" i="16"/>
  <c r="BK43" i="16"/>
  <c r="BJ43" i="16"/>
  <c r="BI43" i="16"/>
  <c r="BN42" i="16"/>
  <c r="BM42" i="16"/>
  <c r="BL42" i="16"/>
  <c r="BK42" i="16"/>
  <c r="BJ42" i="16"/>
  <c r="BI42" i="16"/>
  <c r="BN41" i="16"/>
  <c r="BM41" i="16"/>
  <c r="BL41" i="16"/>
  <c r="BK41" i="16"/>
  <c r="BJ41" i="16"/>
  <c r="BI41" i="16"/>
  <c r="BN40" i="16"/>
  <c r="BM40" i="16"/>
  <c r="BL40" i="16"/>
  <c r="BK40" i="16"/>
  <c r="BJ40" i="16"/>
  <c r="BI40" i="16"/>
  <c r="BN39" i="16"/>
  <c r="BM39" i="16"/>
  <c r="BL39" i="16"/>
  <c r="BK39" i="16"/>
  <c r="BJ39" i="16"/>
  <c r="BI39" i="16"/>
  <c r="BN38" i="16"/>
  <c r="BM38" i="16"/>
  <c r="BL38" i="16"/>
  <c r="BK38" i="16"/>
  <c r="BJ38" i="16"/>
  <c r="BI38" i="16"/>
  <c r="BN37" i="16"/>
  <c r="BM37" i="16"/>
  <c r="BL37" i="16"/>
  <c r="BK37" i="16"/>
  <c r="BJ37" i="16"/>
  <c r="BI37" i="16"/>
  <c r="BN36" i="16"/>
  <c r="BM36" i="16"/>
  <c r="BL36" i="16"/>
  <c r="BK36" i="16"/>
  <c r="BJ36" i="16"/>
  <c r="BI36" i="16"/>
  <c r="BN35" i="16"/>
  <c r="BM35" i="16"/>
  <c r="BL35" i="16"/>
  <c r="BK35" i="16"/>
  <c r="BJ35" i="16"/>
  <c r="BI35" i="16"/>
  <c r="BN34" i="16"/>
  <c r="BM34" i="16"/>
  <c r="BL34" i="16"/>
  <c r="BK34" i="16"/>
  <c r="BJ34" i="16"/>
  <c r="BI34" i="16"/>
  <c r="BN33" i="16"/>
  <c r="BM33" i="16"/>
  <c r="BL33" i="16"/>
  <c r="BK33" i="16"/>
  <c r="BJ33" i="16"/>
  <c r="BI33" i="16"/>
  <c r="BN32" i="16"/>
  <c r="BM32" i="16"/>
  <c r="BL32" i="16"/>
  <c r="BK32" i="16"/>
  <c r="BJ32" i="16"/>
  <c r="BI32" i="16"/>
  <c r="BN31" i="16"/>
  <c r="BM31" i="16"/>
  <c r="BL31" i="16"/>
  <c r="BK31" i="16"/>
  <c r="BJ31" i="16"/>
  <c r="BI31" i="16"/>
  <c r="BN30" i="16"/>
  <c r="BM30" i="16"/>
  <c r="BL30" i="16"/>
  <c r="BK30" i="16"/>
  <c r="BJ30" i="16"/>
  <c r="BI30" i="16"/>
  <c r="BN29" i="16"/>
  <c r="BM29" i="16"/>
  <c r="BL29" i="16"/>
  <c r="BK29" i="16"/>
  <c r="BJ29" i="16"/>
  <c r="BI29" i="16"/>
  <c r="BN28" i="16"/>
  <c r="BM28" i="16"/>
  <c r="BL28" i="16"/>
  <c r="BK28" i="16"/>
  <c r="BJ28" i="16"/>
  <c r="BI28" i="16"/>
  <c r="BN27" i="16"/>
  <c r="BM27" i="16"/>
  <c r="BL27" i="16"/>
  <c r="BK27" i="16"/>
  <c r="BJ27" i="16"/>
  <c r="BI27" i="16"/>
  <c r="BN26" i="16"/>
  <c r="BM26" i="16"/>
  <c r="BL26" i="16"/>
  <c r="BK26" i="16"/>
  <c r="BJ26" i="16"/>
  <c r="BI26" i="16"/>
  <c r="BN25" i="16"/>
  <c r="BM25" i="16"/>
  <c r="BL25" i="16"/>
  <c r="BK25" i="16"/>
  <c r="BJ25" i="16"/>
  <c r="BI25" i="16"/>
  <c r="BN24" i="16"/>
  <c r="BM24" i="16"/>
  <c r="BL24" i="16"/>
  <c r="BK24" i="16"/>
  <c r="BJ24" i="16"/>
  <c r="BI24" i="16"/>
  <c r="BN23" i="16"/>
  <c r="BM23" i="16"/>
  <c r="BL23" i="16"/>
  <c r="BK23" i="16"/>
  <c r="BJ23" i="16"/>
  <c r="BI23" i="16"/>
  <c r="BN22" i="16"/>
  <c r="BM22" i="16"/>
  <c r="BL22" i="16"/>
  <c r="BK22" i="16"/>
  <c r="BJ22" i="16"/>
  <c r="BI22" i="16"/>
  <c r="BN21" i="16"/>
  <c r="BM21" i="16"/>
  <c r="BL21" i="16"/>
  <c r="BK21" i="16"/>
  <c r="BJ21" i="16"/>
  <c r="BI21" i="16"/>
  <c r="BN20" i="16"/>
  <c r="BM20" i="16"/>
  <c r="BL20" i="16"/>
  <c r="BK20" i="16"/>
  <c r="BJ20" i="16"/>
  <c r="BI20" i="16"/>
  <c r="BN19" i="16"/>
  <c r="BM19" i="16"/>
  <c r="BL19" i="16"/>
  <c r="BK19" i="16"/>
  <c r="BJ19" i="16"/>
  <c r="BI19" i="16"/>
  <c r="BN18" i="16"/>
  <c r="BM18" i="16"/>
  <c r="BL18" i="16"/>
  <c r="BK18" i="16"/>
  <c r="BJ18" i="16"/>
  <c r="BI18" i="16"/>
  <c r="BN17" i="16"/>
  <c r="BM17" i="16"/>
  <c r="BL17" i="16"/>
  <c r="BK17" i="16"/>
  <c r="BJ17" i="16"/>
  <c r="BI17" i="16"/>
  <c r="BN16" i="16"/>
  <c r="BM16" i="16"/>
  <c r="BL16" i="16"/>
  <c r="BK16" i="16"/>
  <c r="BJ16" i="16"/>
  <c r="BI16" i="16"/>
  <c r="BN15" i="16"/>
  <c r="BM15" i="16"/>
  <c r="BL15" i="16"/>
  <c r="BK15" i="16"/>
  <c r="BJ15" i="16"/>
  <c r="BI15" i="16"/>
  <c r="BN14" i="16"/>
  <c r="BM14" i="16"/>
  <c r="BL14" i="16"/>
  <c r="BK14" i="16"/>
  <c r="BJ14" i="16"/>
  <c r="BI14" i="16"/>
  <c r="BN13" i="16"/>
  <c r="BM13" i="16"/>
  <c r="BL13" i="16"/>
  <c r="BK13" i="16"/>
  <c r="BJ13" i="16"/>
  <c r="BI13" i="16"/>
  <c r="BN11" i="16"/>
  <c r="BM11" i="16"/>
  <c r="BL11" i="16"/>
  <c r="BK11" i="16"/>
  <c r="BJ11" i="16"/>
  <c r="BI11" i="16"/>
  <c r="BN10" i="16"/>
  <c r="BM10" i="16"/>
  <c r="BL10" i="16"/>
  <c r="BK10" i="16"/>
  <c r="BJ10" i="16"/>
  <c r="BI10" i="16"/>
  <c r="BN9" i="16"/>
  <c r="BM9" i="16"/>
  <c r="BL9" i="16"/>
  <c r="BK9" i="16"/>
  <c r="BJ9" i="16"/>
  <c r="BI9" i="16"/>
  <c r="BN5" i="16"/>
  <c r="BM5" i="16"/>
  <c r="BL5" i="16"/>
  <c r="BK5" i="16"/>
  <c r="BJ5" i="16"/>
  <c r="BI5" i="16"/>
  <c r="BI3" i="16"/>
  <c r="BI1" i="16"/>
  <c r="BI2" i="19" l="1"/>
  <c r="BI2" i="2"/>
  <c r="BI182" i="19" l="1"/>
  <c r="BF166" i="19"/>
  <c r="BF163" i="19"/>
  <c r="BI163" i="19" s="1"/>
  <c r="BF148" i="19"/>
  <c r="BI148" i="19" s="1"/>
  <c r="BF157" i="19"/>
  <c r="BI157" i="19" s="1"/>
  <c r="BF146" i="19"/>
  <c r="BI146" i="19" s="1"/>
  <c r="BF124" i="19"/>
  <c r="BF118" i="19"/>
  <c r="BF57" i="19"/>
  <c r="BI57" i="19" s="1"/>
  <c r="BF48" i="19"/>
  <c r="BI48" i="19" s="1"/>
  <c r="BF24" i="19"/>
  <c r="BI24" i="19" s="1"/>
  <c r="BF179" i="19"/>
  <c r="BI179" i="19" s="1"/>
  <c r="BF142" i="19"/>
  <c r="BI152" i="19"/>
  <c r="BF130" i="19"/>
  <c r="BI11" i="19"/>
  <c r="BI10" i="19"/>
  <c r="BI50" i="19"/>
  <c r="BI71" i="19"/>
  <c r="BF67" i="19"/>
  <c r="BI67" i="19" s="1"/>
  <c r="BF126" i="19"/>
  <c r="BF131" i="19"/>
  <c r="BF155" i="19"/>
  <c r="BF153" i="19"/>
  <c r="BF154" i="19"/>
  <c r="BF136" i="19"/>
  <c r="BF102" i="19"/>
  <c r="BF93" i="19"/>
  <c r="BI93" i="19" s="1"/>
  <c r="BI63" i="19"/>
  <c r="BI166" i="19" l="1"/>
  <c r="BI155" i="19" l="1"/>
  <c r="BI154" i="19"/>
  <c r="BI153" i="19"/>
  <c r="BI142" i="19" l="1"/>
  <c r="BI136" i="19"/>
  <c r="BI130" i="19"/>
  <c r="BI131" i="19"/>
  <c r="BF132" i="19"/>
  <c r="BI132" i="19" s="1"/>
  <c r="BF120" i="19"/>
  <c r="BI120" i="19" s="1"/>
  <c r="BI126" i="19"/>
  <c r="BI124" i="19"/>
  <c r="BI118" i="19"/>
  <c r="BF113" i="19"/>
  <c r="BI113" i="19" s="1"/>
  <c r="BF108" i="19"/>
  <c r="BI108" i="19" s="1"/>
  <c r="BI102" i="19"/>
  <c r="BF75" i="19" l="1"/>
  <c r="BI7" i="19"/>
  <c r="BI46" i="19"/>
  <c r="BI42" i="19"/>
  <c r="BI38" i="19"/>
  <c r="BI34" i="19"/>
  <c r="BI32" i="19"/>
  <c r="BI28" i="19"/>
  <c r="BI20" i="19"/>
  <c r="BI16" i="19"/>
  <c r="BI12" i="19"/>
  <c r="BI5" i="19"/>
  <c r="BI3" i="19"/>
  <c r="BI1" i="19"/>
  <c r="BI59" i="2"/>
  <c r="BI51" i="2"/>
  <c r="BI41" i="2"/>
  <c r="BI28" i="2"/>
  <c r="BI18" i="2"/>
  <c r="BI17" i="2"/>
  <c r="BI3" i="2"/>
  <c r="BI1" i="2"/>
  <c r="BI75" i="19" l="1"/>
  <c r="A84" i="19"/>
  <c r="BF84" i="19" s="1"/>
  <c r="BI84"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41" authorId="0" shapeId="0" xr:uid="{89770607-9C90-47C7-BC16-3B47AD752F35}">
      <text>
        <r>
          <rPr>
            <b/>
            <sz val="12"/>
            <color indexed="81"/>
            <rFont val="Meiryo UI"/>
            <family val="3"/>
            <charset val="128"/>
          </rPr>
          <t xml:space="preserve">○　評価対象の事務において評価実施機関が実施しているリスク対策のうち、特に力を入れて取り組んでいること等、特記して一般に向けて積極的に情報提供したいものがある場合は、記載してください。特記すべきものがなければ、「なし」又は無記入で構いません。
</t>
        </r>
        <r>
          <rPr>
            <sz val="12"/>
            <color indexed="81"/>
            <rFont val="Meiryo UI"/>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6" authorId="0" shapeId="0" xr:uid="{0D06D513-B36B-47E3-9099-1D70209BFA31}">
      <text>
        <r>
          <rPr>
            <b/>
            <sz val="12"/>
            <color indexed="81"/>
            <rFont val="Meiryo UI"/>
            <family val="3"/>
            <charset val="128"/>
          </rPr>
          <t>○　評価対象の事務において取り扱う特定個人情報ファイルの名称を記載してください。正式な名称がない場合は、主な記録項目、事務を実施する上での使用目的等に基づく名称を作成し、記載してください。データベース名などでも構いませんが、特定個人情報ファイルの内容を推察できる名称としてください。
○　複数の特定個人情報ファイルを取り扱う場合は、全ての特定個人情報ファイルの名称を記載してください。</t>
        </r>
        <r>
          <rPr>
            <sz val="12"/>
            <color indexed="81"/>
            <rFont val="Meiryo UI"/>
            <family val="3"/>
            <charset val="128"/>
          </rPr>
          <t xml:space="preserve">
</t>
        </r>
      </text>
    </comment>
    <comment ref="J20" authorId="0" shapeId="0" xr:uid="{7F80FD43-60CB-4F3E-8453-0B553C71C1C2}">
      <text>
        <r>
          <rPr>
            <b/>
            <sz val="12"/>
            <color indexed="81"/>
            <rFont val="Meiryo UI"/>
            <family val="3"/>
            <charset val="128"/>
          </rPr>
          <t xml:space="preserve">○　評価対象の事務において個人番号を利用する法令上の根拠を記載してください。番号法別表の事務については、別表の項の番号を記載してください（主務省令の名称及び条項を記載する必要はありません。）。別表以外の番号法の規定、住民基本台帳法第７条等の番号法以外の国の法令の規定又は番号法第９条第２項に基づく条例の規定を根拠とする場合は、法令名及び条項を記載してください。評価実施時に条例が制定されていない場合には、「●●に関する条例案」等と記載しても構いません。条例制定後、必要に応じて、評価書の修正又は評価の再実施を行ってください。
</t>
        </r>
      </text>
    </comment>
    <comment ref="K25" authorId="0" shapeId="0" xr:uid="{890B3D70-6FB7-4022-871D-B73F87C8C418}">
      <text>
        <r>
          <rPr>
            <b/>
            <sz val="12"/>
            <color indexed="81"/>
            <rFont val="Meiryo UI"/>
            <family val="3"/>
            <charset val="128"/>
          </rPr>
          <t>○　情報提供ネットワークシステムによる情報連携を実施するか否かを選択してください。主務省令が制定されていない等の理由により、評価実施時点で情報連携を実施するか否かを決定できない場合は、「未定」を選択し、決定した後に評価書を修正し、再提出するよう努めてください。</t>
        </r>
        <r>
          <rPr>
            <b/>
            <sz val="9"/>
            <color indexed="81"/>
            <rFont val="MS P ゴシック"/>
            <family val="3"/>
            <charset val="128"/>
          </rPr>
          <t xml:space="preserve">
</t>
        </r>
      </text>
    </comment>
    <comment ref="J28" authorId="0" shapeId="0" xr:uid="{89C1298B-DB29-44D6-AFE3-114588A6D522}">
      <text>
        <r>
          <rPr>
            <b/>
            <sz val="12"/>
            <color indexed="81"/>
            <rFont val="Meiryo UI"/>
            <family val="3"/>
            <charset val="128"/>
          </rPr>
          <t>○　法令上の根拠には、情報提供ネットワークシステムによる情報連携ができる根拠規定を記載してください。根拠規定の記載について、番号法第19条第８号に基づく情報連携を行う場合は、利用特定個人情報提供省令の番号を記載してください（主務省令の正式名称及び第３条以降の条項を記載する必要はありません。）。条例に基づく独自利用事務について情報連携を行う場合は、番号法第19条第９号と記載してください。
［例］番号法第19条第８号に基づく主務省令第２条の表○○○の項
※　情報提供ネットワークシステムを通じた利用特定個人情報の提供ができる根拠規定及び照会ができる根拠規定を区別して記載してください。</t>
        </r>
        <r>
          <rPr>
            <sz val="12"/>
            <color indexed="81"/>
            <rFont val="Meiryo UI"/>
            <family val="3"/>
            <charset val="128"/>
          </rPr>
          <t xml:space="preserve">
</t>
        </r>
      </text>
    </comment>
    <comment ref="J32" authorId="0" shapeId="0" xr:uid="{54A6DDFA-E176-4FDD-B2FD-BCB22DBF5D09}">
      <text>
        <r>
          <rPr>
            <b/>
            <sz val="12"/>
            <color indexed="81"/>
            <rFont val="Meiryo UI"/>
            <family val="3"/>
            <charset val="128"/>
          </rPr>
          <t xml:space="preserve">○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
</t>
        </r>
      </text>
    </comment>
    <comment ref="J34" authorId="0" shapeId="0" xr:uid="{42DB8F4C-9B6A-43F4-9D84-7C67EB3D7AD1}">
      <text>
        <r>
          <rPr>
            <b/>
            <sz val="12"/>
            <color indexed="81"/>
            <rFont val="Meiryo UI"/>
            <family val="3"/>
            <charset val="128"/>
          </rPr>
          <t>○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t>
        </r>
        <r>
          <rPr>
            <b/>
            <sz val="9"/>
            <color indexed="81"/>
            <rFont val="MS P ゴシック"/>
            <family val="3"/>
            <charset val="128"/>
          </rPr>
          <t xml:space="preserve">
</t>
        </r>
      </text>
    </comment>
    <comment ref="A38" authorId="0" shapeId="0" xr:uid="{48524917-47F4-48DD-A63E-1D49A3E0B4EA}">
      <text>
        <r>
          <rPr>
            <b/>
            <sz val="12"/>
            <color indexed="81"/>
            <rFont val="Meiryo UI"/>
            <family val="3"/>
            <charset val="128"/>
          </rPr>
          <t>○　評価実施機関（評価対象の事務について評価の実施が義務付けられる者）が複数存在し、取りまとめの評価実施機関が評価書を作成・提出する場合に、取りまとめ以外の全ての評価実施機関の名称を記載してください。</t>
        </r>
        <r>
          <rPr>
            <b/>
            <sz val="9"/>
            <color indexed="81"/>
            <rFont val="MS P ゴシック"/>
            <family val="3"/>
            <charset val="128"/>
          </rPr>
          <t xml:space="preserve">
</t>
        </r>
      </text>
    </comment>
    <comment ref="J42" authorId="0" shapeId="0" xr:uid="{042CFEA7-4D7F-485A-B736-80AAF0F4DAF3}">
      <text>
        <r>
          <rPr>
            <b/>
            <sz val="12"/>
            <color indexed="81"/>
            <rFont val="Meiryo UI"/>
            <family val="3"/>
            <charset val="128"/>
          </rPr>
          <t xml:space="preserve">○　特定個人情報に関する開示・訂正・利用停止請求を受理する部署の名称、住所、電話番号等を記載してください。
</t>
        </r>
        <r>
          <rPr>
            <sz val="9"/>
            <color indexed="81"/>
            <rFont val="MS P ゴシック"/>
            <family val="3"/>
            <charset val="128"/>
          </rPr>
          <t xml:space="preserve">
</t>
        </r>
      </text>
    </comment>
    <comment ref="J46" authorId="0" shapeId="0" xr:uid="{2EBE6A7A-C9CE-4923-9BB2-8320C20DD63E}">
      <text>
        <r>
          <rPr>
            <b/>
            <sz val="12"/>
            <color indexed="81"/>
            <rFont val="Meiryo UI"/>
            <family val="3"/>
            <charset val="128"/>
          </rPr>
          <t>○　特定個人情報の取扱いに関して問合せをする際の連絡先の部署の名称、住所、電話番号等を記載してください。</t>
        </r>
        <r>
          <rPr>
            <b/>
            <sz val="9"/>
            <color indexed="81"/>
            <rFont val="MS P ゴシック"/>
            <family val="3"/>
            <charset val="128"/>
          </rPr>
          <t xml:space="preserve">
</t>
        </r>
        <r>
          <rPr>
            <sz val="9"/>
            <color indexed="81"/>
            <rFont val="MS P ゴシック"/>
            <family val="3"/>
            <charset val="128"/>
          </rPr>
          <t xml:space="preserve">
</t>
        </r>
      </text>
    </comment>
    <comment ref="AF48" authorId="0" shapeId="0" xr:uid="{21B21B17-B108-46B1-BA30-6A8585CE7D6A}">
      <text>
        <r>
          <rPr>
            <b/>
            <sz val="12"/>
            <color indexed="81"/>
            <rFont val="Meiryo UI"/>
            <family val="3"/>
            <charset val="128"/>
          </rPr>
          <t xml:space="preserve">○　評価は、特定個人情報ファイルを保有する前（又は重要な変更を加える前）に、実施（又は再実施）することを原則としていますが、災害その他やむを得ない事由により、評価を実施せずに特定個人情報ファイルを保有せざるを得ない場合（又は保有する特定個人情報ファイルに重要な変更を加えざるを得ない場合）は、規則第９条第２項の規定（緊急時の事後評価）に基づき、特定個人情報ファイルの保有後（又は特定個人情報ファイルに重要な変更を加えた後）速やかに評価を実施するものとされています。
○　同項を適用した場合、「規則第９条第２項の適用」の欄において、「適用した」にチェックを付けた上で、事前評価が困難であった理由を簡潔かつ具体的に説明してください。なお、この適用理由について、保護評価制度の趣旨に照らして疑義等がある場合には、個人情報保護委員会事務局からその記載内容について照会等を行う可能性があります。
※　なお、既に個人番号利用事務等として定着している事務については、過去に評価を実施した実績があるものであり、同様の事務を実施した実績が全くない個人番号利用事務等と比較して、「評価を事前に実施することが困難である」とはいえないことから、特定個人情報保護評価制度の趣旨又は目的を踏まえ、当該特定個人情報ファイルの保有等に一定の緊急性があるときであっても、原則どおり事前評価を実施するものとされているため、注意してください。
○　緊急時の事後評価を適用した後、原則どおり特定個人情報ファイルに重要な変更を加える前に再実施（事前評価）した場合は、当該項目のチェックを外し、「適用した理由」を空欄に戻してください。
</t>
        </r>
        <r>
          <rPr>
            <sz val="12"/>
            <color indexed="81"/>
            <rFont val="Meiryo UI"/>
            <family val="3"/>
            <charset val="128"/>
          </rPr>
          <t xml:space="preserve">
</t>
        </r>
      </text>
    </comment>
    <comment ref="J50" authorId="0" shapeId="0" xr:uid="{D5C25C27-5526-40C1-B345-D73D3AED7AA7}">
      <text>
        <r>
          <rPr>
            <b/>
            <sz val="12"/>
            <color indexed="81"/>
            <rFont val="Meiryo UI"/>
            <family val="3"/>
            <charset val="128"/>
          </rPr>
          <t xml:space="preserve">○　評価は、特定個人情報ファイルを保有する前（又は重要な変更を加える前）に、実施（又は再実施）することを原則としていますが、災害その他やむを得ない事由により、評価を実施せずに特定個人情報ファイルを保有せざるを得ない場合（又は保有する特定個人情報ファイルに重要な変更を加えざるを得ない場合）は、規則第９条第２項の規定（緊急時の事後評価）に基づき、特定個人情報ファイルの保有後（又は特定個人情報ファイルに重要な変更を加えた後）速やかに評価を実施するものとされています。
○　同項を適用した場合、「規則第９条第２項の適用」の欄において、「適用した」にチェックを付けた上で、事前評価が困難であった理由を簡潔かつ具体的に説明してください。なお、この適用理由について、保護評価制度の趣旨に照らして疑義等がある場合には、個人情報保護委員会事務局からその記載内容について照会等を行う可能性があります。
※　なお、既に個人番号利用事務等として定着している事務については、過去に評価を実施した実績があるものであり、同様の事務を実施した実績が全くない個人番号利用事務等と比較して、「評価を事前に実施することが困難である」とはいえないことから、特定個人情報保護評価制度の趣旨又は目的を踏まえ、当該特定個人情報ファイルの保有等に一定の緊急性があるときであっても、原則どおり事前評価を実施するものとされているため、注意してください。
○　緊急時の事後評価を適用した後、原則どおり特定個人情報ファイルに重要な変更を加える前に再実施（事前評価）した場合は、当該項目のチェックを外し、「適用した理由」を空欄に戻してください。
</t>
        </r>
        <r>
          <rPr>
            <sz val="12"/>
            <color indexed="81"/>
            <rFont val="Meiryo UI"/>
            <family val="3"/>
            <charset val="128"/>
          </rPr>
          <t xml:space="preserve">
</t>
        </r>
      </text>
    </comment>
    <comment ref="Q59" authorId="0" shapeId="0" xr:uid="{6B17CD45-7AF0-4463-8AB0-151F82914E03}">
      <text>
        <r>
          <rPr>
            <b/>
            <sz val="12"/>
            <color indexed="81"/>
            <rFont val="Meiryo UI"/>
            <family val="3"/>
            <charset val="128"/>
          </rPr>
          <t xml:space="preserve">○　評価対象の事務の対象人数を選択してください。また、対象人数がいつ時点の計数か記載してください。ただし、評価の実施が義務付けられない事務について、任意で評価を行う場合、対象人数が1,000人以上であっても、「1,000人未満（任意実施）」を選択してください。
○　なお、対象人数とは、「特定個人情報ファイルを取り扱う事務において保有する全ての特定個人情報ファイルに記録される本人（個人番号によって識別される特定の個人）の数の総数」をいい、その事務において経常的に取り扱う特定個人情報の本人の数をいうと考えられます。そのため、対象人数は当該事務における受給者、被保険者等に限定されません。例えば、医療保険の場合であれば、その被保険者だけではなく、被扶養者等についても個人番号を保有するのであれば、被保険者の数だけではなく、被扶養者の数も対象人数に含まれます。
○　また、個人番号の利用開始時点において保有する特定個人情報ファイルに記録される本人の数を対象人数とするのではなく、その事務において経常的に取り扱う特定個人情報の本人の数を合理的に推測して、対象人数を記載してください。これまでその事務において経常的に取り扱ってきた個人情報の本人の数のうち個人番号と紐付くと考えられる数、その事務において今後経常的に取り扱うことが予測される個人情報の本人の数のうち個人番号と紐付くと考えられる数、特定個人情報の保存期間の予測等により推測することが考えられます。システム設計上又は予算上想定している人数があれば、それを記載することも考えられます。
○　給付申請やデータの削除時期が集中することなどにより、対象人数が期間によってばらつきがある場合は、これまでその事務において経常的に取り扱ってきた特定個人情報の本人の数のピークの水準等により、対象人数を合理的に推測することとなります。
</t>
        </r>
      </text>
    </comment>
    <comment ref="P63" authorId="0" shapeId="0" xr:uid="{812E4DD9-87B0-48ED-BB2A-5333B40282C7}">
      <text>
        <r>
          <rPr>
            <b/>
            <sz val="12"/>
            <color indexed="81"/>
            <rFont val="Meiryo UI"/>
            <family val="3"/>
            <charset val="128"/>
          </rPr>
          <t>○　計数の時点については、「2024年４月１日」のように詳細な日付を記載することも可能ですが、例えば、「2024年４月時点」といった記載とすることも可能です。</t>
        </r>
        <r>
          <rPr>
            <b/>
            <sz val="9"/>
            <color indexed="81"/>
            <rFont val="MS P ゴシック"/>
            <family val="3"/>
            <charset val="128"/>
          </rPr>
          <t xml:space="preserve">
</t>
        </r>
        <r>
          <rPr>
            <sz val="9"/>
            <color indexed="81"/>
            <rFont val="ＭＳ 明朝"/>
            <family val="1"/>
            <charset val="128"/>
          </rPr>
          <t>※ この欄については、日付として正しい入力値（yyyy/mm/dd）以外の入力を制御しています。そのため、正しい入力値以外（例えば、「2024年４月時点」などの文字列）での公表が必要な場合は、提出処理の際のExcelファイルは正しい入力値を仮置きで記載したものを登録していただき、公表するPDFファイルを直接編集して、使用開始日を文字列に修正するなどして、対応してください。</t>
        </r>
      </text>
    </comment>
    <comment ref="Q68" authorId="0" shapeId="0" xr:uid="{6D92945B-8A99-40DD-8CAA-C01EA47746A3}">
      <text>
        <r>
          <rPr>
            <b/>
            <sz val="12"/>
            <color indexed="81"/>
            <rFont val="Meiryo UI"/>
            <family val="3"/>
            <charset val="128"/>
          </rPr>
          <t xml:space="preserve">○　評価対象の事務において特定個人情報ファイルを取り扱う評価実施機関の従業者及び委託先の従業者の人数の総数を選択してください。また、取扱者数がいつの時点の計数か記載してください。
</t>
        </r>
        <r>
          <rPr>
            <sz val="12"/>
            <color indexed="81"/>
            <rFont val="Meiryo UI"/>
            <family val="3"/>
            <charset val="128"/>
          </rPr>
          <t xml:space="preserve">
</t>
        </r>
      </text>
    </comment>
    <comment ref="P71" authorId="0" shapeId="0" xr:uid="{B95018B8-A283-482D-B807-05E0F2FFC395}">
      <text>
        <r>
          <rPr>
            <b/>
            <sz val="12"/>
            <color indexed="81"/>
            <rFont val="Meiryo UI"/>
            <family val="3"/>
            <charset val="128"/>
          </rPr>
          <t>○　計数の時点については、「2024年４月１日」のように詳細な日付を記載することも可能ですが、例えば、「2024年４月時点」といった記載とすることも可能です。</t>
        </r>
        <r>
          <rPr>
            <b/>
            <sz val="9"/>
            <color indexed="81"/>
            <rFont val="MS P ゴシック"/>
            <family val="3"/>
            <charset val="128"/>
          </rPr>
          <t xml:space="preserve">
</t>
        </r>
        <r>
          <rPr>
            <sz val="9"/>
            <color indexed="81"/>
            <rFont val="ＭＳ 明朝"/>
            <family val="1"/>
            <charset val="128"/>
          </rPr>
          <t>※ この欄については、日付として正しい入力値（yyyy/mm/dd）以外の入力を制御しています。そのため、正しい入力値以外（例えば、「2024年４月時点」などの文字列）での公表が必要な場合は、提出処理の際のExcelファイルは正しい入力値を仮置きで記載したものを登録していただき、公表するPDFファイルを直接編集して、使用開始日を文字列に修正するなどして、対応してください。</t>
        </r>
      </text>
    </comment>
    <comment ref="Q76" authorId="0" shapeId="0" xr:uid="{BABAB908-45AC-40D5-B350-1C854864ADEA}">
      <text>
        <r>
          <rPr>
            <b/>
            <sz val="12"/>
            <color indexed="81"/>
            <rFont val="Meiryo UI"/>
            <family val="3"/>
            <charset val="128"/>
          </rPr>
          <t>○　過去１年以内に、評価実施機関において（評価対象の事務に限らないことに御注意ください。）、特定個人情報に関する重大事故が発生したかどうかを選択してください。過去１年以上前に発生した重大事故であっても、過去１年以内に評価実施機関がその発生を知った場合は、この項目を選択してください。
○　ここでいう「特定個人情報に関する重大事故」については、指針第２の６を参照してください。</t>
        </r>
        <r>
          <rPr>
            <b/>
            <sz val="9"/>
            <color indexed="81"/>
            <rFont val="MS P ゴシック"/>
            <family val="3"/>
            <charset val="128"/>
          </rPr>
          <t xml:space="preserve">
</t>
        </r>
      </text>
    </comment>
    <comment ref="A84" authorId="0" shapeId="0" xr:uid="{DA9E5EDE-8416-4D50-A269-7ABF513AF673}">
      <text>
        <r>
          <rPr>
            <b/>
            <sz val="12"/>
            <color indexed="81"/>
            <rFont val="Meiryo UI"/>
            <family val="3"/>
            <charset val="128"/>
          </rPr>
          <t xml:space="preserve">○　上記Ⅱ１．から３．までを選択すると、指針第５の２に定めるしきい値判断に当てはめた結果が、自動表示されます。
○　結果は、以下のいずれかとなりますが、いずれの場合も、しきい値判断で実施が義務付けられていない評価を追加的に任意で実施することができます。
・基礎項目評価及び全項目評価の実施が義務付けられる。
・基礎項目評価及び重点項目評価の実施が義務付けられる。
・基礎項目評価の実施が義務付けられる。
・特定個人情報保護評価の実施が義務付けられない。
</t>
        </r>
        <r>
          <rPr>
            <sz val="12"/>
            <color indexed="81"/>
            <rFont val="Meiryo UI"/>
            <family val="3"/>
            <charset val="128"/>
          </rPr>
          <t xml:space="preserve">
</t>
        </r>
      </text>
    </comment>
    <comment ref="E94" authorId="0" shapeId="0" xr:uid="{E1190D90-ACF8-48B4-A1C5-A0B45955D319}">
      <text>
        <r>
          <rPr>
            <b/>
            <sz val="12"/>
            <color indexed="81"/>
            <rFont val="Meiryo UI"/>
            <family val="3"/>
            <charset val="128"/>
          </rPr>
          <t xml:space="preserve">○　Ⅳは、評価対象の事務における特定個人情報ファイルの取扱いプロセスにおいて想定されるリスクへの対策について記載するものです。例示されている各リスクにどのように対応しているかを確認することで、十分なリスク対策が実施されているかを検討します。
○　しきい値判断で評価の実施が義務付けられ、提出した評価書の種類を選択してください。ただし、基礎項目評価書のみを任意で提出する場合は、「１）基礎項目評価書」を、重点項目評価書又は全項目評価書を任意で提出する場合は、任意で提出される評価書名が含まれる選択肢を選択してください。
</t>
        </r>
      </text>
    </comment>
    <comment ref="AC102" authorId="0" shapeId="0" xr:uid="{9DCB7644-C529-49D5-ACE2-ABD73501E5D8}">
      <text>
        <r>
          <rPr>
            <sz val="9"/>
            <color indexed="81"/>
            <rFont val="UD デジタル 教科書体 NK-R"/>
            <family val="1"/>
            <charset val="128"/>
          </rPr>
          <t>＜典型的なリスク対策（例）＞
①　対象者、必要な情報の種類、入手方法等を踏まえ、“対象者以外の情報”や“必要な情報”以外の入手を防止するための措置を、システム面、人手による作業の面から講じている。</t>
        </r>
      </text>
    </comment>
    <comment ref="K103" authorId="0" shapeId="0" xr:uid="{16611D85-4E9D-4978-978B-6390DB4E47E1}">
      <text>
        <r>
          <rPr>
            <b/>
            <sz val="12"/>
            <color indexed="81"/>
            <rFont val="Meiryo UI"/>
            <family val="3"/>
            <charset val="128"/>
          </rPr>
          <t>○　特定個人情報の目的外の入手が行われるリスクに対する措置について、その内容を確認し、実施状況を選択してください。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AC108" authorId="0" shapeId="0" xr:uid="{F1851F63-6276-43F3-906A-259A48CE769B}">
      <text>
        <r>
          <rPr>
            <sz val="9"/>
            <color indexed="81"/>
            <rFont val="UD デジタル 教科書体 NK-R"/>
            <family val="1"/>
            <charset val="128"/>
          </rPr>
          <t>＜典型的なリスク対策（例）＞
①　宛名システムやその他の業務システムにおいて、記録されている特定個人情報のうち業務上必要のない特定個人情報に、各業務担当者がアクセスできないようにアクセス制御を行っている。</t>
        </r>
        <r>
          <rPr>
            <b/>
            <sz val="9"/>
            <color indexed="81"/>
            <rFont val="MS P ゴシック"/>
            <family val="3"/>
            <charset val="128"/>
          </rPr>
          <t xml:space="preserve">
</t>
        </r>
      </text>
    </comment>
    <comment ref="K109" authorId="0" shapeId="0" xr:uid="{F0F482F3-BA14-4861-AF40-62F40967D738}">
      <text>
        <r>
          <rPr>
            <b/>
            <sz val="12"/>
            <color indexed="81"/>
            <rFont val="Meiryo UI"/>
            <family val="3"/>
            <charset val="128"/>
          </rPr>
          <t>○　特定個人情報の使用目的を超えた取扱いや事務に必要のない情報との紐付けが行われるリスクに対する措置（評価対象の事務に必要のない者の個人番号にアクセスできないようにする等）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第４－１－⑴ 個人番号の利用制限（抄）
○　個人番号は、番号法があらかじめ限定的に定めた事務以外で利用することはできない。
○　行政機関等が個人番号を利用するのは、個人番号利用事務（番号法別表に掲げられている事務及び番号法第９条第２項に基づいて条例で規定した事務）、個人番号関係事務（職員等の社会保障及び税等に関する手続書類の作成事務）、番号法第19条第13号から第17号までに基づき特定個人情報の提供を受けた目的を達成するために必要な限度で利用する事務に限られる。
第４－１－⑵ 特定個人情報ファイルの作成の制限 
○　個人番号利用事務等を処理するために必要な場合、又は番号法第19条第13号から第17号までのいずれかに該当して特定個人情報を提供し、又はその提供を受けることができる場合を除き、特定個人情報ファイルを作成してはならな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t>
        </r>
        <r>
          <rPr>
            <b/>
            <sz val="9"/>
            <color indexed="81"/>
            <rFont val="MS P ゴシック"/>
            <family val="3"/>
            <charset val="128"/>
          </rPr>
          <t xml:space="preserve">
</t>
        </r>
      </text>
    </comment>
    <comment ref="AC113" authorId="0" shapeId="0" xr:uid="{F9B1F99C-9791-4898-BA49-405C59D2527E}">
      <text>
        <r>
          <rPr>
            <sz val="9"/>
            <color indexed="81"/>
            <rFont val="UD デジタル 教科書体 NK-R"/>
            <family val="1"/>
            <charset val="128"/>
          </rPr>
          <t>＜典型的なリスク対策（例）＞
①　ユーザ認証の管理を行っている。 ／②　アクセス権限の発効・失効の管理を行っている。／③　アクセス権限の管理を行っている。／④　特定個人情報の使用の記録、分析（改ざん等の防止に係る対策を含む。）を行っている。</t>
        </r>
        <r>
          <rPr>
            <b/>
            <sz val="9"/>
            <color indexed="81"/>
            <rFont val="MS P ゴシック"/>
            <family val="3"/>
            <charset val="128"/>
          </rPr>
          <t xml:space="preserve">
</t>
        </r>
        <r>
          <rPr>
            <sz val="9"/>
            <color indexed="81"/>
            <rFont val="MS P ゴシック"/>
            <family val="3"/>
            <charset val="128"/>
          </rPr>
          <t xml:space="preserve">
</t>
        </r>
      </text>
    </comment>
    <comment ref="K114" authorId="0" shapeId="0" xr:uid="{E85DD023-AD4B-415F-B8E5-BDB5F99FC545}">
      <text>
        <r>
          <rPr>
            <b/>
            <sz val="12"/>
            <color indexed="81"/>
            <rFont val="Meiryo UI"/>
            <family val="3"/>
            <charset val="128"/>
          </rPr>
          <t xml:space="preserve">○　権限のない者（元職員、アクセス権限のない職員等）によって不正に使用されるリスクに対する措置（ユーザ認証の管理等）について、その内容を確認し、実施状況を選択してください。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基幹的なサーバ等の機器を設置する室等（以下「情報システム室等」という。）を区分して管理する場合には、情報システム室等について、次の①及び②に掲げる措置を講ずる。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AF118" authorId="0" shapeId="0" xr:uid="{DD4E9855-9905-4C8B-9797-9FFD06E8412D}">
      <text>
        <r>
          <rPr>
            <b/>
            <sz val="12"/>
            <color indexed="81"/>
            <rFont val="Meiryo UI"/>
            <family val="3"/>
            <charset val="128"/>
          </rPr>
          <t>○　特定個人情報ファイルの取扱いを委託しない場合は「委託しない」を選択し、４．の評価は不要です。</t>
        </r>
        <r>
          <rPr>
            <b/>
            <sz val="9"/>
            <color indexed="81"/>
            <rFont val="MS P ゴシック"/>
            <family val="3"/>
            <charset val="128"/>
          </rPr>
          <t xml:space="preserve">
</t>
        </r>
      </text>
    </comment>
    <comment ref="AC120" authorId="0" shapeId="0" xr:uid="{E02949B7-8B9C-42F2-A781-E7E82581971A}">
      <text>
        <r>
          <rPr>
            <sz val="9"/>
            <color indexed="81"/>
            <rFont val="UD デジタル 教科書体 NK-R"/>
            <family val="1"/>
            <charset val="128"/>
          </rPr>
          <t xml:space="preserve">＜典型的なリスク対策（例）＞
①　委託先における情報保護管理体制の確認を行っている。 ／ ②　委託先における特定個人情報ファイルの閲覧者・更新者を制限している。　／　③　委託先における特定個人情報ファイルの取扱いの記録を行っている。  ／ ④　委託先から他社への又は委託元から委託先への特定個人情報の提供に関するルールを定めている。　／　⑤　委託先における特定個人情報の消去に関するルールを定めている。 ／ ⑥　委託契約において、特定個人情報ファイルの取扱いに関する規定を設けている。　／　⑦　再委託が行われる場合、再委託先による特定個人情報ファイルの適切な取扱いを確保するための措置を講じている。
</t>
        </r>
      </text>
    </comment>
    <comment ref="K121" authorId="0" shapeId="0" xr:uid="{725A9069-4B31-4BF4-BE97-B90A6DE18529}">
      <text>
        <r>
          <rPr>
            <b/>
            <sz val="12"/>
            <color indexed="81"/>
            <rFont val="Meiryo UI"/>
            <family val="3"/>
            <charset val="128"/>
          </rPr>
          <t>○　委託先における不正な使用等のリスクに対する措置（委託契約書中の特定個人情報ファイルの取扱いに関しての規定や再委託先による特定個人情報ファイルの適切な取扱いの担保等）について、その内容を確認し、実施状況を選択してください。
※　「４．特定個人情報ファイルの取扱いの委託」において「委託しない」を選択した場合、この項目の評価は不要です。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r>
          <rPr>
            <b/>
            <sz val="9"/>
            <color indexed="81"/>
            <rFont val="MS P ゴシック"/>
            <family val="3"/>
            <charset val="128"/>
          </rPr>
          <t xml:space="preserve">
</t>
        </r>
      </text>
    </comment>
    <comment ref="AF124" authorId="0" shapeId="0" xr:uid="{AE8625E2-9A38-42E2-B68D-03A593C3632B}">
      <text>
        <r>
          <rPr>
            <b/>
            <sz val="12"/>
            <color indexed="81"/>
            <rFont val="Meiryo UI"/>
            <family val="3"/>
            <charset val="128"/>
          </rPr>
          <t>○　特定個人情報ファイルの提供・移転をしない場合は「提供・移転しない」を選択し、５．の評価は不要です。</t>
        </r>
        <r>
          <rPr>
            <b/>
            <sz val="9"/>
            <color indexed="81"/>
            <rFont val="MS P ゴシック"/>
            <family val="3"/>
            <charset val="128"/>
          </rPr>
          <t xml:space="preserve">
</t>
        </r>
      </text>
    </comment>
    <comment ref="AC126" authorId="0" shapeId="0" xr:uid="{83205582-5396-484B-ADED-1090FDD3E30C}">
      <text>
        <r>
          <rPr>
            <sz val="9"/>
            <color indexed="81"/>
            <rFont val="UD デジタル 教科書体 NK-R"/>
            <family val="1"/>
            <charset val="128"/>
          </rPr>
          <t>＜典型的なリスク対策（例）＞
①　特定個人情報の提供・移転に関するルールが定められている。 ／　②　特定個人情報の提供・移転を記録し、その記録を一定期間保存している。　／　③　当該記録を定期に及び随時に分析するための体制を整備している。　／　④　当該記録について、改ざん、窃取又は不正な削除の防止のために必要な措置を講じている。</t>
        </r>
        <r>
          <rPr>
            <b/>
            <sz val="9"/>
            <color indexed="81"/>
            <rFont val="MS P ゴシック"/>
            <family val="3"/>
            <charset val="128"/>
          </rPr>
          <t xml:space="preserve">
</t>
        </r>
      </text>
    </comment>
    <comment ref="K127" authorId="0" shapeId="0" xr:uid="{FF26CBFE-89A9-45B5-A3FF-2F263EABE0A0}">
      <text>
        <r>
          <rPr>
            <b/>
            <sz val="12"/>
            <color indexed="81"/>
            <rFont val="Meiryo UI"/>
            <family val="3"/>
            <charset val="128"/>
          </rPr>
          <t>○　特定個人情報の不正な提供・移転が行われるリスクに対する措置（提供・移転に関するルールを定める等）について、その内容を確認し、実施状況を選択してください。
※　「５．特定個人情報の提供・移転（委託や情報提供ネットワークシステムを通じた提供を除く。）」において「提供・移転しない」を選択した場合、この項目の評価は不要です。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番号法で限定的に明記された場合を除き、個人番号の提供を求めてはならない。
○　番号法で限定的に明記された場合を除き、特定個人情報を提供してはならない。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W130" authorId="0" shapeId="0" xr:uid="{D4137D6D-4403-47BE-A10C-27CDF544207E}">
      <text>
        <r>
          <rPr>
            <b/>
            <sz val="11"/>
            <color indexed="81"/>
            <rFont val="Meiryo UI"/>
            <family val="3"/>
            <charset val="128"/>
          </rPr>
          <t>○　特定個人情報の入手のために情報提供ネットワークシステムに接続しない場合は「接続しない（入手）」を、特定個人情報の提供のために情報提供ネットワークシステムに接続しない場合は「接続しない（提供）」を選択してください。
※　情報提供ネットワークシステム・中間サーバーを通じた特定個人情報の入手又は提供に関するリスク対策を評価するための項目です。</t>
        </r>
        <r>
          <rPr>
            <b/>
            <sz val="9"/>
            <color indexed="81"/>
            <rFont val="MS P ゴシック"/>
            <family val="3"/>
            <charset val="128"/>
          </rPr>
          <t xml:space="preserve">
</t>
        </r>
      </text>
    </comment>
    <comment ref="AF130" authorId="0" shapeId="0" xr:uid="{A67D9721-9382-4F93-9787-ADE7ACB3F96E}">
      <text>
        <r>
          <rPr>
            <b/>
            <sz val="12"/>
            <color indexed="81"/>
            <rFont val="Meiryo UI"/>
            <family val="3"/>
            <charset val="128"/>
          </rPr>
          <t>○　特定個人情報の入手のために情報提供ネットワークシステムに接続しない場合は「接続しない（入手）」を、特定個人情報の提供のために情報提供ネットワークシステムに接続しない場合は「接続しない（提供）」を選択してください。
※　情報提供ネットワークシステム・中間サーバーを通じた特定個人情報の入手又は提供に関するリスク対策を評価するための項目です。</t>
        </r>
        <r>
          <rPr>
            <b/>
            <sz val="9"/>
            <color indexed="81"/>
            <rFont val="MS P ゴシック"/>
            <family val="3"/>
            <charset val="128"/>
          </rPr>
          <t xml:space="preserve">
</t>
        </r>
      </text>
    </comment>
    <comment ref="AC132" authorId="0" shapeId="0" xr:uid="{AE56B7CA-9864-4C6C-8109-60BEA3F1096F}">
      <text>
        <r>
          <rPr>
            <sz val="9"/>
            <color indexed="81"/>
            <rFont val="UD デジタル 教科書体 NK-R"/>
            <family val="1"/>
            <charset val="128"/>
          </rPr>
          <t>＜典型的なリスク対策（例）＞
①　自庁システム側において、必要最低限の人数、参照範囲となるよう、職員のアクセス権限を設定している。　／　②　アクセス権限の所持者は、ＩＤ、パスワード等を適切に管理するとともに、離席時のログアウトを徹底する。</t>
        </r>
        <r>
          <rPr>
            <b/>
            <sz val="9"/>
            <color indexed="81"/>
            <rFont val="MS P ゴシック"/>
            <family val="3"/>
            <charset val="128"/>
          </rPr>
          <t xml:space="preserve">
</t>
        </r>
      </text>
    </comment>
    <comment ref="K133" authorId="0" shapeId="0" xr:uid="{285435BA-33F7-49B9-8AA3-708CD0BDB4E7}">
      <text>
        <r>
          <rPr>
            <b/>
            <sz val="12"/>
            <color indexed="81"/>
            <rFont val="Meiryo UI"/>
            <family val="3"/>
            <charset val="128"/>
          </rPr>
          <t>○　特定個人情報の目的外の入手が行われるリスクに対する措置について、その内容を確認し、実施状況を選択してください。
※　情報提供ネットワークシステム・中間サーバーのアプリケーション仕様等は、関係省庁等から送付されているこの項目の選択に必要な情報を踏まえて、選択してください。
※　「６．情報提供ネットワークシステムとの接続」において「接続しない（入手）」を選択した場合、この項目の評価は不要です。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第４－３－⑷ 収集・保管制限（抄）
○　番号法で限定的に明記された場合を除き、特定個人情報を収集又は保管してはならない。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AC136" authorId="0" shapeId="0" xr:uid="{4332090E-60FC-46CE-8990-B837C4511825}">
      <text>
        <r>
          <rPr>
            <sz val="9"/>
            <color indexed="81"/>
            <rFont val="UD デジタル 教科書体 NK-R"/>
            <family val="1"/>
            <charset val="128"/>
          </rPr>
          <t>＜典型的なリスク対策（例）＞
①　自庁システムの副本登録画面について、必要最低限の人数、情報の範囲となるよう、職員のアクセス権限を設定する。 ／　②　アクセス権限の所有者は、ＩＤ、パスワード等を適切に管理するとともに、離席時のログアウトを徹底する。　／　③　副本登録を自動連携により行う場合は、サーバーにアクセス権限等を付与する。　／　④　住民基本台帳事務における支援措置対象者等については自動応答不可フラグを設定する等、必要な対応を行う。　／　⑤　「マイナンバー利用事務におけるマイナンバー登録事務に係る横断的なガイドライン」の次の留意事項等を遵守している。（例：・　住基ネット照会によりマイナンバーを取得するのではなく、申請者からマイナンバーの提供を受け、その上で記載されたマイナンバーの真正性確認を行うこと。　・　申請者からマイナンバーが得られない場合にのみ行う住基ネット照会は、４情報又は住所を含む３情報による照会を原則とすること。　・　複数人での確認や上長による最終確認を行った上でマイナンバーの紐付けを行い、その記録を残すこと。　・　更新時には、本人からマイナンバーを取得し、登録されているマイナンバーに誤りがないか、確認すること。）</t>
        </r>
      </text>
    </comment>
    <comment ref="K137" authorId="0" shapeId="0" xr:uid="{29B93CED-1788-49A2-9A44-3D64DA21B49C}">
      <text>
        <r>
          <rPr>
            <b/>
            <sz val="12"/>
            <color indexed="81"/>
            <rFont val="Meiryo UI"/>
            <family val="3"/>
            <charset val="128"/>
          </rPr>
          <t>○　特定個人情報の不正な提供が行われるリスクに対する措置について、その内容を確認し、実施状況を選択してください。
※　情報提供ネットワークシステム・中間サーバーのアプリケーション仕様等は、関係省庁等から送付されているこの項目の選択に必要な情報を踏まえて、選択してください。
※「６．情報提供ネットワークシステムとの接続」において「接続しない（提供）」を選択した場合、この項目の評価は不要です。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 又はパスワードにより秘匿する。</t>
        </r>
        <r>
          <rPr>
            <b/>
            <sz val="9"/>
            <color indexed="81"/>
            <rFont val="MS P ゴシック"/>
            <family val="3"/>
            <charset val="128"/>
          </rPr>
          <t xml:space="preserve">
</t>
        </r>
      </text>
    </comment>
    <comment ref="AC142" authorId="0" shapeId="0" xr:uid="{C6412C48-6EDD-45D4-9F20-0274E92AE12E}">
      <text>
        <r>
          <rPr>
            <sz val="9"/>
            <color indexed="81"/>
            <rFont val="UD デジタル 教科書体 NK-R"/>
            <family val="1"/>
            <charset val="128"/>
          </rPr>
          <t>＜典型的なリスク対策（例）＞
①　内閣サイバーセキュリティセンター（ＮＩＳＣ）による政府機関等のサイバーセキュリティ対策のための統一基準群（「政府機関等のサイバーセキュリティ対策のための統一基準」中「第３部　情報の取扱い」、「第５部　情報システムのライフサイクル」、「第６部　情報システムの構成要素」、「第７部　情報システムのセキュリティ要件」、「第８部　情報システムの利用」等）及びそれに基づく各府省庁ポリシーを遵守している。（評価実施機関が政府機関の場合のみ） ／　②　地方公共団体においては、地方公共団体における情報セキュリティポリシーに関するガイドライン等を参考に地方公共団体において策定した情報セキュリティポリシー等（第３編第２章中「２．情報資産の分類と管理」、「３．情報システム全体の強靱性の向上」、「４．物理的セキュリティ」、「６．技術的セキュリティ」等）を遵守している。　／　③　漏えい・滅失・毀損を防ぐために、物理的安全管理措置や技術的安全管理措置を実施している。　／　④　特定個人情報ファイルの滅失・毀損が発生した場合に復旧できるよう、バックアップを保管している。　／　⑤　過去の漏えい等事案を踏まえた、再発防止策を実施している。</t>
        </r>
        <r>
          <rPr>
            <b/>
            <sz val="9"/>
            <color indexed="81"/>
            <rFont val="MS P ゴシック"/>
            <family val="3"/>
            <charset val="128"/>
          </rPr>
          <t xml:space="preserve">
</t>
        </r>
        <r>
          <rPr>
            <sz val="9"/>
            <color indexed="81"/>
            <rFont val="MS P ゴシック"/>
            <family val="3"/>
            <charset val="128"/>
          </rPr>
          <t xml:space="preserve">
</t>
        </r>
      </text>
    </comment>
    <comment ref="K143" authorId="0" shapeId="0" xr:uid="{E57EE758-4ABE-4940-8049-18B45FF28A28}">
      <text>
        <r>
          <rPr>
            <b/>
            <sz val="12"/>
            <color indexed="81"/>
            <rFont val="Meiryo UI"/>
            <family val="3"/>
            <charset val="128"/>
          </rPr>
          <t>○　特定個人情報の漏えい・滅失・毀損リスクに対する措置（事故発生時手順の策定・周知等）について、その内容を確認し、実施状況を選択してください。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W146" authorId="0" shapeId="0" xr:uid="{5D6A6BFD-6372-4CC8-AAFE-D4CB93C75B9B}">
      <text>
        <r>
          <rPr>
            <b/>
            <sz val="12"/>
            <color indexed="81"/>
            <rFont val="Meiryo UI"/>
            <family val="3"/>
            <charset val="128"/>
          </rPr>
          <t>○　事務において人手を介在させる作業がない場合は「人手を介在させる作業はない」を選択し、８．の評価は不要です。</t>
        </r>
        <r>
          <rPr>
            <b/>
            <sz val="9"/>
            <color indexed="81"/>
            <rFont val="MS P ゴシック"/>
            <family val="3"/>
            <charset val="128"/>
          </rPr>
          <t xml:space="preserve">
</t>
        </r>
        <r>
          <rPr>
            <sz val="9"/>
            <color indexed="81"/>
            <rFont val="MS P ゴシック"/>
            <family val="3"/>
            <charset val="128"/>
          </rPr>
          <t xml:space="preserve">
</t>
        </r>
      </text>
    </comment>
    <comment ref="AC148" authorId="0" shapeId="0" xr:uid="{C8EDAE9E-3D2F-49A4-AB4D-C00C7FE2E15A}">
      <text>
        <r>
          <rPr>
            <sz val="9"/>
            <color indexed="81"/>
            <rFont val="UD デジタル 教科書体 NK-R"/>
            <family val="1"/>
            <charset val="128"/>
          </rPr>
          <t>＜典型的なリスク対策（例）＞
①　「マイナンバー利用事務におけるマイナンバー登録事務に係る横断的なガイドライン」の次の留意事項等を遵守している。（例：・　住基ネット照会によりマイナンバーを取得するのではなく、申請者からマイナンバーの提供を受け、その上で記載されたマイナンバーの真正性確認を行うこと。・　申請者からマイナンバーが得られない場合にのみ行う住基ネット照会は、４情報又は住所を含む３情報による照会を原則とすること。・　複数人での確認や上長による最終確認を行った上でマイナンバーの紐付けを行い、その記録を残すこと。・　更新時には、本人からマイナンバーを取得し、登録されているマイナンバーに誤りがないか、確認すること。）
②　特定個人情報の入手から保管・廃棄までのプロセスで、人手が介在する局面ごとに人為的ミスが発生するリスクへの対策を講じている。
※　人為的ミス発生防止の着眼点として、次の資料が参考となる。　いずれも個人情報保護委員会ウェブページ公表資料：　https://www.ppc.go.jp/legal/kensyuushiryou/
　・「特定個人情報を取り扱う際の注意ポイント」　　　・「特定個人情報の漏えい等の防止についてー地方公共団体における単純な事務ミスを防止するための着眼点ー」</t>
        </r>
      </text>
    </comment>
    <comment ref="J152" authorId="0" shapeId="0" xr:uid="{4094FF94-CB39-48E9-8CE2-00C7FB2B5380}">
      <text>
        <r>
          <rPr>
            <b/>
            <sz val="12"/>
            <color indexed="81"/>
            <rFont val="Meiryo UI"/>
            <family val="3"/>
            <charset val="128"/>
          </rPr>
          <t>○　人手を介在させる作業におけるリスク対策の措置状況の水準（「１）特に力を入れている」、「２）十分である」、「３）課題が残されている」）を選択した判断の根拠を記載してください。
※　特定個人情報保護評価指針の解説第９の２（１）に記載例を掲載しています。</t>
        </r>
        <r>
          <rPr>
            <b/>
            <sz val="9"/>
            <color indexed="81"/>
            <rFont val="MS P ゴシック"/>
            <family val="3"/>
            <charset val="128"/>
          </rPr>
          <t xml:space="preserve">
</t>
        </r>
      </text>
    </comment>
    <comment ref="K155" authorId="0" shapeId="0" xr:uid="{0A5AE885-C52D-4C91-BF03-1904BDE8D5BE}">
      <text>
        <r>
          <rPr>
            <b/>
            <sz val="12"/>
            <color indexed="81"/>
            <rFont val="Meiryo UI"/>
            <family val="3"/>
            <charset val="128"/>
          </rPr>
          <t xml:space="preserve">○　評価の実施を担当する部署自らによる自己点検、評価実施機関内の内部監査又は外部の第三者による監査を実施している場合には、それぞれ選択してください。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b/>
            <sz val="12"/>
            <color indexed="81"/>
            <rFont val="Meiryo UI"/>
            <family val="3"/>
            <charset val="128"/>
          </rPr>
          <t xml:space="preserve">
</t>
        </r>
        <r>
          <rPr>
            <b/>
            <sz val="9"/>
            <color indexed="81"/>
            <rFont val="MS P ゴシック"/>
            <family val="3"/>
            <charset val="128"/>
          </rPr>
          <t xml:space="preserve">
</t>
        </r>
      </text>
    </comment>
    <comment ref="T155" authorId="0" shapeId="0" xr:uid="{AB25116C-E000-4BB5-BEC7-32E311420ECF}">
      <text>
        <r>
          <rPr>
            <b/>
            <sz val="12"/>
            <color indexed="81"/>
            <rFont val="Meiryo UI"/>
            <family val="3"/>
            <charset val="128"/>
          </rPr>
          <t>○　評価の実施を担当する部署自らによる自己点検、評価実施機関内の内部監査又は外部の第三者による監査を実施している場合には、それぞれ選択してください。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text>
    </comment>
    <comment ref="AC155" authorId="0" shapeId="0" xr:uid="{C8BE9CC4-D992-474E-9D9C-05D59E1BE7C9}">
      <text>
        <r>
          <rPr>
            <b/>
            <sz val="12"/>
            <color indexed="81"/>
            <rFont val="Meiryo UI"/>
            <family val="3"/>
            <charset val="128"/>
          </rPr>
          <t>○　評価の実施を担当する部署自らによる自己点検、評価実施機関内の内部監査又は外部の第三者による監査を実施している場合には、それぞれ選択してください。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text>
    </comment>
    <comment ref="AC159" authorId="0" shapeId="0" xr:uid="{B57CE8DD-F283-4AEC-A7D5-65BA9DC1AAAB}">
      <text>
        <r>
          <rPr>
            <sz val="9"/>
            <color indexed="81"/>
            <rFont val="UD デジタル 教科書体 NK-R"/>
            <family val="1"/>
            <charset val="128"/>
          </rPr>
          <t>＜典型的なリスク対策（例）＞
①　研修計画を策定している。
②　事務取扱者の適切な監督を行っている。
③　次の事務取扱者等への教育研修を行っている。
   ・　事務取扱者への研修   ・　特定個人情報を取り扱う情報システムの管理に関する事務に従事する職員への研修   ・　保護責任者への研修  
   ・　事務取扱者へのサイバーセキュリティ研修（おおむね１年ごと）
※　未受講者には、再受講の機会を付与する等の必要な措置を講ずること。</t>
        </r>
        <r>
          <rPr>
            <b/>
            <sz val="9"/>
            <color indexed="81"/>
            <rFont val="MS P ゴシック"/>
            <family val="3"/>
            <charset val="128"/>
          </rPr>
          <t xml:space="preserve">
</t>
        </r>
        <r>
          <rPr>
            <sz val="9"/>
            <color indexed="81"/>
            <rFont val="MS P ゴシック"/>
            <family val="3"/>
            <charset val="128"/>
          </rPr>
          <t xml:space="preserve">
</t>
        </r>
      </text>
    </comment>
    <comment ref="K160" authorId="0" shapeId="0" xr:uid="{BCB5660A-39A7-4367-8D4B-C3BAE206A6EF}">
      <text>
        <r>
          <rPr>
            <b/>
            <sz val="12"/>
            <color indexed="81"/>
            <rFont val="Meiryo UI"/>
            <family val="3"/>
            <charset val="128"/>
          </rPr>
          <t>○　特定個人情報の安全管理を図るための、特定個人情報を取り扱う従業者への教育・啓発の実施状況について選択してください。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t>
        </r>
        <r>
          <rPr>
            <b/>
            <sz val="9"/>
            <color indexed="81"/>
            <rFont val="MS P ゴシック"/>
            <family val="3"/>
            <charset val="128"/>
          </rPr>
          <t xml:space="preserve">
</t>
        </r>
      </text>
    </comment>
    <comment ref="W163" authorId="0" shapeId="0" xr:uid="{C3EE762D-A589-45D2-9BF2-6B7E8AF88090}">
      <text>
        <r>
          <rPr>
            <b/>
            <sz val="12"/>
            <color indexed="81"/>
            <rFont val="Meiryo UI"/>
            <family val="3"/>
            <charset val="128"/>
          </rPr>
          <t>○　評価対象の事務において、重点項目評価又は全項目評価を実施する場合は、「全項目評価又は重点項目評価を実施する」を選択し、11．の評価は不要です。</t>
        </r>
        <r>
          <rPr>
            <b/>
            <sz val="9"/>
            <color indexed="81"/>
            <rFont val="MS P ゴシック"/>
            <family val="3"/>
            <charset val="128"/>
          </rPr>
          <t xml:space="preserve">
</t>
        </r>
        <r>
          <rPr>
            <sz val="9"/>
            <color indexed="81"/>
            <rFont val="MS P ゴシック"/>
            <family val="3"/>
            <charset val="128"/>
          </rPr>
          <t xml:space="preserve">
</t>
        </r>
      </text>
    </comment>
    <comment ref="K166" authorId="0" shapeId="0" xr:uid="{FF3CDFFC-0343-47FB-B1A0-2E9D1B7C6FF9}">
      <text>
        <r>
          <rPr>
            <b/>
            <sz val="12"/>
            <color indexed="81"/>
            <rFont val="Meiryo UI"/>
            <family val="3"/>
            <charset val="128"/>
          </rPr>
          <t>○　Ⅳの２．～８．又は10．において、実施状況を評価した各リスク対策のうち、最も優先度が高いと考えられる対策を選択してください。</t>
        </r>
        <r>
          <rPr>
            <b/>
            <sz val="9"/>
            <color indexed="81"/>
            <rFont val="MS P ゴシック"/>
            <family val="3"/>
            <charset val="128"/>
          </rPr>
          <t xml:space="preserve">
</t>
        </r>
      </text>
    </comment>
    <comment ref="K179" authorId="0" shapeId="0" xr:uid="{C1380BC4-1999-448C-96B0-8405622106C5}">
      <text>
        <r>
          <rPr>
            <b/>
            <sz val="12"/>
            <color indexed="81"/>
            <rFont val="Meiryo UI"/>
            <family val="3"/>
            <charset val="128"/>
          </rPr>
          <t>○　Ⅳの２．～８．又は10．において、評価したリスク対策の措置状況の水準（「１）特に力を入れている」、「２）十分である」、「３）課題が残されている」）が自動転記されます。</t>
        </r>
        <r>
          <rPr>
            <b/>
            <sz val="9"/>
            <color indexed="81"/>
            <rFont val="MS P ゴシック"/>
            <family val="3"/>
            <charset val="128"/>
          </rPr>
          <t xml:space="preserve">
</t>
        </r>
      </text>
    </comment>
    <comment ref="J182" authorId="0" shapeId="0" xr:uid="{D727EB95-CD83-4C00-AC26-859B0A4465A7}">
      <text>
        <r>
          <rPr>
            <b/>
            <sz val="12"/>
            <color indexed="81"/>
            <rFont val="Meiryo UI"/>
            <family val="3"/>
            <charset val="128"/>
          </rPr>
          <t>○　最も優先度が高いと考えられるリスク対策について、その措置状況の水準（「１）特に力を入れている」、「２）十分である」、「３）課題が残されている」）を選択した判断の根拠を記載してください。
※　特定個人情報保護評価指針の解説第９の２（１）に記載例を掲載しています。</t>
        </r>
        <r>
          <rPr>
            <b/>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78EF6B73-825A-46BE-AA03-12BD29898652}">
      <text>
        <r>
          <rPr>
            <b/>
            <sz val="12"/>
            <color indexed="81"/>
            <rFont val="Meiryo UI"/>
            <family val="3"/>
            <charset val="128"/>
          </rPr>
          <t>○　原則として、記載を変更した評価書の公表日を記載してください。
○　個人情報保護委員会への提出・公表が、変更前である場合は、変更の予定年月日を記載してください。</t>
        </r>
        <r>
          <rPr>
            <b/>
            <sz val="9"/>
            <color indexed="81"/>
            <rFont val="MS P ゴシック"/>
            <family val="3"/>
            <charset val="128"/>
          </rPr>
          <t xml:space="preserve">
</t>
        </r>
      </text>
    </comment>
    <comment ref="E3" authorId="0" shapeId="0" xr:uid="{CD4EF14C-EC5E-4B71-9F5B-2E0D51386CF9}">
      <text>
        <r>
          <rPr>
            <b/>
            <sz val="12"/>
            <color indexed="81"/>
            <rFont val="Meiryo UI"/>
            <family val="3"/>
            <charset val="128"/>
          </rPr>
          <t>○　記載を変更した又は変更する予定の項目の名称を記載してください。</t>
        </r>
        <r>
          <rPr>
            <b/>
            <sz val="9"/>
            <color indexed="81"/>
            <rFont val="MS P ゴシック"/>
            <family val="3"/>
            <charset val="128"/>
          </rPr>
          <t xml:space="preserve">
</t>
        </r>
      </text>
    </comment>
    <comment ref="N3" authorId="0" shapeId="0" xr:uid="{D99E6664-5E17-4573-A01D-5A626F07ADF9}">
      <text>
        <r>
          <rPr>
            <b/>
            <sz val="12"/>
            <color indexed="81"/>
            <rFont val="Meiryo UI"/>
            <family val="3"/>
            <charset val="128"/>
          </rPr>
          <t xml:space="preserve">○　変更前の記載内容を記載してください。
</t>
        </r>
        <r>
          <rPr>
            <sz val="9"/>
            <color indexed="81"/>
            <rFont val="MS P ゴシック"/>
            <family val="3"/>
            <charset val="128"/>
          </rPr>
          <t xml:space="preserve">
</t>
        </r>
      </text>
    </comment>
    <comment ref="AB3" authorId="0" shapeId="0" xr:uid="{3CEA8498-F801-42C9-8F15-43275BF851E4}">
      <text>
        <r>
          <rPr>
            <b/>
            <sz val="12"/>
            <color indexed="81"/>
            <rFont val="Meiryo UI"/>
            <family val="3"/>
            <charset val="128"/>
          </rPr>
          <t>○　変更後の記載内容を記載してください。</t>
        </r>
        <r>
          <rPr>
            <b/>
            <sz val="9"/>
            <color indexed="81"/>
            <rFont val="MS P ゴシック"/>
            <family val="3"/>
            <charset val="128"/>
          </rPr>
          <t xml:space="preserve">
</t>
        </r>
      </text>
    </comment>
    <comment ref="AP3" authorId="0" shapeId="0" xr:uid="{D35CBD2C-7A66-460B-81AC-9557F9C1EFF5}">
      <text>
        <r>
          <rPr>
            <b/>
            <sz val="12"/>
            <color indexed="81"/>
            <rFont val="Meiryo UI"/>
            <family val="3"/>
            <charset val="128"/>
          </rPr>
          <t>○　個人情報保護委員会に提出・公表する時期が、変更前である場合は「事前」と、変更後である場合は「事後」と記載してください。</t>
        </r>
        <r>
          <rPr>
            <b/>
            <sz val="9"/>
            <color indexed="81"/>
            <rFont val="MS P ゴシック"/>
            <family val="3"/>
            <charset val="128"/>
          </rPr>
          <t xml:space="preserve">
</t>
        </r>
      </text>
    </comment>
    <comment ref="AU3" authorId="0" shapeId="0" xr:uid="{41ACFA27-0519-483E-A72D-9569BC12493D}">
      <text>
        <r>
          <rPr>
            <b/>
            <sz val="12"/>
            <color indexed="81"/>
            <rFont val="Meiryo UI"/>
            <family val="3"/>
            <charset val="128"/>
          </rPr>
          <t>○　記載の変更、記載を変更した評価書の提出・公表について、特に説明を必要とする場合は、記載してください。</t>
        </r>
        <r>
          <rPr>
            <b/>
            <sz val="9"/>
            <color indexed="81"/>
            <rFont val="MS P ゴシック"/>
            <family val="3"/>
            <charset val="128"/>
          </rPr>
          <t xml:space="preserve">
</t>
        </r>
      </text>
    </comment>
  </commentList>
</comments>
</file>

<file path=xl/sharedStrings.xml><?xml version="1.0" encoding="utf-8"?>
<sst xmlns="http://schemas.openxmlformats.org/spreadsheetml/2006/main" count="420" uniqueCount="247">
  <si>
    <t>特定個人情報保護評価書（基礎項目評価書）</t>
    <phoneticPr fontId="1"/>
  </si>
  <si>
    <t>評価書番号</t>
    <phoneticPr fontId="1"/>
  </si>
  <si>
    <t xml:space="preserve"> 評価書名</t>
    <phoneticPr fontId="1"/>
  </si>
  <si>
    <t xml:space="preserve"> 個人のプライバシー等の権利利益の保護の宣言</t>
    <phoneticPr fontId="1"/>
  </si>
  <si>
    <t>特記事項</t>
    <phoneticPr fontId="1"/>
  </si>
  <si>
    <t xml:space="preserve"> 評価実施機関名</t>
    <phoneticPr fontId="1"/>
  </si>
  <si>
    <t xml:space="preserve"> 公表日</t>
    <phoneticPr fontId="1"/>
  </si>
  <si>
    <t>[令和６年10月　様式２]</t>
    <rPh sb="1" eb="3">
      <t>レイワ</t>
    </rPh>
    <rPh sb="4" eb="5">
      <t>ネン</t>
    </rPh>
    <rPh sb="7" eb="8">
      <t>ガツ</t>
    </rPh>
    <rPh sb="9" eb="11">
      <t>ヨウシキ</t>
    </rPh>
    <phoneticPr fontId="1"/>
  </si>
  <si>
    <t>EOF</t>
    <phoneticPr fontId="1"/>
  </si>
  <si>
    <t>Ⅰ　関連情報</t>
    <rPh sb="2" eb="4">
      <t>カンレン</t>
    </rPh>
    <rPh sb="4" eb="6">
      <t>ジョウホウ</t>
    </rPh>
    <phoneticPr fontId="1"/>
  </si>
  <si>
    <t xml:space="preserve"> １．特定個人情報ファイルを取り扱う事務</t>
    <rPh sb="3" eb="5">
      <t>トクテイ</t>
    </rPh>
    <rPh sb="5" eb="7">
      <t>コジン</t>
    </rPh>
    <rPh sb="7" eb="9">
      <t>ジョウホウ</t>
    </rPh>
    <rPh sb="14" eb="15">
      <t>ト</t>
    </rPh>
    <rPh sb="16" eb="17">
      <t>アツカ</t>
    </rPh>
    <rPh sb="18" eb="20">
      <t>ジム</t>
    </rPh>
    <phoneticPr fontId="1"/>
  </si>
  <si>
    <t>実施する</t>
    <phoneticPr fontId="1"/>
  </si>
  <si>
    <t>1,000人未満（任意実施）</t>
    <phoneticPr fontId="1"/>
  </si>
  <si>
    <t>500人以上</t>
    <phoneticPr fontId="1"/>
  </si>
  <si>
    <t>発生あり</t>
    <phoneticPr fontId="1"/>
  </si>
  <si>
    <t>特定個人情報保護評価の実施が義務付けられない</t>
    <phoneticPr fontId="1"/>
  </si>
  <si>
    <t>基礎項目評価書</t>
    <rPh sb="0" eb="2">
      <t>キソ</t>
    </rPh>
    <rPh sb="2" eb="4">
      <t>コウモク</t>
    </rPh>
    <rPh sb="4" eb="7">
      <t>ヒョウカショ</t>
    </rPh>
    <phoneticPr fontId="1"/>
  </si>
  <si>
    <t>特に力を入れている</t>
    <rPh sb="0" eb="1">
      <t>トク</t>
    </rPh>
    <rPh sb="2" eb="3">
      <t>チカラ</t>
    </rPh>
    <rPh sb="4" eb="5">
      <t>イ</t>
    </rPh>
    <phoneticPr fontId="1"/>
  </si>
  <si>
    <t>○</t>
    <phoneticPr fontId="1"/>
  </si>
  <si>
    <t>特に力を入れて行っている</t>
    <rPh sb="0" eb="1">
      <t>トク</t>
    </rPh>
    <rPh sb="2" eb="3">
      <t>チカラ</t>
    </rPh>
    <rPh sb="4" eb="5">
      <t>イ</t>
    </rPh>
    <rPh sb="7" eb="8">
      <t>オコナ</t>
    </rPh>
    <phoneticPr fontId="1"/>
  </si>
  <si>
    <t>実施しない</t>
    <phoneticPr fontId="1"/>
  </si>
  <si>
    <t>1,000人以上1万人未満</t>
    <phoneticPr fontId="1"/>
  </si>
  <si>
    <t>500人未満</t>
    <phoneticPr fontId="1"/>
  </si>
  <si>
    <t>発生なし</t>
    <phoneticPr fontId="1"/>
  </si>
  <si>
    <t>基礎項目評価の実施が義務付けられる</t>
    <phoneticPr fontId="1"/>
  </si>
  <si>
    <t>基礎項目評価書及び重点項目評価書</t>
    <rPh sb="0" eb="2">
      <t>キソ</t>
    </rPh>
    <rPh sb="2" eb="4">
      <t>コウモク</t>
    </rPh>
    <rPh sb="4" eb="7">
      <t>ヒョウカショ</t>
    </rPh>
    <rPh sb="7" eb="8">
      <t>オヨ</t>
    </rPh>
    <rPh sb="9" eb="11">
      <t>ジュウテン</t>
    </rPh>
    <rPh sb="11" eb="13">
      <t>コウモク</t>
    </rPh>
    <rPh sb="13" eb="16">
      <t>ヒョウカショ</t>
    </rPh>
    <phoneticPr fontId="1"/>
  </si>
  <si>
    <t>十分である</t>
    <rPh sb="0" eb="2">
      <t>ジュウブン</t>
    </rPh>
    <phoneticPr fontId="1"/>
  </si>
  <si>
    <t>十分に行っている</t>
    <rPh sb="0" eb="2">
      <t>ジュウブン</t>
    </rPh>
    <rPh sb="3" eb="4">
      <t>オコナ</t>
    </rPh>
    <phoneticPr fontId="1"/>
  </si>
  <si>
    <t xml:space="preserve"> ①事務の名称</t>
    <rPh sb="2" eb="4">
      <t>ジム</t>
    </rPh>
    <rPh sb="5" eb="7">
      <t>メイショウ</t>
    </rPh>
    <phoneticPr fontId="1"/>
  </si>
  <si>
    <t>未定</t>
    <phoneticPr fontId="1"/>
  </si>
  <si>
    <t>1万人以上10万人未満</t>
    <phoneticPr fontId="1"/>
  </si>
  <si>
    <t>基礎項目評価及び重点項目評価の実施が義務付けられる</t>
    <phoneticPr fontId="1"/>
  </si>
  <si>
    <t>基礎項目評価書及び全項目評価書</t>
    <rPh sb="0" eb="2">
      <t>キソ</t>
    </rPh>
    <rPh sb="2" eb="4">
      <t>コウモク</t>
    </rPh>
    <rPh sb="4" eb="7">
      <t>ヒョウカショ</t>
    </rPh>
    <rPh sb="7" eb="8">
      <t>オヨ</t>
    </rPh>
    <rPh sb="9" eb="12">
      <t>ゼンコウモク</t>
    </rPh>
    <rPh sb="12" eb="15">
      <t>ヒョウカショ</t>
    </rPh>
    <phoneticPr fontId="1"/>
  </si>
  <si>
    <t>課題が残されている</t>
    <rPh sb="0" eb="2">
      <t>カダイ</t>
    </rPh>
    <rPh sb="3" eb="4">
      <t>ノコ</t>
    </rPh>
    <phoneticPr fontId="1"/>
  </si>
  <si>
    <t>十分に行っていない</t>
    <rPh sb="0" eb="2">
      <t>ジュウブン</t>
    </rPh>
    <rPh sb="3" eb="4">
      <t>オコナ</t>
    </rPh>
    <phoneticPr fontId="1"/>
  </si>
  <si>
    <t>10万人以上30万人未満</t>
    <phoneticPr fontId="1"/>
  </si>
  <si>
    <t>基礎項目評価及び全項目評価の実施が義務付けられる</t>
    <phoneticPr fontId="1"/>
  </si>
  <si>
    <t xml:space="preserve"> ②事務の概要</t>
    <rPh sb="2" eb="4">
      <t>ジム</t>
    </rPh>
    <rPh sb="5" eb="7">
      <t>ガイヨウ</t>
    </rPh>
    <phoneticPr fontId="1"/>
  </si>
  <si>
    <t>2_1</t>
    <phoneticPr fontId="1"/>
  </si>
  <si>
    <t>30万人以上</t>
    <phoneticPr fontId="1"/>
  </si>
  <si>
    <t>2_2</t>
    <phoneticPr fontId="1"/>
  </si>
  <si>
    <t>2_3</t>
    <phoneticPr fontId="1"/>
  </si>
  <si>
    <t xml:space="preserve"> ③システムの名称</t>
    <rPh sb="7" eb="9">
      <t>メイショウ</t>
    </rPh>
    <phoneticPr fontId="1"/>
  </si>
  <si>
    <t xml:space="preserve"> ２．特定個人情報ファイル名</t>
    <rPh sb="3" eb="5">
      <t>トクテイ</t>
    </rPh>
    <rPh sb="5" eb="7">
      <t>コジン</t>
    </rPh>
    <rPh sb="7" eb="9">
      <t>ジョウホウ</t>
    </rPh>
    <rPh sb="13" eb="14">
      <t>メイ</t>
    </rPh>
    <phoneticPr fontId="1"/>
  </si>
  <si>
    <t xml:space="preserve"> ３．個人番号の利用</t>
    <rPh sb="3" eb="5">
      <t>コジン</t>
    </rPh>
    <rPh sb="5" eb="7">
      <t>バンゴウ</t>
    </rPh>
    <rPh sb="8" eb="10">
      <t>リヨウ</t>
    </rPh>
    <phoneticPr fontId="1"/>
  </si>
  <si>
    <t xml:space="preserve"> 法令上の根拠</t>
    <rPh sb="1" eb="4">
      <t>ホウレイジョウ</t>
    </rPh>
    <rPh sb="5" eb="7">
      <t>コンキョ</t>
    </rPh>
    <phoneticPr fontId="1"/>
  </si>
  <si>
    <t xml:space="preserve"> ４．情報提供ネットワークシステムによる情報連携</t>
    <rPh sb="3" eb="5">
      <t>ジョウホウ</t>
    </rPh>
    <rPh sb="5" eb="7">
      <t>テイキョウ</t>
    </rPh>
    <rPh sb="20" eb="22">
      <t>ジョウホウ</t>
    </rPh>
    <rPh sb="22" eb="24">
      <t>レンケイ</t>
    </rPh>
    <phoneticPr fontId="1"/>
  </si>
  <si>
    <t xml:space="preserve"> ①実施の有無</t>
    <rPh sb="2" eb="4">
      <t>ジッシ</t>
    </rPh>
    <rPh sb="5" eb="7">
      <t>ウム</t>
    </rPh>
    <phoneticPr fontId="1"/>
  </si>
  <si>
    <t>＜選択肢＞</t>
    <phoneticPr fontId="1"/>
  </si>
  <si>
    <t>CA</t>
    <phoneticPr fontId="1"/>
  </si>
  <si>
    <t>[</t>
    <phoneticPr fontId="1"/>
  </si>
  <si>
    <t>]</t>
    <phoneticPr fontId="1"/>
  </si>
  <si>
    <t>1) 実施する</t>
    <rPh sb="3" eb="5">
      <t>ジッシ</t>
    </rPh>
    <phoneticPr fontId="1"/>
  </si>
  <si>
    <t>2) 実施しない</t>
    <phoneticPr fontId="1"/>
  </si>
  <si>
    <t>3) 未定</t>
    <phoneticPr fontId="1"/>
  </si>
  <si>
    <t xml:space="preserve"> ②法令上の根拠</t>
    <rPh sb="2" eb="5">
      <t>ホウレイジョウ</t>
    </rPh>
    <rPh sb="6" eb="8">
      <t>コンキョ</t>
    </rPh>
    <phoneticPr fontId="1"/>
  </si>
  <si>
    <t xml:space="preserve"> ５．評価実施機関における担当部署</t>
    <rPh sb="3" eb="5">
      <t>ヒョウカ</t>
    </rPh>
    <rPh sb="5" eb="7">
      <t>ジッシ</t>
    </rPh>
    <rPh sb="7" eb="9">
      <t>キカン</t>
    </rPh>
    <rPh sb="13" eb="15">
      <t>タントウ</t>
    </rPh>
    <rPh sb="15" eb="17">
      <t>ブショ</t>
    </rPh>
    <phoneticPr fontId="1"/>
  </si>
  <si>
    <t xml:space="preserve"> ①部署</t>
    <rPh sb="2" eb="4">
      <t>ブショ</t>
    </rPh>
    <phoneticPr fontId="1"/>
  </si>
  <si>
    <t xml:space="preserve"> ②所属長の役職名</t>
    <rPh sb="2" eb="5">
      <t>ショゾクチョウ</t>
    </rPh>
    <rPh sb="6" eb="9">
      <t>ヤクショクメイ</t>
    </rPh>
    <phoneticPr fontId="1"/>
  </si>
  <si>
    <t xml:space="preserve"> ６．他の評価実施機関</t>
    <rPh sb="3" eb="4">
      <t>タ</t>
    </rPh>
    <rPh sb="5" eb="7">
      <t>ヒョウカ</t>
    </rPh>
    <rPh sb="7" eb="9">
      <t>ジッシ</t>
    </rPh>
    <rPh sb="9" eb="11">
      <t>キカン</t>
    </rPh>
    <phoneticPr fontId="1"/>
  </si>
  <si>
    <t xml:space="preserve"> ７．特定個人情報の開示・訂正・利用停止請求</t>
    <rPh sb="3" eb="5">
      <t>トクテイ</t>
    </rPh>
    <rPh sb="5" eb="7">
      <t>コジン</t>
    </rPh>
    <rPh sb="7" eb="9">
      <t>ジョウホウ</t>
    </rPh>
    <rPh sb="10" eb="12">
      <t>カイジ</t>
    </rPh>
    <rPh sb="13" eb="15">
      <t>テイセイ</t>
    </rPh>
    <rPh sb="16" eb="18">
      <t>リヨウ</t>
    </rPh>
    <rPh sb="18" eb="20">
      <t>テイシ</t>
    </rPh>
    <rPh sb="20" eb="22">
      <t>セイキュウ</t>
    </rPh>
    <phoneticPr fontId="1"/>
  </si>
  <si>
    <t xml:space="preserve"> 請求先</t>
    <rPh sb="1" eb="3">
      <t>セイキュウ</t>
    </rPh>
    <rPh sb="3" eb="4">
      <t>サキ</t>
    </rPh>
    <phoneticPr fontId="1"/>
  </si>
  <si>
    <t xml:space="preserve"> ８．特定個人情報ファイルの取扱いに関する問合せ</t>
    <rPh sb="3" eb="5">
      <t>トクテイ</t>
    </rPh>
    <rPh sb="5" eb="7">
      <t>コジン</t>
    </rPh>
    <rPh sb="7" eb="9">
      <t>ジョウホウ</t>
    </rPh>
    <rPh sb="14" eb="16">
      <t>トリアツカ</t>
    </rPh>
    <rPh sb="18" eb="19">
      <t>カン</t>
    </rPh>
    <rPh sb="21" eb="22">
      <t>ト</t>
    </rPh>
    <rPh sb="22" eb="23">
      <t>ア</t>
    </rPh>
    <phoneticPr fontId="1"/>
  </si>
  <si>
    <t xml:space="preserve"> 連絡先</t>
    <rPh sb="1" eb="4">
      <t>レンラクサキ</t>
    </rPh>
    <phoneticPr fontId="1"/>
  </si>
  <si>
    <t xml:space="preserve"> ９．規則第９条第２項の適用</t>
    <rPh sb="3" eb="5">
      <t>キソク</t>
    </rPh>
    <rPh sb="5" eb="6">
      <t>ダイ</t>
    </rPh>
    <rPh sb="7" eb="8">
      <t>ジョウ</t>
    </rPh>
    <rPh sb="8" eb="9">
      <t>ダイ</t>
    </rPh>
    <rPh sb="10" eb="11">
      <t>コウ</t>
    </rPh>
    <rPh sb="12" eb="14">
      <t>テキヨウ</t>
    </rPh>
    <phoneticPr fontId="1"/>
  </si>
  <si>
    <t>［　</t>
    <phoneticPr fontId="1"/>
  </si>
  <si>
    <t>］適用した</t>
    <rPh sb="1" eb="3">
      <t>テキヨウ</t>
    </rPh>
    <phoneticPr fontId="1"/>
  </si>
  <si>
    <t xml:space="preserve"> 適用した理由</t>
    <rPh sb="1" eb="3">
      <t>テキヨウ</t>
    </rPh>
    <rPh sb="5" eb="7">
      <t>リユウ</t>
    </rPh>
    <phoneticPr fontId="1"/>
  </si>
  <si>
    <t>Ⅱ　しきい値判断項目</t>
    <rPh sb="5" eb="6">
      <t>チ</t>
    </rPh>
    <rPh sb="6" eb="8">
      <t>ハンダン</t>
    </rPh>
    <rPh sb="8" eb="10">
      <t>コウモク</t>
    </rPh>
    <phoneticPr fontId="1"/>
  </si>
  <si>
    <t>CB</t>
    <phoneticPr fontId="1"/>
  </si>
  <si>
    <t xml:space="preserve"> １．対象人数</t>
    <rPh sb="3" eb="5">
      <t>タイショウ</t>
    </rPh>
    <rPh sb="5" eb="7">
      <t>ニンズウ</t>
    </rPh>
    <phoneticPr fontId="1"/>
  </si>
  <si>
    <t xml:space="preserve"> 評価対象の事務の対象人数は何人か</t>
    <rPh sb="1" eb="3">
      <t>ヒョウカ</t>
    </rPh>
    <rPh sb="3" eb="5">
      <t>タイショウ</t>
    </rPh>
    <rPh sb="9" eb="11">
      <t>タイショウ</t>
    </rPh>
    <rPh sb="11" eb="13">
      <t>ニンズウ</t>
    </rPh>
    <rPh sb="14" eb="16">
      <t>ナンニン</t>
    </rPh>
    <phoneticPr fontId="1"/>
  </si>
  <si>
    <t>1) 1,000人未満（任意実施）</t>
    <rPh sb="8" eb="9">
      <t>ニン</t>
    </rPh>
    <rPh sb="9" eb="11">
      <t>ミマン</t>
    </rPh>
    <rPh sb="12" eb="14">
      <t>ニンイ</t>
    </rPh>
    <rPh sb="14" eb="16">
      <t>ジッシ</t>
    </rPh>
    <phoneticPr fontId="1"/>
  </si>
  <si>
    <t>2) 1,000人以上1万人未満</t>
    <phoneticPr fontId="1"/>
  </si>
  <si>
    <t>3) 1万人以上10万人未満</t>
    <phoneticPr fontId="1"/>
  </si>
  <si>
    <t>4) 10万人以上30万人未満</t>
    <phoneticPr fontId="1"/>
  </si>
  <si>
    <t>5) 30万人以上</t>
    <phoneticPr fontId="1"/>
  </si>
  <si>
    <t xml:space="preserve"> いつ時点の計数か</t>
    <rPh sb="3" eb="5">
      <t>ジテン</t>
    </rPh>
    <rPh sb="6" eb="8">
      <t>ケイスウ</t>
    </rPh>
    <phoneticPr fontId="1"/>
  </si>
  <si>
    <t>CC</t>
    <phoneticPr fontId="1"/>
  </si>
  <si>
    <t xml:space="preserve"> ２．取扱者数</t>
    <rPh sb="3" eb="5">
      <t>トリアツカ</t>
    </rPh>
    <rPh sb="5" eb="6">
      <t>シャ</t>
    </rPh>
    <rPh sb="6" eb="7">
      <t>スウ</t>
    </rPh>
    <phoneticPr fontId="1"/>
  </si>
  <si>
    <t xml:space="preserve"> 特定個人情報ファイル取扱者数は500人以上か</t>
    <rPh sb="1" eb="3">
      <t>トクテイ</t>
    </rPh>
    <rPh sb="3" eb="5">
      <t>コジン</t>
    </rPh>
    <rPh sb="5" eb="7">
      <t>ジョウホウ</t>
    </rPh>
    <rPh sb="11" eb="13">
      <t>トリアツカイ</t>
    </rPh>
    <rPh sb="13" eb="14">
      <t>シャ</t>
    </rPh>
    <rPh sb="14" eb="15">
      <t>スウ</t>
    </rPh>
    <rPh sb="19" eb="20">
      <t>ニン</t>
    </rPh>
    <rPh sb="20" eb="22">
      <t>イジョウ</t>
    </rPh>
    <phoneticPr fontId="1"/>
  </si>
  <si>
    <t>1) 500人以上</t>
    <rPh sb="6" eb="7">
      <t>ニン</t>
    </rPh>
    <rPh sb="7" eb="9">
      <t>イジョウ</t>
    </rPh>
    <phoneticPr fontId="1"/>
  </si>
  <si>
    <t>2) 500人未満</t>
    <phoneticPr fontId="1"/>
  </si>
  <si>
    <t>CD</t>
    <phoneticPr fontId="1"/>
  </si>
  <si>
    <t xml:space="preserve"> ３．重大事故</t>
    <rPh sb="3" eb="5">
      <t>ジュウダイ</t>
    </rPh>
    <rPh sb="5" eb="7">
      <t>ジコ</t>
    </rPh>
    <phoneticPr fontId="1"/>
  </si>
  <si>
    <t xml:space="preserve"> 過去１年以内に、評価実施機関において特定個人情報に関する重大事故が発生したか</t>
    <phoneticPr fontId="1"/>
  </si>
  <si>
    <t>1) 発生あり</t>
    <rPh sb="3" eb="5">
      <t>ハッセイ</t>
    </rPh>
    <phoneticPr fontId="1"/>
  </si>
  <si>
    <t>2) 発生なし</t>
    <rPh sb="3" eb="5">
      <t>ハッセイ</t>
    </rPh>
    <phoneticPr fontId="1"/>
  </si>
  <si>
    <t>Ⅲ　しきい値判断結果</t>
    <rPh sb="5" eb="6">
      <t>チ</t>
    </rPh>
    <rPh sb="6" eb="8">
      <t>ハンダン</t>
    </rPh>
    <rPh sb="8" eb="10">
      <t>ケッカ</t>
    </rPh>
    <phoneticPr fontId="1"/>
  </si>
  <si>
    <t>CE</t>
    <phoneticPr fontId="1"/>
  </si>
  <si>
    <t xml:space="preserve"> しきい値判断結果</t>
    <rPh sb="4" eb="5">
      <t>チ</t>
    </rPh>
    <rPh sb="5" eb="7">
      <t>ハンダン</t>
    </rPh>
    <rPh sb="7" eb="9">
      <t>ケッカ</t>
    </rPh>
    <phoneticPr fontId="1"/>
  </si>
  <si>
    <t>Ⅳ　リスク対策</t>
    <rPh sb="5" eb="7">
      <t>タイサク</t>
    </rPh>
    <phoneticPr fontId="1"/>
  </si>
  <si>
    <t>CF</t>
    <phoneticPr fontId="1"/>
  </si>
  <si>
    <t xml:space="preserve"> １．提出する特定個人情報保護評価書の種類</t>
    <rPh sb="3" eb="5">
      <t>テイシュツ</t>
    </rPh>
    <rPh sb="7" eb="9">
      <t>トクテイ</t>
    </rPh>
    <rPh sb="9" eb="11">
      <t>コジン</t>
    </rPh>
    <rPh sb="11" eb="13">
      <t>ジョウホウ</t>
    </rPh>
    <rPh sb="13" eb="15">
      <t>ホゴ</t>
    </rPh>
    <rPh sb="15" eb="17">
      <t>ヒョウカ</t>
    </rPh>
    <rPh sb="17" eb="18">
      <t>ショ</t>
    </rPh>
    <rPh sb="19" eb="21">
      <t>シュルイ</t>
    </rPh>
    <phoneticPr fontId="1"/>
  </si>
  <si>
    <t>＜選択肢＞</t>
  </si>
  <si>
    <t>1) 基礎項目評価書</t>
    <rPh sb="3" eb="5">
      <t>キソ</t>
    </rPh>
    <rPh sb="5" eb="7">
      <t>コウモク</t>
    </rPh>
    <rPh sb="7" eb="9">
      <t>ヒョウカ</t>
    </rPh>
    <rPh sb="9" eb="10">
      <t>ショ</t>
    </rPh>
    <phoneticPr fontId="1"/>
  </si>
  <si>
    <t>2) 基礎項目評価書及び重点項目評価書</t>
    <phoneticPr fontId="1"/>
  </si>
  <si>
    <t>3) 基礎項目評価書及び全項目評価書</t>
    <phoneticPr fontId="1"/>
  </si>
  <si>
    <t>2)又は3)を選択した評価実施機関については、それぞれ重点項目評価書又は全項目評価書において、リスク対策の詳細が記載されている。</t>
    <rPh sb="2" eb="3">
      <t>マタ</t>
    </rPh>
    <rPh sb="7" eb="9">
      <t>センタク</t>
    </rPh>
    <rPh sb="11" eb="13">
      <t>ヒョウカ</t>
    </rPh>
    <rPh sb="13" eb="15">
      <t>ジッシ</t>
    </rPh>
    <rPh sb="15" eb="17">
      <t>キカン</t>
    </rPh>
    <rPh sb="27" eb="29">
      <t>ジュウテン</t>
    </rPh>
    <rPh sb="29" eb="31">
      <t>コウモク</t>
    </rPh>
    <rPh sb="31" eb="34">
      <t>ヒョウカショ</t>
    </rPh>
    <rPh sb="34" eb="35">
      <t>マタ</t>
    </rPh>
    <rPh sb="36" eb="39">
      <t>ゼンコウモク</t>
    </rPh>
    <rPh sb="39" eb="42">
      <t>ヒョウカショ</t>
    </rPh>
    <rPh sb="50" eb="52">
      <t>タイサク</t>
    </rPh>
    <rPh sb="53" eb="55">
      <t>ショウサイ</t>
    </rPh>
    <rPh sb="56" eb="58">
      <t>キサイ</t>
    </rPh>
    <phoneticPr fontId="1"/>
  </si>
  <si>
    <t>CG</t>
    <phoneticPr fontId="1"/>
  </si>
  <si>
    <t xml:space="preserve"> ２．特定個人情報の入手（情報提供ネットワークシステムを通じた入手を除く。）</t>
    <rPh sb="3" eb="5">
      <t>トクテイ</t>
    </rPh>
    <rPh sb="5" eb="7">
      <t>コジン</t>
    </rPh>
    <rPh sb="7" eb="9">
      <t>ジョウホウ</t>
    </rPh>
    <rPh sb="10" eb="12">
      <t>ニュウシュ</t>
    </rPh>
    <rPh sb="13" eb="15">
      <t>ジョウホウ</t>
    </rPh>
    <rPh sb="15" eb="17">
      <t>テイキョウ</t>
    </rPh>
    <rPh sb="28" eb="29">
      <t>ツウ</t>
    </rPh>
    <rPh sb="31" eb="33">
      <t>ニュウシュ</t>
    </rPh>
    <rPh sb="34" eb="35">
      <t>ノゾ</t>
    </rPh>
    <phoneticPr fontId="1"/>
  </si>
  <si>
    <t xml:space="preserve"> 目的外の入手が行われるリスクへの対策は十分か</t>
    <rPh sb="1" eb="3">
      <t>モクテキ</t>
    </rPh>
    <rPh sb="3" eb="4">
      <t>ガイ</t>
    </rPh>
    <rPh sb="5" eb="7">
      <t>ニュウシュ</t>
    </rPh>
    <rPh sb="8" eb="9">
      <t>オコナ</t>
    </rPh>
    <rPh sb="17" eb="19">
      <t>タイサク</t>
    </rPh>
    <rPh sb="20" eb="22">
      <t>ジュウブン</t>
    </rPh>
    <phoneticPr fontId="1"/>
  </si>
  <si>
    <t xml:space="preserve"> [</t>
    <phoneticPr fontId="1"/>
  </si>
  <si>
    <t>1) 特に力を入れている</t>
    <rPh sb="3" eb="4">
      <t>トク</t>
    </rPh>
    <rPh sb="5" eb="6">
      <t>チカラ</t>
    </rPh>
    <rPh sb="7" eb="8">
      <t>イ</t>
    </rPh>
    <phoneticPr fontId="1"/>
  </si>
  <si>
    <t>2) 十分である</t>
    <rPh sb="3" eb="5">
      <t>ジュウブン</t>
    </rPh>
    <phoneticPr fontId="1"/>
  </si>
  <si>
    <t>3) 課題が残されている</t>
    <rPh sb="3" eb="5">
      <t>カダイ</t>
    </rPh>
    <rPh sb="6" eb="7">
      <t>ノコ</t>
    </rPh>
    <phoneticPr fontId="1"/>
  </si>
  <si>
    <t xml:space="preserve"> ３．特定個人情報の使用</t>
    <rPh sb="3" eb="5">
      <t>トクテイ</t>
    </rPh>
    <rPh sb="5" eb="7">
      <t>コジン</t>
    </rPh>
    <rPh sb="7" eb="9">
      <t>ジョウホウ</t>
    </rPh>
    <rPh sb="10" eb="12">
      <t>シヨウ</t>
    </rPh>
    <phoneticPr fontId="1"/>
  </si>
  <si>
    <t xml:space="preserve"> 目的を超えた紐付け、事務に必要のない情報との紐付けが行われるリスクへの対策は十分か</t>
    <rPh sb="1" eb="3">
      <t>モクテキ</t>
    </rPh>
    <rPh sb="4" eb="5">
      <t>コ</t>
    </rPh>
    <rPh sb="7" eb="8">
      <t>ヒモ</t>
    </rPh>
    <rPh sb="8" eb="9">
      <t>ツ</t>
    </rPh>
    <rPh sb="11" eb="13">
      <t>ジム</t>
    </rPh>
    <rPh sb="14" eb="16">
      <t>ヒツヨウ</t>
    </rPh>
    <rPh sb="19" eb="21">
      <t>ジョウホウ</t>
    </rPh>
    <rPh sb="23" eb="24">
      <t>ヒモ</t>
    </rPh>
    <rPh sb="24" eb="25">
      <t>ツ</t>
    </rPh>
    <rPh sb="27" eb="28">
      <t>オコナ</t>
    </rPh>
    <rPh sb="36" eb="38">
      <t>タイサク</t>
    </rPh>
    <rPh sb="39" eb="41">
      <t>ジュウブン</t>
    </rPh>
    <phoneticPr fontId="1"/>
  </si>
  <si>
    <t xml:space="preserve"> 権限のない者（元職員、アクセス権限のない職員等）によって不正に使用されるリスクへの対策は十分か</t>
    <rPh sb="1" eb="3">
      <t>ケンゲン</t>
    </rPh>
    <rPh sb="6" eb="7">
      <t>モノ</t>
    </rPh>
    <rPh sb="8" eb="9">
      <t>モト</t>
    </rPh>
    <rPh sb="9" eb="11">
      <t>ショクイン</t>
    </rPh>
    <rPh sb="16" eb="18">
      <t>ケンゲン</t>
    </rPh>
    <rPh sb="21" eb="23">
      <t>ショクイン</t>
    </rPh>
    <rPh sb="23" eb="24">
      <t>トウ</t>
    </rPh>
    <rPh sb="29" eb="31">
      <t>フセイ</t>
    </rPh>
    <rPh sb="32" eb="34">
      <t>シヨウ</t>
    </rPh>
    <rPh sb="42" eb="44">
      <t>タイサク</t>
    </rPh>
    <rPh sb="45" eb="47">
      <t>ジュウブン</t>
    </rPh>
    <phoneticPr fontId="1"/>
  </si>
  <si>
    <t>CH</t>
    <phoneticPr fontId="1"/>
  </si>
  <si>
    <t xml:space="preserve"> ４．特定個人情報ファイルの取扱いの委託</t>
    <rPh sb="3" eb="5">
      <t>トクテイ</t>
    </rPh>
    <rPh sb="5" eb="7">
      <t>コジン</t>
    </rPh>
    <rPh sb="7" eb="9">
      <t>ジョウホウ</t>
    </rPh>
    <rPh sb="14" eb="16">
      <t>トリアツカ</t>
    </rPh>
    <rPh sb="18" eb="20">
      <t>イタク</t>
    </rPh>
    <phoneticPr fontId="1"/>
  </si>
  <si>
    <t>］委託しない</t>
    <phoneticPr fontId="1"/>
  </si>
  <si>
    <t xml:space="preserve"> 委託先における不正な使用等のリスクへの対策は十分か</t>
    <phoneticPr fontId="1"/>
  </si>
  <si>
    <t xml:space="preserve"> ５．特定個人情報の提供・移転（委託や情報提供ネットワークシステムを通じた提供を除く。）</t>
    <rPh sb="3" eb="5">
      <t>トクテイ</t>
    </rPh>
    <rPh sb="5" eb="7">
      <t>コジン</t>
    </rPh>
    <rPh sb="7" eb="9">
      <t>ジョウホウ</t>
    </rPh>
    <rPh sb="10" eb="12">
      <t>テイキョウ</t>
    </rPh>
    <rPh sb="13" eb="15">
      <t>イテン</t>
    </rPh>
    <rPh sb="16" eb="18">
      <t>イタク</t>
    </rPh>
    <rPh sb="19" eb="21">
      <t>ジョウホウ</t>
    </rPh>
    <rPh sb="21" eb="23">
      <t>テイキョウ</t>
    </rPh>
    <rPh sb="34" eb="35">
      <t>ツウ</t>
    </rPh>
    <rPh sb="37" eb="39">
      <t>テイキョウ</t>
    </rPh>
    <rPh sb="40" eb="41">
      <t>ノゾ</t>
    </rPh>
    <phoneticPr fontId="1"/>
  </si>
  <si>
    <t>］提供・移転しない</t>
    <phoneticPr fontId="1"/>
  </si>
  <si>
    <t xml:space="preserve"> 不正な提供・移転が行われるリスクへの対策は十分か</t>
    <rPh sb="1" eb="2">
      <t>フ</t>
    </rPh>
    <rPh sb="2" eb="3">
      <t>セイ</t>
    </rPh>
    <rPh sb="4" eb="6">
      <t>テイキョウ</t>
    </rPh>
    <rPh sb="7" eb="9">
      <t>イテン</t>
    </rPh>
    <rPh sb="10" eb="11">
      <t>オコナ</t>
    </rPh>
    <rPh sb="19" eb="21">
      <t>タイサク</t>
    </rPh>
    <rPh sb="22" eb="24">
      <t>ジュウブン</t>
    </rPh>
    <phoneticPr fontId="1"/>
  </si>
  <si>
    <t xml:space="preserve"> ６．情報提供ネットワークシステムとの接続</t>
    <rPh sb="3" eb="5">
      <t>ジョウホウ</t>
    </rPh>
    <rPh sb="5" eb="7">
      <t>テイキョウ</t>
    </rPh>
    <rPh sb="19" eb="21">
      <t>セツゾク</t>
    </rPh>
    <phoneticPr fontId="1"/>
  </si>
  <si>
    <t>］接続しない（入手）</t>
    <phoneticPr fontId="1"/>
  </si>
  <si>
    <t>］接続しない（提供）</t>
    <phoneticPr fontId="1"/>
  </si>
  <si>
    <t xml:space="preserve"> 不正な提供が行われるリスクへの対策は十分か</t>
    <rPh sb="1" eb="3">
      <t>フセイ</t>
    </rPh>
    <rPh sb="4" eb="6">
      <t>テイキョウ</t>
    </rPh>
    <rPh sb="7" eb="8">
      <t>オコナ</t>
    </rPh>
    <rPh sb="16" eb="18">
      <t>タイサク</t>
    </rPh>
    <rPh sb="19" eb="21">
      <t>ジュウブン</t>
    </rPh>
    <phoneticPr fontId="1"/>
  </si>
  <si>
    <t xml:space="preserve"> ７．特定個人情報の保管・消去</t>
    <phoneticPr fontId="1"/>
  </si>
  <si>
    <t xml:space="preserve"> 特定個人情報の漏えい・滅失・毀損リスクへの対策は十分か</t>
    <rPh sb="1" eb="3">
      <t>トクテイ</t>
    </rPh>
    <rPh sb="3" eb="5">
      <t>コジン</t>
    </rPh>
    <rPh sb="5" eb="7">
      <t>ジョウホウ</t>
    </rPh>
    <rPh sb="8" eb="9">
      <t>ロウ</t>
    </rPh>
    <rPh sb="12" eb="14">
      <t>メッシツ</t>
    </rPh>
    <rPh sb="15" eb="17">
      <t>キソン</t>
    </rPh>
    <rPh sb="22" eb="24">
      <t>タイサク</t>
    </rPh>
    <rPh sb="25" eb="27">
      <t>ジュウブン</t>
    </rPh>
    <phoneticPr fontId="1"/>
  </si>
  <si>
    <t xml:space="preserve"> ８．人手を介在させる作業</t>
    <rPh sb="3" eb="5">
      <t>ヒトデ</t>
    </rPh>
    <rPh sb="6" eb="8">
      <t>カイザイ</t>
    </rPh>
    <rPh sb="11" eb="13">
      <t>サギョウ</t>
    </rPh>
    <phoneticPr fontId="1"/>
  </si>
  <si>
    <t>］人手を介在させる作業はない</t>
    <rPh sb="1" eb="3">
      <t>ヒトデ</t>
    </rPh>
    <rPh sb="4" eb="6">
      <t>カイザイ</t>
    </rPh>
    <rPh sb="9" eb="11">
      <t>サギョウ</t>
    </rPh>
    <phoneticPr fontId="1"/>
  </si>
  <si>
    <t xml:space="preserve"> 人為的ミスが発生するリスクへの対策は十分か</t>
    <rPh sb="1" eb="4">
      <t>ジンイテキ</t>
    </rPh>
    <rPh sb="7" eb="9">
      <t>ハッセイ</t>
    </rPh>
    <rPh sb="16" eb="18">
      <t>タイサク</t>
    </rPh>
    <rPh sb="19" eb="21">
      <t>ジュウブン</t>
    </rPh>
    <phoneticPr fontId="1"/>
  </si>
  <si>
    <t>CI</t>
    <phoneticPr fontId="1"/>
  </si>
  <si>
    <t xml:space="preserve"> 判断の根拠</t>
    <rPh sb="1" eb="3">
      <t>ハンダン</t>
    </rPh>
    <rPh sb="4" eb="6">
      <t>コンキョ</t>
    </rPh>
    <phoneticPr fontId="1"/>
  </si>
  <si>
    <t xml:space="preserve"> ９．監査</t>
    <rPh sb="3" eb="5">
      <t>カンサ</t>
    </rPh>
    <phoneticPr fontId="1"/>
  </si>
  <si>
    <t xml:space="preserve"> 実施の有無</t>
    <rPh sb="1" eb="3">
      <t>ジッシ</t>
    </rPh>
    <rPh sb="4" eb="6">
      <t>ウム</t>
    </rPh>
    <phoneticPr fontId="1"/>
  </si>
  <si>
    <t>］　自己点検</t>
    <phoneticPr fontId="1"/>
  </si>
  <si>
    <t>］　内部監査</t>
    <phoneticPr fontId="1"/>
  </si>
  <si>
    <t>］　外部監査</t>
    <phoneticPr fontId="1"/>
  </si>
  <si>
    <t xml:space="preserve"> 10．従業者に対する教育・啓発</t>
    <phoneticPr fontId="1"/>
  </si>
  <si>
    <t xml:space="preserve"> 従業者に対する教育・啓発</t>
    <rPh sb="1" eb="4">
      <t>ジュウギョウシャ</t>
    </rPh>
    <rPh sb="5" eb="6">
      <t>タイ</t>
    </rPh>
    <rPh sb="8" eb="10">
      <t>キョウイク</t>
    </rPh>
    <rPh sb="11" eb="13">
      <t>ケイハツ</t>
    </rPh>
    <phoneticPr fontId="1"/>
  </si>
  <si>
    <t>1) 特に力を入れて行っている</t>
    <rPh sb="3" eb="4">
      <t>トク</t>
    </rPh>
    <rPh sb="5" eb="6">
      <t>チカラ</t>
    </rPh>
    <rPh sb="7" eb="8">
      <t>イ</t>
    </rPh>
    <rPh sb="10" eb="11">
      <t>オコナ</t>
    </rPh>
    <phoneticPr fontId="1"/>
  </si>
  <si>
    <t>2) 十分に行っている</t>
    <rPh sb="3" eb="5">
      <t>ジュウブン</t>
    </rPh>
    <rPh sb="6" eb="7">
      <t>オコナ</t>
    </rPh>
    <phoneticPr fontId="1"/>
  </si>
  <si>
    <t>3) 十分に行っていない</t>
    <phoneticPr fontId="1"/>
  </si>
  <si>
    <t xml:space="preserve"> 11．最も優先度が高いと考えられる対策</t>
    <rPh sb="4" eb="5">
      <t>モット</t>
    </rPh>
    <rPh sb="6" eb="9">
      <t>ユウセンド</t>
    </rPh>
    <rPh sb="10" eb="11">
      <t>タカ</t>
    </rPh>
    <rPh sb="13" eb="14">
      <t>カンガ</t>
    </rPh>
    <rPh sb="18" eb="20">
      <t>タイサク</t>
    </rPh>
    <phoneticPr fontId="1"/>
  </si>
  <si>
    <t>］全項目評価又は重点項目評価を実施する</t>
    <rPh sb="1" eb="4">
      <t>ゼンコウモク</t>
    </rPh>
    <rPh sb="4" eb="6">
      <t>ヒョウカ</t>
    </rPh>
    <rPh sb="6" eb="7">
      <t>マタ</t>
    </rPh>
    <rPh sb="8" eb="10">
      <t>ジュウテン</t>
    </rPh>
    <rPh sb="10" eb="12">
      <t>コウモク</t>
    </rPh>
    <rPh sb="12" eb="14">
      <t>ヒョウカ</t>
    </rPh>
    <rPh sb="15" eb="17">
      <t>ジッシ</t>
    </rPh>
    <phoneticPr fontId="1"/>
  </si>
  <si>
    <t xml:space="preserve"> 最も優先度が高いと考えられる対策</t>
    <rPh sb="1" eb="2">
      <t>モット</t>
    </rPh>
    <rPh sb="3" eb="6">
      <t>ユウセンド</t>
    </rPh>
    <rPh sb="7" eb="8">
      <t>タカ</t>
    </rPh>
    <rPh sb="10" eb="11">
      <t>カンガ</t>
    </rPh>
    <rPh sb="15" eb="17">
      <t>タイサク</t>
    </rPh>
    <phoneticPr fontId="1"/>
  </si>
  <si>
    <t xml:space="preserve"> 当該対策は十分か【再掲】</t>
    <rPh sb="1" eb="3">
      <t>トウガイ</t>
    </rPh>
    <rPh sb="3" eb="5">
      <t>タイサク</t>
    </rPh>
    <rPh sb="6" eb="8">
      <t>ジュウブン</t>
    </rPh>
    <rPh sb="10" eb="12">
      <t>サイケイ</t>
    </rPh>
    <phoneticPr fontId="1"/>
  </si>
  <si>
    <t>変更箇所</t>
    <rPh sb="0" eb="2">
      <t>ヘンコウ</t>
    </rPh>
    <rPh sb="2" eb="4">
      <t>カショ</t>
    </rPh>
    <phoneticPr fontId="1"/>
  </si>
  <si>
    <t>変更日</t>
    <rPh sb="0" eb="3">
      <t>ヘンコウビ</t>
    </rPh>
    <phoneticPr fontId="1"/>
  </si>
  <si>
    <t>項目</t>
    <rPh sb="0" eb="2">
      <t>コウモク</t>
    </rPh>
    <phoneticPr fontId="1"/>
  </si>
  <si>
    <t>変更前の記載</t>
    <rPh sb="0" eb="2">
      <t>ヘンコウ</t>
    </rPh>
    <rPh sb="2" eb="3">
      <t>マエ</t>
    </rPh>
    <rPh sb="4" eb="6">
      <t>キサイ</t>
    </rPh>
    <phoneticPr fontId="1"/>
  </si>
  <si>
    <t>変更後の記載</t>
    <rPh sb="0" eb="2">
      <t>ヘンコウ</t>
    </rPh>
    <rPh sb="2" eb="3">
      <t>ゴ</t>
    </rPh>
    <rPh sb="4" eb="6">
      <t>キサイ</t>
    </rPh>
    <phoneticPr fontId="1"/>
  </si>
  <si>
    <t>提出時期</t>
    <rPh sb="0" eb="2">
      <t>テイシュツ</t>
    </rPh>
    <rPh sb="2" eb="4">
      <t>ジキ</t>
    </rPh>
    <phoneticPr fontId="1"/>
  </si>
  <si>
    <t>提出時期に係る説明</t>
    <rPh sb="0" eb="2">
      <t>テイシュツ</t>
    </rPh>
    <rPh sb="2" eb="4">
      <t>ジキ</t>
    </rPh>
    <rPh sb="5" eb="6">
      <t>カカ</t>
    </rPh>
    <rPh sb="7" eb="9">
      <t>セツメイ</t>
    </rPh>
    <phoneticPr fontId="1"/>
  </si>
  <si>
    <t>事前</t>
    <rPh sb="0" eb="2">
      <t>ジゼン</t>
    </rPh>
    <phoneticPr fontId="1"/>
  </si>
  <si>
    <t>事後</t>
    <rPh sb="0" eb="2">
      <t>ジゴ</t>
    </rPh>
    <phoneticPr fontId="1"/>
  </si>
  <si>
    <t>CJ</t>
    <phoneticPr fontId="1"/>
  </si>
  <si>
    <t xml:space="preserve"> 1)　目的外の入手が行われるリスクへの対策</t>
  </si>
  <si>
    <t xml:space="preserve">                                                                                                                                                                                                                                                                      </t>
    <phoneticPr fontId="1"/>
  </si>
  <si>
    <t xml:space="preserve"> 2)　目的を超えた紐付け、事務に必要のない情報との紐付けが行われるリスクへの対策</t>
  </si>
  <si>
    <t xml:space="preserve"> 3)　権限のない者によって不正に使用されるリスクへの対策</t>
  </si>
  <si>
    <t xml:space="preserve"> 4)　委託先における不正な使用等のリスクへの対策</t>
  </si>
  <si>
    <t xml:space="preserve"> 5)　不正な提供・移転が行われるリスクへの対策(委託や情報提供ネットワークシステムを通じた提供を除く。)</t>
  </si>
  <si>
    <t xml:space="preserve"> 6)　情報提供ネットワークシステムを通じて目的外の入手が行われるリスクへの対策</t>
  </si>
  <si>
    <t xml:space="preserve"> 7)　情報提供ネットワークシステムを通じて不正な提供が行われるリスクへの対策</t>
  </si>
  <si>
    <t xml:space="preserve"> 8)　特定個人情報の漏えい・滅失・毀損リスクへの対策</t>
  </si>
  <si>
    <t xml:space="preserve"> 9)　従業者に対する教育・啓発</t>
  </si>
  <si>
    <r>
      <t xml:space="preserve"> 5)　不正な提供・移転が行われるリスクへの対策</t>
    </r>
    <r>
      <rPr>
        <sz val="7"/>
        <color theme="1"/>
        <rFont val="ＭＳ Ｐゴシック"/>
        <family val="3"/>
        <charset val="128"/>
        <scheme val="minor"/>
      </rPr>
      <t>(委託や情報提供ネットワークシステムを通じた提供を除く。)</t>
    </r>
    <phoneticPr fontId="1"/>
  </si>
  <si>
    <t>Ⅳリスク対策
８　人手を介在させる作業</t>
    <phoneticPr fontId="1"/>
  </si>
  <si>
    <t>Ⅳリスク対策
11　最も優先度が高いと考え
られる対策</t>
    <phoneticPr fontId="1"/>
  </si>
  <si>
    <t>（新規項目）</t>
    <rPh sb="1" eb="5">
      <t>シンキコウモク</t>
    </rPh>
    <phoneticPr fontId="1"/>
  </si>
  <si>
    <t>様式改正に伴う追加</t>
    <rPh sb="0" eb="4">
      <t>ヨウシキカイセイ</t>
    </rPh>
    <rPh sb="5" eb="6">
      <t>トモナ</t>
    </rPh>
    <rPh sb="7" eb="9">
      <t>ツイカ</t>
    </rPh>
    <phoneticPr fontId="1"/>
  </si>
  <si>
    <t>記載のとおり</t>
    <rPh sb="0" eb="2">
      <t>キサイ</t>
    </rPh>
    <phoneticPr fontId="1"/>
  </si>
  <si>
    <t>難病の患者に対する医療等に関する法律による特定医療費の支給等に関する事務　基礎項目評価書</t>
    <rPh sb="29" eb="30">
      <t>トウ</t>
    </rPh>
    <phoneticPr fontId="1"/>
  </si>
  <si>
    <t>大阪府知事は難病の患者に対する医療等に関する法律による特定医療費の支給に関する事務における特定個人情報ファイルの取扱いにあたり、特定個人情報ファイルの取扱いが個人のプライバシー等の権利利益に影響を及ぼしかねないことを認識し、特定個人情報の漏洩その他の事態を発生させるリスクを軽減させるために適切な措置を講じ、もって個人のプライバシー等の権利利益の保護に取り組んでいることを宣言する。</t>
    <phoneticPr fontId="1"/>
  </si>
  <si>
    <t>大阪府知事</t>
    <phoneticPr fontId="1"/>
  </si>
  <si>
    <t>難病の患者に対する医療等に関する法律による特定医療費の支給等に関する事務</t>
    <rPh sb="29" eb="30">
      <t>トウ</t>
    </rPh>
    <phoneticPr fontId="1"/>
  </si>
  <si>
    <t>特定個人情報ファイルは、次の事務に使用する。</t>
    <phoneticPr fontId="1"/>
  </si>
  <si>
    <t>支給認定申請の受理、その申請についての審査、申請が認定された場合の医療受給者証や指定難病にかかっている事実等を証明する登録者証の交付及び副本登録等。</t>
    <rPh sb="40" eb="44">
      <t>シテイナンビョウ</t>
    </rPh>
    <rPh sb="51" eb="54">
      <t>ジジツトウ</t>
    </rPh>
    <rPh sb="55" eb="57">
      <t>ショウメイ</t>
    </rPh>
    <rPh sb="59" eb="63">
      <t>トウロクシャショウ</t>
    </rPh>
    <rPh sb="66" eb="67">
      <t>オヨ</t>
    </rPh>
    <rPh sb="68" eb="70">
      <t>フクホン</t>
    </rPh>
    <rPh sb="70" eb="72">
      <t>トウロク</t>
    </rPh>
    <phoneticPr fontId="1"/>
  </si>
  <si>
    <t>特定医療費（指定難病）医療受給者ファイル</t>
    <phoneticPr fontId="1"/>
  </si>
  <si>
    <t>実施する</t>
  </si>
  <si>
    <t>健康医療部保健医療室</t>
    <phoneticPr fontId="1"/>
  </si>
  <si>
    <t>保健医療室長</t>
    <phoneticPr fontId="1"/>
  </si>
  <si>
    <t>府民文化部府政情報室情報公開課　公文書総合センター（府政情報センター）
〒540-8570　大阪市中央区大手前２丁目　大阪府庁本館　06-6944-6066
健康医療部保健医療室地域保健課　難病認定グループ
〒540-8570　大阪市中央区大手前２丁目　大阪府庁本館　06-6941-0351（内線2546）</t>
    <phoneticPr fontId="1"/>
  </si>
  <si>
    <t>○</t>
  </si>
  <si>
    <t>500人未満</t>
  </si>
  <si>
    <t>発生なし</t>
  </si>
  <si>
    <t>指定難病患者のうち、認定基準を満たす者に対して医療受給者証を交付の上、医療費助成を行う。
支給認定に際しては、患者の属する世帯の住民税の課税状況に応じ、自己負担限度額を決定する。
その他、患者の住所・氏名・生年月日その他情報を、医療受給者証等に反映させる。</t>
    <phoneticPr fontId="1"/>
  </si>
  <si>
    <t>Ⅰ　関連情報
１．特定個人情報ファイルを取り扱う事務
②事務の概要</t>
    <rPh sb="9" eb="13">
      <t>トクテイコジン</t>
    </rPh>
    <rPh sb="13" eb="15">
      <t>ジョウホウ</t>
    </rPh>
    <rPh sb="20" eb="21">
      <t>ト</t>
    </rPh>
    <rPh sb="22" eb="23">
      <t>アツカ</t>
    </rPh>
    <rPh sb="24" eb="26">
      <t>ジム</t>
    </rPh>
    <rPh sb="28" eb="30">
      <t>ジム</t>
    </rPh>
    <rPh sb="31" eb="33">
      <t>ガイヨウ</t>
    </rPh>
    <phoneticPr fontId="1"/>
  </si>
  <si>
    <t>大阪府公費負担医療給付システム、団体内統合宛名システム、中間サーバー、住民基本台帳ネットワークシステム</t>
    <phoneticPr fontId="1"/>
  </si>
  <si>
    <t>更新</t>
    <rPh sb="0" eb="2">
      <t>コウシン</t>
    </rPh>
    <phoneticPr fontId="1"/>
  </si>
  <si>
    <t>令和7年2月7日時点</t>
    <rPh sb="0" eb="2">
      <t>レイワ</t>
    </rPh>
    <rPh sb="3" eb="4">
      <t>ネン</t>
    </rPh>
    <rPh sb="5" eb="6">
      <t>ガツ</t>
    </rPh>
    <rPh sb="7" eb="8">
      <t>ニチ</t>
    </rPh>
    <rPh sb="8" eb="10">
      <t>ジテン</t>
    </rPh>
    <phoneticPr fontId="1"/>
  </si>
  <si>
    <t>マイナンバー利用事務におけるマイナンバー登録事務に係る横断的なガイドラインに従い、本人からマイナンバー取得の徹底や、住基ネット照会を行う際には４情報又は住所を含む３情報による照会を行うことを厳守している。難病の患者に対する医療等に関する法律による特定医療費の支給に関する事務では、上記の他、申請書に記載された個人番号及び本人情報のデータベースへの入力においては複数人での確認を行うようにしており、人為的ミスが発生するリスクへの対策は十分であると考えられる。</t>
    <phoneticPr fontId="1"/>
  </si>
  <si>
    <t>大阪府公費負担医療給付システム、団体内統合宛名システム、中間サーバー、住民基本台帳ネットワークシステム、Public Medical Hub（PMH）</t>
    <rPh sb="16" eb="18">
      <t>ダンタイ</t>
    </rPh>
    <rPh sb="18" eb="19">
      <t>ウチ</t>
    </rPh>
    <phoneticPr fontId="1"/>
  </si>
  <si>
    <t>大阪府公費負担医療給付システム、団体内統合宛名システム、中間サーバー、住民基本台帳ネットワークシステム、Public Medical Hub（PMH）</t>
    <rPh sb="0" eb="3">
      <t>オオサカフ</t>
    </rPh>
    <rPh sb="3" eb="5">
      <t>コウヒ</t>
    </rPh>
    <rPh sb="5" eb="7">
      <t>フタン</t>
    </rPh>
    <rPh sb="7" eb="9">
      <t>イリョウ</t>
    </rPh>
    <rPh sb="9" eb="11">
      <t>キュウフ</t>
    </rPh>
    <rPh sb="16" eb="19">
      <t>ダンタイナイ</t>
    </rPh>
    <phoneticPr fontId="1"/>
  </si>
  <si>
    <t>Ⅰ　関連情報
３．個人番号の利用</t>
    <rPh sb="9" eb="13">
      <t>コジンバンゴウ</t>
    </rPh>
    <rPh sb="14" eb="16">
      <t>リヨウ</t>
    </rPh>
    <phoneticPr fontId="1"/>
  </si>
  <si>
    <t>・行政手続における特定の個人を識別するための番号の利用等に関する法律（平成２５年法律第２７号。以下、「番号法」という。）第9条第1項　別表第一の98の項
・番号法別表の主務省令で定める事務を定める命令（平成２６年内閣府・総務省令第５号）第71条</t>
    <rPh sb="69" eb="70">
      <t>ダイ</t>
    </rPh>
    <rPh sb="70" eb="71">
      <t>イチ</t>
    </rPh>
    <phoneticPr fontId="1"/>
  </si>
  <si>
    <t>（情報照会）
・番号法第19条第8号　　別表第二　120の項
・番号法別表第二の主務省令で定める事務及び情報を定める命令（平成２６年内閣府・総務省令第７号）　　第59条の3
（情報提供）
・番号法第19条第8号　　別表第二　10、14、26、55、56の2、79、87、108の項
・番号法別表第二の主務省令で定める事務及び情報を定める命令（平成２６年内閣府・総務省令第７号）　　第9条、第11条、第19条、第29条、第30条、第42条、第44条及び第55条
　　</t>
    <phoneticPr fontId="1"/>
  </si>
  <si>
    <t>健康医療部保健医療室地域保健課　難病認定グループ
〒540-8570　大阪市中央区大手前２丁目　大阪府庁本館　06-6941-0351（内線2546）</t>
    <phoneticPr fontId="1"/>
  </si>
  <si>
    <t>Ⅰ　関連情報
４．情報提供ネットワークシステムによる情報連携
②法令上の根拠</t>
    <rPh sb="9" eb="11">
      <t>ジョウホウ</t>
    </rPh>
    <rPh sb="11" eb="13">
      <t>テイキョウ</t>
    </rPh>
    <rPh sb="26" eb="28">
      <t>ジョウホウ</t>
    </rPh>
    <rPh sb="28" eb="30">
      <t>レンケイ</t>
    </rPh>
    <rPh sb="32" eb="35">
      <t>ホウレイジョウ</t>
    </rPh>
    <rPh sb="36" eb="38">
      <t>コンキョ</t>
    </rPh>
    <phoneticPr fontId="1"/>
  </si>
  <si>
    <t>Ⅰ　関連情報
１．特定個人情報ファイルを取り扱う事務
③システムの名称</t>
    <rPh sb="9" eb="13">
      <t>トクテイコジン</t>
    </rPh>
    <rPh sb="13" eb="15">
      <t>ジョウホウ</t>
    </rPh>
    <rPh sb="20" eb="21">
      <t>ト</t>
    </rPh>
    <rPh sb="22" eb="23">
      <t>アツカ</t>
    </rPh>
    <rPh sb="24" eb="26">
      <t>ジム</t>
    </rPh>
    <rPh sb="33" eb="35">
      <t>メイショウ</t>
    </rPh>
    <phoneticPr fontId="1"/>
  </si>
  <si>
    <t>Ⅱしきい値判断項目
1.対象人数
いつ時点の計数か</t>
    <rPh sb="4" eb="5">
      <t>チ</t>
    </rPh>
    <rPh sb="5" eb="7">
      <t>ハンダン</t>
    </rPh>
    <rPh sb="7" eb="9">
      <t>コウモク</t>
    </rPh>
    <rPh sb="12" eb="14">
      <t>タイショウ</t>
    </rPh>
    <rPh sb="14" eb="16">
      <t>ニンズウ</t>
    </rPh>
    <rPh sb="19" eb="21">
      <t>ジテン</t>
    </rPh>
    <rPh sb="22" eb="24">
      <t>ケイスウ</t>
    </rPh>
    <phoneticPr fontId="1"/>
  </si>
  <si>
    <t>Ⅱしきい値判断項目
2.取扱者数
いつ時点の計数か</t>
    <rPh sb="4" eb="5">
      <t>チ</t>
    </rPh>
    <rPh sb="5" eb="7">
      <t>ハンダン</t>
    </rPh>
    <rPh sb="7" eb="9">
      <t>コウモク</t>
    </rPh>
    <rPh sb="12" eb="15">
      <t>トリアツカイシャ</t>
    </rPh>
    <rPh sb="15" eb="16">
      <t>スウ</t>
    </rPh>
    <rPh sb="19" eb="21">
      <t>ジテン</t>
    </rPh>
    <rPh sb="22" eb="24">
      <t>ケイスウ</t>
    </rPh>
    <phoneticPr fontId="1"/>
  </si>
  <si>
    <t>令和6年3月1日時点</t>
    <rPh sb="0" eb="2">
      <t>レイワ</t>
    </rPh>
    <rPh sb="3" eb="4">
      <t>ネン</t>
    </rPh>
    <rPh sb="5" eb="6">
      <t>ガツ</t>
    </rPh>
    <rPh sb="7" eb="8">
      <t>ニチ</t>
    </rPh>
    <rPh sb="8" eb="10">
      <t>ジテン</t>
    </rPh>
    <phoneticPr fontId="1"/>
  </si>
  <si>
    <t>（情報照会）
番号法第19条第８号に基づく主務省令第２条の表 158の項
（情報提供）
番号法第19条第８号に基づく主務省令第２条の表 42、80、125、161の項</t>
    <phoneticPr fontId="1"/>
  </si>
  <si>
    <t>・番号法第9条第1項　別表　131の項
・番号法別表の主務省令で定める事務を定める命令　　第71条各号
・番号法19条６号</t>
    <phoneticPr fontId="1"/>
  </si>
  <si>
    <t>Ⅰ　関連情報　３．個人番号の利用　法令上の根拠</t>
    <rPh sb="2" eb="4">
      <t>カンレン</t>
    </rPh>
    <rPh sb="4" eb="6">
      <t>ジョウホウ</t>
    </rPh>
    <rPh sb="9" eb="11">
      <t>コジン</t>
    </rPh>
    <rPh sb="11" eb="13">
      <t>バンゴウ</t>
    </rPh>
    <rPh sb="14" eb="16">
      <t>リヨウ</t>
    </rPh>
    <rPh sb="17" eb="20">
      <t>ホウレイジョウ</t>
    </rPh>
    <rPh sb="21" eb="23">
      <t>コンキョ</t>
    </rPh>
    <phoneticPr fontId="1"/>
  </si>
  <si>
    <t>番号法第９条第１項　　別表第一の97の項</t>
    <phoneticPr fontId="1"/>
  </si>
  <si>
    <t>行政手続における特定の個人を識別するための番号の利用等に関する法律（以下、「番号法」という。）第９条第１項　別表第一の97の項</t>
    <phoneticPr fontId="1"/>
  </si>
  <si>
    <t>重要な変更に当たらないため
（法律名の正式表記による）</t>
    <rPh sb="0" eb="2">
      <t>ジュウヨウ</t>
    </rPh>
    <rPh sb="3" eb="5">
      <t>ヘンコウ</t>
    </rPh>
    <rPh sb="6" eb="7">
      <t>ア</t>
    </rPh>
    <rPh sb="15" eb="17">
      <t>ホウリツ</t>
    </rPh>
    <rPh sb="19" eb="21">
      <t>セイシキ</t>
    </rPh>
    <rPh sb="21" eb="23">
      <t>ヒョウキ</t>
    </rPh>
    <phoneticPr fontId="1"/>
  </si>
  <si>
    <t>Ⅰ　関連情報　5.評価実施機関における担当部署
②所属長の役職名</t>
    <rPh sb="2" eb="4">
      <t>カンレン</t>
    </rPh>
    <rPh sb="4" eb="6">
      <t>ジョウホウ</t>
    </rPh>
    <rPh sb="9" eb="15">
      <t>ヒョウカジッシキカン</t>
    </rPh>
    <rPh sb="19" eb="23">
      <t>タントウブショ</t>
    </rPh>
    <rPh sb="25" eb="28">
      <t>ショゾクチョウ</t>
    </rPh>
    <rPh sb="29" eb="32">
      <t>ヤクショクナ</t>
    </rPh>
    <phoneticPr fontId="1"/>
  </si>
  <si>
    <t>室長　西野誠</t>
    <rPh sb="0" eb="2">
      <t>シツチョウ</t>
    </rPh>
    <rPh sb="3" eb="5">
      <t>ニシノ</t>
    </rPh>
    <rPh sb="5" eb="6">
      <t>マコト</t>
    </rPh>
    <phoneticPr fontId="1"/>
  </si>
  <si>
    <t>保健医療室長</t>
    <rPh sb="0" eb="2">
      <t>ホケン</t>
    </rPh>
    <rPh sb="2" eb="4">
      <t>イリョウ</t>
    </rPh>
    <rPh sb="4" eb="6">
      <t>シツチョウ</t>
    </rPh>
    <phoneticPr fontId="1"/>
  </si>
  <si>
    <t>Ⅳリスク対策</t>
    <rPh sb="4" eb="6">
      <t>タイサク</t>
    </rPh>
    <phoneticPr fontId="1"/>
  </si>
  <si>
    <t>―</t>
    <phoneticPr fontId="1"/>
  </si>
  <si>
    <t>評価書記載のとおり</t>
    <rPh sb="0" eb="2">
      <t>ヒョウカ</t>
    </rPh>
    <rPh sb="2" eb="3">
      <t>ショ</t>
    </rPh>
    <rPh sb="3" eb="5">
      <t>キサイ</t>
    </rPh>
    <phoneticPr fontId="1"/>
  </si>
  <si>
    <t>Ⅰ　関連情報　
１③システムの名称</t>
    <rPh sb="2" eb="4">
      <t>カンレン</t>
    </rPh>
    <rPh sb="4" eb="6">
      <t>ジョウホウ</t>
    </rPh>
    <rPh sb="15" eb="17">
      <t>メイショウ</t>
    </rPh>
    <phoneticPr fontId="1"/>
  </si>
  <si>
    <t>難病医療費管理システム、団体内統合宛名システム、中間サーバー、住民基本台帳ネットワークシステム</t>
    <rPh sb="0" eb="2">
      <t>ナンビョウ</t>
    </rPh>
    <rPh sb="2" eb="5">
      <t>イリョウヒ</t>
    </rPh>
    <rPh sb="5" eb="7">
      <t>カンリ</t>
    </rPh>
    <rPh sb="12" eb="14">
      <t>ダンタイ</t>
    </rPh>
    <rPh sb="14" eb="15">
      <t>ナイ</t>
    </rPh>
    <rPh sb="15" eb="17">
      <t>トウゴウ</t>
    </rPh>
    <rPh sb="17" eb="19">
      <t>アテナ</t>
    </rPh>
    <rPh sb="24" eb="26">
      <t>チュウカン</t>
    </rPh>
    <rPh sb="31" eb="33">
      <t>ジュウミン</t>
    </rPh>
    <rPh sb="33" eb="35">
      <t>キホン</t>
    </rPh>
    <rPh sb="35" eb="37">
      <t>ダイチョウ</t>
    </rPh>
    <phoneticPr fontId="1"/>
  </si>
  <si>
    <t>行政手続における特定の個人を識別するための番号の利用等に関する法律（以下、「番号法」という。）第9条第1項　別表第一の97の項</t>
    <phoneticPr fontId="1"/>
  </si>
  <si>
    <t>・行政手続における特定の個人を識別するための番号の利用等に関する法律（以下、「番号法」という。）第9条第1項　別表第一の98の項
・番号法別表第一の主務省令で定める事務を定める命令（平成２６年内閣府・総務省令第５号）第71条</t>
    <phoneticPr fontId="1"/>
  </si>
  <si>
    <t>Ⅰ　関連情報　４．情報提供ネットワークシステムによる情報連携　②法令上の根拠</t>
    <rPh sb="2" eb="4">
      <t>カンレン</t>
    </rPh>
    <rPh sb="4" eb="6">
      <t>ジョウホウ</t>
    </rPh>
    <rPh sb="9" eb="11">
      <t>ジョウホウ</t>
    </rPh>
    <rPh sb="11" eb="13">
      <t>テイキョウ</t>
    </rPh>
    <rPh sb="26" eb="28">
      <t>ジョウホウ</t>
    </rPh>
    <rPh sb="28" eb="30">
      <t>レンケイ</t>
    </rPh>
    <phoneticPr fontId="1"/>
  </si>
  <si>
    <t>（情報提供）
番号法第19条第7号　　別表第二　26、56の2、87の項
（情報照会）
番号法第19条第7号　　別表第二　119の項</t>
    <phoneticPr fontId="1"/>
  </si>
  <si>
    <t>（情報提供）
・番号法第19条第7号　　別表第二　26、56の2、87の項
・番号法別表第二の主務省令で定める事務及び情報を定める命令（平成２６年内閣府・総務省令第７号）　
　　第19条第1号リ及び第2号から第6号まで　
　　第30条第6号
　　第44条第1号リ及び第2号から第6号まで
（情報照会）
・番号法第19条第7号　　別表第二　120の項
・番号法別表第二の主務省令で定める事務及び情報を定める命令（平成２６年内閣府・総務省令第７号）
　　第59条の3</t>
    <phoneticPr fontId="1"/>
  </si>
  <si>
    <t>Ⅰ　関連情報　４．情報提供ネットワークシステムによる情報連携　②法令上の根拠</t>
    <phoneticPr fontId="1"/>
  </si>
  <si>
    <t>（情報提供）
・番号法第19条第8号　　別表第二　26、56の2、87の項
・番号法別表第二の主務省令で定める事務及び情報を定める命令（平成２６年内閣府・総務省令第７号）　
　　第19条第1号リ及び第2号から第6号まで　
　　第30条第1号ヘ、第2号及び第3号ヘ
　　第44条第1号リ及び第2号から第6号まで
（情報照会）
・番号法第19条第8号　　別表第二　120の項
・番号法別表第二の主務省令で定める事務及び情報を定める命令（平成２６年内閣府・総務省令第７号）
　　第59条の3</t>
    <rPh sb="122" eb="123">
      <t>ダイ</t>
    </rPh>
    <rPh sb="124" eb="125">
      <t>ゴウ</t>
    </rPh>
    <rPh sb="125" eb="126">
      <t>オヨ</t>
    </rPh>
    <rPh sb="127" eb="128">
      <t>ダイ</t>
    </rPh>
    <rPh sb="129" eb="130">
      <t>ゴウ</t>
    </rPh>
    <phoneticPr fontId="1"/>
  </si>
  <si>
    <t>（情報提供）
・番号法第19条第8号　　別表第二　26、56の2、87の項
・番号法別表第二の主務省令で定める事務及び情報を定める命令（平成２６年内閣府・総務省令第７号）　
　　第19条第1号リ及び第2号から第6号まで　
　　第30条第1号ト、第2号及び第3号ト
　　第44条第1号リ及び第2号から第6号まで
（情報照会）
・番号法第19条第8号　　別表第二　120の項
・番号法別表第二の主務省令で定める事務及び情報を定める命令（平成２６年内閣府・総務省令第７号）
　　第59条の3</t>
    <rPh sb="122" eb="123">
      <t>ダイ</t>
    </rPh>
    <rPh sb="124" eb="125">
      <t>ゴウ</t>
    </rPh>
    <rPh sb="125" eb="126">
      <t>オヨ</t>
    </rPh>
    <rPh sb="127" eb="128">
      <t>ダイ</t>
    </rPh>
    <rPh sb="129" eb="130">
      <t>ゴウ</t>
    </rPh>
    <phoneticPr fontId="1"/>
  </si>
  <si>
    <t>表紙／評価書名及び
Ⅰ関連情報　1.特定個人情報ファイルを取り扱う事務　①事務の名称</t>
    <rPh sb="0" eb="2">
      <t>ヒョウシ</t>
    </rPh>
    <rPh sb="3" eb="7">
      <t>ヒョウカショメイ</t>
    </rPh>
    <rPh sb="7" eb="8">
      <t>オヨ</t>
    </rPh>
    <rPh sb="11" eb="15">
      <t>カンレンジョウホウ</t>
    </rPh>
    <rPh sb="18" eb="20">
      <t>トクテイ</t>
    </rPh>
    <rPh sb="20" eb="24">
      <t>コジンジョウホウ</t>
    </rPh>
    <rPh sb="29" eb="30">
      <t>ト</t>
    </rPh>
    <rPh sb="31" eb="32">
      <t>アツカ</t>
    </rPh>
    <rPh sb="33" eb="35">
      <t>ジム</t>
    </rPh>
    <rPh sb="37" eb="39">
      <t>ジム</t>
    </rPh>
    <rPh sb="40" eb="42">
      <t>メイショウ</t>
    </rPh>
    <phoneticPr fontId="1"/>
  </si>
  <si>
    <t>難病の患者に対する医療費等に関する法律による特定医療費の支給に関する事務　基礎項目評価</t>
    <rPh sb="0" eb="2">
      <t>ナンビョウ</t>
    </rPh>
    <rPh sb="3" eb="5">
      <t>カンジャ</t>
    </rPh>
    <rPh sb="6" eb="7">
      <t>タイ</t>
    </rPh>
    <rPh sb="9" eb="13">
      <t>イリョウヒトウ</t>
    </rPh>
    <rPh sb="14" eb="15">
      <t>カン</t>
    </rPh>
    <rPh sb="17" eb="19">
      <t>ホウリツ</t>
    </rPh>
    <rPh sb="22" eb="24">
      <t>トクテイ</t>
    </rPh>
    <rPh sb="24" eb="27">
      <t>イリョウヒ</t>
    </rPh>
    <rPh sb="28" eb="30">
      <t>シキュウ</t>
    </rPh>
    <rPh sb="31" eb="32">
      <t>カン</t>
    </rPh>
    <rPh sb="34" eb="36">
      <t>ジム</t>
    </rPh>
    <rPh sb="37" eb="41">
      <t>キソコウモク</t>
    </rPh>
    <rPh sb="41" eb="43">
      <t>ヒョウカ</t>
    </rPh>
    <phoneticPr fontId="1"/>
  </si>
  <si>
    <t>難病の患者に対する医療費等に関する法律による特定医療費の支給等に関する事務　基礎項目評価</t>
    <rPh sb="0" eb="2">
      <t>ナンビョウ</t>
    </rPh>
    <rPh sb="3" eb="5">
      <t>カンジャ</t>
    </rPh>
    <rPh sb="6" eb="7">
      <t>タイ</t>
    </rPh>
    <rPh sb="9" eb="13">
      <t>イリョウヒトウ</t>
    </rPh>
    <rPh sb="14" eb="15">
      <t>カン</t>
    </rPh>
    <rPh sb="17" eb="19">
      <t>ホウリツ</t>
    </rPh>
    <rPh sb="22" eb="24">
      <t>トクテイ</t>
    </rPh>
    <rPh sb="24" eb="27">
      <t>イリョウヒ</t>
    </rPh>
    <rPh sb="28" eb="30">
      <t>シキュウ</t>
    </rPh>
    <rPh sb="30" eb="31">
      <t>トウ</t>
    </rPh>
    <rPh sb="32" eb="33">
      <t>カン</t>
    </rPh>
    <rPh sb="35" eb="37">
      <t>ジム</t>
    </rPh>
    <rPh sb="38" eb="42">
      <t>キソコウモク</t>
    </rPh>
    <rPh sb="42" eb="44">
      <t>ヒョウカ</t>
    </rPh>
    <phoneticPr fontId="1"/>
  </si>
  <si>
    <t>Ⅰ関連情報　1.特定個人情報ファイルを取り扱う事務　②事務の概要</t>
    <rPh sb="27" eb="29">
      <t>ジム</t>
    </rPh>
    <rPh sb="30" eb="32">
      <t>ガイヨウ</t>
    </rPh>
    <phoneticPr fontId="1"/>
  </si>
  <si>
    <t>指定難病患者のうち、認定基準を満たす者に対して医療受給者証を交付の上、医療費助成を行う。支給認定に際しては、患者の属する世帯の住民税の課税状況に応じ、自己負担限度額を決定する。その他、患者の住所・氏名・生年月日その他情報を、医療受給者証に反映させる。
特定個人情報ファイルは、次の事務に使用する。
支給認定申請の受理、その申請についての審査、申請が認定された場合の医療受給者証の交付等。</t>
    <phoneticPr fontId="1"/>
  </si>
  <si>
    <t>指定難病患者のうち、認定基準を満たす者に対して医療受給者証を交付の上、医療費助成を行う。支給認定に際しては、患者の属する世帯の住民税の課税状況に応じ、自己負担限度額を決定する。その他、患者の住所・氏名・生年月日その他情報を、医療受給者証等に反映させる。
特定個人情報ファイルは、次の事務に使用する。
支給認定申請の受理、その申請についての審査、申請が認定された場合の医療受給者証や指定難病にかかっている事実等を証明する登録者証の交付及び副本登録等。</t>
    <rPh sb="216" eb="217">
      <t>オヨ</t>
    </rPh>
    <rPh sb="218" eb="222">
      <t>フクホントウロク</t>
    </rPh>
    <phoneticPr fontId="1"/>
  </si>
  <si>
    <t>3.個人番号の利用　②法令上の根拠</t>
    <rPh sb="2" eb="6">
      <t>コジンバンゴウ</t>
    </rPh>
    <rPh sb="7" eb="9">
      <t>リヨウ</t>
    </rPh>
    <rPh sb="11" eb="14">
      <t>ホウレイジョウ</t>
    </rPh>
    <rPh sb="15" eb="17">
      <t>コンキョ</t>
    </rPh>
    <phoneticPr fontId="1"/>
  </si>
  <si>
    <t>・行政手続における特定の個人を識別するための番号の利用等に関する法律（平成２５年法律第２７号。以下、「番号法」という。）第9条第1項　別表第一の98の項
・番号法別表第一の主務省令で定める事務を定める命令（平成２６年内閣府・総務省令第５号）第71条</t>
    <rPh sb="35" eb="37">
      <t>ヘイセイ</t>
    </rPh>
    <rPh sb="39" eb="40">
      <t>ネン</t>
    </rPh>
    <rPh sb="40" eb="42">
      <t>ホウリツ</t>
    </rPh>
    <rPh sb="42" eb="43">
      <t>ダイ</t>
    </rPh>
    <rPh sb="45" eb="46">
      <t>ゴウ</t>
    </rPh>
    <phoneticPr fontId="1"/>
  </si>
  <si>
    <t>4.情報提供ネットワークシステムによる情報連携　②法令上の根拠</t>
    <rPh sb="2" eb="4">
      <t>ジョウホウ</t>
    </rPh>
    <rPh sb="4" eb="6">
      <t>テイキョウ</t>
    </rPh>
    <rPh sb="19" eb="21">
      <t>ジョウホウ</t>
    </rPh>
    <rPh sb="21" eb="23">
      <t>レンケイ</t>
    </rPh>
    <rPh sb="25" eb="28">
      <t>ホウレイジョウ</t>
    </rPh>
    <rPh sb="29" eb="31">
      <t>コンキョ</t>
    </rPh>
    <phoneticPr fontId="1"/>
  </si>
  <si>
    <t>（情報提供）
・番号法第19条第8号
　別表第二　26、56の2、87の項
・番号法別表第二の主務省令で定める事務及び情報を定める命令（平成２６年内閣府・総務省令第７号）　　　
　　第19条第1号リ及び第2号から第6号まで
　　第30条第1号ト、第2号及び第3号ト
　　第44条第1号リ及び第2号から第6号まで
（情報照会）
・番号法第19条第8号
　別表第二　120の項
・番号法別表第二の主務省令で定める事務及び情報を定める命令（平成２６年内閣府・総務省令第７号）　第59条の3</t>
    <phoneticPr fontId="1"/>
  </si>
  <si>
    <t>（情報照会）
・番号法第19条第8号　　
　別表第二　120の項
・番号法別表第二の主務省令で定める事務及び情報を定める命令（平成２６年内閣府・総務省令第７号）　第59条の3
（情報提供）
・番号法第19条第8号
　別表第二の10、14、26、55、56の2、79、87、108の項
・番号法別表第二の主務省令で定める事務及び情報を定める命令（平成２６年内閣府・総務省令第７号）　第9条、第11条、第19条、第29条、第30条、第42条、第44条及び第55条</t>
    <phoneticPr fontId="1"/>
  </si>
  <si>
    <t>Ⅱしきい値判断項目
1.対象人数
2.取扱者数
いつ時点の計数か</t>
    <rPh sb="4" eb="5">
      <t>チ</t>
    </rPh>
    <rPh sb="5" eb="7">
      <t>ハンダン</t>
    </rPh>
    <rPh sb="7" eb="9">
      <t>コウモク</t>
    </rPh>
    <rPh sb="12" eb="14">
      <t>タイショウ</t>
    </rPh>
    <rPh sb="14" eb="16">
      <t>ニンズウ</t>
    </rPh>
    <rPh sb="19" eb="22">
      <t>トリアツカイシャ</t>
    </rPh>
    <rPh sb="22" eb="23">
      <t>スウ</t>
    </rPh>
    <rPh sb="26" eb="28">
      <t>ジテン</t>
    </rPh>
    <rPh sb="29" eb="31">
      <t>ケイスウ</t>
    </rPh>
    <phoneticPr fontId="1"/>
  </si>
  <si>
    <t>令和2年4月1日時点</t>
    <rPh sb="0" eb="2">
      <t>レイワ</t>
    </rPh>
    <rPh sb="3" eb="4">
      <t>ネン</t>
    </rPh>
    <rPh sb="5" eb="6">
      <t>ガツ</t>
    </rPh>
    <rPh sb="7" eb="8">
      <t>ニチ</t>
    </rPh>
    <rPh sb="8" eb="10">
      <t>ジテン</t>
    </rPh>
    <phoneticPr fontId="1"/>
  </si>
  <si>
    <t>法改正に伴う変更</t>
    <rPh sb="0" eb="3">
      <t>ホウカイセイ</t>
    </rPh>
    <rPh sb="4" eb="5">
      <t>トモナ</t>
    </rPh>
    <rPh sb="6" eb="8">
      <t>ヘンコウ</t>
    </rPh>
    <phoneticPr fontId="1"/>
  </si>
  <si>
    <t>指定難病患者のうち、認定基準を満たす者に対して医療受給者証を交付の上、医療費助成を行う。支給認定に際しては、患者の属する世帯の住民税の課税状況に応じ、自己負担限度額を決定する。その他、患者の住所・氏名・生年月日その他情報を、医療受給者証等に反映させる他、申請に応じて要支援者に対する証明に関する情報を提供する。また、次のとおりPublic Medical  Hub（PMH）を活用した情報連携を行う。
＜Public Medical Hub（PMH）を活用した情報連携に係る指定難病医療費の支給に関する事務＞
・情報連携のため、本府は、Public Medical Hub（PMH）へ本事務に係る対象者の個人番号を含む対象者情報、公費資格情報の紐付け及び登録を行う。
・住民は、マイナポータルを介して、自身の本事務に係る公費医療費助成の資格情報の取得/閲覧が可能となる。
・住民が、医療機関受診時に公費医療費助成の給付を受ける際に、従来の紙の受給者証に代えて、マイナンバーカードをオンライン資格確認端末で用いることにより、資格情報を医療機関が取得/閲覧することが可能となる。</t>
    <rPh sb="118" eb="119">
      <t>トウ</t>
    </rPh>
    <rPh sb="266" eb="267">
      <t>フ</t>
    </rPh>
    <phoneticPr fontId="1"/>
  </si>
  <si>
    <t>指定難病患者のうち、認定基準を満たす者に対して医療受給者証を交付の上、医療費助成を行う。支給認定に際しては、患者の属する世帯の住民税の課税状況に応じ、自己負担限度額を決定する。その他、患者の住所・氏名・生年月日その他情報を、医療受給者証等に反映させる他、申請に応じて要支援者に対する証明に関する情報を提供する。また、次のとおりPublic Medical  Hub（PMH）を活用した情報連携を行う。
＜Public Medical Hub（PMH）を活用した情報連携に係る指定難病医療費の支給に関する事務＞
・情報連携のため、本府は、Public Medical Hub（PMH）へ本事務に係る対象者の個人番号を含む対象者情報、公費資格情報の紐付け及び登録を行う。
・住民は、マイナポータルを介して、自身の本事務に係る公費医療費助成の資格情報の取得/閲覧が可能となる。
・住民が、医療機関受診時に公費医療費助成の給付を受ける際に、従来の紙の受給者証に代えて、マイナンバーカードをオンライン資格確認端末で用いることにより、資格情報を医療機関が取得/閲覧することが可能となる。</t>
    <rPh sb="266" eb="267">
      <t>フ</t>
    </rPh>
    <phoneticPr fontId="1"/>
  </si>
  <si>
    <t>10万人以上30万人未満</t>
  </si>
  <si>
    <t>Ⅱしきい値判断項目
1.対象人数
評価対象の事務の対象人数は何人か
いつ時点の計数か</t>
    <rPh sb="17" eb="21">
      <t>ヒョウカタイショウ</t>
    </rPh>
    <rPh sb="22" eb="24">
      <t>ジム</t>
    </rPh>
    <rPh sb="25" eb="27">
      <t>タイショウ</t>
    </rPh>
    <rPh sb="27" eb="29">
      <t>ニンズウ</t>
    </rPh>
    <rPh sb="30" eb="32">
      <t>ナンニン</t>
    </rPh>
    <phoneticPr fontId="1"/>
  </si>
  <si>
    <t>１万人以上１０万人未満
令和７年２月７日</t>
    <rPh sb="2" eb="5">
      <t>ニンイジョウ</t>
    </rPh>
    <rPh sb="7" eb="9">
      <t>マンニン</t>
    </rPh>
    <rPh sb="9" eb="11">
      <t>ミマン</t>
    </rPh>
    <rPh sb="12" eb="14">
      <t>レイワ</t>
    </rPh>
    <rPh sb="15" eb="16">
      <t>ネン</t>
    </rPh>
    <rPh sb="17" eb="18">
      <t>ガツ</t>
    </rPh>
    <rPh sb="19" eb="20">
      <t>ニチ</t>
    </rPh>
    <phoneticPr fontId="1"/>
  </si>
  <si>
    <t>Ⅲしきい値判断結果
しきい値判断結果</t>
    <rPh sb="4" eb="5">
      <t>チ</t>
    </rPh>
    <rPh sb="5" eb="9">
      <t>ハンダンケッカ</t>
    </rPh>
    <rPh sb="13" eb="14">
      <t>チ</t>
    </rPh>
    <rPh sb="14" eb="18">
      <t>ハンダンケッカ</t>
    </rPh>
    <phoneticPr fontId="1"/>
  </si>
  <si>
    <t>基礎項目評価の実施が義務付けられる</t>
    <rPh sb="0" eb="4">
      <t>キソコウモク</t>
    </rPh>
    <rPh sb="4" eb="6">
      <t>ヒョウカ</t>
    </rPh>
    <rPh sb="7" eb="9">
      <t>ジッシ</t>
    </rPh>
    <rPh sb="10" eb="13">
      <t>ギムツ</t>
    </rPh>
    <phoneticPr fontId="1"/>
  </si>
  <si>
    <t>礎項目評価書及び重点項目評価書</t>
    <phoneticPr fontId="1"/>
  </si>
  <si>
    <t>基礎項目評価書及び重点項目評価書が義務付けられる</t>
    <rPh sb="0" eb="2">
      <t>キソ</t>
    </rPh>
    <rPh sb="17" eb="20">
      <t>ギムツ</t>
    </rPh>
    <phoneticPr fontId="1"/>
  </si>
  <si>
    <t>基礎項目評価書</t>
    <rPh sb="0" eb="6">
      <t>キソコウモクヒョウカ</t>
    </rPh>
    <rPh sb="6" eb="7">
      <t>ショ</t>
    </rPh>
    <phoneticPr fontId="1"/>
  </si>
  <si>
    <t>Ⅳリスク対策
１．提出する特定個人情報評価書の種類</t>
    <rPh sb="4" eb="6">
      <t>タイサク</t>
    </rPh>
    <rPh sb="9" eb="11">
      <t>テイシュツ</t>
    </rPh>
    <rPh sb="13" eb="19">
      <t>トクテイコジンジョウホウ</t>
    </rPh>
    <rPh sb="19" eb="22">
      <t>ヒョウカショ</t>
    </rPh>
    <rPh sb="23" eb="25">
      <t>シュルイ</t>
    </rPh>
    <phoneticPr fontId="1"/>
  </si>
  <si>
    <t>１０万人以上３０万人未満
令和８年８月１日</t>
    <rPh sb="2" eb="6">
      <t>マンニンイジョウ</t>
    </rPh>
    <rPh sb="8" eb="10">
      <t>マンニン</t>
    </rPh>
    <rPh sb="10" eb="12">
      <t>ミマン</t>
    </rPh>
    <rPh sb="13" eb="15">
      <t>レイワ</t>
    </rPh>
    <rPh sb="16" eb="17">
      <t>ネン</t>
    </rPh>
    <rPh sb="18" eb="19">
      <t>ガツ</t>
    </rPh>
    <rPh sb="20" eb="21">
      <t>ニチ</t>
    </rPh>
    <phoneticPr fontId="1"/>
  </si>
  <si>
    <t>Ⅱしきい値判断項目
1.取扱者数
いつ時点の計数か</t>
    <rPh sb="12" eb="14">
      <t>トリアツカイ</t>
    </rPh>
    <rPh sb="14" eb="15">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</si>
</sst>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 時点&quot;"/>
    <numFmt numFmtId="177" formatCode="\ \ [$-411]ggge&quot;年&quot;m&quot;月&quot;d&quot;日&quot;"/>
  </numFmts>
  <fonts count="23">
    <font>
      <sz val="11"/>
      <color theme="1"/>
      <name val="ＭＳ Ｐゴシック"/>
      <family val="2"/>
      <charset val="128"/>
      <scheme val="minor"/>
    </font>
    <font>
      <sz val="6"/>
      <name val="ＭＳ Ｐゴシック"/>
      <family val="2"/>
      <charset val="128"/>
      <scheme val="minor"/>
    </font>
    <font>
      <b/>
      <sz val="10"/>
      <color theme="0"/>
      <name val="ＭＳ Ｐゴシック"/>
      <family val="3"/>
      <charset val="128"/>
      <scheme val="minor"/>
    </font>
    <font>
      <sz val="9"/>
      <color theme="1"/>
      <name val="ＭＳ Ｐゴシック"/>
      <family val="3"/>
      <charset val="128"/>
      <scheme val="minor"/>
    </font>
    <font>
      <b/>
      <sz val="16"/>
      <color theme="0"/>
      <name val="ＭＳ Ｐゴシック"/>
      <family val="3"/>
      <charset val="128"/>
      <scheme val="minor"/>
    </font>
    <font>
      <b/>
      <sz val="14"/>
      <color theme="1"/>
      <name val="ＭＳ Ｐゴシック"/>
      <family val="3"/>
      <charset val="128"/>
      <scheme val="minor"/>
    </font>
    <font>
      <sz val="10"/>
      <color theme="1"/>
      <name val="ＭＳ Ｐゴシック"/>
      <family val="3"/>
      <charset val="128"/>
      <scheme val="minor"/>
    </font>
    <font>
      <sz val="9"/>
      <name val="ＭＳ Ｐゴシック"/>
      <family val="3"/>
      <charset val="128"/>
      <scheme val="minor"/>
    </font>
    <font>
      <b/>
      <sz val="10"/>
      <color theme="1"/>
      <name val="ＭＳ Ｐゴシック"/>
      <family val="3"/>
      <charset val="128"/>
      <scheme val="minor"/>
    </font>
    <font>
      <sz val="16"/>
      <color theme="1"/>
      <name val="ＭＳ Ｐゴシック"/>
      <family val="3"/>
      <charset val="128"/>
      <scheme val="minor"/>
    </font>
    <font>
      <b/>
      <sz val="15"/>
      <color theme="1"/>
      <name val="ＭＳ Ｐゴシック"/>
      <family val="3"/>
      <charset val="128"/>
      <scheme val="minor"/>
    </font>
    <font>
      <b/>
      <sz val="24"/>
      <color theme="1"/>
      <name val="ＭＳ Ｐゴシック"/>
      <family val="3"/>
      <charset val="128"/>
      <scheme val="minor"/>
    </font>
    <font>
      <sz val="9"/>
      <color rgb="FFFF0000"/>
      <name val="ＭＳ Ｐゴシック"/>
      <family val="3"/>
      <charset val="128"/>
      <scheme val="minor"/>
    </font>
    <font>
      <b/>
      <sz val="9"/>
      <color theme="0"/>
      <name val="ＭＳ Ｐゴシック"/>
      <family val="3"/>
      <charset val="128"/>
      <scheme val="minor"/>
    </font>
    <font>
      <sz val="9"/>
      <color indexed="81"/>
      <name val="MS P ゴシック"/>
      <family val="3"/>
      <charset val="128"/>
    </font>
    <font>
      <b/>
      <sz val="9"/>
      <color indexed="81"/>
      <name val="MS P ゴシック"/>
      <family val="3"/>
      <charset val="128"/>
    </font>
    <font>
      <b/>
      <sz val="12"/>
      <color indexed="81"/>
      <name val="Meiryo UI"/>
      <family val="3"/>
      <charset val="128"/>
    </font>
    <font>
      <sz val="12"/>
      <color indexed="81"/>
      <name val="Meiryo UI"/>
      <family val="3"/>
      <charset val="128"/>
    </font>
    <font>
      <b/>
      <sz val="11"/>
      <color indexed="81"/>
      <name val="Meiryo UI"/>
      <family val="3"/>
      <charset val="128"/>
    </font>
    <font>
      <sz val="9"/>
      <color indexed="81"/>
      <name val="UD デジタル 教科書体 NK-R"/>
      <family val="1"/>
      <charset val="128"/>
    </font>
    <font>
      <b/>
      <sz val="8"/>
      <color theme="1"/>
      <name val="ＭＳ Ｐゴシック"/>
      <family val="3"/>
      <charset val="128"/>
      <scheme val="minor"/>
    </font>
    <font>
      <sz val="7"/>
      <color theme="1"/>
      <name val="ＭＳ Ｐゴシック"/>
      <family val="3"/>
      <charset val="128"/>
      <scheme val="minor"/>
    </font>
    <font>
      <sz val="9"/>
      <color indexed="81"/>
      <name val="ＭＳ 明朝"/>
      <family val="1"/>
      <charset val="128"/>
    </font>
  </fonts>
  <fills count="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41FF"/>
        <bgColor indexed="64"/>
      </patternFill>
    </fill>
    <fill>
      <patternFill patternType="solid">
        <fgColor rgb="FF0041FF"/>
        <bgColor rgb="FF0000FF"/>
      </patternFill>
    </fill>
    <fill>
      <patternFill patternType="solid">
        <fgColor theme="9"/>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40">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2" borderId="0" xfId="0" applyFont="1" applyFill="1">
      <alignment vertical="center"/>
    </xf>
    <xf numFmtId="0" fontId="3" fillId="2" borderId="7" xfId="0" applyFont="1" applyFill="1" applyBorder="1" applyAlignment="1">
      <alignment horizontal="righ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0" xfId="0" applyFont="1" applyFill="1" applyAlignment="1">
      <alignment horizontal="right" vertical="center" wrapText="1"/>
    </xf>
    <xf numFmtId="0" fontId="3" fillId="2" borderId="0" xfId="0" applyFont="1" applyFill="1" applyAlignment="1">
      <alignment horizontal="left" vertical="center" wrapText="1"/>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0" xfId="0" applyFont="1" applyFill="1" applyAlignment="1">
      <alignment horizontal="left" vertical="center"/>
    </xf>
    <xf numFmtId="0" fontId="3" fillId="2" borderId="6"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2" xfId="0" applyFont="1" applyFill="1" applyBorder="1">
      <alignment vertical="center"/>
    </xf>
    <xf numFmtId="0" fontId="3" fillId="2" borderId="5"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3" xfId="0" applyFont="1" applyFill="1" applyBorder="1">
      <alignment vertical="center"/>
    </xf>
    <xf numFmtId="0" fontId="3" fillId="2" borderId="6" xfId="0" applyFont="1" applyFill="1" applyBorder="1">
      <alignment vertical="center"/>
    </xf>
    <xf numFmtId="0" fontId="3" fillId="2" borderId="8" xfId="0" applyFont="1" applyFill="1" applyBorder="1">
      <alignment vertical="center"/>
    </xf>
    <xf numFmtId="0" fontId="3" fillId="2" borderId="9" xfId="0" applyFont="1" applyFill="1" applyBorder="1">
      <alignment vertical="center"/>
    </xf>
    <xf numFmtId="0" fontId="12" fillId="2" borderId="0" xfId="0" applyFont="1" applyFill="1">
      <alignment vertical="center"/>
    </xf>
    <xf numFmtId="0" fontId="3" fillId="2" borderId="4" xfId="0" applyFont="1" applyFill="1" applyBorder="1">
      <alignmen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3" borderId="7" xfId="0" applyFont="1" applyFill="1" applyBorder="1" applyAlignment="1">
      <alignment vertical="center" wrapText="1"/>
    </xf>
    <xf numFmtId="0" fontId="3" fillId="3" borderId="8" xfId="0" applyFont="1" applyFill="1" applyBorder="1" applyAlignment="1">
      <alignmen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2" borderId="6" xfId="0" applyFont="1" applyFill="1" applyBorder="1" applyAlignment="1">
      <alignment vertical="center" wrapText="1"/>
    </xf>
    <xf numFmtId="0" fontId="3" fillId="0" borderId="0" xfId="0" applyFont="1" applyProtection="1">
      <alignment vertical="center"/>
      <protection locked="0"/>
    </xf>
    <xf numFmtId="0" fontId="3" fillId="2" borderId="0" xfId="0" applyFont="1" applyFill="1" applyAlignment="1">
      <alignment vertical="center" wrapText="1"/>
    </xf>
    <xf numFmtId="57" fontId="7" fillId="0" borderId="0" xfId="0" applyNumberFormat="1"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0" xfId="0" applyFont="1" applyAlignment="1" applyProtection="1">
      <alignment horizontal="left" vertical="center" wrapText="1"/>
      <protection locked="0"/>
    </xf>
    <xf numFmtId="0" fontId="3" fillId="0" borderId="0" xfId="0" applyFont="1" applyAlignment="1" applyProtection="1">
      <alignment horizontal="left" vertical="center"/>
      <protection locked="0"/>
    </xf>
    <xf numFmtId="0" fontId="3" fillId="0" borderId="0" xfId="0" applyFont="1" applyProtection="1">
      <alignment vertical="center"/>
    </xf>
    <xf numFmtId="0" fontId="3" fillId="2" borderId="5" xfId="0" applyFont="1" applyFill="1" applyBorder="1" applyAlignment="1">
      <alignment horizontal="right" vertical="center" wrapText="1"/>
    </xf>
    <xf numFmtId="0" fontId="3" fillId="2" borderId="6" xfId="0" applyFont="1" applyFill="1" applyBorder="1" applyAlignment="1">
      <alignment horizontal="left" vertical="center"/>
    </xf>
    <xf numFmtId="0" fontId="3" fillId="2" borderId="0" xfId="0" applyFont="1" applyFill="1" applyBorder="1">
      <alignment vertical="center"/>
    </xf>
    <xf numFmtId="0" fontId="3" fillId="2" borderId="0" xfId="0" applyFont="1" applyFill="1" applyBorder="1" applyAlignment="1">
      <alignment vertical="center" wrapText="1"/>
    </xf>
    <xf numFmtId="0" fontId="3" fillId="2" borderId="0" xfId="0" applyFont="1" applyFill="1" applyBorder="1" applyAlignment="1">
      <alignment horizontal="left" vertical="center"/>
    </xf>
    <xf numFmtId="0" fontId="3" fillId="2" borderId="0" xfId="0" applyFont="1" applyFill="1" applyBorder="1" applyAlignment="1">
      <alignment vertical="center"/>
    </xf>
    <xf numFmtId="0" fontId="3" fillId="0" borderId="0" xfId="0" applyFont="1" applyProtection="1">
      <alignment vertical="center"/>
      <protection locked="0"/>
    </xf>
    <xf numFmtId="0" fontId="3" fillId="0" borderId="0" xfId="0" applyFont="1" applyFill="1" applyProtection="1">
      <alignment vertical="center"/>
      <protection locked="0"/>
    </xf>
    <xf numFmtId="0" fontId="3" fillId="2" borderId="0" xfId="0" applyFont="1" applyFill="1" applyAlignment="1">
      <alignment horizontal="left" vertical="center" wrapText="1"/>
    </xf>
    <xf numFmtId="0" fontId="9" fillId="2" borderId="2"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2" borderId="1" xfId="0" applyFont="1" applyFill="1" applyBorder="1" applyAlignment="1" applyProtection="1">
      <alignment horizontal="left" vertical="center" wrapText="1"/>
      <protection locked="0"/>
    </xf>
    <xf numFmtId="0" fontId="9" fillId="2"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left" vertical="center" wrapText="1"/>
      <protection locked="0"/>
    </xf>
    <xf numFmtId="0" fontId="3" fillId="2" borderId="3"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6"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11" fillId="2" borderId="0" xfId="0" applyFont="1" applyFill="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6" fillId="2" borderId="0" xfId="0" applyFont="1" applyFill="1" applyAlignment="1">
      <alignment horizontal="right" vertical="center" shrinkToFit="1"/>
    </xf>
    <xf numFmtId="0" fontId="3" fillId="2" borderId="3" xfId="0" applyFont="1" applyFill="1" applyBorder="1" applyAlignment="1">
      <alignment horizontal="left" vertical="center"/>
    </xf>
    <xf numFmtId="0" fontId="3" fillId="2" borderId="0" xfId="0" applyFont="1" applyFill="1" applyAlignment="1">
      <alignment horizontal="left" vertical="center"/>
    </xf>
    <xf numFmtId="177" fontId="9" fillId="2" borderId="1" xfId="0" applyNumberFormat="1" applyFont="1" applyFill="1" applyBorder="1" applyAlignment="1" applyProtection="1">
      <alignment horizontal="left" vertical="center" wrapText="1"/>
      <protection locked="0"/>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3" fillId="2" borderId="8" xfId="0" applyFont="1" applyFill="1" applyBorder="1" applyAlignment="1">
      <alignment horizontal="left" vertical="center"/>
    </xf>
    <xf numFmtId="0" fontId="3" fillId="2" borderId="3" xfId="0" applyFont="1" applyFill="1" applyBorder="1" applyAlignment="1">
      <alignment horizontal="right" vertical="center" wrapText="1"/>
    </xf>
    <xf numFmtId="0" fontId="3" fillId="2" borderId="8" xfId="0" applyFont="1" applyFill="1" applyBorder="1" applyAlignment="1">
      <alignment horizontal="right" vertical="center" wrapText="1"/>
    </xf>
    <xf numFmtId="0" fontId="20" fillId="2" borderId="3" xfId="0" applyFont="1" applyFill="1" applyBorder="1" applyAlignment="1" applyProtection="1">
      <alignment horizontal="center" vertical="center" shrinkToFit="1"/>
      <protection locked="0"/>
    </xf>
    <xf numFmtId="0" fontId="20" fillId="2" borderId="8" xfId="0" applyFont="1" applyFill="1" applyBorder="1" applyAlignment="1" applyProtection="1">
      <alignment horizontal="center" vertical="center" shrinkToFit="1"/>
      <protection locked="0"/>
    </xf>
    <xf numFmtId="0" fontId="3" fillId="2" borderId="5" xfId="0" applyFont="1" applyFill="1" applyBorder="1" applyAlignment="1">
      <alignment horizontal="right" vertical="center" wrapText="1"/>
    </xf>
    <xf numFmtId="0" fontId="3" fillId="2" borderId="2" xfId="0" applyFont="1" applyFill="1" applyBorder="1" applyAlignment="1">
      <alignment horizontal="right" vertical="center"/>
    </xf>
    <xf numFmtId="0" fontId="3" fillId="2" borderId="7" xfId="0" applyFont="1" applyFill="1" applyBorder="1" applyAlignment="1">
      <alignment horizontal="right" vertical="center"/>
    </xf>
    <xf numFmtId="0" fontId="3" fillId="2" borderId="8" xfId="0" applyFont="1" applyFill="1" applyBorder="1" applyAlignment="1">
      <alignment horizontal="left" vertical="center" wrapText="1"/>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0" fontId="2" fillId="4" borderId="8" xfId="0" applyFont="1" applyFill="1" applyBorder="1" applyAlignment="1">
      <alignment vertical="center" wrapText="1"/>
    </xf>
    <xf numFmtId="0" fontId="2" fillId="4" borderId="9" xfId="0" applyFont="1" applyFill="1" applyBorder="1" applyAlignment="1">
      <alignmen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 fillId="4" borderId="3" xfId="0" applyFont="1" applyFill="1" applyBorder="1" applyAlignment="1">
      <alignment horizontal="right" vertical="center" wrapText="1"/>
    </xf>
    <xf numFmtId="0" fontId="2" fillId="4" borderId="8" xfId="0" applyFont="1" applyFill="1" applyBorder="1" applyAlignment="1">
      <alignment horizontal="right" vertical="center" wrapText="1"/>
    </xf>
    <xf numFmtId="0" fontId="13" fillId="4" borderId="3" xfId="0" applyFont="1" applyFill="1" applyBorder="1" applyAlignment="1" applyProtection="1">
      <alignment horizontal="center" vertical="center" shrinkToFit="1"/>
      <protection locked="0"/>
    </xf>
    <xf numFmtId="0" fontId="13" fillId="4" borderId="8" xfId="0" applyFont="1" applyFill="1" applyBorder="1" applyAlignment="1" applyProtection="1">
      <alignment horizontal="center" vertical="center" shrinkToFit="1"/>
      <protection locked="0"/>
    </xf>
    <xf numFmtId="0" fontId="2" fillId="4" borderId="2" xfId="0" applyFont="1" applyFill="1" applyBorder="1" applyAlignment="1">
      <alignment vertical="center" wrapText="1"/>
    </xf>
    <xf numFmtId="0" fontId="2" fillId="4" borderId="7" xfId="0" applyFont="1" applyFill="1" applyBorder="1" applyAlignment="1">
      <alignment vertical="center" wrapText="1"/>
    </xf>
    <xf numFmtId="0" fontId="13" fillId="4" borderId="2" xfId="0" applyFont="1" applyFill="1" applyBorder="1" applyAlignment="1">
      <alignment vertical="center" wrapText="1"/>
    </xf>
    <xf numFmtId="0" fontId="13" fillId="4" borderId="3" xfId="0" applyFont="1" applyFill="1" applyBorder="1" applyAlignment="1">
      <alignment vertical="center" wrapText="1"/>
    </xf>
    <xf numFmtId="0" fontId="13" fillId="4" borderId="7" xfId="0" applyFont="1" applyFill="1" applyBorder="1" applyAlignment="1">
      <alignment vertical="center" wrapText="1"/>
    </xf>
    <xf numFmtId="0" fontId="13" fillId="4" borderId="8" xfId="0" applyFont="1" applyFill="1" applyBorder="1" applyAlignment="1">
      <alignment vertical="center" wrapText="1"/>
    </xf>
    <xf numFmtId="0" fontId="13" fillId="4" borderId="3" xfId="0" applyFont="1" applyFill="1" applyBorder="1" applyAlignment="1">
      <alignment horizontal="right" vertical="center" wrapText="1"/>
    </xf>
    <xf numFmtId="0" fontId="13" fillId="4" borderId="8" xfId="0" applyFont="1" applyFill="1" applyBorder="1" applyAlignment="1">
      <alignment horizontal="right" vertical="center" wrapText="1"/>
    </xf>
    <xf numFmtId="0" fontId="3" fillId="2" borderId="0" xfId="0" applyFont="1" applyFill="1" applyAlignment="1" applyProtection="1">
      <alignment horizontal="center" vertical="center" wrapText="1"/>
      <protection locked="0"/>
    </xf>
    <xf numFmtId="0" fontId="3" fillId="6" borderId="12" xfId="0" applyFont="1" applyFill="1" applyBorder="1" applyAlignment="1">
      <alignment horizontal="left" vertical="center" wrapText="1"/>
    </xf>
    <xf numFmtId="0" fontId="3" fillId="6" borderId="13"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3" fillId="2" borderId="12"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3" fillId="2" borderId="14" xfId="0" applyFont="1" applyFill="1" applyBorder="1" applyAlignment="1" applyProtection="1">
      <alignment horizontal="left" vertical="top" wrapText="1"/>
      <protection locked="0"/>
    </xf>
    <xf numFmtId="0" fontId="3" fillId="2" borderId="0" xfId="0" applyFont="1" applyFill="1" applyAlignment="1">
      <alignment vertical="center" wrapText="1"/>
    </xf>
    <xf numFmtId="176" fontId="3" fillId="2" borderId="5" xfId="0" applyNumberFormat="1" applyFont="1" applyFill="1" applyBorder="1" applyAlignment="1" applyProtection="1">
      <alignment horizontal="left" vertical="center" wrapText="1"/>
      <protection locked="0"/>
    </xf>
    <xf numFmtId="176" fontId="3" fillId="2" borderId="0" xfId="0" applyNumberFormat="1" applyFont="1" applyFill="1" applyAlignment="1" applyProtection="1">
      <alignment horizontal="left" vertical="center" wrapText="1"/>
      <protection locked="0"/>
    </xf>
    <xf numFmtId="176" fontId="3" fillId="2" borderId="6" xfId="0" applyNumberFormat="1" applyFont="1" applyFill="1" applyBorder="1" applyAlignment="1" applyProtection="1">
      <alignment horizontal="left" vertical="center" wrapText="1"/>
      <protection locked="0"/>
    </xf>
    <xf numFmtId="176" fontId="3" fillId="2" borderId="7" xfId="0" applyNumberFormat="1" applyFont="1" applyFill="1" applyBorder="1" applyAlignment="1" applyProtection="1">
      <alignment horizontal="left" vertical="center" wrapText="1"/>
      <protection locked="0"/>
    </xf>
    <xf numFmtId="176" fontId="3" fillId="2" borderId="8" xfId="0" applyNumberFormat="1" applyFont="1" applyFill="1" applyBorder="1" applyAlignment="1" applyProtection="1">
      <alignment horizontal="left" vertical="center" wrapText="1"/>
      <protection locked="0"/>
    </xf>
    <xf numFmtId="176" fontId="3" fillId="2" borderId="9" xfId="0" applyNumberFormat="1"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6" xfId="0" applyFont="1" applyFill="1" applyBorder="1" applyAlignment="1">
      <alignment horizontal="left" vertical="center"/>
    </xf>
    <xf numFmtId="0" fontId="10" fillId="2" borderId="0" xfId="0" applyFont="1" applyFill="1" applyAlignment="1">
      <alignment horizontal="left" vertical="center" shrinkToFit="1"/>
    </xf>
    <xf numFmtId="0" fontId="10" fillId="2" borderId="8" xfId="0" applyFont="1" applyFill="1" applyBorder="1" applyAlignment="1">
      <alignment horizontal="left" vertical="center" shrinkToFit="1"/>
    </xf>
    <xf numFmtId="0" fontId="5" fillId="2" borderId="2"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5" fillId="2" borderId="4" xfId="0" applyFont="1" applyFill="1" applyBorder="1" applyAlignment="1" applyProtection="1">
      <alignment horizontal="center" vertical="center" wrapText="1"/>
      <protection hidden="1"/>
    </xf>
    <xf numFmtId="0" fontId="5" fillId="2" borderId="5" xfId="0" applyFont="1" applyFill="1" applyBorder="1" applyAlignment="1" applyProtection="1">
      <alignment horizontal="center" vertical="center" wrapText="1"/>
      <protection hidden="1"/>
    </xf>
    <xf numFmtId="0" fontId="5" fillId="2" borderId="0" xfId="0" applyFont="1" applyFill="1" applyAlignment="1" applyProtection="1">
      <alignment horizontal="center" vertical="center" wrapText="1"/>
      <protection hidden="1"/>
    </xf>
    <xf numFmtId="0" fontId="5" fillId="2" borderId="6" xfId="0" applyFont="1" applyFill="1" applyBorder="1" applyAlignment="1" applyProtection="1">
      <alignment horizontal="center" vertical="center" wrapText="1"/>
      <protection hidden="1"/>
    </xf>
    <xf numFmtId="0" fontId="5" fillId="2" borderId="7" xfId="0" applyFont="1" applyFill="1" applyBorder="1" applyAlignment="1" applyProtection="1">
      <alignment horizontal="center" vertical="center" wrapText="1"/>
      <protection hidden="1"/>
    </xf>
    <xf numFmtId="0" fontId="5" fillId="2" borderId="8" xfId="0" applyFont="1" applyFill="1" applyBorder="1" applyAlignment="1" applyProtection="1">
      <alignment horizontal="center" vertical="center" wrapText="1"/>
      <protection hidden="1"/>
    </xf>
    <xf numFmtId="0" fontId="5" fillId="2" borderId="9" xfId="0" applyFont="1" applyFill="1" applyBorder="1" applyAlignment="1" applyProtection="1">
      <alignment horizontal="center" vertical="center" wrapText="1"/>
      <protection hidden="1"/>
    </xf>
    <xf numFmtId="0" fontId="3" fillId="2" borderId="4" xfId="0" applyFont="1" applyFill="1" applyBorder="1" applyAlignment="1">
      <alignment horizontal="left" vertical="center" wrapText="1"/>
    </xf>
    <xf numFmtId="0" fontId="3" fillId="2" borderId="0" xfId="0" applyFont="1" applyFill="1" applyAlignment="1">
      <alignment horizontal="right" vertical="center" wrapText="1"/>
    </xf>
    <xf numFmtId="0" fontId="3" fillId="2" borderId="6"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3" fillId="2" borderId="0" xfId="0" applyFont="1" applyFill="1" applyAlignment="1" applyProtection="1">
      <alignment horizontal="center" vertical="center"/>
      <protection locked="0"/>
    </xf>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9" xfId="0" applyFont="1" applyFill="1" applyBorder="1" applyAlignment="1">
      <alignment horizontal="left" vertical="center"/>
    </xf>
    <xf numFmtId="0" fontId="3" fillId="2" borderId="2" xfId="0" applyFont="1" applyFill="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pplyProtection="1">
      <alignment vertical="center" wrapText="1"/>
      <protection locked="0"/>
    </xf>
    <xf numFmtId="0" fontId="3" fillId="2" borderId="2"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0" fontId="3" fillId="7" borderId="1" xfId="0" applyFont="1" applyFill="1" applyBorder="1" applyAlignment="1" applyProtection="1">
      <alignment vertical="center" wrapText="1"/>
      <protection locked="0"/>
    </xf>
    <xf numFmtId="0" fontId="2" fillId="4" borderId="11"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6" xfId="0" applyFont="1" applyFill="1" applyBorder="1" applyAlignment="1">
      <alignment horizontal="left" vertical="center" wrapText="1"/>
    </xf>
    <xf numFmtId="0" fontId="8" fillId="4" borderId="0" xfId="0" applyFont="1" applyFill="1" applyAlignment="1">
      <alignment horizontal="left" vertical="center" wrapText="1"/>
    </xf>
    <xf numFmtId="0" fontId="7" fillId="2" borderId="2" xfId="0" applyFont="1" applyFill="1" applyBorder="1" applyAlignment="1" applyProtection="1">
      <alignment horizontal="left" vertical="center" wrapText="1"/>
      <protection locked="0"/>
    </xf>
    <xf numFmtId="0" fontId="7" fillId="2" borderId="3" xfId="0" applyFont="1" applyFill="1" applyBorder="1" applyAlignment="1" applyProtection="1">
      <alignment horizontal="left" vertical="center" wrapText="1"/>
      <protection locked="0"/>
    </xf>
    <xf numFmtId="0" fontId="7" fillId="2" borderId="4" xfId="0" applyFont="1" applyFill="1" applyBorder="1" applyAlignment="1" applyProtection="1">
      <alignment horizontal="left" vertical="center" wrapText="1"/>
      <protection locked="0"/>
    </xf>
    <xf numFmtId="0" fontId="7" fillId="2" borderId="5" xfId="0" applyFont="1" applyFill="1" applyBorder="1" applyAlignment="1" applyProtection="1">
      <alignment horizontal="left" vertical="center" wrapText="1"/>
      <protection locked="0"/>
    </xf>
    <xf numFmtId="0" fontId="7" fillId="2" borderId="0" xfId="0" applyFont="1" applyFill="1" applyAlignment="1" applyProtection="1">
      <alignment horizontal="left" vertical="center" wrapText="1"/>
      <protection locked="0"/>
    </xf>
    <xf numFmtId="0" fontId="7" fillId="2" borderId="6" xfId="0" applyFont="1" applyFill="1" applyBorder="1" applyAlignment="1" applyProtection="1">
      <alignment horizontal="left" vertical="center" wrapText="1"/>
      <protection locked="0"/>
    </xf>
    <xf numFmtId="0" fontId="3" fillId="2" borderId="5" xfId="0" applyFont="1" applyFill="1" applyBorder="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3" fillId="2" borderId="3" xfId="0" applyFont="1" applyFill="1" applyBorder="1" applyAlignment="1">
      <alignment horizontal="center" vertical="center"/>
    </xf>
    <xf numFmtId="0" fontId="13" fillId="4" borderId="4" xfId="0" applyFont="1" applyFill="1" applyBorder="1" applyAlignment="1">
      <alignment vertical="center" wrapText="1"/>
    </xf>
    <xf numFmtId="0" fontId="13" fillId="4" borderId="9" xfId="0" applyFont="1" applyFill="1" applyBorder="1" applyAlignment="1">
      <alignment vertical="center" wrapText="1"/>
    </xf>
    <xf numFmtId="0" fontId="3" fillId="2" borderId="0" xfId="0" applyFont="1" applyFill="1" applyBorder="1" applyAlignment="1" applyProtection="1">
      <alignment horizontal="left" vertical="center" wrapText="1"/>
      <protection locked="0"/>
    </xf>
    <xf numFmtId="0" fontId="3" fillId="2" borderId="0" xfId="0" applyFont="1" applyFill="1" applyBorder="1" applyAlignment="1">
      <alignment vertical="center" wrapText="1"/>
    </xf>
    <xf numFmtId="0" fontId="3" fillId="2" borderId="0" xfId="0" applyFont="1" applyFill="1" applyAlignment="1">
      <alignment horizontal="center" vertical="center" wrapText="1"/>
    </xf>
    <xf numFmtId="0" fontId="3" fillId="3" borderId="0" xfId="0" applyFont="1" applyFill="1" applyBorder="1" applyAlignment="1">
      <alignment horizontal="left" vertical="center" wrapText="1"/>
    </xf>
    <xf numFmtId="58" fontId="7" fillId="2" borderId="12" xfId="0" applyNumberFormat="1" applyFont="1" applyFill="1" applyBorder="1" applyAlignment="1" applyProtection="1">
      <alignment horizontal="center" vertical="center" shrinkToFit="1"/>
      <protection locked="0"/>
    </xf>
    <xf numFmtId="58" fontId="7" fillId="2" borderId="13" xfId="0" applyNumberFormat="1" applyFont="1" applyFill="1" applyBorder="1" applyAlignment="1" applyProtection="1">
      <alignment horizontal="center" vertical="center" shrinkToFit="1"/>
      <protection locked="0"/>
    </xf>
    <xf numFmtId="58" fontId="7" fillId="2" borderId="14" xfId="0" applyNumberFormat="1"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left" vertical="center" wrapText="1"/>
      <protection locked="0"/>
    </xf>
    <xf numFmtId="0" fontId="7" fillId="2" borderId="13"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7" fillId="0" borderId="12" xfId="0" applyFont="1" applyFill="1" applyBorder="1" applyAlignment="1" applyProtection="1">
      <alignment horizontal="left" vertical="center" wrapText="1"/>
      <protection locked="0"/>
    </xf>
    <xf numFmtId="0" fontId="7" fillId="0" borderId="13" xfId="0" applyFont="1" applyFill="1" applyBorder="1" applyAlignment="1" applyProtection="1">
      <alignment horizontal="left" vertical="center" wrapText="1"/>
      <protection locked="0"/>
    </xf>
    <xf numFmtId="0" fontId="7" fillId="0" borderId="14" xfId="0" applyFont="1" applyFill="1" applyBorder="1" applyAlignment="1" applyProtection="1">
      <alignment horizontal="left" vertical="center" wrapText="1"/>
      <protection locked="0"/>
    </xf>
    <xf numFmtId="57" fontId="7" fillId="2" borderId="3" xfId="0" applyNumberFormat="1"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58" fontId="7" fillId="2" borderId="12" xfId="0" applyNumberFormat="1" applyFont="1" applyFill="1" applyBorder="1" applyAlignment="1" applyProtection="1">
      <alignment horizontal="left" vertical="center" wrapText="1"/>
      <protection locked="0"/>
    </xf>
    <xf numFmtId="58" fontId="3" fillId="0" borderId="12" xfId="0" applyNumberFormat="1" applyFont="1" applyFill="1" applyBorder="1" applyAlignment="1" applyProtection="1">
      <alignment horizontal="center" vertical="center" shrinkToFit="1"/>
      <protection locked="0"/>
    </xf>
    <xf numFmtId="58" fontId="3" fillId="0" borderId="13" xfId="0" applyNumberFormat="1" applyFont="1" applyFill="1" applyBorder="1" applyAlignment="1" applyProtection="1">
      <alignment horizontal="center" vertical="center" shrinkToFit="1"/>
      <protection locked="0"/>
    </xf>
    <xf numFmtId="58" fontId="3" fillId="0" borderId="14" xfId="0" applyNumberFormat="1" applyFont="1" applyFill="1" applyBorder="1" applyAlignment="1" applyProtection="1">
      <alignment horizontal="center" vertical="center" shrinkToFit="1"/>
      <protection locked="0"/>
    </xf>
    <xf numFmtId="0" fontId="3" fillId="0" borderId="12" xfId="0" applyFont="1" applyFill="1" applyBorder="1" applyAlignment="1" applyProtection="1">
      <alignment horizontal="left" vertical="center" wrapText="1"/>
      <protection locked="0"/>
    </xf>
    <xf numFmtId="0" fontId="3" fillId="0" borderId="13" xfId="0" applyFont="1" applyFill="1" applyBorder="1" applyAlignment="1" applyProtection="1">
      <alignment horizontal="left" vertical="center" wrapText="1"/>
      <protection locked="0"/>
    </xf>
    <xf numFmtId="0" fontId="3" fillId="0" borderId="14" xfId="0" applyFont="1" applyFill="1" applyBorder="1" applyAlignment="1" applyProtection="1">
      <alignment horizontal="left" vertical="center" wrapText="1"/>
      <protection locked="0"/>
    </xf>
    <xf numFmtId="0" fontId="7" fillId="0" borderId="12" xfId="0" applyFont="1" applyFill="1" applyBorder="1" applyAlignment="1" applyProtection="1">
      <alignment horizontal="center" vertical="center" wrapText="1"/>
      <protection locked="0"/>
    </xf>
    <xf numFmtId="0" fontId="7" fillId="0" borderId="13" xfId="0" applyFont="1" applyFill="1" applyBorder="1" applyAlignment="1" applyProtection="1">
      <alignment horizontal="center" vertical="center" wrapText="1"/>
      <protection locked="0"/>
    </xf>
    <xf numFmtId="0" fontId="7" fillId="0" borderId="14" xfId="0" applyFont="1" applyFill="1" applyBorder="1" applyAlignment="1" applyProtection="1">
      <alignment horizontal="center" vertical="center" wrapText="1"/>
      <protection locked="0"/>
    </xf>
    <xf numFmtId="0" fontId="3" fillId="0" borderId="12" xfId="0" applyFont="1" applyFill="1" applyBorder="1" applyAlignment="1" applyProtection="1">
      <alignment horizontal="center" vertical="center" wrapText="1"/>
      <protection locked="0"/>
    </xf>
    <xf numFmtId="0" fontId="3" fillId="0" borderId="13" xfId="0" applyFont="1" applyFill="1" applyBorder="1" applyAlignment="1" applyProtection="1">
      <alignment horizontal="center" vertical="center" wrapText="1"/>
      <protection locked="0"/>
    </xf>
    <xf numFmtId="0" fontId="3" fillId="0" borderId="14" xfId="0" applyFont="1" applyFill="1" applyBorder="1" applyAlignment="1" applyProtection="1">
      <alignment horizontal="center" vertical="center" wrapText="1"/>
      <protection locked="0"/>
    </xf>
    <xf numFmtId="0" fontId="10" fillId="2" borderId="0" xfId="0" applyFont="1" applyFill="1" applyAlignment="1" applyProtection="1">
      <alignment horizontal="left" vertical="center" wrapText="1"/>
    </xf>
    <xf numFmtId="0" fontId="10" fillId="2" borderId="8" xfId="0" applyFont="1" applyFill="1" applyBorder="1" applyAlignment="1" applyProtection="1">
      <alignment horizontal="left" vertical="center" wrapText="1"/>
    </xf>
    <xf numFmtId="0" fontId="2" fillId="5" borderId="2" xfId="0" applyFont="1" applyFill="1" applyBorder="1" applyAlignment="1" applyProtection="1">
      <alignment horizontal="center" vertical="center" wrapText="1"/>
    </xf>
    <xf numFmtId="0" fontId="2" fillId="5" borderId="3" xfId="0" applyFont="1" applyFill="1" applyBorder="1" applyAlignment="1" applyProtection="1">
      <alignment horizontal="center" vertical="center" wrapText="1"/>
    </xf>
    <xf numFmtId="0" fontId="2" fillId="5" borderId="4" xfId="0" applyFont="1" applyFill="1" applyBorder="1" applyAlignment="1" applyProtection="1">
      <alignment horizontal="center" vertical="center" wrapText="1"/>
    </xf>
    <xf numFmtId="0" fontId="2" fillId="5" borderId="7" xfId="0" applyFont="1" applyFill="1" applyBorder="1" applyAlignment="1" applyProtection="1">
      <alignment horizontal="center" vertical="center" wrapText="1"/>
    </xf>
    <xf numFmtId="0" fontId="2" fillId="5" borderId="8" xfId="0" applyFont="1" applyFill="1" applyBorder="1" applyAlignment="1" applyProtection="1">
      <alignment horizontal="center" vertical="center" wrapText="1"/>
    </xf>
    <xf numFmtId="0" fontId="2" fillId="5" borderId="9" xfId="0" applyFont="1" applyFill="1" applyBorder="1" applyAlignment="1" applyProtection="1">
      <alignment horizontal="center" vertical="center" wrapText="1"/>
    </xf>
    <xf numFmtId="0" fontId="2" fillId="5" borderId="1"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wrapText="1"/>
    </xf>
    <xf numFmtId="0" fontId="2" fillId="4" borderId="3" xfId="0" applyFont="1" applyFill="1" applyBorder="1" applyAlignment="1" applyProtection="1">
      <alignment horizontal="center" vertical="center" wrapText="1"/>
    </xf>
    <xf numFmtId="0" fontId="2" fillId="4" borderId="7" xfId="0" applyFont="1" applyFill="1" applyBorder="1" applyAlignment="1" applyProtection="1">
      <alignment horizontal="center" vertical="center" wrapText="1"/>
    </xf>
    <xf numFmtId="0" fontId="2" fillId="4" borderId="8" xfId="0" applyFont="1" applyFill="1" applyBorder="1" applyAlignment="1" applyProtection="1">
      <alignment horizontal="center" vertical="center" wrapText="1"/>
    </xf>
  </cellXfs>
  <cellStyles count="1">
    <cellStyle name="標準" xfId="0" builtinId="0"/>
  </cellStyles>
  <dxfs count="10">
    <dxf>
      <fill>
        <patternFill>
          <bgColor theme="0" tint="-0.24994659260841701"/>
        </patternFill>
      </fill>
    </dxf>
    <dxf>
      <font>
        <color theme="0"/>
      </font>
    </dxf>
    <dxf>
      <fill>
        <patternFill>
          <bgColor theme="0" tint="-0.24994659260841701"/>
        </patternFill>
      </fill>
    </dxf>
    <dxf>
      <fill>
        <patternFill>
          <bgColor theme="0" tint="-0.24994659260841701"/>
        </patternFill>
      </fill>
    </dxf>
    <dxf>
      <fill>
        <patternFill>
          <bgColor theme="0"/>
        </patternFill>
      </fill>
    </dxf>
    <dxf>
      <fill>
        <patternFill>
          <bgColor theme="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66"/>
      <color rgb="FFFFFFCC"/>
      <color rgb="FFFFFF99"/>
      <color rgb="FF0000FF"/>
      <color rgb="FF0041FF"/>
      <color rgb="FFFFFFFF"/>
      <color rgb="FFC5230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39</xdr:col>
      <xdr:colOff>38100</xdr:colOff>
      <xdr:row>1</xdr:row>
      <xdr:rowOff>0</xdr:rowOff>
    </xdr:from>
    <xdr:to>
      <xdr:col>64</xdr:col>
      <xdr:colOff>66861</xdr:colOff>
      <xdr:row>14</xdr:row>
      <xdr:rowOff>107203</xdr:rowOff>
    </xdr:to>
    <xdr:sp macro="" textlink="">
      <xdr:nvSpPr>
        <xdr:cNvPr id="2" name="四角形: 角を丸くする 1">
          <a:extLst>
            <a:ext uri="{FF2B5EF4-FFF2-40B4-BE49-F238E27FC236}">
              <a16:creationId xmlns:a16="http://schemas.microsoft.com/office/drawing/2014/main" id="{86F3C9DC-C3E1-4D51-A6B6-9560A22368C3}"/>
            </a:ext>
          </a:extLst>
        </xdr:cNvPr>
        <xdr:cNvSpPr/>
      </xdr:nvSpPr>
      <xdr:spPr>
        <a:xfrm>
          <a:off x="6353175" y="123825"/>
          <a:ext cx="2943411" cy="1716928"/>
        </a:xfrm>
        <a:prstGeom prst="roundRect">
          <a:avLst>
            <a:gd name="adj" fmla="val 7608"/>
          </a:avLst>
        </a:prstGeom>
        <a:solidFill>
          <a:schemeClr val="accent5">
            <a:lumMod val="20000"/>
            <a:lumOff val="80000"/>
          </a:schemeClr>
        </a:solidFill>
        <a:ln w="28575" cap="flat" cmpd="sng" algn="ctr">
          <a:solidFill>
            <a:schemeClr val="accent5">
              <a:lumMod val="50000"/>
            </a:schemeClr>
          </a:solidFill>
          <a:prstDash val="solid"/>
        </a:ln>
        <a:effectLst/>
      </xdr:spPr>
      <xdr:txBody>
        <a:bodyPr vertOverflow="clip" horzOverflow="clip" vert="horz" rtlCol="0" anchor="ctr"/>
        <a:lstStyle/>
        <a:p>
          <a:pPr rtl="0" eaLnBrk="1" latinLnBrk="0" hangingPunct="1"/>
          <a:r>
            <a:rPr kumimoji="1" lang="ja-JP" altLang="ja-JP" sz="1200" b="1">
              <a:effectLst/>
              <a:latin typeface="Meiryo UI" panose="020B0604030504040204" pitchFamily="50" charset="-128"/>
              <a:ea typeface="Meiryo UI" panose="020B0604030504040204" pitchFamily="50" charset="-128"/>
              <a:cs typeface="+mn-cs"/>
            </a:rPr>
            <a:t>○　この記載要領は令和</a:t>
          </a:r>
          <a:r>
            <a:rPr kumimoji="1" lang="ja-JP" altLang="en-US" sz="1200" b="1">
              <a:effectLst/>
              <a:latin typeface="Meiryo UI" panose="020B0604030504040204" pitchFamily="50" charset="-128"/>
              <a:ea typeface="Meiryo UI" panose="020B0604030504040204" pitchFamily="50" charset="-128"/>
              <a:cs typeface="+mn-cs"/>
            </a:rPr>
            <a:t>６</a:t>
          </a:r>
          <a:r>
            <a:rPr kumimoji="1" lang="ja-JP" altLang="ja-JP" sz="1200" b="1">
              <a:effectLst/>
              <a:latin typeface="Meiryo UI" panose="020B0604030504040204" pitchFamily="50" charset="-128"/>
              <a:ea typeface="Meiryo UI" panose="020B0604030504040204" pitchFamily="50" charset="-128"/>
              <a:cs typeface="+mn-cs"/>
            </a:rPr>
            <a:t>年</a:t>
          </a:r>
          <a:r>
            <a:rPr kumimoji="1" lang="ja-JP" altLang="en-US" sz="1200" b="1">
              <a:effectLst/>
              <a:latin typeface="Meiryo UI" panose="020B0604030504040204" pitchFamily="50" charset="-128"/>
              <a:ea typeface="Meiryo UI" panose="020B0604030504040204" pitchFamily="50" charset="-128"/>
              <a:cs typeface="+mn-cs"/>
            </a:rPr>
            <a:t>５</a:t>
          </a:r>
          <a:r>
            <a:rPr kumimoji="1" lang="ja-JP" altLang="ja-JP" sz="1200" b="1">
              <a:effectLst/>
              <a:latin typeface="Meiryo UI" panose="020B0604030504040204" pitchFamily="50" charset="-128"/>
              <a:ea typeface="Meiryo UI" panose="020B0604030504040204" pitchFamily="50" charset="-128"/>
              <a:cs typeface="+mn-cs"/>
            </a:rPr>
            <a:t>月</a:t>
          </a:r>
          <a:r>
            <a:rPr kumimoji="1" lang="en-US" altLang="ja-JP" sz="1200" b="1">
              <a:effectLst/>
              <a:latin typeface="Meiryo UI" panose="020B0604030504040204" pitchFamily="50" charset="-128"/>
              <a:ea typeface="Meiryo UI" panose="020B0604030504040204" pitchFamily="50" charset="-128"/>
              <a:cs typeface="+mn-cs"/>
            </a:rPr>
            <a:t>27</a:t>
          </a:r>
          <a:r>
            <a:rPr kumimoji="1" lang="ja-JP" altLang="ja-JP" sz="1200" b="1">
              <a:effectLst/>
              <a:latin typeface="Meiryo UI" panose="020B0604030504040204" pitchFamily="50" charset="-128"/>
              <a:ea typeface="Meiryo UI" panose="020B0604030504040204" pitchFamily="50" charset="-128"/>
              <a:cs typeface="+mn-cs"/>
            </a:rPr>
            <a:t>日公布の特定個人情報保護評価指針（以下「指針」という。）に沿ったものです。今後、個人情報保護委員会（以下「委員会」という。）により改訂される可能性があることに御留意ください。</a:t>
          </a:r>
          <a:endParaRPr lang="ja-JP" altLang="ja-JP" sz="1200" b="1">
            <a:effectLst/>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21981</xdr:colOff>
      <xdr:row>96</xdr:row>
      <xdr:rowOff>89646</xdr:rowOff>
    </xdr:from>
    <xdr:to>
      <xdr:col>125</xdr:col>
      <xdr:colOff>22412</xdr:colOff>
      <xdr:row>161</xdr:row>
      <xdr:rowOff>109903</xdr:rowOff>
    </xdr:to>
    <xdr:sp macro="" textlink="">
      <xdr:nvSpPr>
        <xdr:cNvPr id="2" name="正方形/長方形 1">
          <a:extLst>
            <a:ext uri="{FF2B5EF4-FFF2-40B4-BE49-F238E27FC236}">
              <a16:creationId xmlns:a16="http://schemas.microsoft.com/office/drawing/2014/main" id="{2BA9E1FB-58BA-4B5C-AEA9-40A43D2C1AF3}"/>
            </a:ext>
          </a:extLst>
        </xdr:cNvPr>
        <xdr:cNvSpPr/>
      </xdr:nvSpPr>
      <xdr:spPr>
        <a:xfrm>
          <a:off x="7165731" y="18377646"/>
          <a:ext cx="8426393" cy="12974257"/>
        </a:xfrm>
        <a:prstGeom prst="rect">
          <a:avLst/>
        </a:prstGeom>
        <a:solidFill>
          <a:schemeClr val="accent6">
            <a:lumMod val="20000"/>
            <a:lumOff val="80000"/>
          </a:schemeClr>
        </a:solidFill>
        <a:ln w="9525">
          <a:solidFill>
            <a:schemeClr val="accent6">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US" altLang="ja-JP" sz="1200" b="1">
              <a:solidFill>
                <a:schemeClr val="tx1"/>
              </a:solidFill>
              <a:latin typeface="メイリオ" panose="020B0604030504040204" pitchFamily="50" charset="-128"/>
              <a:ea typeface="メイリオ" panose="020B0604030504040204" pitchFamily="50" charset="-128"/>
            </a:rPr>
            <a:t>【</a:t>
          </a:r>
          <a:r>
            <a:rPr lang="ja-JP" altLang="en-US" sz="1200" b="1">
              <a:solidFill>
                <a:schemeClr val="tx1"/>
              </a:solidFill>
              <a:latin typeface="メイリオ" panose="020B0604030504040204" pitchFamily="50" charset="-128"/>
              <a:ea typeface="メイリオ" panose="020B0604030504040204" pitchFamily="50" charset="-128"/>
            </a:rPr>
            <a:t>「</a:t>
          </a:r>
          <a:r>
            <a:rPr lang="en-US" altLang="ja-JP" sz="1200" b="1">
              <a:solidFill>
                <a:schemeClr val="tx1"/>
              </a:solidFill>
              <a:latin typeface="メイリオ" panose="020B0604030504040204" pitchFamily="50" charset="-128"/>
              <a:ea typeface="メイリオ" panose="020B0604030504040204" pitchFamily="50" charset="-128"/>
            </a:rPr>
            <a:t>2)</a:t>
          </a:r>
          <a:r>
            <a:rPr lang="en-US" altLang="ja-JP" sz="1200" b="1" baseline="0">
              <a:solidFill>
                <a:schemeClr val="tx1"/>
              </a:solidFill>
              <a:latin typeface="メイリオ" panose="020B0604030504040204" pitchFamily="50" charset="-128"/>
              <a:ea typeface="メイリオ" panose="020B0604030504040204" pitchFamily="50" charset="-128"/>
            </a:rPr>
            <a:t> </a:t>
          </a:r>
          <a:r>
            <a:rPr lang="ja-JP" altLang="en-US" sz="1200" b="1" baseline="0">
              <a:solidFill>
                <a:schemeClr val="tx1"/>
              </a:solidFill>
              <a:latin typeface="メイリオ" panose="020B0604030504040204" pitchFamily="50" charset="-128"/>
              <a:ea typeface="メイリオ" panose="020B0604030504040204" pitchFamily="50" charset="-128"/>
            </a:rPr>
            <a:t>十分である」を選択できる水準</a:t>
          </a:r>
          <a:r>
            <a:rPr lang="en-US" altLang="ja-JP" sz="1200" b="1">
              <a:solidFill>
                <a:schemeClr val="tx1"/>
              </a:solidFill>
              <a:latin typeface="メイリオ" panose="020B0604030504040204" pitchFamily="50" charset="-128"/>
              <a:ea typeface="メイリオ" panose="020B0604030504040204" pitchFamily="50" charset="-128"/>
            </a:rPr>
            <a:t>】</a:t>
          </a:r>
        </a:p>
        <a:p>
          <a:pPr algn="ctr"/>
          <a:r>
            <a:rPr lang="ja-JP" altLang="en-US" sz="1000" b="1">
              <a:solidFill>
                <a:schemeClr val="tx1"/>
              </a:solidFill>
              <a:latin typeface="メイリオ" panose="020B0604030504040204" pitchFamily="50" charset="-128"/>
              <a:ea typeface="メイリオ" panose="020B0604030504040204" pitchFamily="50" charset="-128"/>
            </a:rPr>
            <a:t>次のような典型的なリスク対策（例）を実施することなどにより、事務・サービス又はシステムの特性を考慮したリスク対策を講じている場合</a:t>
          </a:r>
        </a:p>
      </xdr:txBody>
    </xdr:sp>
    <xdr:clientData/>
  </xdr:twoCellAnchor>
  <xdr:twoCellAnchor>
    <xdr:from>
      <xdr:col>39</xdr:col>
      <xdr:colOff>55334</xdr:colOff>
      <xdr:row>81</xdr:row>
      <xdr:rowOff>19051</xdr:rowOff>
    </xdr:from>
    <xdr:to>
      <xdr:col>124</xdr:col>
      <xdr:colOff>126999</xdr:colOff>
      <xdr:row>95</xdr:row>
      <xdr:rowOff>76201</xdr:rowOff>
    </xdr:to>
    <xdr:sp macro="" textlink="">
      <xdr:nvSpPr>
        <xdr:cNvPr id="12" name="吹き出し: 四角形 11">
          <a:extLst>
            <a:ext uri="{FF2B5EF4-FFF2-40B4-BE49-F238E27FC236}">
              <a16:creationId xmlns:a16="http://schemas.microsoft.com/office/drawing/2014/main" id="{00000000-0008-0000-0100-00000C000000}"/>
            </a:ext>
          </a:extLst>
        </xdr:cNvPr>
        <xdr:cNvSpPr/>
      </xdr:nvSpPr>
      <xdr:spPr>
        <a:xfrm>
          <a:off x="6370409" y="15449551"/>
          <a:ext cx="7358290" cy="2724150"/>
        </a:xfrm>
        <a:prstGeom prst="wedgeRectCallout">
          <a:avLst>
            <a:gd name="adj1" fmla="val -13976"/>
            <a:gd name="adj2" fmla="val 60493"/>
          </a:avLst>
        </a:prstGeom>
        <a:solidFill>
          <a:schemeClr val="bg1"/>
        </a:solidFill>
        <a:ln w="57150" cap="rnd" cmpd="thickThi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82064" marR="0" lvl="0" indent="-82064" algn="l" defTabSz="914400" rtl="0" eaLnBrk="1" fontAlgn="auto" latinLnBrk="0" hangingPunct="1">
            <a:lnSpc>
              <a:spcPct val="100000"/>
            </a:lnSpc>
            <a:spcBef>
              <a:spcPts val="0"/>
            </a:spcBef>
            <a:spcAft>
              <a:spcPts val="0"/>
            </a:spcAft>
            <a:buClrTx/>
            <a:buSzTx/>
            <a:buFontTx/>
            <a:buNone/>
            <a:tabLst/>
            <a:defRPr/>
          </a:pP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「典型的なリスク対策（例）」は、あくまでも例示であり、</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１つでも実施していない対策があれば、「十分である」を選択できないというものではない</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「特に力を入れている」を選択できる水準</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は、「十分である」を選択できる水準を満たした上で、さらに、</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評価実施機関独自の取組を実施</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している場合に選択することができると考えられる。</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「典型的なリスク対策（例）」には、</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組織的安全管理措置</a:t>
          </a:r>
          <a:r>
            <a:rPr kumimoji="1" lang="ja-JP" altLang="en-US" sz="1015"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人的安全管理措置</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については記載していないが、</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マイナンバー</a:t>
          </a:r>
          <a:r>
            <a:rPr kumimoji="1" lang="en-US" altLang="ja-JP"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GL</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に則り、必要な措置を講ずる必要</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がある。</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179388"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・組織的安全管理措置：</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6350"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組織体制の整備、取扱規程等に基づく運用、取扱状況を確認する手段の整備、漏えい等事案に対応する体制等の整備、取扱状況等の把握及び安全管理措置の見直し</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179388"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・人的安全管理措置：</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6350"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事務取扱担当者の監督、事務取扱担当者等の教育、法令・内部規程違反等に対する厳正な対処</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39</xdr:col>
      <xdr:colOff>60158</xdr:colOff>
      <xdr:row>81</xdr:row>
      <xdr:rowOff>28574</xdr:rowOff>
    </xdr:from>
    <xdr:to>
      <xdr:col>124</xdr:col>
      <xdr:colOff>101600</xdr:colOff>
      <xdr:row>82</xdr:row>
      <xdr:rowOff>130970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6375233" y="15459074"/>
          <a:ext cx="7328067" cy="292896"/>
        </a:xfrm>
        <a:prstGeom prst="rect">
          <a:avLst/>
        </a:prstGeom>
        <a:solidFill>
          <a:schemeClr val="accent6">
            <a:lumMod val="20000"/>
            <a:lumOff val="80000"/>
          </a:schemeClr>
        </a:solidFill>
        <a:ln w="9525">
          <a:solidFill>
            <a:schemeClr val="accent6">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ja-JP" altLang="en-US" sz="1200" b="1">
              <a:solidFill>
                <a:schemeClr val="tx1"/>
              </a:solidFill>
              <a:latin typeface="メイリオ" panose="020B0604030504040204" pitchFamily="50" charset="-128"/>
              <a:ea typeface="メイリオ" panose="020B0604030504040204" pitchFamily="50" charset="-128"/>
            </a:rPr>
            <a:t>「</a:t>
          </a:r>
          <a:r>
            <a:rPr lang="ja-JP" altLang="en-US" sz="1100" b="1">
              <a:solidFill>
                <a:schemeClr val="tx1"/>
              </a:solidFill>
              <a:latin typeface="メイリオ" panose="020B0604030504040204" pitchFamily="50" charset="-128"/>
              <a:ea typeface="メイリオ" panose="020B0604030504040204" pitchFamily="50" charset="-128"/>
            </a:rPr>
            <a:t>典型的なリスク対策（例）」の位置付け</a:t>
          </a:r>
          <a:endParaRPr lang="ja-JP" altLang="en-US" sz="1200" b="1">
            <a:solidFill>
              <a:schemeClr val="tx1"/>
            </a:solidFill>
            <a:latin typeface="メイリオ" panose="020B0604030504040204" pitchFamily="50" charset="-128"/>
            <a:ea typeface="メイリオ"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55</xdr:col>
      <xdr:colOff>152400</xdr:colOff>
      <xdr:row>3</xdr:row>
      <xdr:rowOff>104775</xdr:rowOff>
    </xdr:from>
    <xdr:to>
      <xdr:col>130</xdr:col>
      <xdr:colOff>163286</xdr:colOff>
      <xdr:row>16</xdr:row>
      <xdr:rowOff>217715</xdr:rowOff>
    </xdr:to>
    <xdr:sp macro="" textlink="">
      <xdr:nvSpPr>
        <xdr:cNvPr id="5" name="四角形: 角を丸くする 4">
          <a:extLst>
            <a:ext uri="{FF2B5EF4-FFF2-40B4-BE49-F238E27FC236}">
              <a16:creationId xmlns:a16="http://schemas.microsoft.com/office/drawing/2014/main" id="{3B005683-E0EF-89D9-D107-22B4A15E5DCD}"/>
            </a:ext>
          </a:extLst>
        </xdr:cNvPr>
        <xdr:cNvSpPr/>
      </xdr:nvSpPr>
      <xdr:spPr>
        <a:xfrm>
          <a:off x="9881507" y="472168"/>
          <a:ext cx="13277850" cy="3228976"/>
        </a:xfrm>
        <a:prstGeom prst="roundRect">
          <a:avLst>
            <a:gd name="adj" fmla="val 5516"/>
          </a:avLst>
        </a:prstGeom>
        <a:solidFill>
          <a:schemeClr val="accent1">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このページは、評価の再実施又は評価書の修正に伴い、評価書の記載を変更し、提出・公表する際に記載してください（特定個人情報ファイルの新規保有時に提出・公表する評価書では記載しません。）。</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変更箇所が多数あり、全て記載すると変更内容が分かりにくくなる場合等は、どのような変更か分かる範囲でまとめて記載することも考えられます。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評価の再実施又は評価書の修正の際の変更箇所は、履歴として今までのものを全て記載することが望ましいですが、変更箇所が多数あり、全て記載をすると変更内容等が分かりにくくなる場合等は、例えば、下記の対応も考えられ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①　今までの評価書の変更箇所は評価実施機関で管理し、直近の変更箇所のみを記載する。</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②　変更箇所を行数を超えて記載する必要がある場合は、「別添●●を参照。」などと記載の上、別途、変更箇所の履歴がわかる資料を作成し、評価書の添付資料として併せて提出・公表する。</a:t>
          </a:r>
          <a:endParaRPr lang="ja-JP" altLang="ja-JP" sz="120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ysClr val="windowText" lastClr="000000"/>
          </a:solidFill>
          <a:tailEnd type="arrow"/>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9525" cmpd="sng">
          <a:noFill/>
        </a:ln>
      </a:spPr>
      <a:bodyPr vertOverflow="clip" horzOverflow="clip" wrap="square" tIns="0" bIns="0" rtlCol="0" anchor="t"/>
      <a:lstStyle>
        <a:defPPr>
          <a:defRPr kumimoji="1" sz="8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BJ71"/>
  <sheetViews>
    <sheetView tabSelected="1" view="pageBreakPreview" zoomScaleNormal="55" zoomScaleSheetLayoutView="100" zoomScalePageLayoutView="85" workbookViewId="0">
      <selection activeCell="A56" sqref="A59:AM61"/>
    </sheetView>
  </sheetViews>
  <sheetFormatPr defaultColWidth="2.33203125" defaultRowHeight="10.050000000000001" customHeight="1"/>
  <cols>
    <col min="1" max="39" width="2.33203125" style="2"/>
    <col min="40" max="55" width="2.33203125" style="1"/>
    <col min="56" max="62" width="2.33203125" style="1" hidden="1" customWidth="1"/>
    <col min="63" max="16384" width="2.33203125" style="1"/>
  </cols>
  <sheetData>
    <row r="1" spans="1:61" ht="10.050000000000001" customHeight="1">
      <c r="A1" s="52"/>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BI1" s="1" t="str">
        <f>"FORM=2"</f>
        <v>FORM=2</v>
      </c>
    </row>
    <row r="2" spans="1:61" ht="10.050000000000001" customHeight="1">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BI2" s="1" t="str">
        <f>"VER=1.20"</f>
        <v>VER=1.20</v>
      </c>
    </row>
    <row r="3" spans="1:61" ht="10.050000000000001" customHeight="1">
      <c r="A3" s="84" t="s">
        <v>0</v>
      </c>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BI3" s="1" t="str">
        <f>"SHEET=1"</f>
        <v>SHEET=1</v>
      </c>
    </row>
    <row r="4" spans="1:61" ht="10.050000000000001" customHeight="1">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row>
    <row r="5" spans="1:61" ht="10.050000000000001" customHeight="1">
      <c r="A5" s="84"/>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row>
    <row r="6" spans="1:61" ht="10.050000000000001" customHeight="1">
      <c r="A6" s="84"/>
      <c r="B6" s="84"/>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84"/>
    </row>
    <row r="7" spans="1:61" ht="10.050000000000001" customHeight="1">
      <c r="A7" s="84"/>
      <c r="B7" s="84"/>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row>
    <row r="8" spans="1:61" ht="10.050000000000001" customHeight="1">
      <c r="A8" s="52"/>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row>
    <row r="9" spans="1:61" ht="10.050000000000001" customHeight="1">
      <c r="A9" s="52"/>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row>
    <row r="10" spans="1:61" ht="10.050000000000001" customHeight="1">
      <c r="A10" s="52"/>
      <c r="B10" s="52"/>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row>
    <row r="11" spans="1:61" ht="10.050000000000001" customHeight="1">
      <c r="A11" s="52"/>
      <c r="B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row>
    <row r="12" spans="1:61" ht="10.050000000000001" customHeight="1">
      <c r="A12" s="52"/>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row>
    <row r="13" spans="1:61" ht="10.050000000000001" customHeight="1">
      <c r="A13" s="52"/>
      <c r="B13" s="52"/>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row>
    <row r="14" spans="1:61" ht="10.050000000000001" customHeight="1">
      <c r="A14" s="85" t="s">
        <v>1</v>
      </c>
      <c r="B14" s="85"/>
      <c r="C14" s="85"/>
      <c r="D14" s="85"/>
      <c r="E14" s="85"/>
      <c r="F14" s="85"/>
      <c r="G14" s="85"/>
      <c r="H14" s="85"/>
      <c r="I14" s="85"/>
      <c r="J14" s="86" t="s">
        <v>2</v>
      </c>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row>
    <row r="15" spans="1:61" ht="10.050000000000001" customHeight="1">
      <c r="A15" s="85"/>
      <c r="B15" s="85"/>
      <c r="C15" s="85"/>
      <c r="D15" s="85"/>
      <c r="E15" s="85"/>
      <c r="F15" s="85"/>
      <c r="G15" s="85"/>
      <c r="H15" s="85"/>
      <c r="I15" s="85"/>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row>
    <row r="16" spans="1:61" ht="10.050000000000001" customHeight="1">
      <c r="A16" s="85"/>
      <c r="B16" s="85"/>
      <c r="C16" s="85"/>
      <c r="D16" s="85"/>
      <c r="E16" s="85"/>
      <c r="F16" s="85"/>
      <c r="G16" s="85"/>
      <c r="H16" s="85"/>
      <c r="I16" s="85"/>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row>
    <row r="17" spans="1:61" ht="10.050000000000001" customHeight="1">
      <c r="A17" s="72">
        <v>12</v>
      </c>
      <c r="B17" s="72"/>
      <c r="C17" s="72"/>
      <c r="D17" s="72"/>
      <c r="E17" s="72"/>
      <c r="F17" s="72"/>
      <c r="G17" s="72"/>
      <c r="H17" s="72"/>
      <c r="I17" s="72"/>
      <c r="J17" s="73" t="s">
        <v>167</v>
      </c>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BH17" s="1">
        <v>1</v>
      </c>
      <c r="BI17" s="1" t="str">
        <f>"ITEM"&amp;BH17&amp; BG17 &amp;"="&amp;IF(TRIM($A17)="","",$A17)</f>
        <v>ITEM1=12</v>
      </c>
    </row>
    <row r="18" spans="1:61" ht="10.050000000000001" customHeight="1">
      <c r="A18" s="72"/>
      <c r="B18" s="72"/>
      <c r="C18" s="72"/>
      <c r="D18" s="72"/>
      <c r="E18" s="72"/>
      <c r="F18" s="72"/>
      <c r="G18" s="72"/>
      <c r="H18" s="72"/>
      <c r="I18" s="72"/>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BH18" s="1">
        <v>2</v>
      </c>
      <c r="BI18" s="1" t="str">
        <f>"ITEM"&amp;BH18&amp; BG18 &amp;"="&amp;IF(TRIM($J17)="","",$J17)</f>
        <v>ITEM2=難病の患者に対する医療等に関する法律による特定医療費の支給等に関する事務　基礎項目評価書</v>
      </c>
    </row>
    <row r="19" spans="1:61" ht="10.050000000000001" customHeight="1">
      <c r="A19" s="72"/>
      <c r="B19" s="72"/>
      <c r="C19" s="72"/>
      <c r="D19" s="72"/>
      <c r="E19" s="72"/>
      <c r="F19" s="72"/>
      <c r="G19" s="72"/>
      <c r="H19" s="72"/>
      <c r="I19" s="72"/>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row>
    <row r="20" spans="1:61" ht="10.050000000000001" customHeight="1">
      <c r="A20" s="72"/>
      <c r="B20" s="72"/>
      <c r="C20" s="72"/>
      <c r="D20" s="72"/>
      <c r="E20" s="72"/>
      <c r="F20" s="72"/>
      <c r="G20" s="72"/>
      <c r="H20" s="72"/>
      <c r="I20" s="72"/>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row>
    <row r="21" spans="1:61" ht="10.050000000000001" customHeight="1">
      <c r="A21" s="72"/>
      <c r="B21" s="72"/>
      <c r="C21" s="72"/>
      <c r="D21" s="72"/>
      <c r="E21" s="72"/>
      <c r="F21" s="72"/>
      <c r="G21" s="72"/>
      <c r="H21" s="72"/>
      <c r="I21" s="72"/>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row>
    <row r="22" spans="1:61" ht="10.050000000000001" customHeight="1">
      <c r="A22" s="72"/>
      <c r="B22" s="72"/>
      <c r="C22" s="72"/>
      <c r="D22" s="72"/>
      <c r="E22" s="72"/>
      <c r="F22" s="72"/>
      <c r="G22" s="72"/>
      <c r="H22" s="72"/>
      <c r="I22" s="72"/>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row>
    <row r="23" spans="1:61" ht="10.050000000000001" customHeight="1">
      <c r="A23" s="74"/>
      <c r="B23" s="74"/>
      <c r="C23" s="74"/>
      <c r="D23" s="74"/>
      <c r="E23" s="74"/>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row>
    <row r="24" spans="1:61" ht="10.050000000000001" customHeight="1">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row>
    <row r="25" spans="1:61" ht="10.050000000000001" customHeight="1">
      <c r="A25" s="75" t="s">
        <v>3</v>
      </c>
      <c r="B25" s="76"/>
      <c r="C25" s="76"/>
      <c r="D25" s="76"/>
      <c r="E25" s="76"/>
      <c r="F25" s="76"/>
      <c r="G25" s="76"/>
      <c r="H25" s="76"/>
      <c r="I25" s="76"/>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76"/>
      <c r="AM25" s="77"/>
    </row>
    <row r="26" spans="1:61" ht="10.050000000000001" customHeight="1">
      <c r="A26" s="78"/>
      <c r="B26" s="79"/>
      <c r="C26" s="79"/>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80"/>
    </row>
    <row r="27" spans="1:61" ht="10.050000000000001" customHeight="1">
      <c r="A27" s="81"/>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3"/>
    </row>
    <row r="28" spans="1:61" ht="10.050000000000001" customHeight="1">
      <c r="A28" s="53" t="s">
        <v>168</v>
      </c>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5"/>
      <c r="BH28" s="1">
        <v>3</v>
      </c>
      <c r="BI28" s="1" t="str">
        <f>"ITEM"&amp;BH28&amp; BG28 &amp;"="&amp;IF(TRIM($A28)="","",$A28)</f>
        <v>ITEM3=大阪府知事は難病の患者に対する医療等に関する法律による特定医療費の支給に関する事務における特定個人情報ファイルの取扱いにあたり、特定個人情報ファイルの取扱いが個人のプライバシー等の権利利益に影響を及ぼしかねないことを認識し、特定個人情報の漏洩その他の事態を発生させるリスクを軽減させるために適切な措置を講じ、もって個人のプライバシー等の権利利益の保護に取り組んでいることを宣言する。</v>
      </c>
    </row>
    <row r="29" spans="1:61" ht="10.050000000000001" customHeight="1">
      <c r="A29" s="56"/>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8"/>
    </row>
    <row r="30" spans="1:61" ht="10.050000000000001" customHeight="1">
      <c r="A30" s="56"/>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8"/>
    </row>
    <row r="31" spans="1:61" ht="10.050000000000001" customHeight="1">
      <c r="A31" s="56"/>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8"/>
    </row>
    <row r="32" spans="1:61" ht="10.050000000000001" customHeight="1">
      <c r="A32" s="56"/>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8"/>
    </row>
    <row r="33" spans="1:61" ht="10.050000000000001" customHeight="1">
      <c r="A33" s="56"/>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8"/>
    </row>
    <row r="34" spans="1:61" ht="10.050000000000001" customHeight="1">
      <c r="A34" s="56"/>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8"/>
    </row>
    <row r="35" spans="1:61" ht="10.050000000000001" customHeight="1">
      <c r="A35" s="56"/>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8"/>
    </row>
    <row r="36" spans="1:61" ht="10.050000000000001" customHeight="1">
      <c r="A36" s="56"/>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8"/>
    </row>
    <row r="37" spans="1:61" ht="10.050000000000001" customHeight="1">
      <c r="A37" s="56"/>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8"/>
    </row>
    <row r="38" spans="1:61" ht="10.050000000000001" customHeight="1">
      <c r="A38" s="56"/>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8"/>
    </row>
    <row r="39" spans="1:61" ht="10.050000000000001" customHeight="1">
      <c r="A39" s="56"/>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8"/>
    </row>
    <row r="40" spans="1:61" ht="26.4" customHeight="1">
      <c r="A40" s="59"/>
      <c r="B40" s="60"/>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1"/>
    </row>
    <row r="41" spans="1:61" ht="10.050000000000001" customHeight="1">
      <c r="A41" s="62" t="s">
        <v>4</v>
      </c>
      <c r="B41" s="63"/>
      <c r="C41" s="63"/>
      <c r="D41" s="63"/>
      <c r="E41" s="63"/>
      <c r="F41" s="63"/>
      <c r="G41" s="64"/>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BH41" s="1">
        <v>4</v>
      </c>
      <c r="BI41" s="1" t="str">
        <f>"ITEM"&amp;BH41&amp; BG41 &amp;"="&amp;IF(TRIM($H41)="","",$H41)</f>
        <v>ITEM4=</v>
      </c>
    </row>
    <row r="42" spans="1:61" ht="10.050000000000001" customHeight="1">
      <c r="A42" s="65"/>
      <c r="B42" s="66"/>
      <c r="C42" s="66"/>
      <c r="D42" s="66"/>
      <c r="E42" s="66"/>
      <c r="F42" s="66"/>
      <c r="G42" s="67"/>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row>
    <row r="43" spans="1:61" ht="10.050000000000001" customHeight="1">
      <c r="A43" s="65"/>
      <c r="B43" s="66"/>
      <c r="C43" s="66"/>
      <c r="D43" s="66"/>
      <c r="E43" s="66"/>
      <c r="F43" s="66"/>
      <c r="G43" s="67"/>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row>
    <row r="44" spans="1:61" ht="10.050000000000001" customHeight="1">
      <c r="A44" s="65"/>
      <c r="B44" s="66"/>
      <c r="C44" s="66"/>
      <c r="D44" s="66"/>
      <c r="E44" s="66"/>
      <c r="F44" s="66"/>
      <c r="G44" s="67"/>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row>
    <row r="45" spans="1:61" ht="10.050000000000001" customHeight="1">
      <c r="A45" s="65"/>
      <c r="B45" s="66"/>
      <c r="C45" s="66"/>
      <c r="D45" s="66"/>
      <c r="E45" s="66"/>
      <c r="F45" s="66"/>
      <c r="G45" s="67"/>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row>
    <row r="46" spans="1:61" ht="10.050000000000001" customHeight="1">
      <c r="A46" s="68"/>
      <c r="B46" s="69"/>
      <c r="C46" s="69"/>
      <c r="D46" s="69"/>
      <c r="E46" s="69"/>
      <c r="F46" s="69"/>
      <c r="G46" s="70"/>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row>
    <row r="47" spans="1:61" ht="10.050000000000001" customHeight="1">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row>
    <row r="48" spans="1:61" ht="10.050000000000001" customHeight="1">
      <c r="A48" s="86" t="s">
        <v>5</v>
      </c>
      <c r="B48" s="86"/>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row>
    <row r="49" spans="1:61" ht="10.050000000000001" customHeight="1">
      <c r="A49" s="86"/>
      <c r="B49" s="86"/>
      <c r="C49" s="86"/>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row>
    <row r="50" spans="1:61" ht="10.050000000000001" customHeight="1">
      <c r="A50" s="86"/>
      <c r="B50" s="86"/>
      <c r="C50" s="86"/>
      <c r="D50" s="86"/>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row>
    <row r="51" spans="1:61" ht="10.050000000000001" customHeight="1">
      <c r="A51" s="73" t="s">
        <v>169</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BH51" s="1">
        <v>5</v>
      </c>
      <c r="BI51" s="1" t="str">
        <f>"ITEM"&amp;BH51&amp; BG51 &amp;"="&amp;IF(TRIM($A51)="","",$A51)</f>
        <v>ITEM5=大阪府知事</v>
      </c>
    </row>
    <row r="52" spans="1:61" ht="10.050000000000001" customHeight="1">
      <c r="A52" s="73"/>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row>
    <row r="53" spans="1:61" ht="10.050000000000001" customHeight="1">
      <c r="A53" s="73"/>
      <c r="B53" s="73"/>
      <c r="C53" s="73"/>
      <c r="D53" s="73"/>
      <c r="E53" s="73"/>
      <c r="F53" s="73"/>
      <c r="G53" s="73"/>
      <c r="H53" s="73"/>
      <c r="I53" s="73"/>
      <c r="J53" s="73"/>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row>
    <row r="54" spans="1:61" ht="10.050000000000001" customHeight="1">
      <c r="A54" s="73"/>
      <c r="B54" s="73"/>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row>
    <row r="55" spans="1:61" ht="10.050000000000001" customHeight="1">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row>
    <row r="56" spans="1:61" ht="10.050000000000001" customHeight="1">
      <c r="A56" s="86" t="s">
        <v>6</v>
      </c>
      <c r="B56" s="86"/>
      <c r="C56" s="86"/>
      <c r="D56" s="86"/>
      <c r="E56" s="86"/>
      <c r="F56" s="86"/>
      <c r="G56" s="86"/>
      <c r="H56" s="86"/>
      <c r="I56" s="86"/>
      <c r="J56" s="86"/>
      <c r="K56" s="86"/>
      <c r="L56" s="86"/>
      <c r="M56" s="86"/>
      <c r="N56" s="86"/>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row>
    <row r="57" spans="1:61" ht="10.050000000000001" customHeight="1">
      <c r="A57" s="86"/>
      <c r="B57" s="86"/>
      <c r="C57" s="86"/>
      <c r="D57" s="86"/>
      <c r="E57" s="86"/>
      <c r="F57" s="86"/>
      <c r="G57" s="86"/>
      <c r="H57" s="86"/>
      <c r="I57" s="86"/>
      <c r="J57" s="86"/>
      <c r="K57" s="86"/>
      <c r="L57" s="86"/>
      <c r="M57" s="86"/>
      <c r="N57" s="86"/>
      <c r="O57" s="86"/>
      <c r="P57" s="86"/>
      <c r="Q57" s="86"/>
      <c r="R57" s="86"/>
      <c r="S57" s="86"/>
      <c r="T57" s="86"/>
      <c r="U57" s="86"/>
      <c r="V57" s="86"/>
      <c r="W57" s="86"/>
      <c r="X57" s="86"/>
      <c r="Y57" s="86"/>
      <c r="Z57" s="86"/>
      <c r="AA57" s="86"/>
      <c r="AB57" s="86"/>
      <c r="AC57" s="86"/>
      <c r="AD57" s="86"/>
      <c r="AE57" s="86"/>
      <c r="AF57" s="86"/>
      <c r="AG57" s="86"/>
      <c r="AH57" s="86"/>
      <c r="AI57" s="86"/>
      <c r="AJ57" s="86"/>
      <c r="AK57" s="86"/>
      <c r="AL57" s="86"/>
      <c r="AM57" s="86"/>
    </row>
    <row r="58" spans="1:61" ht="10.050000000000001" customHeight="1">
      <c r="A58" s="86"/>
      <c r="B58" s="86"/>
      <c r="C58" s="86"/>
      <c r="D58" s="86"/>
      <c r="E58" s="86"/>
      <c r="F58" s="86"/>
      <c r="G58" s="86"/>
      <c r="H58" s="86"/>
      <c r="I58" s="86"/>
      <c r="J58" s="86"/>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row>
    <row r="59" spans="1:61" ht="10.050000000000001" customHeight="1">
      <c r="A59" s="9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BH59" s="1">
        <v>6</v>
      </c>
      <c r="BI59" s="1" t="str">
        <f>"ITEM"&amp;BH59&amp; BG59 &amp;"="&amp;IF(TRIM($A59)="","",TEXT($A59,"yyyymmdd"))</f>
        <v>ITEM6=</v>
      </c>
    </row>
    <row r="60" spans="1:61" ht="10.050000000000001" customHeight="1">
      <c r="A60" s="9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row>
    <row r="61" spans="1:61" ht="10.050000000000001" customHeight="1">
      <c r="A61" s="9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row>
    <row r="62" spans="1:61" ht="10.050000000000001" customHeight="1">
      <c r="A62" s="88"/>
      <c r="B62" s="88"/>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row>
    <row r="63" spans="1:61" ht="10.050000000000001" customHeight="1">
      <c r="A63" s="89"/>
      <c r="B63" s="89"/>
      <c r="C63" s="89"/>
      <c r="D63" s="89"/>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row>
    <row r="64" spans="1:61" ht="10.050000000000001" customHeight="1">
      <c r="A64" s="89"/>
      <c r="B64" s="89"/>
      <c r="C64" s="89"/>
      <c r="D64" s="89"/>
      <c r="E64" s="89"/>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row>
    <row r="65" spans="1:61" ht="10.050000000000001" customHeight="1">
      <c r="A65" s="89"/>
      <c r="B65" s="89"/>
      <c r="C65" s="89"/>
      <c r="D65" s="89"/>
      <c r="E65" s="89"/>
      <c r="F65" s="89"/>
      <c r="G65" s="89"/>
      <c r="H65" s="89"/>
      <c r="I65" s="89"/>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row>
    <row r="66" spans="1:61" ht="10.050000000000001" customHeight="1">
      <c r="A66" s="89"/>
      <c r="B66" s="89"/>
      <c r="C66" s="89"/>
      <c r="D66" s="89"/>
      <c r="E66" s="89"/>
      <c r="F66" s="89"/>
      <c r="G66" s="89"/>
      <c r="H66" s="89"/>
      <c r="I66" s="89"/>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row>
    <row r="67" spans="1:61" ht="10.050000000000001" customHeight="1">
      <c r="A67" s="89"/>
      <c r="B67" s="89"/>
      <c r="C67" s="89"/>
      <c r="D67" s="89"/>
      <c r="E67" s="89"/>
      <c r="F67" s="89"/>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row>
    <row r="68" spans="1:61" ht="10.050000000000001" customHeight="1">
      <c r="A68" s="89"/>
      <c r="B68" s="89"/>
      <c r="C68" s="89"/>
      <c r="D68" s="89"/>
      <c r="E68" s="89"/>
      <c r="F68" s="89"/>
      <c r="G68" s="89"/>
      <c r="H68" s="89"/>
      <c r="I68" s="89"/>
      <c r="J68" s="89"/>
      <c r="K68" s="89"/>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row>
    <row r="69" spans="1:61" ht="10.050000000000001" customHeight="1">
      <c r="A69" s="87" t="s">
        <v>7</v>
      </c>
      <c r="B69" s="87"/>
      <c r="C69" s="87"/>
      <c r="D69" s="87"/>
      <c r="E69" s="87"/>
      <c r="F69" s="87"/>
      <c r="G69" s="87"/>
      <c r="H69" s="87"/>
      <c r="I69" s="87"/>
      <c r="J69" s="87"/>
      <c r="K69" s="87"/>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row>
    <row r="70" spans="1:61" ht="10.050000000000001" customHeight="1">
      <c r="A70" s="87"/>
      <c r="B70" s="87"/>
      <c r="C70" s="87"/>
      <c r="D70" s="87"/>
      <c r="E70" s="87"/>
      <c r="F70" s="87"/>
      <c r="G70" s="87"/>
      <c r="H70" s="87"/>
      <c r="I70" s="87"/>
      <c r="J70" s="87"/>
      <c r="K70" s="87"/>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row>
    <row r="71" spans="1:61" ht="10.050000000000001" customHeight="1">
      <c r="BI71" s="1" t="s">
        <v>8</v>
      </c>
    </row>
  </sheetData>
  <sheetProtection algorithmName="SHA-512" hashValue="zqUcEJ9u09316/Qtlluch64TfsrF7LtfrYzZthuD1uXJZcT0qF1p08rIvfwtvRm7XaCCzFJGUcFFuMSaMmeLnw==" saltValue="LrOiTESL/MQQDQN0+1k01w==" spinCount="100000" sheet="1" objects="1" scenarios="1" formatCells="0" formatRows="0" selectLockedCells="1"/>
  <mergeCells count="20">
    <mergeCell ref="A51:AM54"/>
    <mergeCell ref="A55:AM55"/>
    <mergeCell ref="A56:AM58"/>
    <mergeCell ref="A48:AM50"/>
    <mergeCell ref="A69:AM70"/>
    <mergeCell ref="A62:AM68"/>
    <mergeCell ref="A59:AM61"/>
    <mergeCell ref="A1:AM2"/>
    <mergeCell ref="A3:AM7"/>
    <mergeCell ref="A8:AM13"/>
    <mergeCell ref="A14:I16"/>
    <mergeCell ref="J14:AM16"/>
    <mergeCell ref="A47:AM47"/>
    <mergeCell ref="A28:AM40"/>
    <mergeCell ref="A41:G46"/>
    <mergeCell ref="H41:AM46"/>
    <mergeCell ref="A17:I22"/>
    <mergeCell ref="J17:AM22"/>
    <mergeCell ref="A23:AM24"/>
    <mergeCell ref="A25:AM27"/>
  </mergeCells>
  <phoneticPr fontId="1"/>
  <dataValidations count="4">
    <dataValidation type="whole" imeMode="halfAlpha" allowBlank="1" showInputMessage="1" showErrorMessage="1" errorTitle="入力エラー" error="評価書番号は半角数字で入力してください。" sqref="A17:I22" xr:uid="{00000000-0002-0000-0000-000000000000}">
      <formula1>1</formula1>
      <formula2>1000000</formula2>
    </dataValidation>
    <dataValidation imeMode="hiragana" allowBlank="1" showInputMessage="1" showErrorMessage="1" sqref="A51:AM54 H41:AM46 A28:AM40 J17:AM22" xr:uid="{00000000-0002-0000-0000-000001000000}"/>
    <dataValidation type="date" allowBlank="1" showInputMessage="1" showErrorMessage="1" sqref="A62" xr:uid="{00000000-0002-0000-0000-000002000000}">
      <formula1>32874</formula1>
      <formula2>55153</formula2>
    </dataValidation>
    <dataValidation type="date" allowBlank="1" showInputMessage="1" showErrorMessage="1" errorTitle="日付入力エラー" error="正しい日付を入力してください。_x000a_（例：平成２６年４月１日、2014/4/1）" sqref="A59:AM61" xr:uid="{00000000-0002-0000-0000-000003000000}">
      <formula1>1</formula1>
      <formula2>55153</formula2>
    </dataValidation>
  </dataValidations>
  <pageMargins left="0.78740157480314965" right="0.27559055118110237" top="0.74803149606299213" bottom="0.74803149606299213" header="0.31496062992125984" footer="0.31496062992125984"/>
  <pageSetup paperSize="9" fitToHeight="0" orientation="portrait" r:id="rId1"/>
  <headerFooter scaleWithDoc="0">
    <oddFooter>&amp;P ページ</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I198"/>
  <sheetViews>
    <sheetView tabSelected="1" view="pageBreakPreview" topLeftCell="A29" zoomScale="95" zoomScaleNormal="100" zoomScaleSheetLayoutView="95" zoomScalePageLayoutView="85" workbookViewId="0">
      <selection activeCell="A56" sqref="A59:AM61"/>
    </sheetView>
  </sheetViews>
  <sheetFormatPr defaultColWidth="2.33203125" defaultRowHeight="10.050000000000001" customHeight="1"/>
  <cols>
    <col min="1" max="46" width="2.33203125" style="1"/>
    <col min="47" max="47" width="2.33203125" style="1" customWidth="1"/>
    <col min="48" max="52" width="2.33203125" style="1"/>
    <col min="53" max="53" width="2.33203125" style="1" customWidth="1"/>
    <col min="54" max="54" width="2.33203125" style="1"/>
    <col min="55" max="55" width="2.33203125" style="1" customWidth="1"/>
    <col min="56" max="56" width="2.33203125" style="1" hidden="1" customWidth="1"/>
    <col min="57" max="57" width="2.6640625" style="1" hidden="1" customWidth="1"/>
    <col min="58" max="95" width="2.33203125" style="1" hidden="1" customWidth="1"/>
    <col min="96" max="101" width="2.33203125" style="1" customWidth="1"/>
    <col min="102" max="16384" width="2.33203125" style="1"/>
  </cols>
  <sheetData>
    <row r="1" spans="1:94" ht="15" customHeight="1">
      <c r="A1" s="149" t="s">
        <v>9</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BI1" s="1" t="str">
        <f>"FORM=2"</f>
        <v>FORM=2</v>
      </c>
      <c r="CO1" s="3"/>
      <c r="CP1" s="3"/>
    </row>
    <row r="2" spans="1:94" ht="15" customHeight="1">
      <c r="A2" s="150"/>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BI2" s="1" t="str">
        <f>"VER=1.20"</f>
        <v>VER=1.20</v>
      </c>
    </row>
    <row r="3" spans="1:94" ht="15" customHeight="1">
      <c r="A3" s="179" t="s">
        <v>10</v>
      </c>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BI3" s="1" t="str">
        <f>"SHEET=2"</f>
        <v>SHEET=2</v>
      </c>
      <c r="CA3" s="1" t="s">
        <v>11</v>
      </c>
      <c r="CB3" s="1" t="s">
        <v>12</v>
      </c>
      <c r="CC3" s="1" t="s">
        <v>13</v>
      </c>
      <c r="CD3" s="1" t="s">
        <v>14</v>
      </c>
      <c r="CE3" s="1" t="s">
        <v>15</v>
      </c>
      <c r="CF3" s="1" t="s">
        <v>16</v>
      </c>
      <c r="CG3" s="1" t="s">
        <v>17</v>
      </c>
      <c r="CH3" s="1" t="s">
        <v>18</v>
      </c>
      <c r="CI3" s="1" t="s">
        <v>19</v>
      </c>
      <c r="CJ3" s="3" t="s">
        <v>151</v>
      </c>
      <c r="CK3" s="38"/>
    </row>
    <row r="4" spans="1:94" ht="15" customHeight="1">
      <c r="A4" s="163"/>
      <c r="B4" s="163"/>
      <c r="C4" s="163"/>
      <c r="D4" s="163"/>
      <c r="E4" s="163"/>
      <c r="F4" s="163"/>
      <c r="G4" s="163"/>
      <c r="H4" s="163"/>
      <c r="I4" s="163"/>
      <c r="J4" s="163"/>
      <c r="K4" s="163"/>
      <c r="L4" s="163"/>
      <c r="M4" s="163"/>
      <c r="N4" s="163"/>
      <c r="O4" s="163"/>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CA4" s="1" t="s">
        <v>20</v>
      </c>
      <c r="CB4" s="1" t="s">
        <v>21</v>
      </c>
      <c r="CC4" s="1" t="s">
        <v>22</v>
      </c>
      <c r="CD4" s="1" t="s">
        <v>23</v>
      </c>
      <c r="CE4" s="1" t="s">
        <v>24</v>
      </c>
      <c r="CF4" s="1" t="s">
        <v>25</v>
      </c>
      <c r="CG4" s="1" t="s">
        <v>26</v>
      </c>
      <c r="CI4" s="1" t="s">
        <v>27</v>
      </c>
      <c r="CJ4" s="3" t="s">
        <v>153</v>
      </c>
      <c r="CK4" s="3"/>
    </row>
    <row r="5" spans="1:94" ht="15" customHeight="1">
      <c r="A5" s="110" t="s">
        <v>28</v>
      </c>
      <c r="B5" s="111"/>
      <c r="C5" s="111"/>
      <c r="D5" s="111"/>
      <c r="E5" s="111"/>
      <c r="F5" s="111"/>
      <c r="G5" s="111"/>
      <c r="H5" s="111"/>
      <c r="I5" s="112"/>
      <c r="J5" s="172" t="s">
        <v>170</v>
      </c>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3"/>
      <c r="BH5" s="1">
        <v>1</v>
      </c>
      <c r="BI5" s="1" t="str">
        <f>"ITEM"&amp;BH5&amp; BG5&amp;"="&amp;IF(TRIM($J5)="","",$J5)</f>
        <v>ITEM1=難病の患者に対する医療等に関する法律による特定医療費の支給等に関する事務</v>
      </c>
      <c r="CA5" s="1" t="s">
        <v>29</v>
      </c>
      <c r="CB5" s="1" t="s">
        <v>30</v>
      </c>
      <c r="CE5" s="1" t="s">
        <v>31</v>
      </c>
      <c r="CF5" s="1" t="s">
        <v>32</v>
      </c>
      <c r="CG5" s="1" t="s">
        <v>33</v>
      </c>
      <c r="CI5" s="1" t="s">
        <v>34</v>
      </c>
      <c r="CJ5" s="3" t="s">
        <v>154</v>
      </c>
      <c r="CK5" s="3"/>
    </row>
    <row r="6" spans="1:94" ht="15" customHeight="1">
      <c r="A6" s="116"/>
      <c r="B6" s="117"/>
      <c r="C6" s="117"/>
      <c r="D6" s="117"/>
      <c r="E6" s="117"/>
      <c r="F6" s="117"/>
      <c r="G6" s="117"/>
      <c r="H6" s="117"/>
      <c r="I6" s="118"/>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6"/>
      <c r="CB6" s="1" t="s">
        <v>35</v>
      </c>
      <c r="CE6" s="1" t="s">
        <v>36</v>
      </c>
      <c r="CJ6" s="3" t="s">
        <v>155</v>
      </c>
      <c r="CK6" s="3"/>
    </row>
    <row r="7" spans="1:94" ht="15" customHeight="1">
      <c r="A7" s="110" t="s">
        <v>37</v>
      </c>
      <c r="B7" s="111"/>
      <c r="C7" s="111"/>
      <c r="D7" s="111"/>
      <c r="E7" s="111"/>
      <c r="F7" s="111"/>
      <c r="G7" s="111"/>
      <c r="H7" s="111"/>
      <c r="I7" s="112"/>
      <c r="J7" s="184" t="s">
        <v>234</v>
      </c>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6"/>
      <c r="BH7" s="1" t="s">
        <v>38</v>
      </c>
      <c r="BI7" s="1" t="str">
        <f>"ITEM"&amp;BH7&amp; BG7 &amp;"="&amp;IF(TRIM($J7)="","",$J7)</f>
        <v>ITEM2_1=指定難病患者のうち、認定基準を満たす者に対して医療受給者証を交付の上、医療費助成を行う。支給認定に際しては、患者の属する世帯の住民税の課税状況に応じ、自己負担限度額を決定する。その他、患者の住所・氏名・生年月日その他情報を、医療受給者証等に反映させる他、申請に応じて要支援者に対する証明に関する情報を提供する。また、次のとおりPublic Medical  Hub（PMH）を活用した情報連携を行う。
＜Public Medical Hub（PMH）を活用した情報連携に係る指定難病医療費の支給に関する事務＞
・情報連携のため、本府は、Public Medical Hub（PMH）へ本事務に係る対象者の個人番号を含む対象者情報、公費資格情報の紐付け及び登録を行う。
・住民は、マイナポータルを介して、自身の本事務に係る公費医療費助成の資格情報の取得/閲覧が可能となる。
・住民が、医療機関受診時に公費医療費助成の給付を受ける際に、従来の紙の受給者証に代えて、マイナンバーカードをオンライン資格確認端末で用いることにより、資格情報を医療機関が取得/閲覧することが可能となる。</v>
      </c>
      <c r="CB7" s="1" t="s">
        <v>39</v>
      </c>
      <c r="CJ7" s="3" t="s">
        <v>156</v>
      </c>
      <c r="CK7" s="3"/>
      <c r="CO7" s="3"/>
    </row>
    <row r="8" spans="1:94" ht="15" customHeight="1">
      <c r="A8" s="113"/>
      <c r="B8" s="114"/>
      <c r="C8" s="114"/>
      <c r="D8" s="114"/>
      <c r="E8" s="114"/>
      <c r="F8" s="114"/>
      <c r="G8" s="114"/>
      <c r="H8" s="114"/>
      <c r="I8" s="115"/>
      <c r="J8" s="187"/>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9"/>
      <c r="CJ8" s="3" t="s">
        <v>157</v>
      </c>
      <c r="CK8" s="3"/>
    </row>
    <row r="9" spans="1:94" ht="146.4" customHeight="1">
      <c r="A9" s="113"/>
      <c r="B9" s="114"/>
      <c r="C9" s="114"/>
      <c r="D9" s="114"/>
      <c r="E9" s="114"/>
      <c r="F9" s="114"/>
      <c r="G9" s="114"/>
      <c r="H9" s="114"/>
      <c r="I9" s="115"/>
      <c r="J9" s="187"/>
      <c r="K9" s="188"/>
      <c r="L9" s="188"/>
      <c r="M9" s="188"/>
      <c r="N9" s="188"/>
      <c r="O9" s="188"/>
      <c r="P9" s="188"/>
      <c r="Q9" s="188"/>
      <c r="R9" s="188"/>
      <c r="S9" s="188"/>
      <c r="T9" s="188"/>
      <c r="U9" s="188"/>
      <c r="V9" s="188"/>
      <c r="W9" s="188"/>
      <c r="X9" s="188"/>
      <c r="Y9" s="188"/>
      <c r="Z9" s="188"/>
      <c r="AA9" s="188"/>
      <c r="AB9" s="188"/>
      <c r="AC9" s="188"/>
      <c r="AD9" s="188"/>
      <c r="AE9" s="188"/>
      <c r="AF9" s="188"/>
      <c r="AG9" s="188"/>
      <c r="AH9" s="188"/>
      <c r="AI9" s="188"/>
      <c r="AJ9" s="188"/>
      <c r="AK9" s="188"/>
      <c r="AL9" s="188"/>
      <c r="AM9" s="189"/>
      <c r="CJ9" s="3" t="s">
        <v>158</v>
      </c>
      <c r="CK9" s="3"/>
    </row>
    <row r="10" spans="1:94" ht="15" customHeight="1">
      <c r="A10" s="113"/>
      <c r="B10" s="114"/>
      <c r="C10" s="114"/>
      <c r="D10" s="114"/>
      <c r="E10" s="114"/>
      <c r="F10" s="114"/>
      <c r="G10" s="114"/>
      <c r="H10" s="114"/>
      <c r="I10" s="115"/>
      <c r="J10" s="190" t="s">
        <v>171</v>
      </c>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1"/>
      <c r="AM10" s="192"/>
      <c r="BH10" s="1" t="s">
        <v>40</v>
      </c>
      <c r="BI10" s="1" t="str">
        <f>"ITEM"&amp;BH10&amp; BG10 &amp;"="&amp;IF(TRIM($J10)="","",$J10)</f>
        <v>ITEM2_2=特定個人情報ファイルは、次の事務に使用する。</v>
      </c>
      <c r="CJ10" s="3" t="s">
        <v>159</v>
      </c>
      <c r="CK10" s="3"/>
    </row>
    <row r="11" spans="1:94" ht="34.799999999999997" customHeight="1">
      <c r="A11" s="116"/>
      <c r="B11" s="117"/>
      <c r="C11" s="117"/>
      <c r="D11" s="117"/>
      <c r="E11" s="117"/>
      <c r="F11" s="117"/>
      <c r="G11" s="117"/>
      <c r="H11" s="117"/>
      <c r="I11" s="118"/>
      <c r="J11" s="174" t="s">
        <v>172</v>
      </c>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75"/>
      <c r="AL11" s="175"/>
      <c r="AM11" s="176"/>
      <c r="BH11" s="1" t="s">
        <v>41</v>
      </c>
      <c r="BI11" s="1" t="str">
        <f>"ITEM"&amp;BH11&amp; BG11 &amp;"="&amp;IF(TRIM($J11)="","",$J11)</f>
        <v>ITEM2_3=支給認定申請の受理、その申請についての審査、申請が認定された場合の医療受給者証や指定難病にかかっている事実等を証明する登録者証の交付及び副本登録等。</v>
      </c>
      <c r="CJ11" s="3" t="s">
        <v>160</v>
      </c>
      <c r="CK11" s="3"/>
    </row>
    <row r="12" spans="1:94" ht="15" customHeight="1">
      <c r="A12" s="110" t="s">
        <v>42</v>
      </c>
      <c r="B12" s="111"/>
      <c r="C12" s="111"/>
      <c r="D12" s="111"/>
      <c r="E12" s="111"/>
      <c r="F12" s="111"/>
      <c r="G12" s="111"/>
      <c r="H12" s="111"/>
      <c r="I12" s="112"/>
      <c r="J12" s="172" t="s">
        <v>188</v>
      </c>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3"/>
      <c r="BH12" s="1">
        <v>3</v>
      </c>
      <c r="BI12" s="1" t="str">
        <f>"ITEM"&amp;BH12&amp; BG12 &amp;"="&amp;IF(TRIM($J12)="","",$J12)</f>
        <v>ITEM3=大阪府公費負担医療給付システム、団体内統合宛名システム、中間サーバー、住民基本台帳ネットワークシステム、Public Medical Hub（PMH）</v>
      </c>
    </row>
    <row r="13" spans="1:94" ht="15" customHeight="1">
      <c r="A13" s="116"/>
      <c r="B13" s="117"/>
      <c r="C13" s="117"/>
      <c r="D13" s="117"/>
      <c r="E13" s="117"/>
      <c r="F13" s="117"/>
      <c r="G13" s="117"/>
      <c r="H13" s="117"/>
      <c r="I13" s="118"/>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5"/>
      <c r="AM13" s="176"/>
    </row>
    <row r="14" spans="1:94" ht="15" customHeight="1">
      <c r="A14" s="180" t="s">
        <v>43</v>
      </c>
      <c r="B14" s="181"/>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1"/>
      <c r="AM14" s="182"/>
    </row>
    <row r="15" spans="1:94" ht="15" customHeight="1">
      <c r="A15" s="180"/>
      <c r="B15" s="181"/>
      <c r="C15" s="181"/>
      <c r="D15" s="181"/>
      <c r="E15" s="181"/>
      <c r="F15" s="181"/>
      <c r="G15" s="181"/>
      <c r="H15" s="181"/>
      <c r="I15" s="181"/>
      <c r="J15" s="181"/>
      <c r="K15" s="181"/>
      <c r="L15" s="181"/>
      <c r="M15" s="183"/>
      <c r="N15" s="181"/>
      <c r="O15" s="181"/>
      <c r="P15" s="95"/>
      <c r="Q15" s="95"/>
      <c r="R15" s="95"/>
      <c r="S15" s="95"/>
      <c r="T15" s="95"/>
      <c r="U15" s="95"/>
      <c r="V15" s="95"/>
      <c r="W15" s="95"/>
      <c r="X15" s="95"/>
      <c r="Y15" s="95"/>
      <c r="Z15" s="95"/>
      <c r="AA15" s="95"/>
      <c r="AB15" s="95"/>
      <c r="AC15" s="95"/>
      <c r="AD15" s="95"/>
      <c r="AE15" s="95"/>
      <c r="AF15" s="95"/>
      <c r="AG15" s="95"/>
      <c r="AH15" s="95"/>
      <c r="AI15" s="95"/>
      <c r="AJ15" s="95"/>
      <c r="AK15" s="95"/>
      <c r="AL15" s="95"/>
      <c r="AM15" s="96"/>
    </row>
    <row r="16" spans="1:94" ht="15" customHeight="1">
      <c r="A16" s="171" t="s">
        <v>173</v>
      </c>
      <c r="B16" s="172"/>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72"/>
      <c r="AK16" s="172"/>
      <c r="AL16" s="172"/>
      <c r="AM16" s="173"/>
      <c r="BH16" s="1">
        <v>4</v>
      </c>
      <c r="BI16" s="1" t="str">
        <f>"ITEM"&amp;BH16&amp; BG16 &amp;"="&amp;IF(TRIM($A16)="","",$A16)</f>
        <v>ITEM4=特定医療費（指定難病）医療受給者ファイル</v>
      </c>
    </row>
    <row r="17" spans="1:61" ht="15" customHeight="1">
      <c r="A17" s="174"/>
      <c r="B17" s="175"/>
      <c r="C17" s="175"/>
      <c r="D17" s="175"/>
      <c r="E17" s="175"/>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175"/>
      <c r="AM17" s="176"/>
    </row>
    <row r="18" spans="1:61" ht="15" customHeight="1">
      <c r="A18" s="146" t="s">
        <v>44</v>
      </c>
      <c r="B18" s="146"/>
      <c r="C18" s="146"/>
      <c r="D18" s="146"/>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row>
    <row r="19" spans="1:61" ht="15" customHeight="1">
      <c r="A19" s="146"/>
      <c r="B19" s="146"/>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row>
    <row r="20" spans="1:61" ht="15" customHeight="1">
      <c r="A20" s="110" t="s">
        <v>45</v>
      </c>
      <c r="B20" s="111"/>
      <c r="C20" s="111"/>
      <c r="D20" s="111"/>
      <c r="E20" s="111"/>
      <c r="F20" s="111"/>
      <c r="G20" s="111"/>
      <c r="H20" s="111"/>
      <c r="I20" s="112"/>
      <c r="J20" s="172" t="s">
        <v>199</v>
      </c>
      <c r="K20" s="172"/>
      <c r="L20" s="172"/>
      <c r="M20" s="172"/>
      <c r="N20" s="172"/>
      <c r="O20" s="172"/>
      <c r="P20" s="172"/>
      <c r="Q20" s="172"/>
      <c r="R20" s="172"/>
      <c r="S20" s="172"/>
      <c r="T20" s="172"/>
      <c r="U20" s="172"/>
      <c r="V20" s="172"/>
      <c r="W20" s="172"/>
      <c r="X20" s="172"/>
      <c r="Y20" s="172"/>
      <c r="Z20" s="172"/>
      <c r="AA20" s="172"/>
      <c r="AB20" s="172"/>
      <c r="AC20" s="172"/>
      <c r="AD20" s="172"/>
      <c r="AE20" s="172"/>
      <c r="AF20" s="172"/>
      <c r="AG20" s="172"/>
      <c r="AH20" s="172"/>
      <c r="AI20" s="172"/>
      <c r="AJ20" s="172"/>
      <c r="AK20" s="172"/>
      <c r="AL20" s="172"/>
      <c r="AM20" s="173"/>
      <c r="BH20" s="1">
        <v>5</v>
      </c>
      <c r="BI20" s="1" t="str">
        <f>"ITEM"&amp;BH20&amp; BG20 &amp;"="&amp;IF(TRIM($J20)="","",$J20)</f>
        <v>ITEM5=・番号法第9条第1項　別表　131の項
・番号法別表の主務省令で定める事務を定める命令　　第71条各号
・番号法19条６号</v>
      </c>
    </row>
    <row r="21" spans="1:61" ht="75.599999999999994" customHeight="1">
      <c r="A21" s="116"/>
      <c r="B21" s="117"/>
      <c r="C21" s="117"/>
      <c r="D21" s="117"/>
      <c r="E21" s="117"/>
      <c r="F21" s="117"/>
      <c r="G21" s="117"/>
      <c r="H21" s="117"/>
      <c r="I21" s="118"/>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6"/>
    </row>
    <row r="22" spans="1:61" ht="15" customHeight="1">
      <c r="A22" s="91" t="s">
        <v>46</v>
      </c>
      <c r="B22" s="92"/>
      <c r="C22" s="92"/>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3"/>
    </row>
    <row r="23" spans="1:61" ht="15" customHeight="1">
      <c r="A23" s="94"/>
      <c r="B23" s="95"/>
      <c r="C23" s="95"/>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6"/>
    </row>
    <row r="24" spans="1:61" ht="15" customHeight="1">
      <c r="A24" s="113" t="s">
        <v>47</v>
      </c>
      <c r="B24" s="114"/>
      <c r="C24" s="114"/>
      <c r="D24" s="114"/>
      <c r="E24" s="114"/>
      <c r="F24" s="114"/>
      <c r="G24" s="114"/>
      <c r="H24" s="114"/>
      <c r="I24" s="115"/>
      <c r="J24" s="11"/>
      <c r="K24" s="30"/>
      <c r="L24" s="30"/>
      <c r="M24" s="30"/>
      <c r="N24" s="30"/>
      <c r="O24" s="30"/>
      <c r="P24" s="30"/>
      <c r="Q24" s="12"/>
      <c r="R24" s="7"/>
      <c r="S24" s="7"/>
      <c r="T24" s="7"/>
      <c r="U24" s="7"/>
      <c r="V24" s="7"/>
      <c r="W24" s="7"/>
      <c r="X24" s="7"/>
      <c r="Y24" s="7"/>
      <c r="Z24" s="89" t="s">
        <v>48</v>
      </c>
      <c r="AA24" s="89"/>
      <c r="AB24" s="89"/>
      <c r="AC24" s="89"/>
      <c r="AD24" s="89"/>
      <c r="AE24" s="89"/>
      <c r="AF24" s="89"/>
      <c r="AG24" s="89"/>
      <c r="AH24" s="89"/>
      <c r="AI24" s="89"/>
      <c r="AJ24" s="89"/>
      <c r="AK24" s="89"/>
      <c r="AL24" s="89"/>
      <c r="AM24" s="148"/>
      <c r="BE24" s="1" t="s">
        <v>49</v>
      </c>
      <c r="BF24" s="1">
        <f>IF(TRIM($K25)="","",IF(ISERROR(MATCH($K25,$CA$3:$CA$5,0)),"INPUT_ERROR",MATCH($K25,$CA$3:$CA$5,0)))</f>
        <v>1</v>
      </c>
      <c r="BH24" s="1">
        <v>6</v>
      </c>
      <c r="BI24" s="1" t="str">
        <f>"ITEM" &amp; BH24 &amp; BG24 &amp; "=" &amp; BF24</f>
        <v>ITEM6=1</v>
      </c>
    </row>
    <row r="25" spans="1:61" ht="15" customHeight="1">
      <c r="A25" s="113"/>
      <c r="B25" s="114"/>
      <c r="C25" s="114"/>
      <c r="D25" s="114"/>
      <c r="E25" s="114"/>
      <c r="F25" s="114"/>
      <c r="G25" s="114"/>
      <c r="H25" s="114"/>
      <c r="I25" s="115"/>
      <c r="J25" s="102" t="s">
        <v>50</v>
      </c>
      <c r="K25" s="132" t="s">
        <v>174</v>
      </c>
      <c r="L25" s="132"/>
      <c r="M25" s="132"/>
      <c r="N25" s="132"/>
      <c r="O25" s="132"/>
      <c r="P25" s="132"/>
      <c r="Q25" s="52" t="s">
        <v>51</v>
      </c>
      <c r="R25" s="7"/>
      <c r="S25" s="7"/>
      <c r="T25" s="7"/>
      <c r="U25" s="7"/>
      <c r="V25" s="7"/>
      <c r="W25" s="7"/>
      <c r="X25" s="7"/>
      <c r="Y25" s="7"/>
      <c r="Z25" s="89" t="s">
        <v>52</v>
      </c>
      <c r="AA25" s="89"/>
      <c r="AB25" s="89"/>
      <c r="AC25" s="89"/>
      <c r="AD25" s="89"/>
      <c r="AE25" s="89"/>
      <c r="AF25" s="89"/>
      <c r="AG25" s="89"/>
      <c r="AH25" s="89"/>
      <c r="AI25" s="89"/>
      <c r="AJ25" s="89"/>
      <c r="AK25" s="89"/>
      <c r="AL25" s="89"/>
      <c r="AM25" s="148"/>
    </row>
    <row r="26" spans="1:61" ht="15" customHeight="1">
      <c r="A26" s="113"/>
      <c r="B26" s="114"/>
      <c r="C26" s="114"/>
      <c r="D26" s="114"/>
      <c r="E26" s="114"/>
      <c r="F26" s="114"/>
      <c r="G26" s="114"/>
      <c r="H26" s="114"/>
      <c r="I26" s="115"/>
      <c r="J26" s="102"/>
      <c r="K26" s="132"/>
      <c r="L26" s="132"/>
      <c r="M26" s="132"/>
      <c r="N26" s="132"/>
      <c r="O26" s="132"/>
      <c r="P26" s="132"/>
      <c r="Q26" s="52"/>
      <c r="R26" s="12"/>
      <c r="S26" s="12"/>
      <c r="T26" s="12"/>
      <c r="U26" s="12"/>
      <c r="V26" s="12"/>
      <c r="W26" s="12"/>
      <c r="X26" s="12"/>
      <c r="Y26" s="12"/>
      <c r="Z26" s="89" t="s">
        <v>53</v>
      </c>
      <c r="AA26" s="89"/>
      <c r="AB26" s="89"/>
      <c r="AC26" s="89"/>
      <c r="AD26" s="89"/>
      <c r="AE26" s="89"/>
      <c r="AF26" s="89"/>
      <c r="AG26" s="89"/>
      <c r="AH26" s="15"/>
      <c r="AI26" s="15"/>
      <c r="AJ26" s="15"/>
      <c r="AK26" s="15"/>
      <c r="AL26" s="15"/>
      <c r="AM26" s="16"/>
    </row>
    <row r="27" spans="1:61" ht="15" customHeight="1">
      <c r="A27" s="113"/>
      <c r="B27" s="114"/>
      <c r="C27" s="114"/>
      <c r="D27" s="114"/>
      <c r="E27" s="114"/>
      <c r="F27" s="114"/>
      <c r="G27" s="114"/>
      <c r="H27" s="114"/>
      <c r="I27" s="115"/>
      <c r="J27" s="166"/>
      <c r="K27" s="105"/>
      <c r="L27" s="105"/>
      <c r="M27" s="105"/>
      <c r="N27" s="105"/>
      <c r="O27" s="105"/>
      <c r="P27" s="105"/>
      <c r="Q27" s="105"/>
      <c r="R27" s="105"/>
      <c r="S27" s="105"/>
      <c r="T27" s="105"/>
      <c r="U27" s="105"/>
      <c r="V27" s="105"/>
      <c r="W27" s="105"/>
      <c r="X27" s="105"/>
      <c r="Y27" s="105"/>
      <c r="Z27" s="97" t="s">
        <v>54</v>
      </c>
      <c r="AA27" s="97"/>
      <c r="AB27" s="97"/>
      <c r="AC27" s="97"/>
      <c r="AD27" s="97"/>
      <c r="AE27" s="97"/>
      <c r="AF27" s="97"/>
      <c r="AG27" s="97"/>
      <c r="AH27" s="97"/>
      <c r="AI27" s="97"/>
      <c r="AJ27" s="97"/>
      <c r="AK27" s="97"/>
      <c r="AL27" s="97"/>
      <c r="AM27" s="167"/>
    </row>
    <row r="28" spans="1:61" ht="15" customHeight="1">
      <c r="A28" s="110" t="s">
        <v>55</v>
      </c>
      <c r="B28" s="111"/>
      <c r="C28" s="111"/>
      <c r="D28" s="111"/>
      <c r="E28" s="111"/>
      <c r="F28" s="111"/>
      <c r="G28" s="111"/>
      <c r="H28" s="111"/>
      <c r="I28" s="112"/>
      <c r="J28" s="191" t="s">
        <v>198</v>
      </c>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2"/>
      <c r="BH28" s="1">
        <v>7</v>
      </c>
      <c r="BI28" s="1" t="str">
        <f>"ITEM"&amp;BH28&amp; BG28 &amp;"="&amp;IF(TRIM($J28)="","",$J28)</f>
        <v>ITEM7=（情報照会）
番号法第19条第８号に基づく主務省令第２条の表 158の項
（情報提供）
番号法第19条第８号に基づく主務省令第２条の表 42、80、125、161の項</v>
      </c>
    </row>
    <row r="29" spans="1:61" ht="76.8" customHeight="1">
      <c r="A29" s="116"/>
      <c r="B29" s="117"/>
      <c r="C29" s="117"/>
      <c r="D29" s="117"/>
      <c r="E29" s="117"/>
      <c r="F29" s="117"/>
      <c r="G29" s="117"/>
      <c r="H29" s="117"/>
      <c r="I29" s="118"/>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6"/>
    </row>
    <row r="30" spans="1:61" ht="15" customHeight="1">
      <c r="A30" s="91" t="s">
        <v>56</v>
      </c>
      <c r="B30" s="92"/>
      <c r="C30" s="92"/>
      <c r="D30" s="92"/>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3"/>
    </row>
    <row r="31" spans="1:61" ht="15" customHeight="1">
      <c r="A31" s="94"/>
      <c r="B31" s="95"/>
      <c r="C31" s="95"/>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6"/>
    </row>
    <row r="32" spans="1:61" ht="15" customHeight="1">
      <c r="A32" s="110" t="s">
        <v>57</v>
      </c>
      <c r="B32" s="111"/>
      <c r="C32" s="111"/>
      <c r="D32" s="111"/>
      <c r="E32" s="111"/>
      <c r="F32" s="111"/>
      <c r="G32" s="111"/>
      <c r="H32" s="111"/>
      <c r="I32" s="111"/>
      <c r="J32" s="171" t="s">
        <v>175</v>
      </c>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172"/>
      <c r="AM32" s="173"/>
      <c r="BH32" s="1">
        <v>8</v>
      </c>
      <c r="BI32" s="1" t="str">
        <f>"ITEM"&amp;BH32&amp; BG32 &amp; "="&amp;IF(TRIM($J32)="","",$J32)</f>
        <v>ITEM8=健康医療部保健医療室</v>
      </c>
    </row>
    <row r="33" spans="1:113" ht="15" customHeight="1">
      <c r="A33" s="116"/>
      <c r="B33" s="117"/>
      <c r="C33" s="117"/>
      <c r="D33" s="117"/>
      <c r="E33" s="117"/>
      <c r="F33" s="117"/>
      <c r="G33" s="117"/>
      <c r="H33" s="117"/>
      <c r="I33" s="117"/>
      <c r="J33" s="174"/>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6"/>
    </row>
    <row r="34" spans="1:113" ht="15" customHeight="1">
      <c r="A34" s="110" t="s">
        <v>58</v>
      </c>
      <c r="B34" s="111"/>
      <c r="C34" s="111"/>
      <c r="D34" s="111"/>
      <c r="E34" s="111"/>
      <c r="F34" s="111"/>
      <c r="G34" s="111"/>
      <c r="H34" s="111"/>
      <c r="I34" s="111"/>
      <c r="J34" s="171" t="s">
        <v>176</v>
      </c>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72"/>
      <c r="AL34" s="172"/>
      <c r="AM34" s="173"/>
      <c r="BH34" s="1">
        <v>9</v>
      </c>
      <c r="BI34" s="1" t="str">
        <f>"ITEM"&amp;BH34&amp; BG34 &amp;"="&amp;IF(TRIM($J34)="","",$J34)</f>
        <v>ITEM9=保健医療室長</v>
      </c>
    </row>
    <row r="35" spans="1:113" ht="15" customHeight="1">
      <c r="A35" s="116"/>
      <c r="B35" s="117"/>
      <c r="C35" s="117"/>
      <c r="D35" s="117"/>
      <c r="E35" s="117"/>
      <c r="F35" s="117"/>
      <c r="G35" s="117"/>
      <c r="H35" s="117"/>
      <c r="I35" s="117"/>
      <c r="J35" s="174"/>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6"/>
    </row>
    <row r="36" spans="1:113" ht="15" customHeight="1">
      <c r="A36" s="91" t="s">
        <v>59</v>
      </c>
      <c r="B36" s="92"/>
      <c r="C36" s="92"/>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3"/>
    </row>
    <row r="37" spans="1:113" ht="15" customHeight="1">
      <c r="A37" s="94"/>
      <c r="B37" s="95"/>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6"/>
    </row>
    <row r="38" spans="1:113" ht="15" customHeight="1">
      <c r="A38" s="171"/>
      <c r="B38" s="172"/>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173"/>
      <c r="BH38" s="1">
        <v>10</v>
      </c>
      <c r="BI38" s="1" t="str">
        <f>"ITEM"&amp;BH38&amp;BG38 &amp; "="&amp;IF(TRIM($A38)="","",$A38)</f>
        <v>ITEM10=</v>
      </c>
    </row>
    <row r="39" spans="1:113" ht="15" customHeight="1">
      <c r="A39" s="174"/>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c r="Z39" s="175"/>
      <c r="AA39" s="175"/>
      <c r="AB39" s="175"/>
      <c r="AC39" s="175"/>
      <c r="AD39" s="175"/>
      <c r="AE39" s="175"/>
      <c r="AF39" s="175"/>
      <c r="AG39" s="175"/>
      <c r="AH39" s="175"/>
      <c r="AI39" s="175"/>
      <c r="AJ39" s="175"/>
      <c r="AK39" s="175"/>
      <c r="AL39" s="175"/>
      <c r="AM39" s="176"/>
    </row>
    <row r="40" spans="1:113" ht="15" customHeight="1">
      <c r="A40" s="146" t="s">
        <v>60</v>
      </c>
      <c r="B40" s="146"/>
      <c r="C40" s="146"/>
      <c r="D40" s="146"/>
      <c r="E40" s="146"/>
      <c r="F40" s="146"/>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46"/>
      <c r="AH40" s="146"/>
      <c r="AI40" s="146"/>
      <c r="AJ40" s="146"/>
      <c r="AK40" s="146"/>
      <c r="AL40" s="146"/>
      <c r="AM40" s="146"/>
    </row>
    <row r="41" spans="1:113" ht="15" customHeight="1">
      <c r="A41" s="146"/>
      <c r="B41" s="146"/>
      <c r="C41" s="146"/>
      <c r="D41" s="146"/>
      <c r="E41" s="146"/>
      <c r="F41" s="146"/>
      <c r="G41" s="146"/>
      <c r="H41" s="146"/>
      <c r="I41" s="146"/>
      <c r="J41" s="146"/>
      <c r="K41" s="146"/>
      <c r="L41" s="146"/>
      <c r="M41" s="146"/>
      <c r="N41" s="146"/>
      <c r="O41" s="146"/>
      <c r="P41" s="146"/>
      <c r="Q41" s="146"/>
      <c r="R41" s="146"/>
      <c r="S41" s="146"/>
      <c r="T41" s="146"/>
      <c r="U41" s="146"/>
      <c r="V41" s="146"/>
      <c r="W41" s="146"/>
      <c r="X41" s="146"/>
      <c r="Y41" s="146"/>
      <c r="Z41" s="146"/>
      <c r="AA41" s="146"/>
      <c r="AB41" s="146"/>
      <c r="AC41" s="146"/>
      <c r="AD41" s="146"/>
      <c r="AE41" s="146"/>
      <c r="AF41" s="146"/>
      <c r="AG41" s="146"/>
      <c r="AH41" s="146"/>
      <c r="AI41" s="146"/>
      <c r="AJ41" s="146"/>
      <c r="AK41" s="146"/>
      <c r="AL41" s="146"/>
      <c r="AM41" s="146"/>
    </row>
    <row r="42" spans="1:113" ht="15" customHeight="1">
      <c r="A42" s="119" t="s">
        <v>61</v>
      </c>
      <c r="B42" s="119"/>
      <c r="C42" s="119"/>
      <c r="D42" s="119"/>
      <c r="E42" s="119"/>
      <c r="F42" s="119"/>
      <c r="G42" s="119"/>
      <c r="H42" s="119"/>
      <c r="I42" s="119"/>
      <c r="J42" s="177" t="s">
        <v>177</v>
      </c>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177"/>
      <c r="BH42" s="1">
        <v>11</v>
      </c>
      <c r="BI42" s="1" t="str">
        <f>"ITEM"&amp;BH42&amp; BG42 &amp;"="&amp;IF(TRIM($J42)="","",$J42)</f>
        <v>ITEM11=府民文化部府政情報室情報公開課　公文書総合センター（府政情報センター）
〒540-8570　大阪市中央区大手前２丁目　大阪府庁本館　06-6944-6066
健康医療部保健医療室地域保健課　難病認定グループ
〒540-8570　大阪市中央区大手前２丁目　大阪府庁本館　06-6941-0351（内線2546）</v>
      </c>
    </row>
    <row r="43" spans="1:113" ht="47.4" customHeight="1">
      <c r="A43" s="119"/>
      <c r="B43" s="119"/>
      <c r="C43" s="119"/>
      <c r="D43" s="119"/>
      <c r="E43" s="119"/>
      <c r="F43" s="119"/>
      <c r="G43" s="119"/>
      <c r="H43" s="119"/>
      <c r="I43" s="119"/>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c r="AH43" s="177"/>
      <c r="AI43" s="177"/>
      <c r="AJ43" s="177"/>
      <c r="AK43" s="177"/>
      <c r="AL43" s="177"/>
      <c r="AM43" s="177"/>
    </row>
    <row r="44" spans="1:113" ht="15" customHeight="1">
      <c r="A44" s="146" t="s">
        <v>62</v>
      </c>
      <c r="B44" s="146"/>
      <c r="C44" s="146"/>
      <c r="D44" s="146"/>
      <c r="E44" s="146"/>
      <c r="F44" s="146"/>
      <c r="G44" s="146"/>
      <c r="H44" s="146"/>
      <c r="I44" s="146"/>
      <c r="J44" s="146"/>
      <c r="K44" s="146"/>
      <c r="L44" s="146"/>
      <c r="M44" s="146"/>
      <c r="N44" s="146"/>
      <c r="O44" s="146"/>
      <c r="P44" s="146"/>
      <c r="Q44" s="146"/>
      <c r="R44" s="146"/>
      <c r="S44" s="146"/>
      <c r="T44" s="146"/>
      <c r="U44" s="146"/>
      <c r="V44" s="146"/>
      <c r="W44" s="146"/>
      <c r="X44" s="146"/>
      <c r="Y44" s="146"/>
      <c r="Z44" s="146"/>
      <c r="AA44" s="146"/>
      <c r="AB44" s="146"/>
      <c r="AC44" s="146"/>
      <c r="AD44" s="146"/>
      <c r="AE44" s="146"/>
      <c r="AF44" s="146"/>
      <c r="AG44" s="146"/>
      <c r="AH44" s="146"/>
      <c r="AI44" s="146"/>
      <c r="AJ44" s="146"/>
      <c r="AK44" s="146"/>
      <c r="AL44" s="146"/>
      <c r="AM44" s="146"/>
    </row>
    <row r="45" spans="1:113" ht="15" customHeight="1">
      <c r="A45" s="146"/>
      <c r="B45" s="146"/>
      <c r="C45" s="146"/>
      <c r="D45" s="146"/>
      <c r="E45" s="146"/>
      <c r="F45" s="146"/>
      <c r="G45" s="146"/>
      <c r="H45" s="146"/>
      <c r="I45" s="146"/>
      <c r="J45" s="146"/>
      <c r="K45" s="146"/>
      <c r="L45" s="146"/>
      <c r="M45" s="146"/>
      <c r="N45" s="146"/>
      <c r="O45" s="146"/>
      <c r="P45" s="146"/>
      <c r="Q45" s="146"/>
      <c r="R45" s="146"/>
      <c r="S45" s="146"/>
      <c r="T45" s="146"/>
      <c r="U45" s="146"/>
      <c r="V45" s="146"/>
      <c r="W45" s="146"/>
      <c r="X45" s="146"/>
      <c r="Y45" s="146"/>
      <c r="Z45" s="146"/>
      <c r="AA45" s="146"/>
      <c r="AB45" s="146"/>
      <c r="AC45" s="146"/>
      <c r="AD45" s="146"/>
      <c r="AE45" s="146"/>
      <c r="AF45" s="146"/>
      <c r="AG45" s="146"/>
      <c r="AH45" s="146"/>
      <c r="AI45" s="146"/>
      <c r="AJ45" s="146"/>
      <c r="AK45" s="146"/>
      <c r="AL45" s="146"/>
      <c r="AM45" s="146"/>
      <c r="CA45" s="169"/>
      <c r="CB45" s="169"/>
      <c r="CC45" s="169"/>
      <c r="CD45" s="169"/>
      <c r="CE45" s="169"/>
      <c r="CF45" s="169"/>
      <c r="CG45" s="169"/>
      <c r="CH45" s="169"/>
      <c r="CI45" s="169"/>
      <c r="CJ45" s="169"/>
      <c r="CK45" s="169"/>
      <c r="CL45" s="169"/>
      <c r="CM45" s="169"/>
      <c r="CN45" s="169"/>
      <c r="CO45" s="169"/>
      <c r="CP45" s="169"/>
      <c r="CQ45" s="169"/>
      <c r="CR45" s="169"/>
      <c r="CS45" s="169"/>
      <c r="CT45" s="169"/>
      <c r="CU45" s="169"/>
      <c r="CV45" s="169"/>
      <c r="CW45" s="169"/>
      <c r="CX45" s="169"/>
      <c r="CY45" s="169"/>
      <c r="CZ45" s="169"/>
      <c r="DA45" s="169"/>
      <c r="DB45" s="169"/>
      <c r="DC45" s="169"/>
      <c r="DD45" s="169"/>
      <c r="DE45" s="169"/>
      <c r="DF45" s="169"/>
      <c r="DG45" s="169"/>
      <c r="DH45" s="169"/>
      <c r="DI45" s="169"/>
    </row>
    <row r="46" spans="1:113" ht="15" customHeight="1">
      <c r="A46" s="119" t="s">
        <v>63</v>
      </c>
      <c r="B46" s="119"/>
      <c r="C46" s="119"/>
      <c r="D46" s="119"/>
      <c r="E46" s="119"/>
      <c r="F46" s="119"/>
      <c r="G46" s="119"/>
      <c r="H46" s="119"/>
      <c r="I46" s="119"/>
      <c r="J46" s="170" t="s">
        <v>192</v>
      </c>
      <c r="K46" s="170"/>
      <c r="L46" s="170"/>
      <c r="M46" s="170"/>
      <c r="N46" s="170"/>
      <c r="O46" s="170"/>
      <c r="P46" s="170"/>
      <c r="Q46" s="170"/>
      <c r="R46" s="170"/>
      <c r="S46" s="170"/>
      <c r="T46" s="170"/>
      <c r="U46" s="170"/>
      <c r="V46" s="170"/>
      <c r="W46" s="170"/>
      <c r="X46" s="170"/>
      <c r="Y46" s="170"/>
      <c r="Z46" s="170"/>
      <c r="AA46" s="170"/>
      <c r="AB46" s="170"/>
      <c r="AC46" s="170"/>
      <c r="AD46" s="170"/>
      <c r="AE46" s="170"/>
      <c r="AF46" s="170"/>
      <c r="AG46" s="170"/>
      <c r="AH46" s="170"/>
      <c r="AI46" s="170"/>
      <c r="AJ46" s="170"/>
      <c r="AK46" s="170"/>
      <c r="AL46" s="170"/>
      <c r="AM46" s="170"/>
      <c r="BH46" s="1">
        <v>12</v>
      </c>
      <c r="BI46" s="1" t="str">
        <f>"ITEM"&amp;BH46&amp; BG46 &amp;"="&amp;IF(TRIM($J46)="","",$J46)</f>
        <v>ITEM12=健康医療部保健医療室地域保健課　難病認定グループ
〒540-8570　大阪市中央区大手前２丁目　大阪府庁本館　06-6941-0351（内線2546）</v>
      </c>
      <c r="CA46" s="169"/>
      <c r="CB46" s="169"/>
      <c r="CC46" s="169"/>
      <c r="CD46" s="169"/>
      <c r="CE46" s="169"/>
      <c r="CF46" s="169"/>
      <c r="CG46" s="169"/>
      <c r="CH46" s="169"/>
      <c r="CI46" s="169"/>
      <c r="CJ46" s="169"/>
      <c r="CK46" s="169"/>
      <c r="CL46" s="169"/>
      <c r="CM46" s="169"/>
      <c r="CN46" s="169"/>
      <c r="CO46" s="169"/>
      <c r="CP46" s="169"/>
      <c r="CQ46" s="169"/>
      <c r="CR46" s="169"/>
      <c r="CS46" s="169"/>
      <c r="CT46" s="169"/>
      <c r="CU46" s="169"/>
      <c r="CV46" s="169"/>
      <c r="CW46" s="169"/>
      <c r="CX46" s="169"/>
      <c r="CY46" s="169"/>
      <c r="CZ46" s="169"/>
      <c r="DA46" s="169"/>
      <c r="DB46" s="169"/>
      <c r="DC46" s="169"/>
      <c r="DD46" s="169"/>
      <c r="DE46" s="169"/>
      <c r="DF46" s="169"/>
      <c r="DG46" s="169"/>
      <c r="DH46" s="169"/>
      <c r="DI46" s="169"/>
    </row>
    <row r="47" spans="1:113" ht="15" customHeight="1">
      <c r="A47" s="119"/>
      <c r="B47" s="119"/>
      <c r="C47" s="119"/>
      <c r="D47" s="119"/>
      <c r="E47" s="119"/>
      <c r="F47" s="119"/>
      <c r="G47" s="119"/>
      <c r="H47" s="119"/>
      <c r="I47" s="119"/>
      <c r="J47" s="170"/>
      <c r="K47" s="170"/>
      <c r="L47" s="170"/>
      <c r="M47" s="170"/>
      <c r="N47" s="170"/>
      <c r="O47" s="170"/>
      <c r="P47" s="170"/>
      <c r="Q47" s="170"/>
      <c r="R47" s="170"/>
      <c r="S47" s="170"/>
      <c r="T47" s="170"/>
      <c r="U47" s="170"/>
      <c r="V47" s="170"/>
      <c r="W47" s="170"/>
      <c r="X47" s="170"/>
      <c r="Y47" s="170"/>
      <c r="Z47" s="170"/>
      <c r="AA47" s="170"/>
      <c r="AB47" s="170"/>
      <c r="AC47" s="170"/>
      <c r="AD47" s="170"/>
      <c r="AE47" s="170"/>
      <c r="AF47" s="170"/>
      <c r="AG47" s="170"/>
      <c r="AH47" s="170"/>
      <c r="AI47" s="170"/>
      <c r="AJ47" s="170"/>
      <c r="AK47" s="170"/>
      <c r="AL47" s="170"/>
      <c r="AM47" s="170"/>
      <c r="CA47" s="169"/>
      <c r="CB47" s="169"/>
      <c r="CC47" s="169"/>
      <c r="CD47" s="169"/>
      <c r="CE47" s="169"/>
      <c r="CF47" s="169"/>
      <c r="CG47" s="169"/>
      <c r="CH47" s="169"/>
      <c r="CI47" s="169"/>
      <c r="CJ47" s="169"/>
      <c r="CK47" s="169"/>
      <c r="CL47" s="169"/>
      <c r="CM47" s="169"/>
      <c r="CN47" s="169"/>
      <c r="CO47" s="169"/>
      <c r="CP47" s="169"/>
      <c r="CQ47" s="169"/>
      <c r="CR47" s="169"/>
      <c r="CS47" s="169"/>
      <c r="CT47" s="169"/>
      <c r="CU47" s="169"/>
      <c r="CV47" s="169"/>
      <c r="CW47" s="169"/>
      <c r="CX47" s="169"/>
      <c r="CY47" s="169"/>
      <c r="CZ47" s="169"/>
      <c r="DA47" s="169"/>
      <c r="DB47" s="169"/>
      <c r="DC47" s="169"/>
      <c r="DD47" s="169"/>
      <c r="DE47" s="169"/>
      <c r="DF47" s="169"/>
      <c r="DG47" s="169"/>
      <c r="DH47" s="169"/>
      <c r="DI47" s="169"/>
    </row>
    <row r="48" spans="1:113" ht="15" customHeight="1">
      <c r="A48" s="91" t="s">
        <v>64</v>
      </c>
      <c r="B48" s="9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120" t="s">
        <v>65</v>
      </c>
      <c r="AF48" s="122"/>
      <c r="AG48" s="106" t="s">
        <v>66</v>
      </c>
      <c r="AH48" s="106"/>
      <c r="AI48" s="106"/>
      <c r="AJ48" s="106"/>
      <c r="AK48" s="106"/>
      <c r="AL48" s="106"/>
      <c r="AM48" s="107"/>
      <c r="BE48" s="1" t="s">
        <v>109</v>
      </c>
      <c r="BF48" s="1" t="b">
        <f>IF($AF48="○",TRUE,IF($AF48="",FALSE,"INPUT_ERROR"))</f>
        <v>0</v>
      </c>
      <c r="BH48" s="1">
        <v>13</v>
      </c>
      <c r="BI48" s="1" t="str">
        <f>"ITEM" &amp; BH48 &amp;BG48 &amp; "=" &amp;BF48</f>
        <v>ITEM13=FALSE</v>
      </c>
      <c r="CA48" s="169"/>
      <c r="CB48" s="169"/>
      <c r="CC48" s="169"/>
      <c r="CD48" s="169"/>
      <c r="CE48" s="169"/>
      <c r="CF48" s="169"/>
      <c r="CG48" s="169"/>
      <c r="CH48" s="169"/>
      <c r="CI48" s="169"/>
      <c r="CJ48" s="169"/>
      <c r="CK48" s="169"/>
      <c r="CL48" s="169"/>
      <c r="CM48" s="169"/>
      <c r="CN48" s="169"/>
      <c r="CO48" s="169"/>
      <c r="CP48" s="169"/>
      <c r="CQ48" s="169"/>
      <c r="CR48" s="169"/>
      <c r="CS48" s="169"/>
      <c r="CT48" s="169"/>
      <c r="CU48" s="169"/>
      <c r="CV48" s="169"/>
      <c r="CW48" s="169"/>
      <c r="CX48" s="169"/>
      <c r="CY48" s="169"/>
      <c r="CZ48" s="169"/>
      <c r="DA48" s="169"/>
      <c r="DB48" s="169"/>
      <c r="DC48" s="169"/>
      <c r="DD48" s="169"/>
      <c r="DE48" s="169"/>
      <c r="DF48" s="169"/>
      <c r="DG48" s="169"/>
      <c r="DH48" s="169"/>
      <c r="DI48" s="169"/>
    </row>
    <row r="49" spans="1:61" ht="15" customHeight="1">
      <c r="A49" s="94"/>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121"/>
      <c r="AF49" s="123"/>
      <c r="AG49" s="108"/>
      <c r="AH49" s="108"/>
      <c r="AI49" s="108"/>
      <c r="AJ49" s="108"/>
      <c r="AK49" s="108"/>
      <c r="AL49" s="108"/>
      <c r="AM49" s="109"/>
    </row>
    <row r="50" spans="1:61" ht="15" customHeight="1">
      <c r="A50" s="119" t="s">
        <v>67</v>
      </c>
      <c r="B50" s="119"/>
      <c r="C50" s="119"/>
      <c r="D50" s="119"/>
      <c r="E50" s="119"/>
      <c r="F50" s="119"/>
      <c r="G50" s="119"/>
      <c r="H50" s="119"/>
      <c r="I50" s="119"/>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BH50" s="1">
        <v>14</v>
      </c>
      <c r="BI50" s="1" t="str">
        <f>"ITEM"&amp;BH50&amp; BG50 &amp;"="&amp;IF(TRIM($J50)="","",$J50)</f>
        <v>ITEM14=</v>
      </c>
    </row>
    <row r="51" spans="1:61" ht="15" customHeight="1">
      <c r="A51" s="119"/>
      <c r="B51" s="119"/>
      <c r="C51" s="119"/>
      <c r="D51" s="119"/>
      <c r="E51" s="119"/>
      <c r="F51" s="119"/>
      <c r="G51" s="119"/>
      <c r="H51" s="119"/>
      <c r="I51" s="119"/>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row>
    <row r="52" spans="1:61" ht="15" customHeight="1">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row>
    <row r="53" spans="1:61" ht="15" customHeight="1">
      <c r="A53" s="149" t="s">
        <v>68</v>
      </c>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149"/>
      <c r="Z53" s="149"/>
      <c r="AA53" s="149"/>
      <c r="AB53" s="149"/>
      <c r="AC53" s="149"/>
      <c r="AD53" s="149"/>
      <c r="AE53" s="149"/>
      <c r="AF53" s="149"/>
      <c r="AG53" s="149"/>
      <c r="AH53" s="149"/>
      <c r="AI53" s="149"/>
      <c r="AJ53" s="149"/>
      <c r="AK53" s="149"/>
      <c r="AL53" s="149"/>
      <c r="AM53" s="149"/>
    </row>
    <row r="54" spans="1:61" ht="15" customHeight="1">
      <c r="A54" s="150"/>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row>
    <row r="55" spans="1:61" ht="15" customHeight="1">
      <c r="A55" s="146" t="s">
        <v>70</v>
      </c>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row>
    <row r="56" spans="1:61" ht="15" customHeight="1">
      <c r="A56" s="163"/>
      <c r="B56" s="163"/>
      <c r="C56" s="163"/>
      <c r="D56" s="163"/>
      <c r="E56" s="163"/>
      <c r="F56" s="163"/>
      <c r="G56" s="163"/>
      <c r="H56" s="163"/>
      <c r="I56" s="163"/>
      <c r="J56" s="163"/>
      <c r="K56" s="163"/>
      <c r="L56" s="163"/>
      <c r="M56" s="163"/>
      <c r="N56" s="163"/>
      <c r="O56" s="163"/>
      <c r="P56" s="146"/>
      <c r="Q56" s="146"/>
      <c r="R56" s="146"/>
      <c r="S56" s="146"/>
      <c r="T56" s="146"/>
      <c r="U56" s="146"/>
      <c r="V56" s="146"/>
      <c r="W56" s="146"/>
      <c r="X56" s="146"/>
      <c r="Y56" s="146"/>
      <c r="Z56" s="146"/>
      <c r="AA56" s="146"/>
      <c r="AB56" s="146"/>
      <c r="AC56" s="146"/>
      <c r="AD56" s="146"/>
      <c r="AE56" s="146"/>
      <c r="AF56" s="146"/>
      <c r="AG56" s="146"/>
      <c r="AH56" s="146"/>
      <c r="AI56" s="146"/>
      <c r="AJ56" s="146"/>
      <c r="AK56" s="146"/>
      <c r="AL56" s="146"/>
      <c r="AM56" s="146"/>
    </row>
    <row r="57" spans="1:61" ht="15" customHeight="1">
      <c r="A57" s="110" t="s">
        <v>71</v>
      </c>
      <c r="B57" s="111"/>
      <c r="C57" s="111"/>
      <c r="D57" s="111"/>
      <c r="E57" s="111"/>
      <c r="F57" s="111"/>
      <c r="G57" s="111"/>
      <c r="H57" s="111"/>
      <c r="I57" s="111"/>
      <c r="J57" s="111"/>
      <c r="K57" s="111"/>
      <c r="L57" s="111"/>
      <c r="M57" s="111"/>
      <c r="N57" s="111"/>
      <c r="O57" s="112"/>
      <c r="P57" s="168"/>
      <c r="Q57" s="74"/>
      <c r="R57" s="74"/>
      <c r="S57" s="74"/>
      <c r="T57" s="74"/>
      <c r="U57" s="74"/>
      <c r="V57" s="74"/>
      <c r="W57" s="74"/>
      <c r="X57" s="74"/>
      <c r="Y57" s="74"/>
      <c r="Z57" s="88" t="s">
        <v>48</v>
      </c>
      <c r="AA57" s="88"/>
      <c r="AB57" s="88"/>
      <c r="AC57" s="88"/>
      <c r="AD57" s="88"/>
      <c r="AE57" s="88"/>
      <c r="AF57" s="88"/>
      <c r="AG57" s="88"/>
      <c r="AH57" s="88"/>
      <c r="AI57" s="88"/>
      <c r="AJ57" s="88"/>
      <c r="AK57" s="88"/>
      <c r="AL57" s="88"/>
      <c r="AM57" s="147"/>
      <c r="BE57" s="1" t="s">
        <v>69</v>
      </c>
      <c r="BF57" s="1">
        <f>IF(TRIM($Q59)="","",IF(ISERROR(MATCH($Q59,$CB$3:$CB$7,0)),"INPUT_ERROR",MATCH($Q59,$CB$3:$CB$7,0)))</f>
        <v>4</v>
      </c>
      <c r="BH57" s="1">
        <v>15</v>
      </c>
      <c r="BI57" s="1" t="str">
        <f>"ITEM" &amp; BH57 &amp; BG57 &amp; "=" &amp;BF57</f>
        <v>ITEM15=4</v>
      </c>
    </row>
    <row r="58" spans="1:61" ht="15" customHeight="1">
      <c r="A58" s="113"/>
      <c r="B58" s="114"/>
      <c r="C58" s="114"/>
      <c r="D58" s="114"/>
      <c r="E58" s="114"/>
      <c r="F58" s="114"/>
      <c r="G58" s="114"/>
      <c r="H58" s="114"/>
      <c r="I58" s="114"/>
      <c r="J58" s="114"/>
      <c r="K58" s="114"/>
      <c r="L58" s="114"/>
      <c r="M58" s="114"/>
      <c r="N58" s="114"/>
      <c r="O58" s="115"/>
      <c r="P58" s="165"/>
      <c r="Q58" s="52"/>
      <c r="R58" s="52"/>
      <c r="S58" s="52"/>
      <c r="T58" s="52"/>
      <c r="U58" s="52"/>
      <c r="V58" s="52"/>
      <c r="W58" s="52"/>
      <c r="X58" s="52"/>
      <c r="Y58" s="52"/>
      <c r="Z58" s="89" t="s">
        <v>72</v>
      </c>
      <c r="AA58" s="89"/>
      <c r="AB58" s="89"/>
      <c r="AC58" s="89"/>
      <c r="AD58" s="89"/>
      <c r="AE58" s="89"/>
      <c r="AF58" s="89"/>
      <c r="AG58" s="89"/>
      <c r="AH58" s="89"/>
      <c r="AI58" s="89"/>
      <c r="AJ58" s="89"/>
      <c r="AK58" s="89"/>
      <c r="AL58" s="89"/>
      <c r="AM58" s="148"/>
    </row>
    <row r="59" spans="1:61" ht="15" customHeight="1">
      <c r="A59" s="113"/>
      <c r="B59" s="114"/>
      <c r="C59" s="114"/>
      <c r="D59" s="114"/>
      <c r="E59" s="114"/>
      <c r="F59" s="114"/>
      <c r="G59" s="114"/>
      <c r="H59" s="114"/>
      <c r="I59" s="114"/>
      <c r="J59" s="114"/>
      <c r="K59" s="114"/>
      <c r="L59" s="114"/>
      <c r="M59" s="114"/>
      <c r="N59" s="114"/>
      <c r="O59" s="115"/>
      <c r="P59" s="161" t="s">
        <v>50</v>
      </c>
      <c r="Q59" s="164" t="s">
        <v>236</v>
      </c>
      <c r="R59" s="164"/>
      <c r="S59" s="164"/>
      <c r="T59" s="164"/>
      <c r="U59" s="164"/>
      <c r="V59" s="164"/>
      <c r="W59" s="164"/>
      <c r="X59" s="164"/>
      <c r="Y59" s="52" t="s">
        <v>51</v>
      </c>
      <c r="Z59" s="89" t="s">
        <v>73</v>
      </c>
      <c r="AA59" s="89"/>
      <c r="AB59" s="89"/>
      <c r="AC59" s="89"/>
      <c r="AD59" s="89"/>
      <c r="AE59" s="89"/>
      <c r="AF59" s="89"/>
      <c r="AG59" s="89"/>
      <c r="AH59" s="89"/>
      <c r="AI59" s="89"/>
      <c r="AJ59" s="89"/>
      <c r="AK59" s="89"/>
      <c r="AL59" s="89"/>
      <c r="AM59" s="148"/>
    </row>
    <row r="60" spans="1:61" ht="15" customHeight="1">
      <c r="A60" s="113"/>
      <c r="B60" s="114"/>
      <c r="C60" s="114"/>
      <c r="D60" s="114"/>
      <c r="E60" s="114"/>
      <c r="F60" s="114"/>
      <c r="G60" s="114"/>
      <c r="H60" s="114"/>
      <c r="I60" s="114"/>
      <c r="J60" s="114"/>
      <c r="K60" s="114"/>
      <c r="L60" s="114"/>
      <c r="M60" s="114"/>
      <c r="N60" s="114"/>
      <c r="O60" s="115"/>
      <c r="P60" s="161"/>
      <c r="Q60" s="164"/>
      <c r="R60" s="164"/>
      <c r="S60" s="164"/>
      <c r="T60" s="164"/>
      <c r="U60" s="164"/>
      <c r="V60" s="164"/>
      <c r="W60" s="164"/>
      <c r="X60" s="164"/>
      <c r="Y60" s="52"/>
      <c r="Z60" s="89" t="s">
        <v>74</v>
      </c>
      <c r="AA60" s="89"/>
      <c r="AB60" s="89"/>
      <c r="AC60" s="89"/>
      <c r="AD60" s="89"/>
      <c r="AE60" s="89"/>
      <c r="AF60" s="89"/>
      <c r="AG60" s="89"/>
      <c r="AH60" s="89"/>
      <c r="AI60" s="89"/>
      <c r="AJ60" s="89"/>
      <c r="AK60" s="89"/>
      <c r="AL60" s="89"/>
      <c r="AM60" s="148"/>
    </row>
    <row r="61" spans="1:61" ht="15" customHeight="1">
      <c r="A61" s="113"/>
      <c r="B61" s="114"/>
      <c r="C61" s="114"/>
      <c r="D61" s="114"/>
      <c r="E61" s="114"/>
      <c r="F61" s="114"/>
      <c r="G61" s="114"/>
      <c r="H61" s="114"/>
      <c r="I61" s="114"/>
      <c r="J61" s="114"/>
      <c r="K61" s="114"/>
      <c r="L61" s="114"/>
      <c r="M61" s="114"/>
      <c r="N61" s="114"/>
      <c r="O61" s="115"/>
      <c r="P61" s="165"/>
      <c r="Q61" s="52"/>
      <c r="R61" s="52"/>
      <c r="S61" s="52"/>
      <c r="T61" s="52"/>
      <c r="U61" s="52"/>
      <c r="V61" s="52"/>
      <c r="W61" s="52"/>
      <c r="X61" s="52"/>
      <c r="Y61" s="52"/>
      <c r="Z61" s="89" t="s">
        <v>75</v>
      </c>
      <c r="AA61" s="89"/>
      <c r="AB61" s="89"/>
      <c r="AC61" s="89"/>
      <c r="AD61" s="89"/>
      <c r="AE61" s="89"/>
      <c r="AF61" s="89"/>
      <c r="AG61" s="89"/>
      <c r="AH61" s="89"/>
      <c r="AI61" s="89"/>
      <c r="AJ61" s="89"/>
      <c r="AK61" s="89"/>
      <c r="AL61" s="89"/>
      <c r="AM61" s="148"/>
    </row>
    <row r="62" spans="1:61" ht="15" customHeight="1">
      <c r="A62" s="113"/>
      <c r="B62" s="114"/>
      <c r="C62" s="114"/>
      <c r="D62" s="114"/>
      <c r="E62" s="114"/>
      <c r="F62" s="114"/>
      <c r="G62" s="114"/>
      <c r="H62" s="114"/>
      <c r="I62" s="114"/>
      <c r="J62" s="114"/>
      <c r="K62" s="114"/>
      <c r="L62" s="114"/>
      <c r="M62" s="114"/>
      <c r="N62" s="114"/>
      <c r="O62" s="115"/>
      <c r="P62" s="166"/>
      <c r="Q62" s="105"/>
      <c r="R62" s="105"/>
      <c r="S62" s="105"/>
      <c r="T62" s="105"/>
      <c r="U62" s="105"/>
      <c r="V62" s="105"/>
      <c r="W62" s="105"/>
      <c r="X62" s="105"/>
      <c r="Y62" s="105"/>
      <c r="Z62" s="97" t="s">
        <v>76</v>
      </c>
      <c r="AA62" s="97"/>
      <c r="AB62" s="97"/>
      <c r="AC62" s="97"/>
      <c r="AD62" s="97"/>
      <c r="AE62" s="97"/>
      <c r="AF62" s="97"/>
      <c r="AG62" s="97"/>
      <c r="AH62" s="97"/>
      <c r="AI62" s="97"/>
      <c r="AJ62" s="97"/>
      <c r="AK62" s="97"/>
      <c r="AL62" s="97"/>
      <c r="AM62" s="167"/>
    </row>
    <row r="63" spans="1:61" ht="15" customHeight="1">
      <c r="A63" s="113"/>
      <c r="B63" s="114"/>
      <c r="C63" s="114"/>
      <c r="D63" s="115"/>
      <c r="E63" s="110" t="s">
        <v>77</v>
      </c>
      <c r="F63" s="111"/>
      <c r="G63" s="111"/>
      <c r="H63" s="111"/>
      <c r="I63" s="111"/>
      <c r="J63" s="111"/>
      <c r="K63" s="111"/>
      <c r="L63" s="111"/>
      <c r="M63" s="111"/>
      <c r="N63" s="111"/>
      <c r="O63" s="112"/>
      <c r="P63" s="140">
        <v>46235</v>
      </c>
      <c r="Q63" s="141"/>
      <c r="R63" s="141"/>
      <c r="S63" s="141"/>
      <c r="T63" s="141"/>
      <c r="U63" s="141"/>
      <c r="V63" s="141"/>
      <c r="W63" s="141"/>
      <c r="X63" s="141"/>
      <c r="Y63" s="141"/>
      <c r="Z63" s="141"/>
      <c r="AA63" s="141"/>
      <c r="AB63" s="141"/>
      <c r="AC63" s="141"/>
      <c r="AD63" s="141"/>
      <c r="AE63" s="141"/>
      <c r="AF63" s="141"/>
      <c r="AG63" s="141"/>
      <c r="AH63" s="141"/>
      <c r="AI63" s="141"/>
      <c r="AJ63" s="141"/>
      <c r="AK63" s="141"/>
      <c r="AL63" s="141"/>
      <c r="AM63" s="142"/>
      <c r="BH63" s="1">
        <v>16</v>
      </c>
      <c r="BI63" s="1" t="str">
        <f>"ITEM"&amp;BH63&amp; BG63 &amp;"="&amp;IF(TRIM($P63)="","",TEXT($P63,"yyyymmdd"))</f>
        <v>ITEM16=20260801</v>
      </c>
    </row>
    <row r="64" spans="1:61" ht="15" customHeight="1">
      <c r="A64" s="116"/>
      <c r="B64" s="117"/>
      <c r="C64" s="117"/>
      <c r="D64" s="118"/>
      <c r="E64" s="116"/>
      <c r="F64" s="117"/>
      <c r="G64" s="117"/>
      <c r="H64" s="117"/>
      <c r="I64" s="117"/>
      <c r="J64" s="117"/>
      <c r="K64" s="117"/>
      <c r="L64" s="117"/>
      <c r="M64" s="117"/>
      <c r="N64" s="117"/>
      <c r="O64" s="118"/>
      <c r="P64" s="143"/>
      <c r="Q64" s="144"/>
      <c r="R64" s="144"/>
      <c r="S64" s="144"/>
      <c r="T64" s="144"/>
      <c r="U64" s="144"/>
      <c r="V64" s="144"/>
      <c r="W64" s="144"/>
      <c r="X64" s="144"/>
      <c r="Y64" s="144"/>
      <c r="Z64" s="144"/>
      <c r="AA64" s="144"/>
      <c r="AB64" s="144"/>
      <c r="AC64" s="144"/>
      <c r="AD64" s="144"/>
      <c r="AE64" s="144"/>
      <c r="AF64" s="144"/>
      <c r="AG64" s="144"/>
      <c r="AH64" s="144"/>
      <c r="AI64" s="144"/>
      <c r="AJ64" s="144"/>
      <c r="AK64" s="144"/>
      <c r="AL64" s="144"/>
      <c r="AM64" s="145"/>
    </row>
    <row r="65" spans="1:61" ht="15" customHeight="1">
      <c r="A65" s="146" t="s">
        <v>79</v>
      </c>
      <c r="B65" s="146"/>
      <c r="C65" s="146"/>
      <c r="D65" s="146"/>
      <c r="E65" s="146"/>
      <c r="F65" s="146"/>
      <c r="G65" s="146"/>
      <c r="H65" s="146"/>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46"/>
      <c r="AI65" s="146"/>
      <c r="AJ65" s="146"/>
      <c r="AK65" s="146"/>
      <c r="AL65" s="146"/>
      <c r="AM65" s="146"/>
    </row>
    <row r="66" spans="1:61" ht="15" customHeight="1">
      <c r="A66" s="146"/>
      <c r="B66" s="146"/>
      <c r="C66" s="146"/>
      <c r="D66" s="146"/>
      <c r="E66" s="146"/>
      <c r="F66" s="146"/>
      <c r="G66" s="146"/>
      <c r="H66" s="146"/>
      <c r="I66" s="146"/>
      <c r="J66" s="146"/>
      <c r="K66" s="146"/>
      <c r="L66" s="146"/>
      <c r="M66" s="146"/>
      <c r="N66" s="146"/>
      <c r="O66" s="146"/>
      <c r="P66" s="163"/>
      <c r="Q66" s="163"/>
      <c r="R66" s="163"/>
      <c r="S66" s="163"/>
      <c r="T66" s="163"/>
      <c r="U66" s="163"/>
      <c r="V66" s="163"/>
      <c r="W66" s="163"/>
      <c r="X66" s="163"/>
      <c r="Y66" s="163"/>
      <c r="Z66" s="163"/>
      <c r="AA66" s="163"/>
      <c r="AB66" s="163"/>
      <c r="AC66" s="163"/>
      <c r="AD66" s="163"/>
      <c r="AE66" s="163"/>
      <c r="AF66" s="163"/>
      <c r="AG66" s="163"/>
      <c r="AH66" s="163"/>
      <c r="AI66" s="163"/>
      <c r="AJ66" s="163"/>
      <c r="AK66" s="163"/>
      <c r="AL66" s="163"/>
      <c r="AM66" s="163"/>
    </row>
    <row r="67" spans="1:61" ht="15" customHeight="1">
      <c r="A67" s="110" t="s">
        <v>80</v>
      </c>
      <c r="B67" s="111"/>
      <c r="C67" s="111"/>
      <c r="D67" s="111"/>
      <c r="E67" s="111"/>
      <c r="F67" s="111"/>
      <c r="G67" s="111"/>
      <c r="H67" s="111"/>
      <c r="I67" s="111"/>
      <c r="J67" s="111"/>
      <c r="K67" s="111"/>
      <c r="L67" s="111"/>
      <c r="M67" s="111"/>
      <c r="N67" s="111"/>
      <c r="O67" s="112"/>
      <c r="P67" s="5"/>
      <c r="Q67" s="6"/>
      <c r="R67" s="6"/>
      <c r="S67" s="6"/>
      <c r="T67" s="6"/>
      <c r="U67" s="6"/>
      <c r="V67" s="6"/>
      <c r="W67" s="6"/>
      <c r="X67" s="6"/>
      <c r="Y67" s="6"/>
      <c r="Z67" s="88"/>
      <c r="AA67" s="88"/>
      <c r="AB67" s="88"/>
      <c r="AC67" s="88"/>
      <c r="AD67" s="88"/>
      <c r="AE67" s="88"/>
      <c r="AF67" s="88"/>
      <c r="AG67" s="88"/>
      <c r="AH67" s="88"/>
      <c r="AI67" s="88"/>
      <c r="AJ67" s="88"/>
      <c r="AK67" s="88"/>
      <c r="AL67" s="88"/>
      <c r="AM67" s="147"/>
      <c r="BE67" s="1" t="s">
        <v>78</v>
      </c>
      <c r="BF67" s="1">
        <f>IF(TRIM($Q68)="","",IF(ISERROR(MATCH($Q68,$CC$3:$CC$4,0)),"INPUT_ERROR",MATCH($Q68,$CC$3:$CC$4,0)))</f>
        <v>2</v>
      </c>
      <c r="BH67" s="1">
        <v>17</v>
      </c>
      <c r="BI67" s="1" t="str">
        <f>"ITEM" &amp; BH67 &amp;BG67 &amp; "=" &amp;BF67</f>
        <v>ITEM17=2</v>
      </c>
    </row>
    <row r="68" spans="1:61" ht="15" customHeight="1">
      <c r="A68" s="113"/>
      <c r="B68" s="114"/>
      <c r="C68" s="114"/>
      <c r="D68" s="114"/>
      <c r="E68" s="114"/>
      <c r="F68" s="114"/>
      <c r="G68" s="114"/>
      <c r="H68" s="114"/>
      <c r="I68" s="114"/>
      <c r="J68" s="114"/>
      <c r="K68" s="114"/>
      <c r="L68" s="114"/>
      <c r="M68" s="114"/>
      <c r="N68" s="114"/>
      <c r="O68" s="115"/>
      <c r="P68" s="102" t="s">
        <v>50</v>
      </c>
      <c r="Q68" s="132" t="s">
        <v>179</v>
      </c>
      <c r="R68" s="132"/>
      <c r="S68" s="132"/>
      <c r="T68" s="132"/>
      <c r="U68" s="132"/>
      <c r="V68" s="132"/>
      <c r="W68" s="132"/>
      <c r="X68" s="52" t="s">
        <v>51</v>
      </c>
      <c r="Y68" s="7"/>
      <c r="Z68" s="89" t="s">
        <v>48</v>
      </c>
      <c r="AA68" s="89"/>
      <c r="AB68" s="89"/>
      <c r="AC68" s="89"/>
      <c r="AD68" s="89"/>
      <c r="AE68" s="89"/>
      <c r="AF68" s="89"/>
      <c r="AG68" s="89"/>
      <c r="AH68" s="89"/>
      <c r="AI68" s="89"/>
      <c r="AJ68" s="89"/>
      <c r="AK68" s="89"/>
      <c r="AL68" s="89"/>
      <c r="AM68" s="148"/>
    </row>
    <row r="69" spans="1:61" ht="15" customHeight="1">
      <c r="A69" s="113"/>
      <c r="B69" s="114"/>
      <c r="C69" s="114"/>
      <c r="D69" s="114"/>
      <c r="E69" s="114"/>
      <c r="F69" s="114"/>
      <c r="G69" s="114"/>
      <c r="H69" s="114"/>
      <c r="I69" s="114"/>
      <c r="J69" s="114"/>
      <c r="K69" s="114"/>
      <c r="L69" s="114"/>
      <c r="M69" s="114"/>
      <c r="N69" s="114"/>
      <c r="O69" s="115"/>
      <c r="P69" s="102"/>
      <c r="Q69" s="132"/>
      <c r="R69" s="132"/>
      <c r="S69" s="132"/>
      <c r="T69" s="132"/>
      <c r="U69" s="132"/>
      <c r="V69" s="132"/>
      <c r="W69" s="132"/>
      <c r="X69" s="52"/>
      <c r="Y69" s="12"/>
      <c r="Z69" s="15" t="s">
        <v>81</v>
      </c>
      <c r="AA69" s="15"/>
      <c r="AB69" s="15"/>
      <c r="AC69" s="15"/>
      <c r="AD69" s="15"/>
      <c r="AE69" s="15" t="s">
        <v>82</v>
      </c>
      <c r="AF69" s="15"/>
      <c r="AG69" s="15"/>
      <c r="AH69" s="15"/>
      <c r="AI69" s="15"/>
      <c r="AJ69" s="15"/>
      <c r="AK69" s="15"/>
      <c r="AL69" s="15"/>
      <c r="AM69" s="16"/>
    </row>
    <row r="70" spans="1:61" ht="15" customHeight="1">
      <c r="A70" s="113"/>
      <c r="B70" s="114"/>
      <c r="C70" s="114"/>
      <c r="D70" s="114"/>
      <c r="E70" s="114"/>
      <c r="F70" s="114"/>
      <c r="G70" s="114"/>
      <c r="H70" s="114"/>
      <c r="I70" s="114"/>
      <c r="J70" s="114"/>
      <c r="K70" s="114"/>
      <c r="L70" s="114"/>
      <c r="M70" s="114"/>
      <c r="N70" s="114"/>
      <c r="O70" s="115"/>
      <c r="P70" s="4"/>
      <c r="Q70" s="31"/>
      <c r="R70" s="31"/>
      <c r="S70" s="31"/>
      <c r="T70" s="31"/>
      <c r="U70" s="31"/>
      <c r="V70" s="31"/>
      <c r="W70" s="31"/>
      <c r="X70" s="17"/>
      <c r="Y70" s="17"/>
      <c r="Z70" s="13"/>
      <c r="AA70" s="13"/>
      <c r="AB70" s="13"/>
      <c r="AC70" s="13"/>
      <c r="AD70" s="13"/>
      <c r="AE70" s="13"/>
      <c r="AF70" s="13"/>
      <c r="AG70" s="13"/>
      <c r="AH70" s="13"/>
      <c r="AI70" s="13"/>
      <c r="AJ70" s="13"/>
      <c r="AK70" s="13"/>
      <c r="AL70" s="13"/>
      <c r="AM70" s="14"/>
    </row>
    <row r="71" spans="1:61" ht="15" customHeight="1">
      <c r="A71" s="113"/>
      <c r="B71" s="114"/>
      <c r="C71" s="114"/>
      <c r="D71" s="115"/>
      <c r="E71" s="110" t="s">
        <v>77</v>
      </c>
      <c r="F71" s="111"/>
      <c r="G71" s="111"/>
      <c r="H71" s="111"/>
      <c r="I71" s="111"/>
      <c r="J71" s="111"/>
      <c r="K71" s="111"/>
      <c r="L71" s="111"/>
      <c r="M71" s="111"/>
      <c r="N71" s="111"/>
      <c r="O71" s="112"/>
      <c r="P71" s="140">
        <v>45992</v>
      </c>
      <c r="Q71" s="141"/>
      <c r="R71" s="141"/>
      <c r="S71" s="141"/>
      <c r="T71" s="141"/>
      <c r="U71" s="141"/>
      <c r="V71" s="141"/>
      <c r="W71" s="141"/>
      <c r="X71" s="141"/>
      <c r="Y71" s="141"/>
      <c r="Z71" s="141"/>
      <c r="AA71" s="141"/>
      <c r="AB71" s="141"/>
      <c r="AC71" s="141"/>
      <c r="AD71" s="141"/>
      <c r="AE71" s="141"/>
      <c r="AF71" s="141"/>
      <c r="AG71" s="141"/>
      <c r="AH71" s="141"/>
      <c r="AI71" s="141"/>
      <c r="AJ71" s="141"/>
      <c r="AK71" s="141"/>
      <c r="AL71" s="141"/>
      <c r="AM71" s="142"/>
      <c r="BH71" s="1">
        <v>18</v>
      </c>
      <c r="BI71" s="1" t="str">
        <f>"ITEM"&amp;BH71&amp; BG71 &amp;"="&amp;IF(TRIM($P71)="","",TEXT($P71,"yyyymmdd"))</f>
        <v>ITEM18=20251201</v>
      </c>
    </row>
    <row r="72" spans="1:61" ht="15" customHeight="1">
      <c r="A72" s="116"/>
      <c r="B72" s="117"/>
      <c r="C72" s="117"/>
      <c r="D72" s="118"/>
      <c r="E72" s="116"/>
      <c r="F72" s="117"/>
      <c r="G72" s="117"/>
      <c r="H72" s="117"/>
      <c r="I72" s="117"/>
      <c r="J72" s="117"/>
      <c r="K72" s="117"/>
      <c r="L72" s="117"/>
      <c r="M72" s="117"/>
      <c r="N72" s="117"/>
      <c r="O72" s="118"/>
      <c r="P72" s="143"/>
      <c r="Q72" s="144"/>
      <c r="R72" s="144"/>
      <c r="S72" s="144"/>
      <c r="T72" s="144"/>
      <c r="U72" s="144"/>
      <c r="V72" s="144"/>
      <c r="W72" s="144"/>
      <c r="X72" s="144"/>
      <c r="Y72" s="144"/>
      <c r="Z72" s="144"/>
      <c r="AA72" s="144"/>
      <c r="AB72" s="144"/>
      <c r="AC72" s="144"/>
      <c r="AD72" s="144"/>
      <c r="AE72" s="144"/>
      <c r="AF72" s="144"/>
      <c r="AG72" s="144"/>
      <c r="AH72" s="144"/>
      <c r="AI72" s="144"/>
      <c r="AJ72" s="144"/>
      <c r="AK72" s="144"/>
      <c r="AL72" s="144"/>
      <c r="AM72" s="145"/>
    </row>
    <row r="73" spans="1:61" ht="15" customHeight="1">
      <c r="A73" s="146" t="s">
        <v>84</v>
      </c>
      <c r="B73" s="146"/>
      <c r="C73" s="146"/>
      <c r="D73" s="146"/>
      <c r="E73" s="146"/>
      <c r="F73" s="146"/>
      <c r="G73" s="146"/>
      <c r="H73" s="146"/>
      <c r="I73" s="146"/>
      <c r="J73" s="146"/>
      <c r="K73" s="146"/>
      <c r="L73" s="146"/>
      <c r="M73" s="146"/>
      <c r="N73" s="146"/>
      <c r="O73" s="146"/>
      <c r="P73" s="146"/>
      <c r="Q73" s="146"/>
      <c r="R73" s="146"/>
      <c r="S73" s="146"/>
      <c r="T73" s="146"/>
      <c r="U73" s="146"/>
      <c r="V73" s="146"/>
      <c r="W73" s="146"/>
      <c r="X73" s="146"/>
      <c r="Y73" s="146"/>
      <c r="Z73" s="146"/>
      <c r="AA73" s="146"/>
      <c r="AB73" s="146"/>
      <c r="AC73" s="146"/>
      <c r="AD73" s="146"/>
      <c r="AE73" s="146"/>
      <c r="AF73" s="146"/>
      <c r="AG73" s="146"/>
      <c r="AH73" s="146"/>
      <c r="AI73" s="146"/>
      <c r="AJ73" s="146"/>
      <c r="AK73" s="146"/>
      <c r="AL73" s="146"/>
      <c r="AM73" s="146"/>
    </row>
    <row r="74" spans="1:61" ht="15" customHeight="1">
      <c r="A74" s="146"/>
      <c r="B74" s="146"/>
      <c r="C74" s="146"/>
      <c r="D74" s="146"/>
      <c r="E74" s="146"/>
      <c r="F74" s="146"/>
      <c r="G74" s="146"/>
      <c r="H74" s="146"/>
      <c r="I74" s="146"/>
      <c r="J74" s="146"/>
      <c r="K74" s="146"/>
      <c r="L74" s="146"/>
      <c r="M74" s="146"/>
      <c r="N74" s="146"/>
      <c r="O74" s="146"/>
      <c r="P74" s="146"/>
      <c r="Q74" s="146"/>
      <c r="R74" s="146"/>
      <c r="S74" s="146"/>
      <c r="T74" s="146"/>
      <c r="U74" s="146"/>
      <c r="V74" s="146"/>
      <c r="W74" s="146"/>
      <c r="X74" s="146"/>
      <c r="Y74" s="146"/>
      <c r="Z74" s="146"/>
      <c r="AA74" s="146"/>
      <c r="AB74" s="146"/>
      <c r="AC74" s="146"/>
      <c r="AD74" s="146"/>
      <c r="AE74" s="146"/>
      <c r="AF74" s="146"/>
      <c r="AG74" s="146"/>
      <c r="AH74" s="146"/>
      <c r="AI74" s="146"/>
      <c r="AJ74" s="146"/>
      <c r="AK74" s="146"/>
      <c r="AL74" s="146"/>
      <c r="AM74" s="146"/>
    </row>
    <row r="75" spans="1:61" ht="15" customHeight="1">
      <c r="A75" s="113" t="s">
        <v>85</v>
      </c>
      <c r="B75" s="114"/>
      <c r="C75" s="114"/>
      <c r="D75" s="114"/>
      <c r="E75" s="114"/>
      <c r="F75" s="114"/>
      <c r="G75" s="114"/>
      <c r="H75" s="114"/>
      <c r="I75" s="114"/>
      <c r="J75" s="114"/>
      <c r="K75" s="114"/>
      <c r="L75" s="114"/>
      <c r="M75" s="114"/>
      <c r="N75" s="114"/>
      <c r="O75" s="115"/>
      <c r="P75" s="5"/>
      <c r="Q75" s="6"/>
      <c r="R75" s="6"/>
      <c r="S75" s="6"/>
      <c r="T75" s="6"/>
      <c r="U75" s="6"/>
      <c r="V75" s="6"/>
      <c r="W75" s="6"/>
      <c r="X75" s="6"/>
      <c r="Y75" s="6"/>
      <c r="Z75" s="88"/>
      <c r="AA75" s="88"/>
      <c r="AB75" s="88"/>
      <c r="AC75" s="88"/>
      <c r="AD75" s="88"/>
      <c r="AE75" s="88"/>
      <c r="AF75" s="88"/>
      <c r="AG75" s="88"/>
      <c r="AH75" s="88"/>
      <c r="AI75" s="88"/>
      <c r="AJ75" s="88"/>
      <c r="AK75" s="88"/>
      <c r="AL75" s="88"/>
      <c r="AM75" s="147"/>
      <c r="BE75" s="1" t="s">
        <v>83</v>
      </c>
      <c r="BF75" s="1">
        <f>IF(TRIM($Q76)="","",IF(ISERROR(MATCH($Q76,$CD$3:$CD$4,0)),"INPUT_ERROR",MATCH($Q76,$CD$3:$CD$4,0)))</f>
        <v>2</v>
      </c>
      <c r="BH75" s="1">
        <v>19</v>
      </c>
      <c r="BI75" s="1" t="str">
        <f>"ITEM" &amp; BH75 &amp; BG75 &amp;"=" &amp;BF75</f>
        <v>ITEM19=2</v>
      </c>
    </row>
    <row r="76" spans="1:61" ht="15" customHeight="1">
      <c r="A76" s="113"/>
      <c r="B76" s="114"/>
      <c r="C76" s="114"/>
      <c r="D76" s="114"/>
      <c r="E76" s="114"/>
      <c r="F76" s="114"/>
      <c r="G76" s="114"/>
      <c r="H76" s="114"/>
      <c r="I76" s="114"/>
      <c r="J76" s="114"/>
      <c r="K76" s="114"/>
      <c r="L76" s="114"/>
      <c r="M76" s="114"/>
      <c r="N76" s="114"/>
      <c r="O76" s="115"/>
      <c r="P76" s="102" t="s">
        <v>50</v>
      </c>
      <c r="Q76" s="132" t="s">
        <v>180</v>
      </c>
      <c r="R76" s="132"/>
      <c r="S76" s="132"/>
      <c r="T76" s="132"/>
      <c r="U76" s="132"/>
      <c r="V76" s="132"/>
      <c r="W76" s="132"/>
      <c r="X76" s="52" t="s">
        <v>51</v>
      </c>
      <c r="Y76" s="7"/>
      <c r="Z76" s="89" t="s">
        <v>48</v>
      </c>
      <c r="AA76" s="89"/>
      <c r="AB76" s="89"/>
      <c r="AC76" s="89"/>
      <c r="AD76" s="89"/>
      <c r="AE76" s="89"/>
      <c r="AF76" s="89"/>
      <c r="AG76" s="89"/>
      <c r="AH76" s="89"/>
      <c r="AI76" s="89"/>
      <c r="AJ76" s="89"/>
      <c r="AK76" s="89"/>
      <c r="AL76" s="89"/>
      <c r="AM76" s="148"/>
    </row>
    <row r="77" spans="1:61" ht="15" customHeight="1">
      <c r="A77" s="113"/>
      <c r="B77" s="114"/>
      <c r="C77" s="114"/>
      <c r="D77" s="114"/>
      <c r="E77" s="114"/>
      <c r="F77" s="114"/>
      <c r="G77" s="114"/>
      <c r="H77" s="114"/>
      <c r="I77" s="114"/>
      <c r="J77" s="114"/>
      <c r="K77" s="114"/>
      <c r="L77" s="114"/>
      <c r="M77" s="114"/>
      <c r="N77" s="114"/>
      <c r="O77" s="115"/>
      <c r="P77" s="102"/>
      <c r="Q77" s="132"/>
      <c r="R77" s="132"/>
      <c r="S77" s="132"/>
      <c r="T77" s="132"/>
      <c r="U77" s="132"/>
      <c r="V77" s="132"/>
      <c r="W77" s="132"/>
      <c r="X77" s="52"/>
      <c r="Y77" s="12"/>
      <c r="Z77" s="15" t="s">
        <v>86</v>
      </c>
      <c r="AA77" s="15"/>
      <c r="AB77" s="15"/>
      <c r="AC77" s="15"/>
      <c r="AD77" s="15"/>
      <c r="AE77" s="15" t="s">
        <v>87</v>
      </c>
      <c r="AF77" s="15"/>
      <c r="AG77" s="15"/>
      <c r="AH77" s="15"/>
      <c r="AI77" s="15"/>
      <c r="AJ77" s="15"/>
      <c r="AK77" s="15"/>
      <c r="AL77" s="15"/>
      <c r="AM77" s="16"/>
    </row>
    <row r="78" spans="1:61" ht="15" customHeight="1">
      <c r="A78" s="116"/>
      <c r="B78" s="117"/>
      <c r="C78" s="117"/>
      <c r="D78" s="117"/>
      <c r="E78" s="117"/>
      <c r="F78" s="117"/>
      <c r="G78" s="117"/>
      <c r="H78" s="117"/>
      <c r="I78" s="117"/>
      <c r="J78" s="117"/>
      <c r="K78" s="117"/>
      <c r="L78" s="117"/>
      <c r="M78" s="117"/>
      <c r="N78" s="117"/>
      <c r="O78" s="118"/>
      <c r="P78" s="8"/>
      <c r="Q78" s="9"/>
      <c r="R78" s="9"/>
      <c r="S78" s="9"/>
      <c r="T78" s="9"/>
      <c r="U78" s="9"/>
      <c r="V78" s="9"/>
      <c r="W78" s="9"/>
      <c r="X78" s="9"/>
      <c r="Y78" s="9"/>
      <c r="Z78" s="9"/>
      <c r="AA78" s="9"/>
      <c r="AB78" s="9"/>
      <c r="AC78" s="9"/>
      <c r="AD78" s="9"/>
      <c r="AE78" s="9"/>
      <c r="AF78" s="9"/>
      <c r="AG78" s="9"/>
      <c r="AH78" s="9"/>
      <c r="AI78" s="9"/>
      <c r="AJ78" s="9"/>
      <c r="AK78" s="9"/>
      <c r="AL78" s="9"/>
      <c r="AM78" s="10"/>
    </row>
    <row r="79" spans="1:61" ht="15" customHeight="1">
      <c r="A79" s="74"/>
      <c r="B79" s="74"/>
      <c r="C79" s="74"/>
      <c r="D79" s="74"/>
      <c r="E79" s="74"/>
      <c r="F79" s="74"/>
      <c r="G79" s="74"/>
      <c r="H79" s="74"/>
      <c r="I79" s="74"/>
      <c r="J79" s="74"/>
      <c r="K79" s="74"/>
      <c r="L79" s="74"/>
      <c r="M79" s="74"/>
      <c r="N79" s="74"/>
      <c r="O79" s="74"/>
      <c r="P79" s="74"/>
      <c r="Q79" s="74"/>
      <c r="R79" s="74"/>
      <c r="S79" s="74"/>
      <c r="T79" s="74"/>
      <c r="U79" s="74"/>
      <c r="V79" s="74"/>
      <c r="W79" s="74"/>
      <c r="X79" s="74"/>
      <c r="Y79" s="74"/>
      <c r="Z79" s="74"/>
      <c r="AA79" s="74"/>
      <c r="AB79" s="74"/>
      <c r="AC79" s="74"/>
      <c r="AD79" s="74"/>
      <c r="AE79" s="74"/>
      <c r="AF79" s="74"/>
      <c r="AG79" s="74"/>
      <c r="AH79" s="74"/>
      <c r="AI79" s="74"/>
      <c r="AJ79" s="74"/>
      <c r="AK79" s="74"/>
      <c r="AL79" s="74"/>
      <c r="AM79" s="74"/>
    </row>
    <row r="80" spans="1:61" ht="15" customHeight="1">
      <c r="A80" s="149" t="s">
        <v>88</v>
      </c>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c r="AJ80" s="149"/>
      <c r="AK80" s="149"/>
      <c r="AL80" s="149"/>
      <c r="AM80" s="149"/>
    </row>
    <row r="81" spans="1:61" ht="15" customHeight="1">
      <c r="A81" s="150"/>
      <c r="B81" s="150"/>
      <c r="C81" s="150"/>
      <c r="D81" s="150"/>
      <c r="E81" s="150"/>
      <c r="F81" s="150"/>
      <c r="G81" s="150"/>
      <c r="H81" s="150"/>
      <c r="I81" s="150"/>
      <c r="J81" s="150"/>
      <c r="K81" s="150"/>
      <c r="L81" s="150"/>
      <c r="M81" s="150"/>
      <c r="N81" s="150"/>
      <c r="O81" s="150"/>
      <c r="P81" s="150"/>
      <c r="Q81" s="150"/>
      <c r="R81" s="150"/>
      <c r="S81" s="150"/>
      <c r="T81" s="150"/>
      <c r="U81" s="150"/>
      <c r="V81" s="150"/>
      <c r="W81" s="150"/>
      <c r="X81" s="150"/>
      <c r="Y81" s="150"/>
      <c r="Z81" s="150"/>
      <c r="AA81" s="150"/>
      <c r="AB81" s="150"/>
      <c r="AC81" s="150"/>
      <c r="AD81" s="150"/>
      <c r="AE81" s="150"/>
      <c r="AF81" s="150"/>
      <c r="AG81" s="150"/>
      <c r="AH81" s="150"/>
      <c r="AI81" s="150"/>
      <c r="AJ81" s="150"/>
      <c r="AK81" s="150"/>
      <c r="AL81" s="150"/>
      <c r="AM81" s="150"/>
    </row>
    <row r="82" spans="1:61" ht="15" customHeight="1">
      <c r="A82" s="91" t="s">
        <v>90</v>
      </c>
      <c r="B82" s="92"/>
      <c r="C82" s="92"/>
      <c r="D82" s="92"/>
      <c r="E82" s="92"/>
      <c r="F82" s="92"/>
      <c r="G82" s="92"/>
      <c r="H82" s="92"/>
      <c r="I82" s="92"/>
      <c r="J82" s="92"/>
      <c r="K82" s="92"/>
      <c r="L82" s="92"/>
      <c r="M82" s="92"/>
      <c r="N82" s="92"/>
      <c r="O82" s="92"/>
      <c r="P82" s="92"/>
      <c r="Q82" s="92"/>
      <c r="R82" s="92"/>
      <c r="S82" s="92"/>
      <c r="T82" s="92"/>
      <c r="U82" s="92"/>
      <c r="V82" s="92"/>
      <c r="W82" s="92"/>
      <c r="X82" s="92"/>
      <c r="Y82" s="92"/>
      <c r="Z82" s="92"/>
      <c r="AA82" s="92"/>
      <c r="AB82" s="92"/>
      <c r="AC82" s="92"/>
      <c r="AD82" s="92"/>
      <c r="AE82" s="92"/>
      <c r="AF82" s="92"/>
      <c r="AG82" s="92"/>
      <c r="AH82" s="92"/>
      <c r="AI82" s="92"/>
      <c r="AJ82" s="92"/>
      <c r="AK82" s="92"/>
      <c r="AL82" s="92"/>
      <c r="AM82" s="93"/>
    </row>
    <row r="83" spans="1:61" ht="15" customHeight="1">
      <c r="A83" s="94"/>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6"/>
    </row>
    <row r="84" spans="1:61" ht="15" customHeight="1">
      <c r="A84" s="151" t="str">
        <f>IF(BF57=1,$CE$3,IF(OR(BF57=2,AND(BF57=3,BF67=2,BF75=2)),$CE$4,IF(OR(AND(BF57=3,BF75=1),AND(BF57=3,BF67=1),AND(BF57=4,BF67=2,BF75=2)),$CE$5,IF(OR(AND(BF57=4,BF67=1),AND(BF57=4,BF75=1),BF57=5),$CE$6,""))))</f>
        <v>基礎項目評価及び重点項目評価の実施が義務付けられる</v>
      </c>
      <c r="B84" s="152"/>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2"/>
      <c r="AA84" s="152"/>
      <c r="AB84" s="152"/>
      <c r="AC84" s="152"/>
      <c r="AD84" s="152"/>
      <c r="AE84" s="152"/>
      <c r="AF84" s="152"/>
      <c r="AG84" s="152"/>
      <c r="AH84" s="152"/>
      <c r="AI84" s="152"/>
      <c r="AJ84" s="152"/>
      <c r="AK84" s="152"/>
      <c r="AL84" s="152"/>
      <c r="AM84" s="153"/>
      <c r="BE84" s="1" t="s">
        <v>89</v>
      </c>
      <c r="BF84" s="1">
        <f>IF(TRIM(A84)="","",IF(ISERROR(MATCH(A84,CE3:CE6,0)),"INPUT_ERROR",MATCH(A84,CE3:CE6,0)))</f>
        <v>3</v>
      </c>
      <c r="BH84" s="1">
        <v>20</v>
      </c>
      <c r="BI84" s="1" t="str">
        <f>"ITEM" &amp; BH84 &amp; BG84 &amp; "=" &amp; BF84</f>
        <v>ITEM20=3</v>
      </c>
    </row>
    <row r="85" spans="1:61" ht="15" customHeight="1">
      <c r="A85" s="154"/>
      <c r="B85" s="155"/>
      <c r="C85" s="155"/>
      <c r="D85" s="155"/>
      <c r="E85" s="155"/>
      <c r="F85" s="155"/>
      <c r="G85" s="155"/>
      <c r="H85" s="155"/>
      <c r="I85" s="155"/>
      <c r="J85" s="155"/>
      <c r="K85" s="155"/>
      <c r="L85" s="155"/>
      <c r="M85" s="155"/>
      <c r="N85" s="155"/>
      <c r="O85" s="155"/>
      <c r="P85" s="155"/>
      <c r="Q85" s="155"/>
      <c r="R85" s="155"/>
      <c r="S85" s="155"/>
      <c r="T85" s="155"/>
      <c r="U85" s="155"/>
      <c r="V85" s="155"/>
      <c r="W85" s="155"/>
      <c r="X85" s="155"/>
      <c r="Y85" s="155"/>
      <c r="Z85" s="155"/>
      <c r="AA85" s="155"/>
      <c r="AB85" s="155"/>
      <c r="AC85" s="155"/>
      <c r="AD85" s="155"/>
      <c r="AE85" s="155"/>
      <c r="AF85" s="155"/>
      <c r="AG85" s="155"/>
      <c r="AH85" s="155"/>
      <c r="AI85" s="155"/>
      <c r="AJ85" s="155"/>
      <c r="AK85" s="155"/>
      <c r="AL85" s="155"/>
      <c r="AM85" s="156"/>
    </row>
    <row r="86" spans="1:61" ht="15" customHeight="1">
      <c r="A86" s="157"/>
      <c r="B86" s="158"/>
      <c r="C86" s="158"/>
      <c r="D86" s="158"/>
      <c r="E86" s="158"/>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c r="AG86" s="158"/>
      <c r="AH86" s="158"/>
      <c r="AI86" s="158"/>
      <c r="AJ86" s="158"/>
      <c r="AK86" s="158"/>
      <c r="AL86" s="158"/>
      <c r="AM86" s="159"/>
    </row>
    <row r="87" spans="1:61" ht="15" customHeight="1">
      <c r="A87" s="193"/>
      <c r="B87" s="193"/>
      <c r="C87" s="193"/>
      <c r="D87" s="193"/>
      <c r="E87" s="193"/>
      <c r="F87" s="193"/>
      <c r="G87" s="193"/>
      <c r="H87" s="193"/>
      <c r="I87" s="193"/>
      <c r="J87" s="193"/>
      <c r="K87" s="193"/>
      <c r="L87" s="193"/>
      <c r="M87" s="193"/>
      <c r="N87" s="193"/>
      <c r="O87" s="193"/>
      <c r="P87" s="193"/>
      <c r="Q87" s="193"/>
      <c r="R87" s="193"/>
      <c r="S87" s="193"/>
      <c r="T87" s="193"/>
      <c r="U87" s="193"/>
      <c r="V87" s="193"/>
      <c r="W87" s="193"/>
      <c r="X87" s="193"/>
      <c r="Y87" s="193"/>
      <c r="Z87" s="193"/>
      <c r="AA87" s="193"/>
      <c r="AB87" s="193"/>
      <c r="AC87" s="193"/>
      <c r="AD87" s="193"/>
      <c r="AE87" s="193"/>
      <c r="AF87" s="193"/>
      <c r="AG87" s="193"/>
      <c r="AH87" s="193"/>
      <c r="AI87" s="193"/>
      <c r="AJ87" s="193"/>
      <c r="AK87" s="193"/>
      <c r="AL87" s="193"/>
      <c r="AM87" s="193"/>
    </row>
    <row r="88" spans="1:61" ht="15" customHeight="1">
      <c r="A88" s="149" t="s">
        <v>91</v>
      </c>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c r="AB88" s="149"/>
      <c r="AC88" s="149"/>
      <c r="AD88" s="149"/>
      <c r="AE88" s="149"/>
      <c r="AF88" s="149"/>
      <c r="AG88" s="149"/>
      <c r="AH88" s="149"/>
      <c r="AI88" s="149"/>
      <c r="AJ88" s="149"/>
      <c r="AK88" s="149"/>
      <c r="AL88" s="149"/>
      <c r="AM88" s="149"/>
    </row>
    <row r="89" spans="1:61" ht="15" customHeight="1">
      <c r="A89" s="149"/>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49"/>
      <c r="AG89" s="149"/>
      <c r="AH89" s="149"/>
      <c r="AI89" s="149"/>
      <c r="AJ89" s="149"/>
      <c r="AK89" s="149"/>
      <c r="AL89" s="149"/>
      <c r="AM89" s="149"/>
    </row>
    <row r="90" spans="1:61" ht="15" customHeight="1">
      <c r="A90" s="150"/>
      <c r="B90" s="150"/>
      <c r="C90" s="150"/>
      <c r="D90" s="150"/>
      <c r="E90" s="150"/>
      <c r="F90" s="150"/>
      <c r="G90" s="150"/>
      <c r="H90" s="150"/>
      <c r="I90" s="150"/>
      <c r="J90" s="150"/>
      <c r="K90" s="150"/>
      <c r="L90" s="150"/>
      <c r="M90" s="150"/>
      <c r="N90" s="150"/>
      <c r="O90" s="150"/>
      <c r="P90" s="150"/>
      <c r="Q90" s="150"/>
      <c r="R90" s="150"/>
      <c r="S90" s="150"/>
      <c r="T90" s="150"/>
      <c r="U90" s="150"/>
      <c r="V90" s="150"/>
      <c r="W90" s="150"/>
      <c r="X90" s="150"/>
      <c r="Y90" s="150"/>
      <c r="Z90" s="150"/>
      <c r="AA90" s="150"/>
      <c r="AB90" s="150"/>
      <c r="AC90" s="150"/>
      <c r="AD90" s="150"/>
      <c r="AE90" s="150"/>
      <c r="AF90" s="150"/>
      <c r="AG90" s="150"/>
      <c r="AH90" s="150"/>
      <c r="AI90" s="150"/>
      <c r="AJ90" s="150"/>
      <c r="AK90" s="150"/>
      <c r="AL90" s="150"/>
      <c r="AM90" s="150"/>
    </row>
    <row r="91" spans="1:61" ht="15" customHeight="1">
      <c r="A91" s="91" t="s">
        <v>93</v>
      </c>
      <c r="B91" s="92"/>
      <c r="C91" s="92"/>
      <c r="D91" s="92"/>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92"/>
      <c r="AJ91" s="92"/>
      <c r="AK91" s="92"/>
      <c r="AL91" s="92"/>
      <c r="AM91" s="93"/>
    </row>
    <row r="92" spans="1:61" ht="15" customHeight="1">
      <c r="A92" s="94"/>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6"/>
    </row>
    <row r="93" spans="1:61" ht="15" customHeight="1">
      <c r="A93" s="18"/>
      <c r="B93" s="6"/>
      <c r="C93" s="6"/>
      <c r="D93" s="6"/>
      <c r="E93" s="6"/>
      <c r="F93" s="6"/>
      <c r="G93" s="6"/>
      <c r="H93" s="6"/>
      <c r="I93" s="6"/>
      <c r="J93" s="6"/>
      <c r="K93" s="6"/>
      <c r="L93" s="6"/>
      <c r="M93" s="6"/>
      <c r="N93" s="6"/>
      <c r="O93" s="6"/>
      <c r="P93" s="6"/>
      <c r="Q93" s="6"/>
      <c r="R93" s="6"/>
      <c r="S93" s="6"/>
      <c r="T93" s="6"/>
      <c r="U93" s="6"/>
      <c r="W93" s="6"/>
      <c r="X93" s="6"/>
      <c r="Y93" s="6"/>
      <c r="Z93" s="74" t="s">
        <v>94</v>
      </c>
      <c r="AA93" s="74"/>
      <c r="AB93" s="74"/>
      <c r="AC93" s="74"/>
      <c r="AD93" s="74"/>
      <c r="AE93" s="74"/>
      <c r="AF93" s="74"/>
      <c r="AG93" s="74"/>
      <c r="AH93" s="74"/>
      <c r="AI93" s="74"/>
      <c r="AJ93" s="74"/>
      <c r="AK93" s="74"/>
      <c r="AL93" s="74"/>
      <c r="AM93" s="160"/>
      <c r="BE93" s="1" t="s">
        <v>92</v>
      </c>
      <c r="BF93" s="1">
        <f>IF(TRIM($E94)="","",IF(ISERROR(MATCH($E94,$CF$3:$CF$5,0)),"INPUT_ERROR",MATCH($E94,$CF$3:$CF$5,0)))</f>
        <v>2</v>
      </c>
      <c r="BH93" s="1">
        <v>21</v>
      </c>
      <c r="BI93" s="1" t="str">
        <f>"ITEM" &amp; BH93 &amp;BG93 &amp; "=" &amp;BF93</f>
        <v>ITEM21=2</v>
      </c>
    </row>
    <row r="94" spans="1:61" ht="15" customHeight="1">
      <c r="A94" s="19"/>
      <c r="B94" s="3"/>
      <c r="C94" s="3"/>
      <c r="D94" s="161" t="s">
        <v>50</v>
      </c>
      <c r="E94" s="164" t="s">
        <v>25</v>
      </c>
      <c r="F94" s="164"/>
      <c r="G94" s="164"/>
      <c r="H94" s="164"/>
      <c r="I94" s="164"/>
      <c r="J94" s="164"/>
      <c r="K94" s="164"/>
      <c r="L94" s="164"/>
      <c r="M94" s="164"/>
      <c r="N94" s="164"/>
      <c r="O94" s="164"/>
      <c r="P94" s="164"/>
      <c r="Q94" s="52" t="s">
        <v>51</v>
      </c>
      <c r="R94" s="7"/>
      <c r="S94" s="7"/>
      <c r="T94" s="7"/>
      <c r="U94" s="7"/>
      <c r="V94" s="7"/>
      <c r="W94" s="7"/>
      <c r="X94" s="7"/>
      <c r="Y94" s="7"/>
      <c r="Z94" s="52" t="s">
        <v>95</v>
      </c>
      <c r="AA94" s="52"/>
      <c r="AB94" s="52"/>
      <c r="AC94" s="52"/>
      <c r="AD94" s="52"/>
      <c r="AE94" s="52"/>
      <c r="AF94" s="52"/>
      <c r="AG94" s="52"/>
      <c r="AH94" s="52"/>
      <c r="AI94" s="52"/>
      <c r="AJ94" s="52"/>
      <c r="AK94" s="52"/>
      <c r="AL94" s="52"/>
      <c r="AM94" s="162"/>
    </row>
    <row r="95" spans="1:61" ht="15" customHeight="1">
      <c r="A95" s="19"/>
      <c r="B95" s="3"/>
      <c r="C95" s="3"/>
      <c r="D95" s="161"/>
      <c r="E95" s="164"/>
      <c r="F95" s="164"/>
      <c r="G95" s="164"/>
      <c r="H95" s="164"/>
      <c r="I95" s="164"/>
      <c r="J95" s="164"/>
      <c r="K95" s="164"/>
      <c r="L95" s="164"/>
      <c r="M95" s="164"/>
      <c r="N95" s="164"/>
      <c r="O95" s="164"/>
      <c r="P95" s="164"/>
      <c r="Q95" s="52"/>
      <c r="R95" s="7"/>
      <c r="S95" s="7"/>
      <c r="T95" s="7"/>
      <c r="U95" s="7"/>
      <c r="V95" s="7"/>
      <c r="W95" s="7"/>
      <c r="X95" s="7"/>
      <c r="Y95" s="7"/>
      <c r="Z95" s="52" t="s">
        <v>96</v>
      </c>
      <c r="AA95" s="52"/>
      <c r="AB95" s="52"/>
      <c r="AC95" s="52"/>
      <c r="AD95" s="52"/>
      <c r="AE95" s="52"/>
      <c r="AF95" s="52"/>
      <c r="AG95" s="52"/>
      <c r="AH95" s="52"/>
      <c r="AI95" s="52"/>
      <c r="AJ95" s="52"/>
      <c r="AK95" s="52"/>
      <c r="AL95" s="52"/>
      <c r="AM95" s="162"/>
    </row>
    <row r="96" spans="1:61" ht="15" customHeight="1">
      <c r="A96" s="19"/>
      <c r="B96" s="3"/>
      <c r="C96" s="3"/>
      <c r="D96" s="161"/>
      <c r="E96" s="164"/>
      <c r="F96" s="164"/>
      <c r="G96" s="164"/>
      <c r="H96" s="164"/>
      <c r="I96" s="164"/>
      <c r="J96" s="164"/>
      <c r="K96" s="164"/>
      <c r="L96" s="164"/>
      <c r="M96" s="164"/>
      <c r="N96" s="164"/>
      <c r="O96" s="164"/>
      <c r="P96" s="164"/>
      <c r="Q96" s="52"/>
      <c r="R96" s="7"/>
      <c r="S96" s="7"/>
      <c r="T96" s="7"/>
      <c r="U96" s="7"/>
      <c r="V96" s="7"/>
      <c r="W96" s="7"/>
      <c r="X96" s="7"/>
      <c r="Y96" s="7"/>
      <c r="Z96" s="52" t="s">
        <v>97</v>
      </c>
      <c r="AA96" s="52"/>
      <c r="AB96" s="52"/>
      <c r="AC96" s="52"/>
      <c r="AD96" s="52"/>
      <c r="AE96" s="52"/>
      <c r="AF96" s="52"/>
      <c r="AG96" s="52"/>
      <c r="AH96" s="52"/>
      <c r="AI96" s="52"/>
      <c r="AJ96" s="52"/>
      <c r="AK96" s="52"/>
      <c r="AL96" s="52"/>
      <c r="AM96" s="162"/>
    </row>
    <row r="97" spans="1:61" ht="15" customHeight="1">
      <c r="A97" s="19"/>
      <c r="B97" s="52" t="s">
        <v>98</v>
      </c>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20"/>
    </row>
    <row r="98" spans="1:61" ht="15" customHeight="1">
      <c r="A98" s="19"/>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20"/>
    </row>
    <row r="99" spans="1:61" ht="15" customHeight="1">
      <c r="A99" s="8"/>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c r="AF99" s="105"/>
      <c r="AG99" s="105"/>
      <c r="AH99" s="105"/>
      <c r="AI99" s="105"/>
      <c r="AJ99" s="105"/>
      <c r="AK99" s="105"/>
      <c r="AL99" s="105"/>
      <c r="AM99" s="21"/>
    </row>
    <row r="100" spans="1:61" ht="15" customHeight="1">
      <c r="A100" s="91" t="s">
        <v>100</v>
      </c>
      <c r="B100" s="92"/>
      <c r="C100" s="92"/>
      <c r="D100" s="92"/>
      <c r="E100" s="92"/>
      <c r="F100" s="92"/>
      <c r="G100" s="92"/>
      <c r="H100" s="92"/>
      <c r="I100" s="92"/>
      <c r="J100" s="92"/>
      <c r="K100" s="92"/>
      <c r="L100" s="92"/>
      <c r="M100" s="92"/>
      <c r="N100" s="92"/>
      <c r="O100" s="92"/>
      <c r="P100" s="92"/>
      <c r="Q100" s="92"/>
      <c r="R100" s="92"/>
      <c r="S100" s="92"/>
      <c r="T100" s="92"/>
      <c r="U100" s="92"/>
      <c r="V100" s="92"/>
      <c r="W100" s="92"/>
      <c r="X100" s="92"/>
      <c r="Y100" s="92"/>
      <c r="Z100" s="92"/>
      <c r="AA100" s="92"/>
      <c r="AB100" s="92"/>
      <c r="AC100" s="92"/>
      <c r="AD100" s="92"/>
      <c r="AE100" s="92"/>
      <c r="AF100" s="92"/>
      <c r="AG100" s="92"/>
      <c r="AH100" s="92"/>
      <c r="AI100" s="92"/>
      <c r="AJ100" s="92"/>
      <c r="AK100" s="92"/>
      <c r="AL100" s="92"/>
      <c r="AM100" s="93"/>
    </row>
    <row r="101" spans="1:61" ht="15" customHeight="1">
      <c r="A101" s="94"/>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6"/>
    </row>
    <row r="102" spans="1:61" ht="15" customHeight="1">
      <c r="A102" s="110" t="s">
        <v>101</v>
      </c>
      <c r="B102" s="111"/>
      <c r="C102" s="111"/>
      <c r="D102" s="111"/>
      <c r="E102" s="111"/>
      <c r="F102" s="111"/>
      <c r="G102" s="111"/>
      <c r="H102" s="111"/>
      <c r="I102" s="112"/>
      <c r="J102" s="18"/>
      <c r="K102" s="22"/>
      <c r="L102" s="22"/>
      <c r="M102" s="22"/>
      <c r="N102" s="22"/>
      <c r="O102" s="22"/>
      <c r="P102" s="22"/>
      <c r="Q102" s="22"/>
      <c r="R102" s="6"/>
      <c r="S102" s="7"/>
      <c r="T102" s="7"/>
      <c r="U102" s="7"/>
      <c r="V102" s="7"/>
      <c r="W102" s="7"/>
      <c r="X102" s="7"/>
      <c r="Y102" s="7"/>
      <c r="Z102" s="3" t="s">
        <v>48</v>
      </c>
      <c r="AA102" s="3"/>
      <c r="AB102" s="3"/>
      <c r="AC102" s="3"/>
      <c r="AD102" s="3"/>
      <c r="AE102" s="3"/>
      <c r="AF102" s="3"/>
      <c r="AG102" s="3"/>
      <c r="AH102" s="3"/>
      <c r="AI102" s="3"/>
      <c r="AJ102" s="3"/>
      <c r="AK102" s="3"/>
      <c r="AL102" s="3"/>
      <c r="AM102" s="23"/>
      <c r="BE102" s="1" t="s">
        <v>99</v>
      </c>
      <c r="BF102" s="1">
        <f>IF(TRIM($K103)="","",IF(ISERROR(MATCH($K103,$CG$3:$CG$5,0)),"INPUT_ERROR",MATCH($K103,$CG$3:$CG$5,0)))</f>
        <v>2</v>
      </c>
      <c r="BH102" s="1">
        <v>22</v>
      </c>
      <c r="BI102" s="1" t="str">
        <f>"ITEM" &amp; BH102 &amp;BG102 &amp; "=" &amp;BF102</f>
        <v>ITEM22=2</v>
      </c>
    </row>
    <row r="103" spans="1:61" ht="15" customHeight="1">
      <c r="A103" s="113"/>
      <c r="B103" s="114"/>
      <c r="C103" s="114"/>
      <c r="D103" s="114"/>
      <c r="E103" s="114"/>
      <c r="F103" s="114"/>
      <c r="G103" s="114"/>
      <c r="H103" s="114"/>
      <c r="I103" s="115"/>
      <c r="J103" s="102" t="s">
        <v>102</v>
      </c>
      <c r="K103" s="132" t="s">
        <v>26</v>
      </c>
      <c r="L103" s="132"/>
      <c r="M103" s="132"/>
      <c r="N103" s="132"/>
      <c r="O103" s="132"/>
      <c r="P103" s="132"/>
      <c r="Q103" s="132"/>
      <c r="R103" s="132"/>
      <c r="S103" s="132"/>
      <c r="T103" s="139" t="s">
        <v>51</v>
      </c>
      <c r="U103" s="7"/>
      <c r="V103" s="7"/>
      <c r="W103" s="7"/>
      <c r="X103" s="7"/>
      <c r="Y103" s="7"/>
      <c r="Z103" s="3" t="s">
        <v>103</v>
      </c>
      <c r="AA103" s="3"/>
      <c r="AB103" s="3"/>
      <c r="AC103" s="3"/>
      <c r="AD103" s="3"/>
      <c r="AE103" s="3"/>
      <c r="AF103" s="3"/>
      <c r="AG103" s="3"/>
      <c r="AH103" s="3"/>
      <c r="AI103" s="3"/>
      <c r="AJ103" s="3"/>
      <c r="AK103" s="3"/>
      <c r="AL103" s="3"/>
      <c r="AM103" s="23"/>
    </row>
    <row r="104" spans="1:61" ht="15" customHeight="1">
      <c r="A104" s="113"/>
      <c r="B104" s="114"/>
      <c r="C104" s="114"/>
      <c r="D104" s="114"/>
      <c r="E104" s="114"/>
      <c r="F104" s="114"/>
      <c r="G104" s="114"/>
      <c r="H104" s="114"/>
      <c r="I104" s="115"/>
      <c r="J104" s="102"/>
      <c r="K104" s="132"/>
      <c r="L104" s="132"/>
      <c r="M104" s="132"/>
      <c r="N104" s="132"/>
      <c r="O104" s="132"/>
      <c r="P104" s="132"/>
      <c r="Q104" s="132"/>
      <c r="R104" s="132"/>
      <c r="S104" s="132"/>
      <c r="T104" s="139"/>
      <c r="U104" s="7"/>
      <c r="V104" s="7"/>
      <c r="W104" s="7"/>
      <c r="X104" s="7"/>
      <c r="Y104" s="7"/>
      <c r="Z104" s="3" t="s">
        <v>104</v>
      </c>
      <c r="AA104" s="3"/>
      <c r="AB104" s="3"/>
      <c r="AC104" s="3"/>
      <c r="AD104" s="3"/>
      <c r="AE104" s="3"/>
      <c r="AF104" s="3"/>
      <c r="AG104" s="3"/>
      <c r="AH104" s="15"/>
      <c r="AI104" s="15"/>
      <c r="AJ104" s="15"/>
      <c r="AK104" s="15"/>
      <c r="AL104" s="15"/>
      <c r="AM104" s="16"/>
    </row>
    <row r="105" spans="1:61" ht="15" customHeight="1">
      <c r="A105" s="116"/>
      <c r="B105" s="117"/>
      <c r="C105" s="117"/>
      <c r="D105" s="117"/>
      <c r="E105" s="117"/>
      <c r="F105" s="117"/>
      <c r="G105" s="117"/>
      <c r="H105" s="117"/>
      <c r="I105" s="118"/>
      <c r="J105" s="19"/>
      <c r="K105" s="7"/>
      <c r="L105" s="7"/>
      <c r="M105" s="7"/>
      <c r="N105" s="7"/>
      <c r="O105" s="7"/>
      <c r="P105" s="7"/>
      <c r="Q105" s="7"/>
      <c r="R105" s="7"/>
      <c r="S105" s="7"/>
      <c r="T105" s="7"/>
      <c r="U105" s="7"/>
      <c r="V105" s="7"/>
      <c r="W105" s="7"/>
      <c r="X105" s="7"/>
      <c r="Y105" s="12"/>
      <c r="Z105" s="3" t="s">
        <v>105</v>
      </c>
      <c r="AA105" s="3"/>
      <c r="AB105" s="3"/>
      <c r="AC105" s="3"/>
      <c r="AD105" s="3"/>
      <c r="AE105" s="3"/>
      <c r="AF105" s="3"/>
      <c r="AG105" s="3"/>
      <c r="AH105" s="15"/>
      <c r="AI105" s="15"/>
      <c r="AJ105" s="15"/>
      <c r="AK105" s="3"/>
      <c r="AL105" s="15"/>
      <c r="AM105" s="16"/>
    </row>
    <row r="106" spans="1:61" ht="15" customHeight="1">
      <c r="A106" s="91" t="s">
        <v>106</v>
      </c>
      <c r="B106" s="92"/>
      <c r="C106" s="92"/>
      <c r="D106" s="92"/>
      <c r="E106" s="92"/>
      <c r="F106" s="92"/>
      <c r="G106" s="92"/>
      <c r="H106" s="92"/>
      <c r="I106" s="92"/>
      <c r="J106" s="92"/>
      <c r="K106" s="92"/>
      <c r="L106" s="92"/>
      <c r="M106" s="92"/>
      <c r="N106" s="92"/>
      <c r="O106" s="92"/>
      <c r="P106" s="92"/>
      <c r="Q106" s="92"/>
      <c r="R106" s="92"/>
      <c r="S106" s="92"/>
      <c r="T106" s="92"/>
      <c r="U106" s="92"/>
      <c r="V106" s="92"/>
      <c r="W106" s="92"/>
      <c r="X106" s="92"/>
      <c r="Y106" s="92"/>
      <c r="Z106" s="92"/>
      <c r="AA106" s="92"/>
      <c r="AB106" s="92"/>
      <c r="AC106" s="92"/>
      <c r="AD106" s="92"/>
      <c r="AE106" s="92"/>
      <c r="AF106" s="92"/>
      <c r="AG106" s="92"/>
      <c r="AH106" s="92"/>
      <c r="AI106" s="92"/>
      <c r="AJ106" s="92"/>
      <c r="AK106" s="92"/>
      <c r="AL106" s="92"/>
      <c r="AM106" s="93"/>
    </row>
    <row r="107" spans="1:61" ht="15" customHeight="1">
      <c r="A107" s="94"/>
      <c r="B107" s="95"/>
      <c r="C107" s="95"/>
      <c r="D107" s="95"/>
      <c r="E107" s="95"/>
      <c r="F107" s="95"/>
      <c r="G107" s="95"/>
      <c r="H107" s="95"/>
      <c r="I107" s="95"/>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95"/>
      <c r="AK107" s="95"/>
      <c r="AL107" s="95"/>
      <c r="AM107" s="96"/>
    </row>
    <row r="108" spans="1:61" ht="15" customHeight="1">
      <c r="A108" s="119" t="s">
        <v>107</v>
      </c>
      <c r="B108" s="119"/>
      <c r="C108" s="119"/>
      <c r="D108" s="119"/>
      <c r="E108" s="119"/>
      <c r="F108" s="119"/>
      <c r="G108" s="119"/>
      <c r="H108" s="119"/>
      <c r="I108" s="119"/>
      <c r="J108" s="18"/>
      <c r="K108" s="22"/>
      <c r="L108" s="22"/>
      <c r="M108" s="22"/>
      <c r="N108" s="22"/>
      <c r="O108" s="22"/>
      <c r="P108" s="22"/>
      <c r="Q108" s="22"/>
      <c r="R108" s="6"/>
      <c r="S108" s="7"/>
      <c r="T108" s="7"/>
      <c r="U108" s="7"/>
      <c r="V108" s="7"/>
      <c r="W108" s="7"/>
      <c r="X108" s="7"/>
      <c r="Y108" s="7"/>
      <c r="Z108" s="3" t="s">
        <v>48</v>
      </c>
      <c r="AA108" s="3"/>
      <c r="AB108" s="3"/>
      <c r="AC108" s="3"/>
      <c r="AD108" s="3"/>
      <c r="AE108" s="3"/>
      <c r="AF108" s="3"/>
      <c r="AG108" s="3"/>
      <c r="AH108" s="3"/>
      <c r="AI108" s="3"/>
      <c r="AJ108" s="3"/>
      <c r="AK108" s="3"/>
      <c r="AL108" s="3"/>
      <c r="AM108" s="23"/>
      <c r="BE108" s="1" t="s">
        <v>99</v>
      </c>
      <c r="BF108" s="1">
        <f>IF(TRIM($K109)="","",IF(ISERROR(MATCH($K109,$CG$3:$CG$5,0)),"INPUT_ERROR",MATCH($K109,$CG$3:$CG$5,0)))</f>
        <v>2</v>
      </c>
      <c r="BH108" s="1">
        <v>23</v>
      </c>
      <c r="BI108" s="1" t="str">
        <f>"ITEM" &amp; BH108 &amp;BG108 &amp; "=" &amp;BF108</f>
        <v>ITEM23=2</v>
      </c>
    </row>
    <row r="109" spans="1:61" ht="15" customHeight="1">
      <c r="A109" s="119"/>
      <c r="B109" s="119"/>
      <c r="C109" s="119"/>
      <c r="D109" s="119"/>
      <c r="E109" s="119"/>
      <c r="F109" s="119"/>
      <c r="G109" s="119"/>
      <c r="H109" s="119"/>
      <c r="I109" s="119"/>
      <c r="J109" s="102" t="s">
        <v>102</v>
      </c>
      <c r="K109" s="132" t="s">
        <v>26</v>
      </c>
      <c r="L109" s="132"/>
      <c r="M109" s="132"/>
      <c r="N109" s="132"/>
      <c r="O109" s="132"/>
      <c r="P109" s="132"/>
      <c r="Q109" s="132"/>
      <c r="R109" s="132"/>
      <c r="S109" s="132"/>
      <c r="T109" s="139" t="s">
        <v>51</v>
      </c>
      <c r="U109" s="7"/>
      <c r="V109" s="7"/>
      <c r="W109" s="7"/>
      <c r="X109" s="7"/>
      <c r="Y109" s="7"/>
      <c r="Z109" s="3" t="s">
        <v>103</v>
      </c>
      <c r="AA109" s="3"/>
      <c r="AB109" s="3"/>
      <c r="AC109" s="3"/>
      <c r="AD109" s="3"/>
      <c r="AE109" s="3"/>
      <c r="AF109" s="3"/>
      <c r="AG109" s="3"/>
      <c r="AH109" s="3"/>
      <c r="AI109" s="3"/>
      <c r="AJ109" s="3"/>
      <c r="AK109" s="3"/>
      <c r="AL109" s="3"/>
      <c r="AM109" s="23"/>
    </row>
    <row r="110" spans="1:61" ht="15" customHeight="1">
      <c r="A110" s="119"/>
      <c r="B110" s="119"/>
      <c r="C110" s="119"/>
      <c r="D110" s="119"/>
      <c r="E110" s="119"/>
      <c r="F110" s="119"/>
      <c r="G110" s="119"/>
      <c r="H110" s="119"/>
      <c r="I110" s="119"/>
      <c r="J110" s="102"/>
      <c r="K110" s="132"/>
      <c r="L110" s="132"/>
      <c r="M110" s="132"/>
      <c r="N110" s="132"/>
      <c r="O110" s="132"/>
      <c r="P110" s="132"/>
      <c r="Q110" s="132"/>
      <c r="R110" s="132"/>
      <c r="S110" s="132"/>
      <c r="T110" s="139"/>
      <c r="U110" s="7"/>
      <c r="V110" s="7"/>
      <c r="W110" s="7"/>
      <c r="X110" s="7"/>
      <c r="Y110" s="7"/>
      <c r="Z110" s="3" t="s">
        <v>104</v>
      </c>
      <c r="AA110" s="3"/>
      <c r="AB110" s="3"/>
      <c r="AC110" s="3"/>
      <c r="AD110" s="3"/>
      <c r="AE110" s="3"/>
      <c r="AF110" s="3"/>
      <c r="AG110" s="3"/>
      <c r="AH110" s="15"/>
      <c r="AI110" s="15"/>
      <c r="AJ110" s="15"/>
      <c r="AK110" s="15"/>
      <c r="AL110" s="15"/>
      <c r="AM110" s="16"/>
    </row>
    <row r="111" spans="1:61" ht="15" customHeight="1">
      <c r="A111" s="119"/>
      <c r="B111" s="119"/>
      <c r="C111" s="119"/>
      <c r="D111" s="119"/>
      <c r="E111" s="119"/>
      <c r="F111" s="119"/>
      <c r="G111" s="119"/>
      <c r="H111" s="119"/>
      <c r="I111" s="119"/>
      <c r="J111" s="19"/>
      <c r="K111" s="7"/>
      <c r="L111" s="7"/>
      <c r="M111" s="7"/>
      <c r="N111" s="7"/>
      <c r="O111" s="7"/>
      <c r="P111" s="7"/>
      <c r="Q111" s="7"/>
      <c r="R111" s="7"/>
      <c r="S111" s="7"/>
      <c r="T111" s="7"/>
      <c r="U111" s="7"/>
      <c r="V111" s="7"/>
      <c r="W111" s="7"/>
      <c r="X111" s="7"/>
      <c r="Y111" s="12"/>
      <c r="Z111" s="3" t="s">
        <v>105</v>
      </c>
      <c r="AA111" s="3"/>
      <c r="AB111" s="3"/>
      <c r="AC111" s="3"/>
      <c r="AD111" s="3"/>
      <c r="AE111" s="3"/>
      <c r="AF111" s="3"/>
      <c r="AG111" s="3"/>
      <c r="AH111" s="15"/>
      <c r="AI111" s="15"/>
      <c r="AJ111" s="15"/>
      <c r="AK111" s="3"/>
      <c r="AL111" s="15"/>
      <c r="AM111" s="16"/>
    </row>
    <row r="112" spans="1:61" ht="15" customHeight="1">
      <c r="A112" s="119"/>
      <c r="B112" s="119"/>
      <c r="C112" s="119"/>
      <c r="D112" s="119"/>
      <c r="E112" s="119"/>
      <c r="F112" s="119"/>
      <c r="G112" s="119"/>
      <c r="H112" s="119"/>
      <c r="I112" s="119"/>
      <c r="J112" s="8"/>
      <c r="K112" s="9"/>
      <c r="L112" s="9"/>
      <c r="M112" s="9"/>
      <c r="N112" s="9"/>
      <c r="O112" s="9"/>
      <c r="P112" s="9"/>
      <c r="Q112" s="9"/>
      <c r="R112" s="9"/>
      <c r="S112" s="9"/>
      <c r="T112" s="9"/>
      <c r="U112" s="9"/>
      <c r="V112" s="9"/>
      <c r="W112" s="9"/>
      <c r="X112" s="9"/>
      <c r="Y112" s="9"/>
      <c r="Z112" s="24"/>
      <c r="AA112" s="24"/>
      <c r="AB112" s="24"/>
      <c r="AC112" s="24"/>
      <c r="AD112" s="24"/>
      <c r="AE112" s="24"/>
      <c r="AF112" s="24"/>
      <c r="AG112" s="24"/>
      <c r="AH112" s="24"/>
      <c r="AI112" s="24"/>
      <c r="AJ112" s="24"/>
      <c r="AK112" s="24"/>
      <c r="AL112" s="24"/>
      <c r="AM112" s="25"/>
    </row>
    <row r="113" spans="1:61" ht="15" customHeight="1">
      <c r="A113" s="119" t="s">
        <v>108</v>
      </c>
      <c r="B113" s="119"/>
      <c r="C113" s="119"/>
      <c r="D113" s="119"/>
      <c r="E113" s="119"/>
      <c r="F113" s="119"/>
      <c r="G113" s="119"/>
      <c r="H113" s="119"/>
      <c r="I113" s="119"/>
      <c r="J113" s="18"/>
      <c r="K113" s="22"/>
      <c r="L113" s="22"/>
      <c r="M113" s="22"/>
      <c r="N113" s="22"/>
      <c r="O113" s="22"/>
      <c r="P113" s="22"/>
      <c r="Q113" s="22"/>
      <c r="R113" s="6"/>
      <c r="S113" s="7"/>
      <c r="T113" s="7"/>
      <c r="U113" s="7"/>
      <c r="V113" s="7"/>
      <c r="W113" s="7"/>
      <c r="X113" s="7"/>
      <c r="Y113" s="7"/>
      <c r="Z113" s="3" t="s">
        <v>48</v>
      </c>
      <c r="AA113" s="3"/>
      <c r="AB113" s="3"/>
      <c r="AC113" s="3"/>
      <c r="AD113" s="3"/>
      <c r="AE113" s="3"/>
      <c r="AF113" s="3"/>
      <c r="AG113" s="3"/>
      <c r="AH113" s="3"/>
      <c r="AI113" s="3"/>
      <c r="AJ113" s="3"/>
      <c r="AK113" s="3"/>
      <c r="AL113" s="3"/>
      <c r="AM113" s="23"/>
      <c r="BE113" s="1" t="s">
        <v>99</v>
      </c>
      <c r="BF113" s="1">
        <f>IF(TRIM($K114)="","",IF(ISERROR(MATCH($K114,$CG$3:$CG$5,0)),"INPUT_ERROR",MATCH($K114,$CG$3:$CG$5,0)))</f>
        <v>2</v>
      </c>
      <c r="BH113" s="1">
        <v>24</v>
      </c>
      <c r="BI113" s="1" t="str">
        <f>"ITEM" &amp; BH113 &amp;BG113 &amp; "=" &amp;BF113</f>
        <v>ITEM24=2</v>
      </c>
    </row>
    <row r="114" spans="1:61" ht="15" customHeight="1">
      <c r="A114" s="119"/>
      <c r="B114" s="119"/>
      <c r="C114" s="119"/>
      <c r="D114" s="119"/>
      <c r="E114" s="119"/>
      <c r="F114" s="119"/>
      <c r="G114" s="119"/>
      <c r="H114" s="119"/>
      <c r="I114" s="119"/>
      <c r="J114" s="102" t="s">
        <v>102</v>
      </c>
      <c r="K114" s="132" t="s">
        <v>26</v>
      </c>
      <c r="L114" s="132"/>
      <c r="M114" s="132"/>
      <c r="N114" s="132"/>
      <c r="O114" s="132"/>
      <c r="P114" s="132"/>
      <c r="Q114" s="132"/>
      <c r="R114" s="132"/>
      <c r="S114" s="132"/>
      <c r="T114" s="139" t="s">
        <v>51</v>
      </c>
      <c r="U114" s="7"/>
      <c r="V114" s="7"/>
      <c r="W114" s="7"/>
      <c r="X114" s="7"/>
      <c r="Y114" s="7"/>
      <c r="Z114" s="3" t="s">
        <v>103</v>
      </c>
      <c r="AA114" s="3"/>
      <c r="AB114" s="3"/>
      <c r="AC114" s="3"/>
      <c r="AD114" s="3"/>
      <c r="AE114" s="3"/>
      <c r="AF114" s="3"/>
      <c r="AG114" s="3"/>
      <c r="AH114" s="3"/>
      <c r="AI114" s="3"/>
      <c r="AJ114" s="3"/>
      <c r="AK114" s="3"/>
      <c r="AL114" s="3"/>
      <c r="AM114" s="23"/>
    </row>
    <row r="115" spans="1:61" ht="15" customHeight="1">
      <c r="A115" s="119"/>
      <c r="B115" s="119"/>
      <c r="C115" s="119"/>
      <c r="D115" s="119"/>
      <c r="E115" s="119"/>
      <c r="F115" s="119"/>
      <c r="G115" s="119"/>
      <c r="H115" s="119"/>
      <c r="I115" s="119"/>
      <c r="J115" s="102"/>
      <c r="K115" s="132"/>
      <c r="L115" s="132"/>
      <c r="M115" s="132"/>
      <c r="N115" s="132"/>
      <c r="O115" s="132"/>
      <c r="P115" s="132"/>
      <c r="Q115" s="132"/>
      <c r="R115" s="132"/>
      <c r="S115" s="132"/>
      <c r="T115" s="139"/>
      <c r="U115" s="7"/>
      <c r="V115" s="7"/>
      <c r="W115" s="7"/>
      <c r="X115" s="7"/>
      <c r="Y115" s="7"/>
      <c r="Z115" s="3" t="s">
        <v>104</v>
      </c>
      <c r="AA115" s="3"/>
      <c r="AB115" s="3"/>
      <c r="AC115" s="3"/>
      <c r="AD115" s="3"/>
      <c r="AE115" s="3"/>
      <c r="AF115" s="3"/>
      <c r="AG115" s="3"/>
      <c r="AH115" s="15"/>
      <c r="AI115" s="15"/>
      <c r="AJ115" s="15"/>
      <c r="AK115" s="15"/>
      <c r="AL115" s="15"/>
      <c r="AM115" s="16"/>
    </row>
    <row r="116" spans="1:61" ht="15" customHeight="1">
      <c r="A116" s="119"/>
      <c r="B116" s="119"/>
      <c r="C116" s="119"/>
      <c r="D116" s="119"/>
      <c r="E116" s="119"/>
      <c r="F116" s="119"/>
      <c r="G116" s="119"/>
      <c r="H116" s="119"/>
      <c r="I116" s="119"/>
      <c r="J116" s="19"/>
      <c r="K116" s="7"/>
      <c r="L116" s="7"/>
      <c r="M116" s="7"/>
      <c r="N116" s="7"/>
      <c r="O116" s="7"/>
      <c r="P116" s="7"/>
      <c r="Q116" s="7"/>
      <c r="R116" s="7"/>
      <c r="S116" s="7"/>
      <c r="T116" s="7"/>
      <c r="U116" s="7"/>
      <c r="V116" s="7"/>
      <c r="W116" s="7"/>
      <c r="X116" s="7"/>
      <c r="Y116" s="12"/>
      <c r="Z116" s="3" t="s">
        <v>105</v>
      </c>
      <c r="AA116" s="3"/>
      <c r="AB116" s="3"/>
      <c r="AC116" s="3"/>
      <c r="AD116" s="3"/>
      <c r="AE116" s="3"/>
      <c r="AF116" s="3"/>
      <c r="AG116" s="3"/>
      <c r="AH116" s="15"/>
      <c r="AI116" s="15"/>
      <c r="AJ116" s="15"/>
      <c r="AK116" s="3"/>
      <c r="AL116" s="15"/>
      <c r="AM116" s="16"/>
    </row>
    <row r="117" spans="1:61" ht="15" customHeight="1">
      <c r="A117" s="119"/>
      <c r="B117" s="119"/>
      <c r="C117" s="119"/>
      <c r="D117" s="119"/>
      <c r="E117" s="119"/>
      <c r="F117" s="119"/>
      <c r="G117" s="119"/>
      <c r="H117" s="119"/>
      <c r="I117" s="119"/>
      <c r="J117" s="8"/>
      <c r="K117" s="9"/>
      <c r="L117" s="9"/>
      <c r="M117" s="9"/>
      <c r="N117" s="9"/>
      <c r="O117" s="9"/>
      <c r="P117" s="9"/>
      <c r="Q117" s="9"/>
      <c r="R117" s="9"/>
      <c r="S117" s="9"/>
      <c r="T117" s="9"/>
      <c r="U117" s="9"/>
      <c r="V117" s="9"/>
      <c r="W117" s="9"/>
      <c r="X117" s="9"/>
      <c r="Y117" s="9"/>
      <c r="Z117" s="24"/>
      <c r="AA117" s="24"/>
      <c r="AB117" s="24"/>
      <c r="AC117" s="24"/>
      <c r="AD117" s="24"/>
      <c r="AE117" s="24"/>
      <c r="AF117" s="24"/>
      <c r="AG117" s="24"/>
      <c r="AH117" s="24"/>
      <c r="AI117" s="24"/>
      <c r="AJ117" s="24"/>
      <c r="AK117" s="24"/>
      <c r="AL117" s="24"/>
      <c r="AM117" s="25"/>
    </row>
    <row r="118" spans="1:61" ht="15" customHeight="1">
      <c r="A118" s="124" t="s">
        <v>110</v>
      </c>
      <c r="B118" s="106"/>
      <c r="C118" s="106"/>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c r="Z118" s="106"/>
      <c r="AA118" s="106"/>
      <c r="AB118" s="106"/>
      <c r="AC118" s="106"/>
      <c r="AD118" s="106"/>
      <c r="AE118" s="120" t="s">
        <v>65</v>
      </c>
      <c r="AF118" s="122"/>
      <c r="AG118" s="106" t="s">
        <v>111</v>
      </c>
      <c r="AH118" s="106"/>
      <c r="AI118" s="106"/>
      <c r="AJ118" s="106"/>
      <c r="AK118" s="106"/>
      <c r="AL118" s="106"/>
      <c r="AM118" s="107"/>
      <c r="BE118" s="1" t="s">
        <v>109</v>
      </c>
      <c r="BF118" s="1" t="b">
        <f>IF($AF118="○",TRUE,IF($AF118="",FALSE,"INPUT_ERROR"))</f>
        <v>0</v>
      </c>
      <c r="BH118" s="1">
        <v>25</v>
      </c>
      <c r="BI118" s="1" t="str">
        <f>"ITEM" &amp; BH118 &amp;BG118 &amp; "=" &amp;BF118</f>
        <v>ITEM25=FALSE</v>
      </c>
    </row>
    <row r="119" spans="1:61" ht="15" customHeight="1">
      <c r="A119" s="125"/>
      <c r="B119" s="108"/>
      <c r="C119" s="108"/>
      <c r="D119" s="108"/>
      <c r="E119" s="108"/>
      <c r="F119" s="108"/>
      <c r="G119" s="108"/>
      <c r="H119" s="108"/>
      <c r="I119" s="108"/>
      <c r="J119" s="108"/>
      <c r="K119" s="108"/>
      <c r="L119" s="108"/>
      <c r="M119" s="108"/>
      <c r="N119" s="108"/>
      <c r="O119" s="108"/>
      <c r="P119" s="108"/>
      <c r="Q119" s="108"/>
      <c r="R119" s="108"/>
      <c r="S119" s="108"/>
      <c r="T119" s="108"/>
      <c r="U119" s="108"/>
      <c r="V119" s="108"/>
      <c r="W119" s="108"/>
      <c r="X119" s="108"/>
      <c r="Y119" s="108"/>
      <c r="Z119" s="108"/>
      <c r="AA119" s="108"/>
      <c r="AB119" s="108"/>
      <c r="AC119" s="108"/>
      <c r="AD119" s="108"/>
      <c r="AE119" s="121"/>
      <c r="AF119" s="123"/>
      <c r="AG119" s="108"/>
      <c r="AH119" s="108"/>
      <c r="AI119" s="108"/>
      <c r="AJ119" s="108"/>
      <c r="AK119" s="108"/>
      <c r="AL119" s="108"/>
      <c r="AM119" s="109"/>
    </row>
    <row r="120" spans="1:61" ht="15" customHeight="1">
      <c r="A120" s="110" t="s">
        <v>112</v>
      </c>
      <c r="B120" s="111"/>
      <c r="C120" s="111"/>
      <c r="D120" s="111"/>
      <c r="E120" s="111"/>
      <c r="F120" s="111"/>
      <c r="G120" s="111"/>
      <c r="H120" s="111"/>
      <c r="I120" s="112"/>
      <c r="J120" s="18"/>
      <c r="K120" s="22"/>
      <c r="L120" s="22"/>
      <c r="M120" s="22"/>
      <c r="N120" s="22"/>
      <c r="O120" s="22"/>
      <c r="P120" s="22"/>
      <c r="Q120" s="22"/>
      <c r="R120" s="6"/>
      <c r="S120" s="7"/>
      <c r="T120" s="7"/>
      <c r="U120" s="7"/>
      <c r="V120" s="7"/>
      <c r="W120" s="7"/>
      <c r="X120" s="7"/>
      <c r="Y120" s="7"/>
      <c r="Z120" s="3" t="s">
        <v>48</v>
      </c>
      <c r="AA120" s="3"/>
      <c r="AB120" s="3"/>
      <c r="AC120" s="3"/>
      <c r="AD120" s="26"/>
      <c r="AE120" s="26"/>
      <c r="AF120" s="26"/>
      <c r="AG120" s="26"/>
      <c r="AH120" s="3"/>
      <c r="AI120" s="3"/>
      <c r="AJ120" s="3"/>
      <c r="AK120" s="3"/>
      <c r="AL120" s="3"/>
      <c r="AM120" s="23"/>
      <c r="BE120" s="1" t="s">
        <v>99</v>
      </c>
      <c r="BF120" s="1">
        <f>IF(TRIM($K121)="","",IF(ISERROR(MATCH($K121,$CG$3:$CG$5,0)),"INPUT_ERROR",MATCH($K121,$CG$3:$CG$5,0)))</f>
        <v>2</v>
      </c>
      <c r="BH120" s="1">
        <v>26</v>
      </c>
      <c r="BI120" s="1" t="str">
        <f>"ITEM" &amp; BH120 &amp;BG120 &amp; "=" &amp;BF120</f>
        <v>ITEM26=2</v>
      </c>
    </row>
    <row r="121" spans="1:61" ht="15" customHeight="1">
      <c r="A121" s="113"/>
      <c r="B121" s="114"/>
      <c r="C121" s="114"/>
      <c r="D121" s="114"/>
      <c r="E121" s="114"/>
      <c r="F121" s="114"/>
      <c r="G121" s="114"/>
      <c r="H121" s="114"/>
      <c r="I121" s="115"/>
      <c r="J121" s="102" t="s">
        <v>102</v>
      </c>
      <c r="K121" s="132" t="s">
        <v>26</v>
      </c>
      <c r="L121" s="132"/>
      <c r="M121" s="132"/>
      <c r="N121" s="132"/>
      <c r="O121" s="132"/>
      <c r="P121" s="132"/>
      <c r="Q121" s="132"/>
      <c r="R121" s="132"/>
      <c r="S121" s="132"/>
      <c r="T121" s="139" t="s">
        <v>51</v>
      </c>
      <c r="U121" s="7"/>
      <c r="V121" s="7"/>
      <c r="W121" s="7"/>
      <c r="X121" s="7"/>
      <c r="Y121" s="7"/>
      <c r="Z121" s="3" t="s">
        <v>103</v>
      </c>
      <c r="AA121" s="3"/>
      <c r="AB121" s="3"/>
      <c r="AC121" s="3"/>
      <c r="AD121" s="3"/>
      <c r="AE121" s="3"/>
      <c r="AF121" s="3"/>
      <c r="AG121" s="3"/>
      <c r="AH121" s="3"/>
      <c r="AI121" s="3"/>
      <c r="AJ121" s="3"/>
      <c r="AK121" s="3"/>
      <c r="AL121" s="3"/>
      <c r="AM121" s="23"/>
    </row>
    <row r="122" spans="1:61" ht="15" customHeight="1">
      <c r="A122" s="113"/>
      <c r="B122" s="114"/>
      <c r="C122" s="114"/>
      <c r="D122" s="114"/>
      <c r="E122" s="114"/>
      <c r="F122" s="114"/>
      <c r="G122" s="114"/>
      <c r="H122" s="114"/>
      <c r="I122" s="115"/>
      <c r="J122" s="102"/>
      <c r="K122" s="132"/>
      <c r="L122" s="132"/>
      <c r="M122" s="132"/>
      <c r="N122" s="132"/>
      <c r="O122" s="132"/>
      <c r="P122" s="132"/>
      <c r="Q122" s="132"/>
      <c r="R122" s="132"/>
      <c r="S122" s="132"/>
      <c r="T122" s="139"/>
      <c r="U122" s="7"/>
      <c r="V122" s="7"/>
      <c r="W122" s="7"/>
      <c r="X122" s="7"/>
      <c r="Y122" s="7"/>
      <c r="Z122" s="3" t="s">
        <v>104</v>
      </c>
      <c r="AA122" s="3"/>
      <c r="AB122" s="3"/>
      <c r="AC122" s="3"/>
      <c r="AD122" s="3"/>
      <c r="AE122" s="3"/>
      <c r="AF122" s="3"/>
      <c r="AG122" s="3"/>
      <c r="AH122" s="15"/>
      <c r="AI122" s="15"/>
      <c r="AJ122" s="15"/>
      <c r="AK122" s="15"/>
      <c r="AL122" s="15"/>
      <c r="AM122" s="16"/>
    </row>
    <row r="123" spans="1:61" ht="15" customHeight="1">
      <c r="A123" s="116"/>
      <c r="B123" s="117"/>
      <c r="C123" s="117"/>
      <c r="D123" s="117"/>
      <c r="E123" s="117"/>
      <c r="F123" s="117"/>
      <c r="G123" s="117"/>
      <c r="H123" s="117"/>
      <c r="I123" s="118"/>
      <c r="J123" s="19"/>
      <c r="K123" s="7"/>
      <c r="L123" s="7"/>
      <c r="M123" s="7"/>
      <c r="N123" s="7"/>
      <c r="O123" s="7"/>
      <c r="P123" s="7"/>
      <c r="Q123" s="7"/>
      <c r="R123" s="7"/>
      <c r="S123" s="7"/>
      <c r="T123" s="7"/>
      <c r="U123" s="7"/>
      <c r="V123" s="7"/>
      <c r="W123" s="7"/>
      <c r="X123" s="7"/>
      <c r="Y123" s="12"/>
      <c r="Z123" s="3" t="s">
        <v>105</v>
      </c>
      <c r="AA123" s="3"/>
      <c r="AB123" s="3"/>
      <c r="AC123" s="3"/>
      <c r="AD123" s="3"/>
      <c r="AE123" s="3"/>
      <c r="AF123" s="3"/>
      <c r="AG123" s="3"/>
      <c r="AH123" s="15"/>
      <c r="AI123" s="15"/>
      <c r="AJ123" s="15"/>
      <c r="AK123" s="3"/>
      <c r="AL123" s="15"/>
      <c r="AM123" s="16"/>
    </row>
    <row r="124" spans="1:61" ht="15" customHeight="1">
      <c r="A124" s="126" t="s">
        <v>113</v>
      </c>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0" t="s">
        <v>65</v>
      </c>
      <c r="AF124" s="122"/>
      <c r="AG124" s="106" t="s">
        <v>114</v>
      </c>
      <c r="AH124" s="106"/>
      <c r="AI124" s="106"/>
      <c r="AJ124" s="106"/>
      <c r="AK124" s="106"/>
      <c r="AL124" s="106"/>
      <c r="AM124" s="107"/>
      <c r="BE124" s="1" t="s">
        <v>125</v>
      </c>
      <c r="BF124" s="1" t="b">
        <f>IF($AF124="○",TRUE,IF($AF124="",FALSE,"INPUT_ERROR"))</f>
        <v>0</v>
      </c>
      <c r="BH124" s="1">
        <v>27</v>
      </c>
      <c r="BI124" s="1" t="str">
        <f>"ITEM" &amp; BH124 &amp;BG124 &amp; "=" &amp;BF124</f>
        <v>ITEM27=FALSE</v>
      </c>
    </row>
    <row r="125" spans="1:61" ht="15" customHeight="1">
      <c r="A125" s="128"/>
      <c r="B125" s="129"/>
      <c r="C125" s="129"/>
      <c r="D125" s="129"/>
      <c r="E125" s="129"/>
      <c r="F125" s="129"/>
      <c r="G125" s="129"/>
      <c r="H125" s="129"/>
      <c r="I125" s="129"/>
      <c r="J125" s="129"/>
      <c r="K125" s="129"/>
      <c r="L125" s="129"/>
      <c r="M125" s="129"/>
      <c r="N125" s="129"/>
      <c r="O125" s="129"/>
      <c r="P125" s="129"/>
      <c r="Q125" s="129"/>
      <c r="R125" s="129"/>
      <c r="S125" s="129"/>
      <c r="T125" s="129"/>
      <c r="U125" s="129"/>
      <c r="V125" s="129"/>
      <c r="W125" s="129"/>
      <c r="X125" s="129"/>
      <c r="Y125" s="129"/>
      <c r="Z125" s="129"/>
      <c r="AA125" s="129"/>
      <c r="AB125" s="129"/>
      <c r="AC125" s="129"/>
      <c r="AD125" s="129"/>
      <c r="AE125" s="121"/>
      <c r="AF125" s="123"/>
      <c r="AG125" s="108"/>
      <c r="AH125" s="108"/>
      <c r="AI125" s="108"/>
      <c r="AJ125" s="108"/>
      <c r="AK125" s="108"/>
      <c r="AL125" s="108"/>
      <c r="AM125" s="109"/>
    </row>
    <row r="126" spans="1:61" ht="15" customHeight="1">
      <c r="A126" s="110" t="s">
        <v>115</v>
      </c>
      <c r="B126" s="111"/>
      <c r="C126" s="111"/>
      <c r="D126" s="111"/>
      <c r="E126" s="111"/>
      <c r="F126" s="111"/>
      <c r="G126" s="111"/>
      <c r="H126" s="111"/>
      <c r="I126" s="112"/>
      <c r="J126" s="18"/>
      <c r="K126" s="22"/>
      <c r="L126" s="22"/>
      <c r="M126" s="22"/>
      <c r="N126" s="22"/>
      <c r="O126" s="22"/>
      <c r="P126" s="22"/>
      <c r="Q126" s="22"/>
      <c r="R126" s="6"/>
      <c r="S126" s="7"/>
      <c r="T126" s="7"/>
      <c r="U126" s="7"/>
      <c r="V126" s="7"/>
      <c r="W126" s="7"/>
      <c r="X126" s="7"/>
      <c r="Y126" s="7"/>
      <c r="Z126" s="3" t="s">
        <v>48</v>
      </c>
      <c r="AA126" s="3"/>
      <c r="AB126" s="3"/>
      <c r="AC126" s="3"/>
      <c r="AD126" s="3"/>
      <c r="AE126" s="3"/>
      <c r="AF126" s="3"/>
      <c r="AG126" s="3"/>
      <c r="AH126" s="3"/>
      <c r="AI126" s="3"/>
      <c r="AJ126" s="3"/>
      <c r="AK126" s="3"/>
      <c r="AL126" s="3"/>
      <c r="AM126" s="23"/>
      <c r="BE126" s="1" t="s">
        <v>99</v>
      </c>
      <c r="BF126" s="1">
        <f>IF(TRIM($K127)="","",IF(ISERROR(MATCH($K127,$CG$3:$CG$5,0)),"INPUT_ERROR",MATCH($K127,$CG$3:$CG$5,0)))</f>
        <v>2</v>
      </c>
      <c r="BH126" s="1">
        <v>28</v>
      </c>
      <c r="BI126" s="1" t="str">
        <f>"ITEM" &amp; BH126 &amp;BG126 &amp; "=" &amp;BF126</f>
        <v>ITEM28=2</v>
      </c>
    </row>
    <row r="127" spans="1:61" ht="15" customHeight="1">
      <c r="A127" s="113"/>
      <c r="B127" s="114"/>
      <c r="C127" s="114"/>
      <c r="D127" s="114"/>
      <c r="E127" s="114"/>
      <c r="F127" s="114"/>
      <c r="G127" s="114"/>
      <c r="H127" s="114"/>
      <c r="I127" s="115"/>
      <c r="J127" s="102" t="s">
        <v>50</v>
      </c>
      <c r="K127" s="132" t="s">
        <v>26</v>
      </c>
      <c r="L127" s="132"/>
      <c r="M127" s="132"/>
      <c r="N127" s="132"/>
      <c r="O127" s="132"/>
      <c r="P127" s="132"/>
      <c r="Q127" s="132"/>
      <c r="R127" s="132"/>
      <c r="S127" s="132"/>
      <c r="T127" s="139" t="s">
        <v>51</v>
      </c>
      <c r="U127" s="7"/>
      <c r="V127" s="7"/>
      <c r="W127" s="7"/>
      <c r="X127" s="7"/>
      <c r="Y127" s="7"/>
      <c r="Z127" s="3" t="s">
        <v>103</v>
      </c>
      <c r="AA127" s="3"/>
      <c r="AB127" s="3"/>
      <c r="AC127" s="3"/>
      <c r="AD127" s="3"/>
      <c r="AE127" s="3"/>
      <c r="AF127" s="3"/>
      <c r="AG127" s="3"/>
      <c r="AH127" s="3"/>
      <c r="AI127" s="3"/>
      <c r="AJ127" s="3"/>
      <c r="AK127" s="3"/>
      <c r="AL127" s="3"/>
      <c r="AM127" s="23"/>
    </row>
    <row r="128" spans="1:61" ht="15" customHeight="1">
      <c r="A128" s="113"/>
      <c r="B128" s="114"/>
      <c r="C128" s="114"/>
      <c r="D128" s="114"/>
      <c r="E128" s="114"/>
      <c r="F128" s="114"/>
      <c r="G128" s="114"/>
      <c r="H128" s="114"/>
      <c r="I128" s="115"/>
      <c r="J128" s="102"/>
      <c r="K128" s="132"/>
      <c r="L128" s="132"/>
      <c r="M128" s="132"/>
      <c r="N128" s="132"/>
      <c r="O128" s="132"/>
      <c r="P128" s="132"/>
      <c r="Q128" s="132"/>
      <c r="R128" s="132"/>
      <c r="S128" s="132"/>
      <c r="T128" s="139"/>
      <c r="U128" s="7"/>
      <c r="V128" s="7"/>
      <c r="W128" s="7"/>
      <c r="X128" s="7"/>
      <c r="Y128" s="7"/>
      <c r="Z128" s="3" t="s">
        <v>104</v>
      </c>
      <c r="AA128" s="3"/>
      <c r="AB128" s="3"/>
      <c r="AC128" s="3"/>
      <c r="AD128" s="3"/>
      <c r="AE128" s="3"/>
      <c r="AF128" s="3"/>
      <c r="AG128" s="3"/>
      <c r="AH128" s="15"/>
      <c r="AI128" s="15"/>
      <c r="AJ128" s="15"/>
      <c r="AK128" s="15"/>
      <c r="AL128" s="15"/>
      <c r="AM128" s="16"/>
    </row>
    <row r="129" spans="1:61" ht="15" customHeight="1">
      <c r="A129" s="116"/>
      <c r="B129" s="117"/>
      <c r="C129" s="117"/>
      <c r="D129" s="117"/>
      <c r="E129" s="117"/>
      <c r="F129" s="117"/>
      <c r="G129" s="117"/>
      <c r="H129" s="117"/>
      <c r="I129" s="118"/>
      <c r="J129" s="19"/>
      <c r="K129" s="7"/>
      <c r="L129" s="7"/>
      <c r="M129" s="7"/>
      <c r="N129" s="7"/>
      <c r="O129" s="7"/>
      <c r="P129" s="7"/>
      <c r="Q129" s="7"/>
      <c r="R129" s="7"/>
      <c r="S129" s="7"/>
      <c r="T129" s="7"/>
      <c r="U129" s="7"/>
      <c r="V129" s="7"/>
      <c r="W129" s="7"/>
      <c r="X129" s="7"/>
      <c r="Y129" s="12"/>
      <c r="Z129" s="3" t="s">
        <v>105</v>
      </c>
      <c r="AA129" s="3"/>
      <c r="AB129" s="3"/>
      <c r="AC129" s="3"/>
      <c r="AD129" s="3"/>
      <c r="AE129" s="3"/>
      <c r="AF129" s="3"/>
      <c r="AG129" s="3"/>
      <c r="AH129" s="15"/>
      <c r="AI129" s="15"/>
      <c r="AJ129" s="15"/>
      <c r="AK129" s="3"/>
      <c r="AL129" s="15"/>
      <c r="AM129" s="16"/>
    </row>
    <row r="130" spans="1:61" ht="15" customHeight="1">
      <c r="A130" s="124" t="s">
        <v>116</v>
      </c>
      <c r="B130" s="106"/>
      <c r="C130" s="106"/>
      <c r="D130" s="106"/>
      <c r="E130" s="106"/>
      <c r="F130" s="106"/>
      <c r="G130" s="106"/>
      <c r="H130" s="106"/>
      <c r="I130" s="106"/>
      <c r="J130" s="106"/>
      <c r="K130" s="106"/>
      <c r="L130" s="106"/>
      <c r="M130" s="106"/>
      <c r="N130" s="106"/>
      <c r="O130" s="106"/>
      <c r="P130" s="106"/>
      <c r="Q130" s="106"/>
      <c r="R130" s="106"/>
      <c r="S130" s="106"/>
      <c r="T130" s="120"/>
      <c r="U130" s="130"/>
      <c r="V130" s="130" t="s">
        <v>65</v>
      </c>
      <c r="W130" s="122"/>
      <c r="X130" s="127" t="s">
        <v>117</v>
      </c>
      <c r="Y130" s="127"/>
      <c r="Z130" s="127"/>
      <c r="AA130" s="127"/>
      <c r="AB130" s="127"/>
      <c r="AC130" s="127"/>
      <c r="AD130" s="127"/>
      <c r="AE130" s="130" t="s">
        <v>65</v>
      </c>
      <c r="AF130" s="122"/>
      <c r="AG130" s="127" t="s">
        <v>118</v>
      </c>
      <c r="AH130" s="127"/>
      <c r="AI130" s="127"/>
      <c r="AJ130" s="127"/>
      <c r="AK130" s="127"/>
      <c r="AL130" s="127"/>
      <c r="AM130" s="194"/>
      <c r="BE130" s="1" t="s">
        <v>109</v>
      </c>
      <c r="BF130" s="1" t="b">
        <f>IF($W130="○",TRUE,IF($W130="",FALSE,"INPUT_ERROR"))</f>
        <v>0</v>
      </c>
      <c r="BH130" s="1">
        <v>29</v>
      </c>
      <c r="BI130" s="1" t="str">
        <f>"ITEM" &amp; BH130 &amp;BG130 &amp; "=" &amp;BF130</f>
        <v>ITEM29=FALSE</v>
      </c>
    </row>
    <row r="131" spans="1:61" ht="15" customHeight="1">
      <c r="A131" s="125"/>
      <c r="B131" s="108"/>
      <c r="C131" s="108"/>
      <c r="D131" s="108"/>
      <c r="E131" s="108"/>
      <c r="F131" s="108"/>
      <c r="G131" s="108"/>
      <c r="H131" s="108"/>
      <c r="I131" s="108"/>
      <c r="J131" s="108"/>
      <c r="K131" s="108"/>
      <c r="L131" s="108"/>
      <c r="M131" s="108"/>
      <c r="N131" s="108"/>
      <c r="O131" s="108"/>
      <c r="P131" s="108"/>
      <c r="Q131" s="108"/>
      <c r="R131" s="108"/>
      <c r="S131" s="108"/>
      <c r="T131" s="121"/>
      <c r="U131" s="131"/>
      <c r="V131" s="131"/>
      <c r="W131" s="123"/>
      <c r="X131" s="129"/>
      <c r="Y131" s="129"/>
      <c r="Z131" s="129"/>
      <c r="AA131" s="129"/>
      <c r="AB131" s="129"/>
      <c r="AC131" s="129"/>
      <c r="AD131" s="129"/>
      <c r="AE131" s="131"/>
      <c r="AF131" s="123"/>
      <c r="AG131" s="129"/>
      <c r="AH131" s="129"/>
      <c r="AI131" s="129"/>
      <c r="AJ131" s="129"/>
      <c r="AK131" s="129"/>
      <c r="AL131" s="129"/>
      <c r="AM131" s="195"/>
      <c r="BE131" s="1" t="s">
        <v>109</v>
      </c>
      <c r="BF131" s="1" t="b">
        <f>IF($AF130="○",TRUE,IF($AF130="",FALSE,"INPUT_ERROR"))</f>
        <v>0</v>
      </c>
      <c r="BH131" s="1">
        <v>30</v>
      </c>
      <c r="BI131" s="1" t="str">
        <f>"ITEM" &amp; BH131 &amp;BG131 &amp; "=" &amp;BF131</f>
        <v>ITEM30=FALSE</v>
      </c>
    </row>
    <row r="132" spans="1:61" ht="15" customHeight="1">
      <c r="A132" s="110" t="s">
        <v>101</v>
      </c>
      <c r="B132" s="111"/>
      <c r="C132" s="111"/>
      <c r="D132" s="111"/>
      <c r="E132" s="111"/>
      <c r="F132" s="111"/>
      <c r="G132" s="111"/>
      <c r="H132" s="111"/>
      <c r="I132" s="112"/>
      <c r="J132" s="18"/>
      <c r="K132" s="22"/>
      <c r="L132" s="22"/>
      <c r="M132" s="22"/>
      <c r="N132" s="22"/>
      <c r="O132" s="22"/>
      <c r="P132" s="22"/>
      <c r="Q132" s="22"/>
      <c r="R132" s="6"/>
      <c r="S132" s="6"/>
      <c r="T132" s="6"/>
      <c r="U132" s="6"/>
      <c r="V132" s="6"/>
      <c r="W132" s="6"/>
      <c r="X132" s="6"/>
      <c r="Y132" s="6"/>
      <c r="Z132" s="22" t="s">
        <v>48</v>
      </c>
      <c r="AA132" s="22"/>
      <c r="AB132" s="22"/>
      <c r="AC132" s="22"/>
      <c r="AD132" s="22"/>
      <c r="AE132" s="22"/>
      <c r="AF132" s="22"/>
      <c r="AG132" s="22"/>
      <c r="AH132" s="22"/>
      <c r="AI132" s="22"/>
      <c r="AJ132" s="22"/>
      <c r="AK132" s="22"/>
      <c r="AL132" s="22"/>
      <c r="AM132" s="27"/>
      <c r="BE132" s="1" t="s">
        <v>99</v>
      </c>
      <c r="BF132" s="1">
        <f>IF(TRIM($K133)="","",IF(ISERROR(MATCH($K133,$CG$3:$CG$5,0)),"INPUT_ERROR",MATCH($K133,$CG$3:$CG$5,0)))</f>
        <v>2</v>
      </c>
      <c r="BH132" s="1">
        <v>31</v>
      </c>
      <c r="BI132" s="1" t="str">
        <f>"ITEM" &amp; BH132 &amp;BG132 &amp; "=" &amp;BF132</f>
        <v>ITEM31=2</v>
      </c>
    </row>
    <row r="133" spans="1:61" ht="15" customHeight="1">
      <c r="A133" s="113"/>
      <c r="B133" s="114"/>
      <c r="C133" s="114"/>
      <c r="D133" s="114"/>
      <c r="E133" s="114"/>
      <c r="F133" s="114"/>
      <c r="G133" s="114"/>
      <c r="H133" s="114"/>
      <c r="I133" s="115"/>
      <c r="J133" s="102" t="s">
        <v>102</v>
      </c>
      <c r="K133" s="132" t="s">
        <v>26</v>
      </c>
      <c r="L133" s="132"/>
      <c r="M133" s="132"/>
      <c r="N133" s="132"/>
      <c r="O133" s="132"/>
      <c r="P133" s="132"/>
      <c r="Q133" s="132"/>
      <c r="R133" s="132"/>
      <c r="S133" s="132"/>
      <c r="T133" s="139" t="s">
        <v>51</v>
      </c>
      <c r="U133" s="7"/>
      <c r="V133" s="7"/>
      <c r="W133" s="7"/>
      <c r="X133" s="7"/>
      <c r="Y133" s="7"/>
      <c r="Z133" s="3" t="s">
        <v>103</v>
      </c>
      <c r="AA133" s="3"/>
      <c r="AB133" s="3"/>
      <c r="AC133" s="3"/>
      <c r="AD133" s="3"/>
      <c r="AE133" s="3"/>
      <c r="AF133" s="3"/>
      <c r="AG133" s="3"/>
      <c r="AH133" s="3"/>
      <c r="AI133" s="3"/>
      <c r="AJ133" s="3"/>
      <c r="AK133" s="3"/>
      <c r="AL133" s="3"/>
      <c r="AM133" s="23"/>
    </row>
    <row r="134" spans="1:61" ht="15" customHeight="1">
      <c r="A134" s="113"/>
      <c r="B134" s="114"/>
      <c r="C134" s="114"/>
      <c r="D134" s="114"/>
      <c r="E134" s="114"/>
      <c r="F134" s="114"/>
      <c r="G134" s="114"/>
      <c r="H134" s="114"/>
      <c r="I134" s="115"/>
      <c r="J134" s="102"/>
      <c r="K134" s="132"/>
      <c r="L134" s="132"/>
      <c r="M134" s="132"/>
      <c r="N134" s="132"/>
      <c r="O134" s="132"/>
      <c r="P134" s="132"/>
      <c r="Q134" s="132"/>
      <c r="R134" s="132"/>
      <c r="S134" s="132"/>
      <c r="T134" s="139"/>
      <c r="U134" s="7"/>
      <c r="V134" s="7"/>
      <c r="W134" s="7"/>
      <c r="X134" s="7"/>
      <c r="Y134" s="7"/>
      <c r="Z134" s="3" t="s">
        <v>104</v>
      </c>
      <c r="AA134" s="3"/>
      <c r="AB134" s="3"/>
      <c r="AC134" s="3"/>
      <c r="AD134" s="3"/>
      <c r="AE134" s="3"/>
      <c r="AF134" s="3"/>
      <c r="AG134" s="3"/>
      <c r="AH134" s="15"/>
      <c r="AI134" s="15"/>
      <c r="AJ134" s="15"/>
      <c r="AK134" s="15"/>
      <c r="AL134" s="15"/>
      <c r="AM134" s="16"/>
    </row>
    <row r="135" spans="1:61" ht="15" customHeight="1">
      <c r="A135" s="116"/>
      <c r="B135" s="117"/>
      <c r="C135" s="117"/>
      <c r="D135" s="117"/>
      <c r="E135" s="117"/>
      <c r="F135" s="117"/>
      <c r="G135" s="117"/>
      <c r="H135" s="117"/>
      <c r="I135" s="118"/>
      <c r="J135" s="8"/>
      <c r="K135" s="9"/>
      <c r="L135" s="9"/>
      <c r="M135" s="9"/>
      <c r="N135" s="9"/>
      <c r="O135" s="9"/>
      <c r="P135" s="9"/>
      <c r="Q135" s="9"/>
      <c r="R135" s="9"/>
      <c r="S135" s="9"/>
      <c r="T135" s="9"/>
      <c r="U135" s="9"/>
      <c r="V135" s="9"/>
      <c r="W135" s="9"/>
      <c r="X135" s="9"/>
      <c r="Y135" s="17"/>
      <c r="Z135" s="24" t="s">
        <v>105</v>
      </c>
      <c r="AA135" s="24"/>
      <c r="AB135" s="24"/>
      <c r="AC135" s="24"/>
      <c r="AD135" s="24"/>
      <c r="AE135" s="24"/>
      <c r="AF135" s="24"/>
      <c r="AG135" s="24"/>
      <c r="AH135" s="13"/>
      <c r="AI135" s="13"/>
      <c r="AJ135" s="13"/>
      <c r="AK135" s="24"/>
      <c r="AL135" s="13"/>
      <c r="AM135" s="14"/>
    </row>
    <row r="136" spans="1:61" ht="15" customHeight="1">
      <c r="A136" s="110" t="s">
        <v>119</v>
      </c>
      <c r="B136" s="111"/>
      <c r="C136" s="111"/>
      <c r="D136" s="111"/>
      <c r="E136" s="111"/>
      <c r="F136" s="111"/>
      <c r="G136" s="111"/>
      <c r="H136" s="111"/>
      <c r="I136" s="112"/>
      <c r="J136" s="18"/>
      <c r="K136" s="22"/>
      <c r="L136" s="22"/>
      <c r="M136" s="22"/>
      <c r="N136" s="22"/>
      <c r="O136" s="22"/>
      <c r="P136" s="22"/>
      <c r="Q136" s="22"/>
      <c r="R136" s="6"/>
      <c r="S136" s="6"/>
      <c r="T136" s="6"/>
      <c r="U136" s="6"/>
      <c r="V136" s="6"/>
      <c r="W136" s="6"/>
      <c r="X136" s="6"/>
      <c r="Y136" s="6"/>
      <c r="Z136" s="22" t="s">
        <v>48</v>
      </c>
      <c r="AA136" s="22"/>
      <c r="AB136" s="22"/>
      <c r="AC136" s="22"/>
      <c r="AD136" s="22"/>
      <c r="AE136" s="22"/>
      <c r="AF136" s="22"/>
      <c r="AG136" s="22"/>
      <c r="AH136" s="22"/>
      <c r="AI136" s="22"/>
      <c r="AJ136" s="22"/>
      <c r="AK136" s="22"/>
      <c r="AL136" s="22"/>
      <c r="AM136" s="27"/>
      <c r="BE136" s="1" t="s">
        <v>99</v>
      </c>
      <c r="BF136" s="1">
        <f>IF(TRIM($K137)="","",IF(ISERROR(MATCH($K137,$CG$3:$CG$5,0)),"INPUT_ERROR",MATCH($K137,$CG$3:$CG$5,0)))</f>
        <v>2</v>
      </c>
      <c r="BH136" s="1">
        <v>32</v>
      </c>
      <c r="BI136" s="1" t="str">
        <f>"ITEM" &amp; BH136 &amp;BG136 &amp; "=" &amp;BF136</f>
        <v>ITEM32=2</v>
      </c>
    </row>
    <row r="137" spans="1:61" ht="15" customHeight="1">
      <c r="A137" s="113"/>
      <c r="B137" s="114"/>
      <c r="C137" s="114"/>
      <c r="D137" s="114"/>
      <c r="E137" s="114"/>
      <c r="F137" s="114"/>
      <c r="G137" s="114"/>
      <c r="H137" s="114"/>
      <c r="I137" s="115"/>
      <c r="J137" s="102" t="s">
        <v>102</v>
      </c>
      <c r="K137" s="132" t="s">
        <v>26</v>
      </c>
      <c r="L137" s="132"/>
      <c r="M137" s="132"/>
      <c r="N137" s="132"/>
      <c r="O137" s="132"/>
      <c r="P137" s="132"/>
      <c r="Q137" s="132"/>
      <c r="R137" s="132"/>
      <c r="S137" s="132"/>
      <c r="T137" s="139" t="s">
        <v>51</v>
      </c>
      <c r="U137" s="7"/>
      <c r="V137" s="7"/>
      <c r="W137" s="7"/>
      <c r="X137" s="7"/>
      <c r="Y137" s="7"/>
      <c r="Z137" s="3" t="s">
        <v>103</v>
      </c>
      <c r="AA137" s="3"/>
      <c r="AB137" s="3"/>
      <c r="AC137" s="3"/>
      <c r="AD137" s="3"/>
      <c r="AE137" s="3"/>
      <c r="AF137" s="3"/>
      <c r="AG137" s="3"/>
      <c r="AH137" s="3"/>
      <c r="AI137" s="3"/>
      <c r="AJ137" s="3"/>
      <c r="AK137" s="3"/>
      <c r="AL137" s="3"/>
      <c r="AM137" s="23"/>
    </row>
    <row r="138" spans="1:61" ht="15" customHeight="1">
      <c r="A138" s="113"/>
      <c r="B138" s="114"/>
      <c r="C138" s="114"/>
      <c r="D138" s="114"/>
      <c r="E138" s="114"/>
      <c r="F138" s="114"/>
      <c r="G138" s="114"/>
      <c r="H138" s="114"/>
      <c r="I138" s="115"/>
      <c r="J138" s="102"/>
      <c r="K138" s="132"/>
      <c r="L138" s="132"/>
      <c r="M138" s="132"/>
      <c r="N138" s="132"/>
      <c r="O138" s="132"/>
      <c r="P138" s="132"/>
      <c r="Q138" s="132"/>
      <c r="R138" s="132"/>
      <c r="S138" s="132"/>
      <c r="T138" s="139"/>
      <c r="U138" s="7"/>
      <c r="V138" s="7"/>
      <c r="W138" s="7"/>
      <c r="X138" s="7"/>
      <c r="Y138" s="7"/>
      <c r="Z138" s="3" t="s">
        <v>104</v>
      </c>
      <c r="AA138" s="3"/>
      <c r="AB138" s="3"/>
      <c r="AC138" s="3"/>
      <c r="AD138" s="3"/>
      <c r="AE138" s="3"/>
      <c r="AF138" s="3"/>
      <c r="AG138" s="3"/>
      <c r="AH138" s="15"/>
      <c r="AI138" s="15"/>
      <c r="AJ138" s="15"/>
      <c r="AK138" s="15"/>
      <c r="AL138" s="15"/>
      <c r="AM138" s="16"/>
    </row>
    <row r="139" spans="1:61" ht="15" customHeight="1">
      <c r="A139" s="116"/>
      <c r="B139" s="117"/>
      <c r="C139" s="117"/>
      <c r="D139" s="117"/>
      <c r="E139" s="117"/>
      <c r="F139" s="117"/>
      <c r="G139" s="117"/>
      <c r="H139" s="117"/>
      <c r="I139" s="118"/>
      <c r="J139" s="8"/>
      <c r="K139" s="9"/>
      <c r="L139" s="9"/>
      <c r="M139" s="9"/>
      <c r="N139" s="9"/>
      <c r="O139" s="9"/>
      <c r="P139" s="9"/>
      <c r="Q139" s="9"/>
      <c r="R139" s="9"/>
      <c r="S139" s="9"/>
      <c r="T139" s="9"/>
      <c r="U139" s="9"/>
      <c r="V139" s="9"/>
      <c r="W139" s="9"/>
      <c r="X139" s="9"/>
      <c r="Y139" s="17"/>
      <c r="Z139" s="24" t="s">
        <v>105</v>
      </c>
      <c r="AA139" s="24"/>
      <c r="AB139" s="24"/>
      <c r="AC139" s="24"/>
      <c r="AD139" s="24"/>
      <c r="AE139" s="24"/>
      <c r="AF139" s="24"/>
      <c r="AG139" s="24"/>
      <c r="AH139" s="13"/>
      <c r="AI139" s="13"/>
      <c r="AJ139" s="13"/>
      <c r="AK139" s="24"/>
      <c r="AL139" s="13"/>
      <c r="AM139" s="14"/>
    </row>
    <row r="140" spans="1:61" ht="15" customHeight="1">
      <c r="A140" s="91" t="s">
        <v>120</v>
      </c>
      <c r="B140" s="92"/>
      <c r="C140" s="92"/>
      <c r="D140" s="92"/>
      <c r="E140" s="92"/>
      <c r="F140" s="92"/>
      <c r="G140" s="92"/>
      <c r="H140" s="9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93"/>
    </row>
    <row r="141" spans="1:61" ht="15" customHeight="1">
      <c r="A141" s="94"/>
      <c r="B141" s="95"/>
      <c r="C141" s="95"/>
      <c r="D141" s="95"/>
      <c r="E141" s="95"/>
      <c r="F141" s="95"/>
      <c r="G141" s="95"/>
      <c r="H141" s="95"/>
      <c r="I141" s="95"/>
      <c r="J141" s="95"/>
      <c r="K141" s="95"/>
      <c r="L141" s="95"/>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95"/>
      <c r="AJ141" s="95"/>
      <c r="AK141" s="95"/>
      <c r="AL141" s="95"/>
      <c r="AM141" s="96"/>
    </row>
    <row r="142" spans="1:61" ht="16.05" customHeight="1">
      <c r="A142" s="110" t="s">
        <v>121</v>
      </c>
      <c r="B142" s="111"/>
      <c r="C142" s="111"/>
      <c r="D142" s="111"/>
      <c r="E142" s="111"/>
      <c r="F142" s="111"/>
      <c r="G142" s="111"/>
      <c r="H142" s="111"/>
      <c r="I142" s="112"/>
      <c r="J142" s="18"/>
      <c r="K142" s="22"/>
      <c r="L142" s="22"/>
      <c r="M142" s="22"/>
      <c r="N142" s="22"/>
      <c r="O142" s="22"/>
      <c r="P142" s="22"/>
      <c r="Q142" s="22"/>
      <c r="R142" s="6"/>
      <c r="S142" s="7"/>
      <c r="T142" s="7"/>
      <c r="U142" s="7"/>
      <c r="V142" s="7"/>
      <c r="W142" s="7"/>
      <c r="X142" s="7"/>
      <c r="Y142" s="7"/>
      <c r="Z142" s="3" t="s">
        <v>48</v>
      </c>
      <c r="AA142" s="3"/>
      <c r="AB142" s="3"/>
      <c r="AC142" s="3"/>
      <c r="AD142" s="3"/>
      <c r="AE142" s="3"/>
      <c r="AF142" s="3"/>
      <c r="AG142" s="3"/>
      <c r="AH142" s="3"/>
      <c r="AI142" s="3"/>
      <c r="AJ142" s="3"/>
      <c r="AK142" s="3"/>
      <c r="AL142" s="3"/>
      <c r="AM142" s="23"/>
      <c r="BE142" s="1" t="s">
        <v>99</v>
      </c>
      <c r="BF142" s="1">
        <f>IF(TRIM($K143)="","",IF(ISERROR(MATCH($K143,$CG$3:$CG$5,0)),"INPUT_ERROR",MATCH($K143,$CG$3:$CG$5,0)))</f>
        <v>2</v>
      </c>
      <c r="BH142" s="1">
        <v>33</v>
      </c>
      <c r="BI142" s="1" t="str">
        <f>"ITEM" &amp; BH142 &amp;BG142 &amp; "=" &amp;BF142</f>
        <v>ITEM33=2</v>
      </c>
    </row>
    <row r="143" spans="1:61" ht="15" customHeight="1">
      <c r="A143" s="113"/>
      <c r="B143" s="114"/>
      <c r="C143" s="114"/>
      <c r="D143" s="114"/>
      <c r="E143" s="114"/>
      <c r="F143" s="114"/>
      <c r="G143" s="114"/>
      <c r="H143" s="114"/>
      <c r="I143" s="115"/>
      <c r="J143" s="102" t="s">
        <v>102</v>
      </c>
      <c r="K143" s="132" t="s">
        <v>26</v>
      </c>
      <c r="L143" s="132"/>
      <c r="M143" s="132"/>
      <c r="N143" s="132"/>
      <c r="O143" s="132"/>
      <c r="P143" s="132"/>
      <c r="Q143" s="132"/>
      <c r="R143" s="132"/>
      <c r="S143" s="132"/>
      <c r="T143" s="139" t="s">
        <v>51</v>
      </c>
      <c r="U143" s="7"/>
      <c r="V143" s="7"/>
      <c r="W143" s="7"/>
      <c r="X143" s="7"/>
      <c r="Y143" s="7"/>
      <c r="Z143" s="3" t="s">
        <v>103</v>
      </c>
      <c r="AA143" s="3"/>
      <c r="AB143" s="3"/>
      <c r="AC143" s="3"/>
      <c r="AD143" s="3"/>
      <c r="AE143" s="3"/>
      <c r="AF143" s="3"/>
      <c r="AG143" s="3"/>
      <c r="AH143" s="3"/>
      <c r="AI143" s="3"/>
      <c r="AJ143" s="3"/>
      <c r="AK143" s="3"/>
      <c r="AL143" s="3"/>
      <c r="AM143" s="23"/>
    </row>
    <row r="144" spans="1:61" ht="15" customHeight="1">
      <c r="A144" s="113"/>
      <c r="B144" s="114"/>
      <c r="C144" s="114"/>
      <c r="D144" s="114"/>
      <c r="E144" s="114"/>
      <c r="F144" s="114"/>
      <c r="G144" s="114"/>
      <c r="H144" s="114"/>
      <c r="I144" s="115"/>
      <c r="J144" s="102"/>
      <c r="K144" s="132"/>
      <c r="L144" s="132"/>
      <c r="M144" s="132"/>
      <c r="N144" s="132"/>
      <c r="O144" s="132"/>
      <c r="P144" s="132"/>
      <c r="Q144" s="132"/>
      <c r="R144" s="132"/>
      <c r="S144" s="132"/>
      <c r="T144" s="139"/>
      <c r="U144" s="7"/>
      <c r="V144" s="7"/>
      <c r="W144" s="7"/>
      <c r="X144" s="7"/>
      <c r="Y144" s="7"/>
      <c r="Z144" s="3" t="s">
        <v>104</v>
      </c>
      <c r="AA144" s="3"/>
      <c r="AB144" s="3"/>
      <c r="AC144" s="3"/>
      <c r="AD144" s="3"/>
      <c r="AE144" s="3"/>
      <c r="AF144" s="3"/>
      <c r="AG144" s="3"/>
      <c r="AH144" s="15"/>
      <c r="AI144" s="15"/>
      <c r="AJ144" s="15"/>
      <c r="AK144" s="15"/>
      <c r="AL144" s="15"/>
      <c r="AM144" s="16"/>
    </row>
    <row r="145" spans="1:61" ht="15" customHeight="1">
      <c r="A145" s="116"/>
      <c r="B145" s="117"/>
      <c r="C145" s="117"/>
      <c r="D145" s="117"/>
      <c r="E145" s="117"/>
      <c r="F145" s="117"/>
      <c r="G145" s="117"/>
      <c r="H145" s="117"/>
      <c r="I145" s="118"/>
      <c r="J145" s="19"/>
      <c r="K145" s="7"/>
      <c r="L145" s="7"/>
      <c r="M145" s="7"/>
      <c r="N145" s="7"/>
      <c r="O145" s="7"/>
      <c r="P145" s="7"/>
      <c r="Q145" s="7"/>
      <c r="R145" s="7"/>
      <c r="S145" s="7"/>
      <c r="T145" s="7"/>
      <c r="U145" s="7"/>
      <c r="V145" s="7"/>
      <c r="W145" s="7"/>
      <c r="X145" s="7"/>
      <c r="Y145" s="12"/>
      <c r="Z145" s="3" t="s">
        <v>105</v>
      </c>
      <c r="AA145" s="3"/>
      <c r="AB145" s="3"/>
      <c r="AC145" s="3"/>
      <c r="AD145" s="3"/>
      <c r="AE145" s="3"/>
      <c r="AF145" s="3"/>
      <c r="AG145" s="3"/>
      <c r="AH145" s="15"/>
      <c r="AI145" s="15"/>
      <c r="AJ145" s="15"/>
      <c r="AK145" s="3"/>
      <c r="AL145" s="15"/>
      <c r="AM145" s="16"/>
    </row>
    <row r="146" spans="1:61" ht="15" customHeight="1">
      <c r="A146" s="91" t="s">
        <v>122</v>
      </c>
      <c r="B146" s="92"/>
      <c r="C146" s="92"/>
      <c r="D146" s="92"/>
      <c r="E146" s="92"/>
      <c r="F146" s="92"/>
      <c r="G146" s="92"/>
      <c r="H146" s="92"/>
      <c r="I146" s="92"/>
      <c r="J146" s="92"/>
      <c r="K146" s="92"/>
      <c r="L146" s="92"/>
      <c r="M146" s="92"/>
      <c r="N146" s="92"/>
      <c r="O146" s="92"/>
      <c r="P146" s="92"/>
      <c r="Q146" s="92"/>
      <c r="R146" s="92"/>
      <c r="S146" s="92"/>
      <c r="T146" s="92"/>
      <c r="U146" s="92"/>
      <c r="V146" s="120" t="s">
        <v>65</v>
      </c>
      <c r="W146" s="122"/>
      <c r="X146" s="92" t="s">
        <v>123</v>
      </c>
      <c r="Y146" s="92"/>
      <c r="Z146" s="92"/>
      <c r="AA146" s="92"/>
      <c r="AB146" s="92"/>
      <c r="AC146" s="92"/>
      <c r="AD146" s="92"/>
      <c r="AE146" s="92"/>
      <c r="AF146" s="92"/>
      <c r="AG146" s="92"/>
      <c r="AH146" s="92"/>
      <c r="AI146" s="92"/>
      <c r="AJ146" s="92"/>
      <c r="AK146" s="92"/>
      <c r="AL146" s="92"/>
      <c r="AM146" s="93"/>
      <c r="BE146" s="1" t="s">
        <v>109</v>
      </c>
      <c r="BF146" s="1" t="b">
        <f>IF($W146="○",TRUE,IF($W146="",FALSE,"INPUT_ERROR"))</f>
        <v>0</v>
      </c>
      <c r="BH146" s="1">
        <v>34</v>
      </c>
      <c r="BI146" s="1" t="str">
        <f>"ITEM" &amp; BH146 &amp;BG146 &amp; "=" &amp;BF146</f>
        <v>ITEM34=FALSE</v>
      </c>
    </row>
    <row r="147" spans="1:61" ht="15" customHeight="1">
      <c r="A147" s="94"/>
      <c r="B147" s="95"/>
      <c r="C147" s="95"/>
      <c r="D147" s="95"/>
      <c r="E147" s="95"/>
      <c r="F147" s="95"/>
      <c r="G147" s="95"/>
      <c r="H147" s="95"/>
      <c r="I147" s="95"/>
      <c r="J147" s="95"/>
      <c r="K147" s="95"/>
      <c r="L147" s="95"/>
      <c r="M147" s="95"/>
      <c r="N147" s="95"/>
      <c r="O147" s="95"/>
      <c r="P147" s="95"/>
      <c r="Q147" s="95"/>
      <c r="R147" s="95"/>
      <c r="S147" s="95"/>
      <c r="T147" s="95"/>
      <c r="U147" s="95"/>
      <c r="V147" s="121"/>
      <c r="W147" s="123"/>
      <c r="X147" s="95"/>
      <c r="Y147" s="95"/>
      <c r="Z147" s="95"/>
      <c r="AA147" s="95"/>
      <c r="AB147" s="95"/>
      <c r="AC147" s="95"/>
      <c r="AD147" s="95"/>
      <c r="AE147" s="95"/>
      <c r="AF147" s="95"/>
      <c r="AG147" s="95"/>
      <c r="AH147" s="95"/>
      <c r="AI147" s="95"/>
      <c r="AJ147" s="95"/>
      <c r="AK147" s="95"/>
      <c r="AL147" s="95"/>
      <c r="AM147" s="96"/>
    </row>
    <row r="148" spans="1:61" ht="15" customHeight="1">
      <c r="A148" s="110" t="s">
        <v>124</v>
      </c>
      <c r="B148" s="111"/>
      <c r="C148" s="111"/>
      <c r="D148" s="111"/>
      <c r="E148" s="111"/>
      <c r="F148" s="111"/>
      <c r="G148" s="111"/>
      <c r="H148" s="111"/>
      <c r="I148" s="112"/>
      <c r="J148" s="18"/>
      <c r="K148" s="22"/>
      <c r="L148" s="22"/>
      <c r="M148" s="22"/>
      <c r="N148" s="22"/>
      <c r="O148" s="22"/>
      <c r="P148" s="22"/>
      <c r="Q148" s="22"/>
      <c r="R148" s="6"/>
      <c r="S148" s="7"/>
      <c r="T148" s="7"/>
      <c r="U148" s="7"/>
      <c r="V148" s="7"/>
      <c r="W148" s="7"/>
      <c r="X148" s="7"/>
      <c r="Y148" s="7"/>
      <c r="Z148" s="3" t="s">
        <v>48</v>
      </c>
      <c r="AA148" s="3"/>
      <c r="AB148" s="3"/>
      <c r="AC148" s="3"/>
      <c r="AD148" s="3"/>
      <c r="AE148" s="3"/>
      <c r="AF148" s="3"/>
      <c r="AG148" s="3"/>
      <c r="AH148" s="3"/>
      <c r="AI148" s="3"/>
      <c r="AJ148" s="3"/>
      <c r="AK148" s="3"/>
      <c r="AL148" s="3"/>
      <c r="AM148" s="23"/>
      <c r="BE148" s="1" t="s">
        <v>99</v>
      </c>
      <c r="BF148" s="1">
        <f>IF(TRIM($K149)="","",IF(ISERROR(MATCH($K149,$CG$3:$CG$5,0)),"INPUT_ERROR",MATCH($K149,$CG$3:$CG$5,0)))</f>
        <v>2</v>
      </c>
      <c r="BH148" s="1">
        <v>35</v>
      </c>
      <c r="BI148" s="1" t="str">
        <f>"ITEM" &amp; BH148 &amp;BG148 &amp; "=" &amp;BF148</f>
        <v>ITEM35=2</v>
      </c>
    </row>
    <row r="149" spans="1:61" ht="15" customHeight="1">
      <c r="A149" s="113"/>
      <c r="B149" s="114"/>
      <c r="C149" s="114"/>
      <c r="D149" s="114"/>
      <c r="E149" s="114"/>
      <c r="F149" s="114"/>
      <c r="G149" s="114"/>
      <c r="H149" s="114"/>
      <c r="I149" s="115"/>
      <c r="J149" s="102" t="s">
        <v>102</v>
      </c>
      <c r="K149" s="132" t="s">
        <v>26</v>
      </c>
      <c r="L149" s="132"/>
      <c r="M149" s="132"/>
      <c r="N149" s="132"/>
      <c r="O149" s="132"/>
      <c r="P149" s="132"/>
      <c r="Q149" s="132"/>
      <c r="R149" s="132"/>
      <c r="S149" s="132"/>
      <c r="T149" s="139" t="s">
        <v>51</v>
      </c>
      <c r="U149" s="7"/>
      <c r="V149" s="7"/>
      <c r="W149" s="7"/>
      <c r="X149" s="7"/>
      <c r="Y149" s="7"/>
      <c r="Z149" s="3" t="s">
        <v>103</v>
      </c>
      <c r="AA149" s="3"/>
      <c r="AB149" s="3"/>
      <c r="AC149" s="3"/>
      <c r="AD149" s="3"/>
      <c r="AE149" s="3"/>
      <c r="AF149" s="3"/>
      <c r="AG149" s="3"/>
      <c r="AH149" s="3"/>
      <c r="AI149" s="3"/>
      <c r="AJ149" s="3"/>
      <c r="AK149" s="3"/>
      <c r="AL149" s="3"/>
      <c r="AM149" s="23"/>
    </row>
    <row r="150" spans="1:61" ht="15" customHeight="1">
      <c r="A150" s="113"/>
      <c r="B150" s="114"/>
      <c r="C150" s="114"/>
      <c r="D150" s="114"/>
      <c r="E150" s="114"/>
      <c r="F150" s="114"/>
      <c r="G150" s="114"/>
      <c r="H150" s="114"/>
      <c r="I150" s="115"/>
      <c r="J150" s="102"/>
      <c r="K150" s="132"/>
      <c r="L150" s="132"/>
      <c r="M150" s="132"/>
      <c r="N150" s="132"/>
      <c r="O150" s="132"/>
      <c r="P150" s="132"/>
      <c r="Q150" s="132"/>
      <c r="R150" s="132"/>
      <c r="S150" s="132"/>
      <c r="T150" s="139"/>
      <c r="U150" s="7"/>
      <c r="V150" s="7"/>
      <c r="W150" s="7"/>
      <c r="X150" s="7"/>
      <c r="Y150" s="7"/>
      <c r="Z150" s="3" t="s">
        <v>104</v>
      </c>
      <c r="AA150" s="3"/>
      <c r="AB150" s="3"/>
      <c r="AC150" s="3"/>
      <c r="AD150" s="3"/>
      <c r="AE150" s="3"/>
      <c r="AF150" s="3"/>
      <c r="AG150" s="3"/>
      <c r="AH150" s="15"/>
      <c r="AI150" s="15"/>
      <c r="AJ150" s="15"/>
      <c r="AK150" s="15"/>
      <c r="AL150" s="15"/>
      <c r="AM150" s="16"/>
    </row>
    <row r="151" spans="1:61" ht="15" customHeight="1">
      <c r="A151" s="113"/>
      <c r="B151" s="114"/>
      <c r="C151" s="117"/>
      <c r="D151" s="117"/>
      <c r="E151" s="117"/>
      <c r="F151" s="117"/>
      <c r="G151" s="117"/>
      <c r="H151" s="117"/>
      <c r="I151" s="118"/>
      <c r="J151" s="19"/>
      <c r="K151" s="7"/>
      <c r="L151" s="7"/>
      <c r="M151" s="7"/>
      <c r="N151" s="7"/>
      <c r="O151" s="7"/>
      <c r="P151" s="7"/>
      <c r="Q151" s="7"/>
      <c r="R151" s="7"/>
      <c r="S151" s="7"/>
      <c r="T151" s="7"/>
      <c r="U151" s="7"/>
      <c r="V151" s="7"/>
      <c r="W151" s="7"/>
      <c r="X151" s="7"/>
      <c r="Y151" s="12"/>
      <c r="Z151" s="3" t="s">
        <v>105</v>
      </c>
      <c r="AA151" s="3"/>
      <c r="AB151" s="3"/>
      <c r="AC151" s="3"/>
      <c r="AD151" s="3"/>
      <c r="AE151" s="3"/>
      <c r="AF151" s="3"/>
      <c r="AG151" s="3"/>
      <c r="AH151" s="15"/>
      <c r="AI151" s="15"/>
      <c r="AJ151" s="15"/>
      <c r="AK151" s="3"/>
      <c r="AL151" s="15"/>
      <c r="AM151" s="16"/>
    </row>
    <row r="152" spans="1:61" ht="67.8" customHeight="1">
      <c r="A152" s="34"/>
      <c r="B152" s="35"/>
      <c r="C152" s="133" t="s">
        <v>126</v>
      </c>
      <c r="D152" s="134"/>
      <c r="E152" s="134"/>
      <c r="F152" s="134"/>
      <c r="G152" s="134"/>
      <c r="H152" s="134"/>
      <c r="I152" s="135"/>
      <c r="J152" s="136" t="s">
        <v>186</v>
      </c>
      <c r="K152" s="137"/>
      <c r="L152" s="137"/>
      <c r="M152" s="137"/>
      <c r="N152" s="137"/>
      <c r="O152" s="137"/>
      <c r="P152" s="137"/>
      <c r="Q152" s="137"/>
      <c r="R152" s="137"/>
      <c r="S152" s="137"/>
      <c r="T152" s="137"/>
      <c r="U152" s="137"/>
      <c r="V152" s="137"/>
      <c r="W152" s="137"/>
      <c r="X152" s="137"/>
      <c r="Y152" s="137"/>
      <c r="Z152" s="137"/>
      <c r="AA152" s="137"/>
      <c r="AB152" s="137"/>
      <c r="AC152" s="137"/>
      <c r="AD152" s="137"/>
      <c r="AE152" s="137"/>
      <c r="AF152" s="137"/>
      <c r="AG152" s="137"/>
      <c r="AH152" s="137"/>
      <c r="AI152" s="137"/>
      <c r="AJ152" s="137"/>
      <c r="AK152" s="137"/>
      <c r="AL152" s="137"/>
      <c r="AM152" s="138"/>
      <c r="BH152" s="1">
        <v>36</v>
      </c>
      <c r="BI152" s="1" t="str">
        <f>"ITEM"&amp;BH152&amp; BG152 &amp;"="&amp;IF(TRIM($J152)="","",$J152)</f>
        <v>ITEM36=マイナンバー利用事務におけるマイナンバー登録事務に係る横断的なガイドラインに従い、本人からマイナンバー取得の徹底や、住基ネット照会を行う際には４情報又は住所を含む３情報による照会を行うことを厳守している。難病の患者に対する医療等に関する法律による特定医療費の支給に関する事務では、上記の他、申請書に記載された個人番号及び本人情報のデータベースへの入力においては複数人での確認を行うようにしており、人為的ミスが発生するリスクへの対策は十分であると考えられる。</v>
      </c>
    </row>
    <row r="153" spans="1:61" ht="15" customHeight="1">
      <c r="A153" s="91" t="s">
        <v>127</v>
      </c>
      <c r="B153" s="92"/>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3"/>
      <c r="BE153" s="1" t="s">
        <v>109</v>
      </c>
      <c r="BF153" s="1" t="b">
        <f>IF($K155="○",TRUE,IF($K155="",FALSE,"INPUT_ERROR"))</f>
        <v>1</v>
      </c>
      <c r="BH153" s="1">
        <v>37</v>
      </c>
      <c r="BI153" s="1" t="str">
        <f>"ITEM" &amp; BH153 &amp;BG153 &amp; "=" &amp;BF153</f>
        <v>ITEM37=TRUE</v>
      </c>
    </row>
    <row r="154" spans="1:61" ht="15" customHeight="1">
      <c r="A154" s="94"/>
      <c r="B154" s="95"/>
      <c r="C154" s="95"/>
      <c r="D154" s="95"/>
      <c r="E154" s="95"/>
      <c r="F154" s="95"/>
      <c r="G154" s="95"/>
      <c r="H154" s="95"/>
      <c r="I154" s="95"/>
      <c r="J154" s="95"/>
      <c r="K154" s="95"/>
      <c r="L154" s="95"/>
      <c r="M154" s="95"/>
      <c r="N154" s="95"/>
      <c r="O154" s="95"/>
      <c r="P154" s="95"/>
      <c r="Q154" s="95"/>
      <c r="R154" s="95"/>
      <c r="S154" s="95"/>
      <c r="T154" s="95"/>
      <c r="U154" s="95"/>
      <c r="V154" s="95"/>
      <c r="W154" s="95"/>
      <c r="X154" s="95"/>
      <c r="Y154" s="95"/>
      <c r="Z154" s="95"/>
      <c r="AA154" s="95"/>
      <c r="AB154" s="95"/>
      <c r="AC154" s="95"/>
      <c r="AD154" s="95"/>
      <c r="AE154" s="95"/>
      <c r="AF154" s="95"/>
      <c r="AG154" s="95"/>
      <c r="AH154" s="95"/>
      <c r="AI154" s="95"/>
      <c r="AJ154" s="95"/>
      <c r="AK154" s="95"/>
      <c r="AL154" s="95"/>
      <c r="AM154" s="96"/>
      <c r="BE154" s="1" t="s">
        <v>109</v>
      </c>
      <c r="BF154" s="1" t="b">
        <f>IF($T155="○",TRUE,IF($T155="",FALSE,"INPUT_ERROR"))</f>
        <v>1</v>
      </c>
      <c r="BH154" s="1">
        <v>38</v>
      </c>
      <c r="BI154" s="1" t="str">
        <f t="shared" ref="BI154:BI155" si="0">"ITEM" &amp; BH154 &amp;BG154 &amp; "=" &amp;BF154</f>
        <v>ITEM38=TRUE</v>
      </c>
    </row>
    <row r="155" spans="1:61" ht="15" customHeight="1">
      <c r="A155" s="110" t="s">
        <v>128</v>
      </c>
      <c r="B155" s="111"/>
      <c r="C155" s="111"/>
      <c r="D155" s="111"/>
      <c r="E155" s="111"/>
      <c r="F155" s="111"/>
      <c r="G155" s="111"/>
      <c r="H155" s="111"/>
      <c r="I155" s="112"/>
      <c r="J155" s="103" t="s">
        <v>102</v>
      </c>
      <c r="K155" s="100" t="s">
        <v>178</v>
      </c>
      <c r="L155" s="74" t="s">
        <v>129</v>
      </c>
      <c r="M155" s="74"/>
      <c r="N155" s="74"/>
      <c r="O155" s="74"/>
      <c r="P155" s="98"/>
      <c r="Q155" s="74"/>
      <c r="R155" s="28"/>
      <c r="S155" s="98" t="s">
        <v>50</v>
      </c>
      <c r="T155" s="100" t="s">
        <v>178</v>
      </c>
      <c r="U155" s="88" t="s">
        <v>130</v>
      </c>
      <c r="V155" s="88"/>
      <c r="W155" s="88"/>
      <c r="X155" s="88"/>
      <c r="Y155" s="88"/>
      <c r="Z155" s="88"/>
      <c r="AA155" s="88"/>
      <c r="AB155" s="98" t="s">
        <v>50</v>
      </c>
      <c r="AC155" s="100"/>
      <c r="AD155" s="74" t="s">
        <v>131</v>
      </c>
      <c r="AE155" s="74"/>
      <c r="AF155" s="74"/>
      <c r="AG155" s="74"/>
      <c r="AH155" s="74"/>
      <c r="AI155" s="74"/>
      <c r="AJ155" s="28"/>
      <c r="AK155" s="28"/>
      <c r="AL155" s="28"/>
      <c r="AM155" s="29"/>
      <c r="BE155" s="1" t="s">
        <v>109</v>
      </c>
      <c r="BF155" s="1" t="b">
        <f>IF($AC155="○",TRUE,IF($AC155="",FALSE,"INPUT_ERROR"))</f>
        <v>0</v>
      </c>
      <c r="BH155" s="1">
        <v>39</v>
      </c>
      <c r="BI155" s="1" t="str">
        <f t="shared" si="0"/>
        <v>ITEM39=FALSE</v>
      </c>
    </row>
    <row r="156" spans="1:61" ht="15" customHeight="1">
      <c r="A156" s="116"/>
      <c r="B156" s="117"/>
      <c r="C156" s="117"/>
      <c r="D156" s="117"/>
      <c r="E156" s="117"/>
      <c r="F156" s="117"/>
      <c r="G156" s="117"/>
      <c r="H156" s="117"/>
      <c r="I156" s="118"/>
      <c r="J156" s="104"/>
      <c r="K156" s="101"/>
      <c r="L156" s="105"/>
      <c r="M156" s="105"/>
      <c r="N156" s="105"/>
      <c r="O156" s="105"/>
      <c r="P156" s="99"/>
      <c r="Q156" s="105"/>
      <c r="R156" s="17"/>
      <c r="S156" s="99"/>
      <c r="T156" s="101"/>
      <c r="U156" s="97"/>
      <c r="V156" s="97"/>
      <c r="W156" s="97"/>
      <c r="X156" s="97"/>
      <c r="Y156" s="97"/>
      <c r="Z156" s="97"/>
      <c r="AA156" s="97"/>
      <c r="AB156" s="99"/>
      <c r="AC156" s="101"/>
      <c r="AD156" s="105"/>
      <c r="AE156" s="105"/>
      <c r="AF156" s="105"/>
      <c r="AG156" s="105"/>
      <c r="AH156" s="105"/>
      <c r="AI156" s="105"/>
      <c r="AJ156" s="12"/>
      <c r="AK156" s="12"/>
      <c r="AL156" s="12"/>
      <c r="AM156" s="20"/>
    </row>
    <row r="157" spans="1:61" ht="15" customHeight="1">
      <c r="A157" s="91" t="s">
        <v>132</v>
      </c>
      <c r="B157" s="92"/>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3"/>
      <c r="BE157" s="1" t="s">
        <v>125</v>
      </c>
      <c r="BF157" s="1">
        <f>IF(TRIM($K160)="","",IF(ISERROR(MATCH($K160,$CI$3:$CI$5,0)),"INPUT_ERROR",MATCH($K160,$CI$3:$CI$5,0)))</f>
        <v>2</v>
      </c>
      <c r="BH157" s="1">
        <v>40</v>
      </c>
      <c r="BI157" s="1" t="str">
        <f>"ITEM" &amp; BH157 &amp;BG157 &amp; "=" &amp;BF157</f>
        <v>ITEM40=2</v>
      </c>
    </row>
    <row r="158" spans="1:61" ht="15" customHeight="1">
      <c r="A158" s="94"/>
      <c r="B158" s="95"/>
      <c r="C158" s="95"/>
      <c r="D158" s="95"/>
      <c r="E158" s="95"/>
      <c r="F158" s="95"/>
      <c r="G158" s="95"/>
      <c r="H158" s="95"/>
      <c r="I158" s="95"/>
      <c r="J158" s="95"/>
      <c r="K158" s="95"/>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6"/>
    </row>
    <row r="159" spans="1:61" ht="15" customHeight="1">
      <c r="A159" s="110" t="s">
        <v>133</v>
      </c>
      <c r="B159" s="111"/>
      <c r="C159" s="111"/>
      <c r="D159" s="111"/>
      <c r="E159" s="111"/>
      <c r="F159" s="111"/>
      <c r="G159" s="111"/>
      <c r="H159" s="111"/>
      <c r="I159" s="112"/>
      <c r="J159" s="18"/>
      <c r="K159" s="22"/>
      <c r="L159" s="22"/>
      <c r="M159" s="22"/>
      <c r="N159" s="22"/>
      <c r="O159" s="22"/>
      <c r="P159" s="22"/>
      <c r="Q159" s="22"/>
      <c r="R159" s="6"/>
      <c r="S159" s="7"/>
      <c r="T159" s="7"/>
      <c r="U159" s="7"/>
      <c r="V159" s="7"/>
      <c r="W159" s="7"/>
      <c r="X159" s="7"/>
      <c r="Y159" s="7"/>
      <c r="Z159" s="3" t="s">
        <v>48</v>
      </c>
      <c r="AA159" s="3"/>
      <c r="AB159" s="3"/>
      <c r="AC159" s="3"/>
      <c r="AD159" s="3"/>
      <c r="AE159" s="3"/>
      <c r="AF159" s="3"/>
      <c r="AG159" s="3"/>
      <c r="AH159" s="3"/>
      <c r="AI159" s="3"/>
      <c r="AJ159" s="3"/>
      <c r="AK159" s="3"/>
      <c r="AL159" s="3"/>
      <c r="AM159" s="23"/>
    </row>
    <row r="160" spans="1:61" ht="15" customHeight="1">
      <c r="A160" s="113"/>
      <c r="B160" s="114"/>
      <c r="C160" s="114"/>
      <c r="D160" s="114"/>
      <c r="E160" s="114"/>
      <c r="F160" s="114"/>
      <c r="G160" s="114"/>
      <c r="H160" s="114"/>
      <c r="I160" s="115"/>
      <c r="J160" s="102" t="s">
        <v>102</v>
      </c>
      <c r="K160" s="132" t="s">
        <v>27</v>
      </c>
      <c r="L160" s="132"/>
      <c r="M160" s="132"/>
      <c r="N160" s="132"/>
      <c r="O160" s="132"/>
      <c r="P160" s="132"/>
      <c r="Q160" s="132"/>
      <c r="R160" s="132"/>
      <c r="S160" s="132"/>
      <c r="T160" s="139" t="s">
        <v>51</v>
      </c>
      <c r="U160" s="7"/>
      <c r="V160" s="7"/>
      <c r="W160" s="7"/>
      <c r="X160" s="7"/>
      <c r="Y160" s="7"/>
      <c r="Z160" s="3" t="s">
        <v>134</v>
      </c>
      <c r="AA160" s="3"/>
      <c r="AB160" s="3"/>
      <c r="AC160" s="3"/>
      <c r="AD160" s="3"/>
      <c r="AE160" s="3"/>
      <c r="AF160" s="3"/>
      <c r="AG160" s="3"/>
      <c r="AH160" s="3"/>
      <c r="AI160" s="3"/>
      <c r="AJ160" s="3"/>
      <c r="AK160" s="3"/>
      <c r="AL160" s="3"/>
      <c r="AM160" s="23"/>
    </row>
    <row r="161" spans="1:61" ht="15" customHeight="1">
      <c r="A161" s="113"/>
      <c r="B161" s="114"/>
      <c r="C161" s="114"/>
      <c r="D161" s="114"/>
      <c r="E161" s="114"/>
      <c r="F161" s="114"/>
      <c r="G161" s="114"/>
      <c r="H161" s="114"/>
      <c r="I161" s="115"/>
      <c r="J161" s="102"/>
      <c r="K161" s="132"/>
      <c r="L161" s="132"/>
      <c r="M161" s="132"/>
      <c r="N161" s="132"/>
      <c r="O161" s="132"/>
      <c r="P161" s="132"/>
      <c r="Q161" s="132"/>
      <c r="R161" s="132"/>
      <c r="S161" s="132"/>
      <c r="T161" s="139"/>
      <c r="U161" s="7"/>
      <c r="V161" s="7"/>
      <c r="W161" s="7"/>
      <c r="X161" s="7"/>
      <c r="Y161" s="7"/>
      <c r="Z161" s="3" t="s">
        <v>135</v>
      </c>
      <c r="AA161" s="3"/>
      <c r="AB161" s="3"/>
      <c r="AC161" s="3"/>
      <c r="AD161" s="3"/>
      <c r="AE161" s="3"/>
      <c r="AF161" s="3"/>
      <c r="AG161" s="3"/>
      <c r="AH161" s="15"/>
      <c r="AI161" s="15"/>
      <c r="AJ161" s="15"/>
      <c r="AK161" s="15"/>
      <c r="AL161" s="15"/>
      <c r="AM161" s="16"/>
    </row>
    <row r="162" spans="1:61" ht="15" customHeight="1">
      <c r="A162" s="116"/>
      <c r="B162" s="117"/>
      <c r="C162" s="117"/>
      <c r="D162" s="117"/>
      <c r="E162" s="117"/>
      <c r="F162" s="117"/>
      <c r="G162" s="117"/>
      <c r="H162" s="117"/>
      <c r="I162" s="118"/>
      <c r="J162" s="8"/>
      <c r="K162" s="9"/>
      <c r="L162" s="9"/>
      <c r="M162" s="9"/>
      <c r="N162" s="9"/>
      <c r="O162" s="9"/>
      <c r="P162" s="9"/>
      <c r="Q162" s="9"/>
      <c r="R162" s="9"/>
      <c r="S162" s="9"/>
      <c r="T162" s="9"/>
      <c r="U162" s="9"/>
      <c r="V162" s="9"/>
      <c r="W162" s="9"/>
      <c r="X162" s="9"/>
      <c r="Y162" s="17"/>
      <c r="Z162" s="24" t="s">
        <v>136</v>
      </c>
      <c r="AA162" s="24"/>
      <c r="AB162" s="24"/>
      <c r="AC162" s="24"/>
      <c r="AD162" s="24"/>
      <c r="AE162" s="24"/>
      <c r="AF162" s="24"/>
      <c r="AG162" s="24"/>
      <c r="AH162" s="13"/>
      <c r="AI162" s="13"/>
      <c r="AJ162" s="13"/>
      <c r="AK162" s="24"/>
      <c r="AL162" s="13"/>
      <c r="AM162" s="14"/>
    </row>
    <row r="163" spans="1:61" ht="15" customHeight="1">
      <c r="A163" s="91" t="s">
        <v>137</v>
      </c>
      <c r="B163" s="92"/>
      <c r="C163" s="92"/>
      <c r="D163" s="92"/>
      <c r="E163" s="92"/>
      <c r="F163" s="92"/>
      <c r="G163" s="92"/>
      <c r="H163" s="92"/>
      <c r="I163" s="92"/>
      <c r="J163" s="92"/>
      <c r="K163" s="92"/>
      <c r="L163" s="92"/>
      <c r="M163" s="92"/>
      <c r="N163" s="92"/>
      <c r="O163" s="92"/>
      <c r="P163" s="92"/>
      <c r="Q163" s="92"/>
      <c r="R163" s="92"/>
      <c r="S163" s="92"/>
      <c r="T163" s="92"/>
      <c r="U163" s="92"/>
      <c r="V163" s="120" t="s">
        <v>65</v>
      </c>
      <c r="W163" s="122" t="s">
        <v>178</v>
      </c>
      <c r="X163" s="92" t="s">
        <v>138</v>
      </c>
      <c r="Y163" s="92"/>
      <c r="Z163" s="92"/>
      <c r="AA163" s="92"/>
      <c r="AB163" s="92"/>
      <c r="AC163" s="92"/>
      <c r="AD163" s="92"/>
      <c r="AE163" s="92"/>
      <c r="AF163" s="92"/>
      <c r="AG163" s="92"/>
      <c r="AH163" s="92"/>
      <c r="AI163" s="92"/>
      <c r="AJ163" s="92"/>
      <c r="AK163" s="92"/>
      <c r="AL163" s="92"/>
      <c r="AM163" s="93"/>
      <c r="BE163" s="1" t="s">
        <v>109</v>
      </c>
      <c r="BF163" s="1" t="b">
        <f>IF($W163="○",TRUE,IF($W163="",FALSE,"INPUT_ERROR"))</f>
        <v>1</v>
      </c>
      <c r="BH163" s="1">
        <v>41</v>
      </c>
      <c r="BI163" s="1" t="str">
        <f>"ITEM" &amp; BH163 &amp;BG163 &amp; "=" &amp;BF163</f>
        <v>ITEM41=TRUE</v>
      </c>
    </row>
    <row r="164" spans="1:61" ht="15" customHeight="1">
      <c r="A164" s="94"/>
      <c r="B164" s="95"/>
      <c r="C164" s="95"/>
      <c r="D164" s="95"/>
      <c r="E164" s="95"/>
      <c r="F164" s="95"/>
      <c r="G164" s="95"/>
      <c r="H164" s="95"/>
      <c r="I164" s="95"/>
      <c r="J164" s="95"/>
      <c r="K164" s="95"/>
      <c r="L164" s="95"/>
      <c r="M164" s="95"/>
      <c r="N164" s="95"/>
      <c r="O164" s="95"/>
      <c r="P164" s="95"/>
      <c r="Q164" s="95"/>
      <c r="R164" s="95"/>
      <c r="S164" s="95"/>
      <c r="T164" s="95"/>
      <c r="U164" s="95"/>
      <c r="V164" s="121"/>
      <c r="W164" s="123"/>
      <c r="X164" s="95"/>
      <c r="Y164" s="95"/>
      <c r="Z164" s="95"/>
      <c r="AA164" s="95"/>
      <c r="AB164" s="95"/>
      <c r="AC164" s="95"/>
      <c r="AD164" s="95"/>
      <c r="AE164" s="95"/>
      <c r="AF164" s="95"/>
      <c r="AG164" s="95"/>
      <c r="AH164" s="95"/>
      <c r="AI164" s="95"/>
      <c r="AJ164" s="95"/>
      <c r="AK164" s="95"/>
      <c r="AL164" s="95"/>
      <c r="AM164" s="96"/>
    </row>
    <row r="165" spans="1:61" ht="15" customHeight="1">
      <c r="A165" s="110" t="s">
        <v>139</v>
      </c>
      <c r="B165" s="111"/>
      <c r="C165" s="111"/>
      <c r="D165" s="111"/>
      <c r="E165" s="111"/>
      <c r="F165" s="111"/>
      <c r="G165" s="111"/>
      <c r="H165" s="111"/>
      <c r="I165" s="112"/>
      <c r="J165" s="18"/>
      <c r="K165" s="22"/>
      <c r="L165" s="22"/>
      <c r="M165" s="22"/>
      <c r="N165" s="22"/>
      <c r="O165" s="22"/>
      <c r="P165" s="22"/>
      <c r="Q165" s="22"/>
      <c r="R165" s="6"/>
      <c r="S165" s="6"/>
      <c r="T165" s="6"/>
      <c r="U165" s="6"/>
      <c r="V165" s="6"/>
      <c r="W165" s="6"/>
      <c r="X165" s="6"/>
      <c r="Y165" s="6"/>
      <c r="Z165" s="22"/>
      <c r="AA165" s="22"/>
      <c r="AB165" s="22"/>
      <c r="AC165" s="22"/>
      <c r="AD165" s="22"/>
      <c r="AE165" s="22"/>
      <c r="AF165" s="22"/>
      <c r="AG165" s="22"/>
      <c r="AH165" s="22"/>
      <c r="AI165" s="22"/>
      <c r="AJ165" s="22"/>
      <c r="AK165" s="22"/>
      <c r="AL165" s="22"/>
      <c r="AM165" s="27"/>
    </row>
    <row r="166" spans="1:61" ht="15" customHeight="1">
      <c r="A166" s="113"/>
      <c r="B166" s="199"/>
      <c r="C166" s="199"/>
      <c r="D166" s="199"/>
      <c r="E166" s="199"/>
      <c r="F166" s="199"/>
      <c r="G166" s="199"/>
      <c r="H166" s="199"/>
      <c r="I166" s="115"/>
      <c r="J166" s="102" t="s">
        <v>102</v>
      </c>
      <c r="K166" s="196"/>
      <c r="L166" s="196"/>
      <c r="M166" s="196"/>
      <c r="N166" s="196"/>
      <c r="O166" s="196"/>
      <c r="P166" s="196"/>
      <c r="Q166" s="196"/>
      <c r="R166" s="196"/>
      <c r="S166" s="196"/>
      <c r="T166" s="196"/>
      <c r="U166" s="196"/>
      <c r="V166" s="196"/>
      <c r="W166" s="196"/>
      <c r="X166" s="196"/>
      <c r="Y166" s="196"/>
      <c r="Z166" s="196"/>
      <c r="AA166" s="196"/>
      <c r="AB166" s="196"/>
      <c r="AC166" s="196"/>
      <c r="AD166" s="196"/>
      <c r="AE166" s="196"/>
      <c r="AF166" s="196"/>
      <c r="AG166" s="196"/>
      <c r="AH166" s="196"/>
      <c r="AI166" s="196"/>
      <c r="AJ166" s="196"/>
      <c r="AK166" s="196"/>
      <c r="AL166" s="197" t="s">
        <v>51</v>
      </c>
      <c r="AM166" s="23"/>
      <c r="BE166" s="1" t="s">
        <v>150</v>
      </c>
      <c r="BF166" s="1" t="str">
        <f>IF(TRIM($K166)="","",IF(ISERROR(MATCH($K166,$CJ$3:$CJ$11,0)),"INPUT_ERROR",MATCH($K166,$CJ$3:$CJ$11,0)))</f>
        <v/>
      </c>
      <c r="BH166" s="1">
        <v>42</v>
      </c>
      <c r="BI166" s="1" t="str">
        <f>"ITEM" &amp; BH166 &amp;BG166 &amp; "=" &amp;BF166</f>
        <v>ITEM42=</v>
      </c>
    </row>
    <row r="167" spans="1:61" ht="15" customHeight="1">
      <c r="A167" s="113"/>
      <c r="B167" s="199"/>
      <c r="C167" s="199"/>
      <c r="D167" s="199"/>
      <c r="E167" s="199"/>
      <c r="F167" s="199"/>
      <c r="G167" s="199"/>
      <c r="H167" s="199"/>
      <c r="I167" s="115"/>
      <c r="J167" s="102"/>
      <c r="K167" s="196"/>
      <c r="L167" s="196"/>
      <c r="M167" s="196"/>
      <c r="N167" s="196"/>
      <c r="O167" s="196"/>
      <c r="P167" s="196"/>
      <c r="Q167" s="196"/>
      <c r="R167" s="196"/>
      <c r="S167" s="196"/>
      <c r="T167" s="196"/>
      <c r="U167" s="196"/>
      <c r="V167" s="196"/>
      <c r="W167" s="196"/>
      <c r="X167" s="196"/>
      <c r="Y167" s="196"/>
      <c r="Z167" s="196"/>
      <c r="AA167" s="196"/>
      <c r="AB167" s="196"/>
      <c r="AC167" s="196"/>
      <c r="AD167" s="196"/>
      <c r="AE167" s="196"/>
      <c r="AF167" s="196"/>
      <c r="AG167" s="196"/>
      <c r="AH167" s="196"/>
      <c r="AI167" s="196"/>
      <c r="AJ167" s="196"/>
      <c r="AK167" s="196"/>
      <c r="AL167" s="197"/>
      <c r="AM167" s="45"/>
    </row>
    <row r="168" spans="1:61" ht="15" customHeight="1">
      <c r="A168" s="113"/>
      <c r="B168" s="199"/>
      <c r="C168" s="199"/>
      <c r="D168" s="199"/>
      <c r="E168" s="199"/>
      <c r="F168" s="199"/>
      <c r="G168" s="199"/>
      <c r="H168" s="199"/>
      <c r="I168" s="115"/>
      <c r="J168" s="46" t="s">
        <v>48</v>
      </c>
      <c r="K168" s="47"/>
      <c r="L168" s="47"/>
      <c r="M168" s="47"/>
      <c r="N168" s="47"/>
      <c r="O168" s="47"/>
      <c r="P168" s="47"/>
      <c r="Q168" s="47"/>
      <c r="R168" s="47"/>
      <c r="S168" s="47"/>
      <c r="T168" s="47"/>
      <c r="U168" s="47"/>
      <c r="V168" s="47"/>
      <c r="W168" s="47"/>
      <c r="X168" s="47"/>
      <c r="Y168" s="47"/>
      <c r="Z168" s="46"/>
      <c r="AA168" s="46"/>
      <c r="AB168" s="46"/>
      <c r="AC168" s="46"/>
      <c r="AD168" s="46"/>
      <c r="AE168" s="46"/>
      <c r="AF168" s="46"/>
      <c r="AG168" s="46"/>
      <c r="AH168" s="48"/>
      <c r="AI168" s="48"/>
      <c r="AJ168" s="48"/>
      <c r="AK168" s="48"/>
      <c r="AL168" s="48"/>
      <c r="AM168" s="45"/>
    </row>
    <row r="169" spans="1:61" ht="15" customHeight="1">
      <c r="A169" s="113"/>
      <c r="B169" s="199"/>
      <c r="C169" s="199"/>
      <c r="D169" s="199"/>
      <c r="E169" s="199"/>
      <c r="F169" s="199"/>
      <c r="G169" s="199"/>
      <c r="H169" s="199"/>
      <c r="I169" s="115"/>
      <c r="J169" s="44"/>
      <c r="K169" s="46" t="s">
        <v>151</v>
      </c>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36"/>
    </row>
    <row r="170" spans="1:61" ht="15" customHeight="1">
      <c r="A170" s="113"/>
      <c r="B170" s="199"/>
      <c r="C170" s="199"/>
      <c r="D170" s="199"/>
      <c r="E170" s="199"/>
      <c r="F170" s="199"/>
      <c r="G170" s="199"/>
      <c r="H170" s="199"/>
      <c r="I170" s="115"/>
      <c r="J170" s="44"/>
      <c r="K170" s="46" t="s">
        <v>153</v>
      </c>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23"/>
    </row>
    <row r="171" spans="1:61" ht="15" customHeight="1">
      <c r="A171" s="113"/>
      <c r="B171" s="199"/>
      <c r="C171" s="199"/>
      <c r="D171" s="199"/>
      <c r="E171" s="199"/>
      <c r="F171" s="199"/>
      <c r="G171" s="199"/>
      <c r="H171" s="199"/>
      <c r="I171" s="115"/>
      <c r="J171" s="44"/>
      <c r="K171" s="46" t="s">
        <v>154</v>
      </c>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23"/>
    </row>
    <row r="172" spans="1:61" ht="15" customHeight="1">
      <c r="A172" s="113"/>
      <c r="B172" s="199"/>
      <c r="C172" s="199"/>
      <c r="D172" s="199"/>
      <c r="E172" s="199"/>
      <c r="F172" s="199"/>
      <c r="G172" s="199"/>
      <c r="H172" s="199"/>
      <c r="I172" s="115"/>
      <c r="J172" s="44"/>
      <c r="K172" s="46" t="s">
        <v>155</v>
      </c>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23"/>
    </row>
    <row r="173" spans="1:61" ht="15" customHeight="1">
      <c r="A173" s="113"/>
      <c r="B173" s="199"/>
      <c r="C173" s="199"/>
      <c r="D173" s="199"/>
      <c r="E173" s="199"/>
      <c r="F173" s="199"/>
      <c r="G173" s="199"/>
      <c r="H173" s="199"/>
      <c r="I173" s="115"/>
      <c r="J173" s="44"/>
      <c r="K173" s="49" t="s">
        <v>161</v>
      </c>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23"/>
    </row>
    <row r="174" spans="1:61" ht="15" customHeight="1">
      <c r="A174" s="113"/>
      <c r="B174" s="199"/>
      <c r="C174" s="199"/>
      <c r="D174" s="199"/>
      <c r="E174" s="199"/>
      <c r="F174" s="199"/>
      <c r="G174" s="199"/>
      <c r="H174" s="199"/>
      <c r="I174" s="115"/>
      <c r="J174" s="44"/>
      <c r="K174" s="46" t="s">
        <v>157</v>
      </c>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23"/>
    </row>
    <row r="175" spans="1:61" ht="15" customHeight="1">
      <c r="A175" s="113"/>
      <c r="B175" s="199"/>
      <c r="C175" s="199"/>
      <c r="D175" s="199"/>
      <c r="E175" s="199"/>
      <c r="F175" s="199"/>
      <c r="G175" s="199"/>
      <c r="H175" s="199"/>
      <c r="I175" s="115"/>
      <c r="J175" s="44"/>
      <c r="K175" s="46" t="s">
        <v>158</v>
      </c>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23"/>
    </row>
    <row r="176" spans="1:61" ht="15" customHeight="1">
      <c r="A176" s="113"/>
      <c r="B176" s="199"/>
      <c r="C176" s="199"/>
      <c r="D176" s="199"/>
      <c r="E176" s="199"/>
      <c r="F176" s="199"/>
      <c r="G176" s="199"/>
      <c r="H176" s="199"/>
      <c r="I176" s="115"/>
      <c r="J176" s="44"/>
      <c r="K176" s="46" t="s">
        <v>159</v>
      </c>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23"/>
    </row>
    <row r="177" spans="1:61" ht="15" customHeight="1">
      <c r="A177" s="116"/>
      <c r="B177" s="117"/>
      <c r="C177" s="117"/>
      <c r="D177" s="117"/>
      <c r="E177" s="117"/>
      <c r="F177" s="117"/>
      <c r="G177" s="117"/>
      <c r="H177" s="117"/>
      <c r="I177" s="118"/>
      <c r="J177" s="4"/>
      <c r="K177" s="24" t="s">
        <v>160</v>
      </c>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5"/>
    </row>
    <row r="178" spans="1:61" ht="15" customHeight="1">
      <c r="A178" s="110" t="s">
        <v>140</v>
      </c>
      <c r="B178" s="111"/>
      <c r="C178" s="111"/>
      <c r="D178" s="111"/>
      <c r="E178" s="111"/>
      <c r="F178" s="111"/>
      <c r="G178" s="111"/>
      <c r="H178" s="111"/>
      <c r="I178" s="112"/>
      <c r="J178" s="18"/>
      <c r="K178" s="22"/>
      <c r="L178" s="22"/>
      <c r="M178" s="22"/>
      <c r="N178" s="22"/>
      <c r="O178" s="22"/>
      <c r="P178" s="22"/>
      <c r="Q178" s="22"/>
      <c r="R178" s="6"/>
      <c r="S178" s="6"/>
      <c r="T178" s="6"/>
      <c r="U178" s="6"/>
      <c r="V178" s="6"/>
      <c r="W178" s="6"/>
      <c r="X178" s="6"/>
      <c r="Y178" s="6"/>
      <c r="Z178" s="22" t="s">
        <v>48</v>
      </c>
      <c r="AA178" s="22"/>
      <c r="AB178" s="22"/>
      <c r="AC178" s="22"/>
      <c r="AD178" s="22"/>
      <c r="AE178" s="22"/>
      <c r="AF178" s="22"/>
      <c r="AG178" s="22"/>
      <c r="AH178" s="22"/>
      <c r="AI178" s="22"/>
      <c r="AJ178" s="22"/>
      <c r="AK178" s="22"/>
      <c r="AL178" s="22"/>
      <c r="AM178" s="27"/>
    </row>
    <row r="179" spans="1:61" ht="15" customHeight="1">
      <c r="A179" s="113"/>
      <c r="B179" s="114"/>
      <c r="C179" s="114"/>
      <c r="D179" s="114"/>
      <c r="E179" s="114"/>
      <c r="F179" s="114"/>
      <c r="G179" s="114"/>
      <c r="H179" s="114"/>
      <c r="I179" s="115"/>
      <c r="J179" s="102" t="s">
        <v>102</v>
      </c>
      <c r="K179" s="198" t="str">
        <f>IF(K166=" 1)　目的外の入手が行われるリスクへの対策",K103,IF(K166=" 2)　目的を超えた紐付け、事務に必要のない情報との紐付けが行われるリスクへの対策",K109,IF(K166=" 3)　権限のない者によって不正に使用されるリスクへの対策",K114,IF(K166=" 4)　委託先における不正な使用等のリスクへの対策",K121,IF(K166=" 5)　不正な提供・移転が行われるリスクへの対策(委託や情報提供ネットワークシステムを通じた提供を除く。)",K127,IF(K166=" 6)　情報提供ネットワークシステムを通じて目的外の入手が行われるリスクへの対策",K133,IF(K166=" 7)　情報提供ネットワークシステムを通じて不正な提供が行われるリスクへの対策",K137,IF(K166=" 8)　特定個人情報の漏えい・滅失・毀損リスクへの対策",K143,IF(K166=" 9)　従業者に対する教育・啓発",IF(K160="特に力を入れて行っている","特に力を入れている",IF(K160="十分に行っている","十分である",IF(K160="十分に行っていない","課題が残されている","　")))," ")))))))))</f>
        <v xml:space="preserve"> </v>
      </c>
      <c r="L179" s="198"/>
      <c r="M179" s="198"/>
      <c r="N179" s="198"/>
      <c r="O179" s="198"/>
      <c r="P179" s="198"/>
      <c r="Q179" s="198"/>
      <c r="R179" s="198"/>
      <c r="S179" s="198"/>
      <c r="T179" s="139" t="s">
        <v>51</v>
      </c>
      <c r="U179" s="7"/>
      <c r="V179" s="7"/>
      <c r="W179" s="7"/>
      <c r="X179" s="7"/>
      <c r="Y179" s="7"/>
      <c r="Z179" s="3" t="s">
        <v>103</v>
      </c>
      <c r="AA179" s="3"/>
      <c r="AB179" s="3"/>
      <c r="AC179" s="3"/>
      <c r="AD179" s="3"/>
      <c r="AE179" s="3"/>
      <c r="AF179" s="3"/>
      <c r="AG179" s="3"/>
      <c r="AH179" s="3"/>
      <c r="AI179" s="3"/>
      <c r="AJ179" s="3"/>
      <c r="AK179" s="3"/>
      <c r="AL179" s="3"/>
      <c r="AM179" s="23"/>
      <c r="BE179" s="1" t="s">
        <v>150</v>
      </c>
      <c r="BF179" s="1" t="str">
        <f>IF(TRIM($K179)="","",IF(ISERROR(MATCH($K179,$CG$3:$CG$5,0)),"INPUT_ERROR",MATCH($K179,$CG$3:$CG$12,0)))</f>
        <v/>
      </c>
      <c r="BH179" s="1">
        <v>43</v>
      </c>
      <c r="BI179" s="1" t="str">
        <f>"ITEM" &amp; BH179 &amp;BG179 &amp; "=" &amp;BF179</f>
        <v>ITEM43=</v>
      </c>
    </row>
    <row r="180" spans="1:61" ht="15" customHeight="1">
      <c r="A180" s="113"/>
      <c r="B180" s="114"/>
      <c r="C180" s="114"/>
      <c r="D180" s="114"/>
      <c r="E180" s="114"/>
      <c r="F180" s="114"/>
      <c r="G180" s="114"/>
      <c r="H180" s="114"/>
      <c r="I180" s="115"/>
      <c r="J180" s="102"/>
      <c r="K180" s="198"/>
      <c r="L180" s="198"/>
      <c r="M180" s="198"/>
      <c r="N180" s="198"/>
      <c r="O180" s="198"/>
      <c r="P180" s="198"/>
      <c r="Q180" s="198"/>
      <c r="R180" s="198"/>
      <c r="S180" s="198"/>
      <c r="T180" s="139"/>
      <c r="U180" s="7"/>
      <c r="V180" s="7"/>
      <c r="W180" s="7"/>
      <c r="X180" s="7"/>
      <c r="Y180" s="7"/>
      <c r="Z180" s="3" t="s">
        <v>104</v>
      </c>
      <c r="AA180" s="3"/>
      <c r="AB180" s="3"/>
      <c r="AC180" s="3"/>
      <c r="AD180" s="3"/>
      <c r="AE180" s="3"/>
      <c r="AF180" s="3"/>
      <c r="AG180" s="3"/>
      <c r="AH180" s="15"/>
      <c r="AI180" s="15"/>
      <c r="AJ180" s="15"/>
      <c r="AK180" s="15"/>
      <c r="AL180" s="15"/>
      <c r="AM180" s="16"/>
    </row>
    <row r="181" spans="1:61" ht="15" customHeight="1">
      <c r="A181" s="113"/>
      <c r="B181" s="114"/>
      <c r="C181" s="114"/>
      <c r="D181" s="114"/>
      <c r="E181" s="114"/>
      <c r="F181" s="114"/>
      <c r="G181" s="114"/>
      <c r="H181" s="114"/>
      <c r="I181" s="115"/>
      <c r="J181" s="8"/>
      <c r="K181" s="9"/>
      <c r="L181" s="9"/>
      <c r="M181" s="9"/>
      <c r="N181" s="9"/>
      <c r="O181" s="9"/>
      <c r="P181" s="9"/>
      <c r="Q181" s="9"/>
      <c r="R181" s="9"/>
      <c r="S181" s="9"/>
      <c r="T181" s="9"/>
      <c r="U181" s="9"/>
      <c r="V181" s="9"/>
      <c r="W181" s="9"/>
      <c r="X181" s="9"/>
      <c r="Y181" s="17"/>
      <c r="Z181" s="24" t="s">
        <v>105</v>
      </c>
      <c r="AA181" s="24"/>
      <c r="AB181" s="24"/>
      <c r="AC181" s="24"/>
      <c r="AD181" s="24"/>
      <c r="AE181" s="24"/>
      <c r="AF181" s="24"/>
      <c r="AG181" s="24"/>
      <c r="AH181" s="13"/>
      <c r="AI181" s="13"/>
      <c r="AJ181" s="13"/>
      <c r="AK181" s="24"/>
      <c r="AL181" s="13"/>
      <c r="AM181" s="14"/>
    </row>
    <row r="182" spans="1:61" ht="60" customHeight="1">
      <c r="A182" s="32"/>
      <c r="B182" s="33"/>
      <c r="C182" s="133" t="s">
        <v>126</v>
      </c>
      <c r="D182" s="134"/>
      <c r="E182" s="134"/>
      <c r="F182" s="134"/>
      <c r="G182" s="134"/>
      <c r="H182" s="134"/>
      <c r="I182" s="135"/>
      <c r="J182" s="136"/>
      <c r="K182" s="137"/>
      <c r="L182" s="137"/>
      <c r="M182" s="137"/>
      <c r="N182" s="137"/>
      <c r="O182" s="137"/>
      <c r="P182" s="137"/>
      <c r="Q182" s="137"/>
      <c r="R182" s="137"/>
      <c r="S182" s="137"/>
      <c r="T182" s="137"/>
      <c r="U182" s="137"/>
      <c r="V182" s="137"/>
      <c r="W182" s="137"/>
      <c r="X182" s="137"/>
      <c r="Y182" s="137"/>
      <c r="Z182" s="137"/>
      <c r="AA182" s="137"/>
      <c r="AB182" s="137"/>
      <c r="AC182" s="137"/>
      <c r="AD182" s="137"/>
      <c r="AE182" s="137"/>
      <c r="AF182" s="137"/>
      <c r="AG182" s="137"/>
      <c r="AH182" s="137"/>
      <c r="AI182" s="137"/>
      <c r="AJ182" s="137"/>
      <c r="AK182" s="137"/>
      <c r="AL182" s="137"/>
      <c r="AM182" s="138"/>
      <c r="BH182" s="1">
        <v>44</v>
      </c>
      <c r="BI182" s="1" t="str">
        <f>"ITEM"&amp;BH182&amp; BG182 &amp;"="&amp;IF(TRIM($J182)="","",$J182)</f>
        <v>ITEM44=</v>
      </c>
    </row>
    <row r="183" spans="1:61" ht="15" customHeight="1">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BI183" s="1" t="s">
        <v>8</v>
      </c>
    </row>
    <row r="198" spans="58:58" ht="10.050000000000001" customHeight="1">
      <c r="BF198" s="1" t="s">
        <v>152</v>
      </c>
    </row>
  </sheetData>
  <sheetProtection algorithmName="SHA-512" hashValue="8BGcCFQCunBu3MNMSgXNmae/oMd6/oRghhTKdSZRmAZcki3+PTSZPEuuJdguEdcaj0KtxVqCoJH9XEMAfnerRQ==" saltValue="h3tMgFV8E0UOTaHibOCDBQ==" spinCount="100000" sheet="1" objects="1" scenarios="1" formatCells="0" formatRows="0" selectLockedCells="1"/>
  <mergeCells count="193">
    <mergeCell ref="K160:S161"/>
    <mergeCell ref="A159:I162"/>
    <mergeCell ref="A157:AM158"/>
    <mergeCell ref="A155:I156"/>
    <mergeCell ref="T160:T161"/>
    <mergeCell ref="J160:J161"/>
    <mergeCell ref="S155:S156"/>
    <mergeCell ref="T155:T156"/>
    <mergeCell ref="A178:I181"/>
    <mergeCell ref="J179:J180"/>
    <mergeCell ref="K179:S180"/>
    <mergeCell ref="T179:T180"/>
    <mergeCell ref="A165:I177"/>
    <mergeCell ref="C182:I182"/>
    <mergeCell ref="J182:AM182"/>
    <mergeCell ref="K166:AK167"/>
    <mergeCell ref="A163:U164"/>
    <mergeCell ref="V163:V164"/>
    <mergeCell ref="W163:W164"/>
    <mergeCell ref="X163:AM164"/>
    <mergeCell ref="J166:J167"/>
    <mergeCell ref="AL166:AL167"/>
    <mergeCell ref="A87:AM87"/>
    <mergeCell ref="T143:T144"/>
    <mergeCell ref="T137:T138"/>
    <mergeCell ref="T133:T134"/>
    <mergeCell ref="T127:T128"/>
    <mergeCell ref="T121:T122"/>
    <mergeCell ref="T114:T115"/>
    <mergeCell ref="T109:T110"/>
    <mergeCell ref="K143:S144"/>
    <mergeCell ref="K137:S138"/>
    <mergeCell ref="K133:S134"/>
    <mergeCell ref="K127:S128"/>
    <mergeCell ref="K121:S122"/>
    <mergeCell ref="K114:S115"/>
    <mergeCell ref="K109:S110"/>
    <mergeCell ref="B97:AL99"/>
    <mergeCell ref="E94:P96"/>
    <mergeCell ref="A88:AM90"/>
    <mergeCell ref="A102:I105"/>
    <mergeCell ref="A106:AM107"/>
    <mergeCell ref="A126:I129"/>
    <mergeCell ref="J114:J115"/>
    <mergeCell ref="AG130:AM131"/>
    <mergeCell ref="T130:T131"/>
    <mergeCell ref="A18:AM19"/>
    <mergeCell ref="A20:I21"/>
    <mergeCell ref="J20:AM21"/>
    <mergeCell ref="A22:AM23"/>
    <mergeCell ref="Z27:AM27"/>
    <mergeCell ref="A28:I29"/>
    <mergeCell ref="J28:AM29"/>
    <mergeCell ref="A30:AM31"/>
    <mergeCell ref="A32:I33"/>
    <mergeCell ref="J32:AM33"/>
    <mergeCell ref="A24:I27"/>
    <mergeCell ref="Z24:AM24"/>
    <mergeCell ref="J25:J26"/>
    <mergeCell ref="K25:P26"/>
    <mergeCell ref="Q25:Q26"/>
    <mergeCell ref="Z25:AE25"/>
    <mergeCell ref="AF25:AM25"/>
    <mergeCell ref="Z26:AG26"/>
    <mergeCell ref="J27:Y27"/>
    <mergeCell ref="A1:AM2"/>
    <mergeCell ref="A3:AM4"/>
    <mergeCell ref="A5:I6"/>
    <mergeCell ref="J5:AM6"/>
    <mergeCell ref="A7:I11"/>
    <mergeCell ref="A12:I13"/>
    <mergeCell ref="J12:AM13"/>
    <mergeCell ref="A14:AM15"/>
    <mergeCell ref="A16:AM17"/>
    <mergeCell ref="J7:AM9"/>
    <mergeCell ref="J10:AM10"/>
    <mergeCell ref="J11:AM11"/>
    <mergeCell ref="CA45:DI48"/>
    <mergeCell ref="A46:I47"/>
    <mergeCell ref="J46:AM47"/>
    <mergeCell ref="A52:AM52"/>
    <mergeCell ref="A34:I35"/>
    <mergeCell ref="J34:AM35"/>
    <mergeCell ref="A36:AM37"/>
    <mergeCell ref="A38:AM39"/>
    <mergeCell ref="A40:AM41"/>
    <mergeCell ref="A42:I43"/>
    <mergeCell ref="J42:AM43"/>
    <mergeCell ref="A44:AM45"/>
    <mergeCell ref="A50:I51"/>
    <mergeCell ref="J50:AM51"/>
    <mergeCell ref="A48:AD49"/>
    <mergeCell ref="AE48:AE49"/>
    <mergeCell ref="AF48:AF49"/>
    <mergeCell ref="AG48:AM49"/>
    <mergeCell ref="Q59:X60"/>
    <mergeCell ref="Y59:Y60"/>
    <mergeCell ref="Z59:AM59"/>
    <mergeCell ref="Z60:AM60"/>
    <mergeCell ref="P61:Y62"/>
    <mergeCell ref="Z61:AM61"/>
    <mergeCell ref="Z62:AG62"/>
    <mergeCell ref="AH62:AM62"/>
    <mergeCell ref="A53:AM54"/>
    <mergeCell ref="A55:AM56"/>
    <mergeCell ref="A57:O62"/>
    <mergeCell ref="P57:Y58"/>
    <mergeCell ref="Z57:AM57"/>
    <mergeCell ref="Z58:AM58"/>
    <mergeCell ref="P59:P60"/>
    <mergeCell ref="A63:D64"/>
    <mergeCell ref="E63:O64"/>
    <mergeCell ref="P63:AM64"/>
    <mergeCell ref="A65:AM66"/>
    <mergeCell ref="A67:O70"/>
    <mergeCell ref="Z67:AM67"/>
    <mergeCell ref="P68:P69"/>
    <mergeCell ref="Q68:W69"/>
    <mergeCell ref="X68:X69"/>
    <mergeCell ref="Z68:AM68"/>
    <mergeCell ref="A71:D72"/>
    <mergeCell ref="E71:O72"/>
    <mergeCell ref="P71:AM72"/>
    <mergeCell ref="A73:AM74"/>
    <mergeCell ref="A75:O78"/>
    <mergeCell ref="Z75:AM75"/>
    <mergeCell ref="P76:P77"/>
    <mergeCell ref="Q76:W77"/>
    <mergeCell ref="J103:J104"/>
    <mergeCell ref="T103:T104"/>
    <mergeCell ref="K103:S104"/>
    <mergeCell ref="X76:X77"/>
    <mergeCell ref="Z76:AM76"/>
    <mergeCell ref="A79:AM79"/>
    <mergeCell ref="A80:AM81"/>
    <mergeCell ref="A82:AM83"/>
    <mergeCell ref="A84:AM86"/>
    <mergeCell ref="A91:AM92"/>
    <mergeCell ref="Z93:AM93"/>
    <mergeCell ref="D94:D96"/>
    <mergeCell ref="Q94:Q96"/>
    <mergeCell ref="Z94:AM94"/>
    <mergeCell ref="Z95:AM95"/>
    <mergeCell ref="Z96:AM96"/>
    <mergeCell ref="A153:AM154"/>
    <mergeCell ref="A140:AM141"/>
    <mergeCell ref="A136:I139"/>
    <mergeCell ref="A142:I145"/>
    <mergeCell ref="A132:I135"/>
    <mergeCell ref="A148:I151"/>
    <mergeCell ref="J149:J150"/>
    <mergeCell ref="K149:S150"/>
    <mergeCell ref="W146:W147"/>
    <mergeCell ref="X146:AM147"/>
    <mergeCell ref="C152:I152"/>
    <mergeCell ref="J152:AM152"/>
    <mergeCell ref="T149:T150"/>
    <mergeCell ref="A146:U147"/>
    <mergeCell ref="V146:V147"/>
    <mergeCell ref="J121:J122"/>
    <mergeCell ref="J127:J128"/>
    <mergeCell ref="J133:J134"/>
    <mergeCell ref="J137:J138"/>
    <mergeCell ref="AF130:AF131"/>
    <mergeCell ref="X130:AD131"/>
    <mergeCell ref="U130:U131"/>
    <mergeCell ref="V130:V131"/>
    <mergeCell ref="W130:W131"/>
    <mergeCell ref="A130:S131"/>
    <mergeCell ref="A100:AM101"/>
    <mergeCell ref="U155:AA156"/>
    <mergeCell ref="AB155:AB156"/>
    <mergeCell ref="AC155:AC156"/>
    <mergeCell ref="J143:J144"/>
    <mergeCell ref="J155:J156"/>
    <mergeCell ref="K155:K156"/>
    <mergeCell ref="L155:O156"/>
    <mergeCell ref="P155:P156"/>
    <mergeCell ref="Q155:Q156"/>
    <mergeCell ref="AG124:AM125"/>
    <mergeCell ref="A120:I123"/>
    <mergeCell ref="A108:I112"/>
    <mergeCell ref="A113:I117"/>
    <mergeCell ref="J109:J110"/>
    <mergeCell ref="AG118:AM119"/>
    <mergeCell ref="AD155:AI156"/>
    <mergeCell ref="AE118:AE119"/>
    <mergeCell ref="AF118:AF119"/>
    <mergeCell ref="A118:AD119"/>
    <mergeCell ref="AE124:AE125"/>
    <mergeCell ref="AF124:AF125"/>
    <mergeCell ref="A124:AD125"/>
    <mergeCell ref="AE130:AE131"/>
  </mergeCells>
  <phoneticPr fontId="1"/>
  <conditionalFormatting sqref="J120:AM123">
    <cfRule type="expression" dxfId="9" priority="11">
      <formula>$BF$118=TRUE</formula>
    </cfRule>
  </conditionalFormatting>
  <conditionalFormatting sqref="J126:AM129">
    <cfRule type="expression" dxfId="8" priority="10">
      <formula>$BF$124=TRUE</formula>
    </cfRule>
  </conditionalFormatting>
  <conditionalFormatting sqref="J132:AM135">
    <cfRule type="expression" dxfId="7" priority="9">
      <formula>$BF$130=TRUE</formula>
    </cfRule>
  </conditionalFormatting>
  <conditionalFormatting sqref="J136:AM139">
    <cfRule type="expression" dxfId="6" priority="8">
      <formula>$BF$131=TRUE</formula>
    </cfRule>
  </conditionalFormatting>
  <conditionalFormatting sqref="J50:AM51">
    <cfRule type="expression" dxfId="5" priority="5">
      <formula>$AF$48="○"</formula>
    </cfRule>
    <cfRule type="expression" dxfId="4" priority="6">
      <formula>"$AF$48＝'○'"</formula>
    </cfRule>
  </conditionalFormatting>
  <conditionalFormatting sqref="J148:AM152">
    <cfRule type="expression" dxfId="3" priority="4">
      <formula>$W$146="○"</formula>
    </cfRule>
  </conditionalFormatting>
  <conditionalFormatting sqref="J165:AM182">
    <cfRule type="expression" dxfId="2" priority="3">
      <formula>$W$163="○"</formula>
    </cfRule>
  </conditionalFormatting>
  <conditionalFormatting sqref="K179:S180">
    <cfRule type="cellIs" dxfId="1" priority="2" operator="equal">
      <formula>0</formula>
    </cfRule>
  </conditionalFormatting>
  <conditionalFormatting sqref="CJ3:CK11">
    <cfRule type="expression" dxfId="0" priority="1">
      <formula>$W$163="○"</formula>
    </cfRule>
  </conditionalFormatting>
  <dataValidations count="13">
    <dataValidation type="list" allowBlank="1" showInputMessage="1" showErrorMessage="1" errorTitle="入力エラー" error="正しい選択肢を選んでください。" sqref="Q76:W77" xr:uid="{00000000-0002-0000-0100-000000000000}">
      <formula1>$CD$2:$CD$4</formula1>
    </dataValidation>
    <dataValidation type="list" allowBlank="1" showInputMessage="1" showErrorMessage="1" errorTitle="入力エラー" error="正しい選択肢を選んでください。" sqref="Q68:W69" xr:uid="{00000000-0002-0000-0100-000001000000}">
      <formula1>$CC$2:$CC$4</formula1>
    </dataValidation>
    <dataValidation imeMode="hiragana" allowBlank="1" showInputMessage="1" showErrorMessage="1" sqref="J20:AM21 A38:AM39 J28:AM29 J42:AM43 A16:AM17 J32:AM35 J50:AM51 J46:AM47 K5:AM6 J5:J7 J12:AM13" xr:uid="{00000000-0002-0000-0100-000002000000}"/>
    <dataValidation type="list" allowBlank="1" showInputMessage="1" showErrorMessage="1" errorTitle="入力エラー" error="正しい選択肢を選んでください。" sqref="K25:P26" xr:uid="{00000000-0002-0000-0100-000003000000}">
      <formula1>$CA$2:$CA$5</formula1>
    </dataValidation>
    <dataValidation type="list" allowBlank="1" showInputMessage="1" showErrorMessage="1" errorTitle="入力エラー" error="正しい選択肢を選んでください。" sqref="E94:P96" xr:uid="{00000000-0002-0000-0100-000004000000}">
      <formula1>$CF$2:$CF$5</formula1>
    </dataValidation>
    <dataValidation type="list" allowBlank="1" showInputMessage="1" showErrorMessage="1" errorTitle="入力エラー" error="正しい選択肢を選んでください。" sqref="K143:S144 K127:S128 K103:S104 K109:S110 K114:S115 K121:S122 K133:S134 K137:S138 K149:S150" xr:uid="{00000000-0002-0000-0100-000005000000}">
      <formula1>$CG$2:$CG$5</formula1>
    </dataValidation>
    <dataValidation type="list" allowBlank="1" showInputMessage="1" showErrorMessage="1" errorTitle="入力エラー" error="正しい選択肢を選んでください。" sqref="K155:K156 AF124 T155:T156 AF118 AF130 AF48" xr:uid="{00000000-0002-0000-0100-000006000000}">
      <formula1>$CH$2:$CH$3</formula1>
    </dataValidation>
    <dataValidation type="list" allowBlank="1" showInputMessage="1" showErrorMessage="1" errorTitle="入力エラー" error="正しい選択肢を選んでください。" sqref="Q59:X60" xr:uid="{00000000-0002-0000-0100-000007000000}">
      <formula1>$CB$2:$CB$7</formula1>
    </dataValidation>
    <dataValidation type="list" allowBlank="1" showInputMessage="1" showErrorMessage="1" sqref="AC155:AC156 W130 W146 W163" xr:uid="{00000000-0002-0000-0100-000008000000}">
      <formula1>$CH$2:$CH$3</formula1>
    </dataValidation>
    <dataValidation type="list" allowBlank="1" showInputMessage="1" showErrorMessage="1" errorTitle="入力エラー" error="正しい選択肢を選んでください。" sqref="K160:S161" xr:uid="{00000000-0002-0000-0100-000009000000}">
      <formula1>$CI$2:$CI$5</formula1>
    </dataValidation>
    <dataValidation type="date" allowBlank="1" showInputMessage="1" showErrorMessage="1" errorTitle="日付入力エラー" error="正しい日付を入力してください。_x000a_（例：平成２６年４月１日、2014/4/1）" sqref="P71:AM72 P63:AM64" xr:uid="{00000000-0002-0000-0100-00000A000000}">
      <formula1>18264</formula1>
      <formula2>73415</formula2>
    </dataValidation>
    <dataValidation type="list" allowBlank="1" showInputMessage="1" showErrorMessage="1" sqref="K166:AK167" xr:uid="{7A975400-6382-46B5-9B8C-6EC1B8DE886B}">
      <formula1>$K$169:$K$177</formula1>
    </dataValidation>
    <dataValidation allowBlank="1" showInputMessage="1" showErrorMessage="1" errorTitle="入力エラー" error="正しい選択肢を選んでください。" sqref="K179:S180" xr:uid="{CC3E935F-4062-455F-8461-C44C32D9088C}"/>
  </dataValidations>
  <pageMargins left="0.78740157480314965" right="0.27559055118110237" top="0.74803149606299213" bottom="0.74803149606299213" header="0.31496062992125984" footer="0.31496062992125984"/>
  <pageSetup paperSize="9" fitToHeight="0" orientation="portrait" r:id="rId1"/>
  <headerFooter scaleWithDoc="0">
    <oddFooter>&amp;P ページ</oddFooter>
  </headerFooter>
  <rowBreaks count="4" manualBreakCount="4">
    <brk id="29" max="38" man="1"/>
    <brk id="52" max="83" man="1"/>
    <brk id="87" max="83" man="1"/>
    <brk id="139" max="83" man="1"/>
  </rowBreaks>
  <colBreaks count="1" manualBreakCount="1">
    <brk id="78"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S76"/>
  <sheetViews>
    <sheetView tabSelected="1" showWhiteSpace="0" view="pageBreakPreview" topLeftCell="A22" zoomScale="85" zoomScaleNormal="100" zoomScaleSheetLayoutView="85" zoomScalePageLayoutView="40" workbookViewId="0">
      <selection activeCell="A56" sqref="A59:AM61"/>
    </sheetView>
  </sheetViews>
  <sheetFormatPr defaultColWidth="2.33203125" defaultRowHeight="10.050000000000001" customHeight="1"/>
  <cols>
    <col min="1" max="4" width="2.33203125" style="37"/>
    <col min="5" max="55" width="2.33203125" style="42"/>
    <col min="56" max="56" width="2.33203125" style="37"/>
    <col min="57" max="58" width="2.33203125" style="37" customWidth="1"/>
    <col min="59" max="97" width="2.33203125" style="37" hidden="1" customWidth="1"/>
    <col min="98" max="16384" width="2.33203125" style="37"/>
  </cols>
  <sheetData>
    <row r="1" spans="1:79" s="43" customFormat="1" ht="10.050000000000001" customHeight="1">
      <c r="A1" s="227" t="s">
        <v>141</v>
      </c>
      <c r="B1" s="227"/>
      <c r="C1" s="227"/>
      <c r="D1" s="227"/>
      <c r="E1" s="227"/>
      <c r="F1" s="227"/>
      <c r="G1" s="227"/>
      <c r="H1" s="227"/>
      <c r="I1" s="227"/>
      <c r="J1" s="227"/>
      <c r="K1" s="227"/>
      <c r="L1" s="227"/>
      <c r="M1" s="227"/>
      <c r="N1" s="227"/>
      <c r="O1" s="227"/>
      <c r="P1" s="227"/>
      <c r="Q1" s="227"/>
      <c r="R1" s="227"/>
      <c r="S1" s="227"/>
      <c r="T1" s="227"/>
      <c r="U1" s="227"/>
      <c r="V1" s="227"/>
      <c r="W1" s="227"/>
      <c r="X1" s="227"/>
      <c r="Y1" s="227"/>
      <c r="Z1" s="227"/>
      <c r="AA1" s="227"/>
      <c r="AB1" s="227"/>
      <c r="AC1" s="227"/>
      <c r="AD1" s="227"/>
      <c r="AE1" s="227"/>
      <c r="AF1" s="227"/>
      <c r="AG1" s="227"/>
      <c r="AH1" s="227"/>
      <c r="AI1" s="227"/>
      <c r="AJ1" s="227"/>
      <c r="AK1" s="227"/>
      <c r="AL1" s="227"/>
      <c r="AM1" s="227"/>
      <c r="AN1" s="227"/>
      <c r="AO1" s="227"/>
      <c r="AP1" s="227"/>
      <c r="AQ1" s="227"/>
      <c r="AR1" s="227"/>
      <c r="AS1" s="227"/>
      <c r="AT1" s="227"/>
      <c r="AU1" s="227"/>
      <c r="AV1" s="227"/>
      <c r="AW1" s="227"/>
      <c r="AX1" s="227"/>
      <c r="AY1" s="227"/>
      <c r="AZ1" s="227"/>
      <c r="BA1" s="227"/>
      <c r="BB1" s="227"/>
      <c r="BC1" s="227"/>
      <c r="BI1" s="43" t="str">
        <f>"FORM=2"</f>
        <v>FORM=2</v>
      </c>
    </row>
    <row r="2" spans="1:79" s="43" customFormat="1" ht="9.75" customHeight="1">
      <c r="A2" s="228"/>
      <c r="B2" s="228"/>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I2" s="43" t="str">
        <f>"VER=1.20"</f>
        <v>VER=1.20</v>
      </c>
    </row>
    <row r="3" spans="1:79" s="43" customFormat="1" ht="10.050000000000001" customHeight="1">
      <c r="A3" s="229" t="s">
        <v>142</v>
      </c>
      <c r="B3" s="230"/>
      <c r="C3" s="230"/>
      <c r="D3" s="231"/>
      <c r="E3" s="235" t="s">
        <v>143</v>
      </c>
      <c r="F3" s="235"/>
      <c r="G3" s="235"/>
      <c r="H3" s="235"/>
      <c r="I3" s="235"/>
      <c r="J3" s="235"/>
      <c r="K3" s="235"/>
      <c r="L3" s="235"/>
      <c r="M3" s="235"/>
      <c r="N3" s="235" t="s">
        <v>144</v>
      </c>
      <c r="O3" s="235"/>
      <c r="P3" s="235"/>
      <c r="Q3" s="235"/>
      <c r="R3" s="235"/>
      <c r="S3" s="235"/>
      <c r="T3" s="235"/>
      <c r="U3" s="235"/>
      <c r="V3" s="235"/>
      <c r="W3" s="235"/>
      <c r="X3" s="235"/>
      <c r="Y3" s="235"/>
      <c r="Z3" s="235"/>
      <c r="AA3" s="235"/>
      <c r="AB3" s="235" t="s">
        <v>145</v>
      </c>
      <c r="AC3" s="235"/>
      <c r="AD3" s="235"/>
      <c r="AE3" s="235"/>
      <c r="AF3" s="235"/>
      <c r="AG3" s="235"/>
      <c r="AH3" s="235"/>
      <c r="AI3" s="235"/>
      <c r="AJ3" s="235"/>
      <c r="AK3" s="235"/>
      <c r="AL3" s="235"/>
      <c r="AM3" s="235"/>
      <c r="AN3" s="235"/>
      <c r="AO3" s="235"/>
      <c r="AP3" s="235" t="s">
        <v>146</v>
      </c>
      <c r="AQ3" s="235"/>
      <c r="AR3" s="235"/>
      <c r="AS3" s="235"/>
      <c r="AT3" s="235"/>
      <c r="AU3" s="236" t="s">
        <v>147</v>
      </c>
      <c r="AV3" s="237"/>
      <c r="AW3" s="237"/>
      <c r="AX3" s="237"/>
      <c r="AY3" s="237"/>
      <c r="AZ3" s="237"/>
      <c r="BA3" s="237"/>
      <c r="BB3" s="237"/>
      <c r="BC3" s="237"/>
      <c r="BI3" s="43" t="str">
        <f>"SHEET=3"</f>
        <v>SHEET=3</v>
      </c>
      <c r="CA3" s="43" t="s">
        <v>148</v>
      </c>
    </row>
    <row r="4" spans="1:79" s="43" customFormat="1" ht="10.050000000000001" customHeight="1">
      <c r="A4" s="232"/>
      <c r="B4" s="233"/>
      <c r="C4" s="233"/>
      <c r="D4" s="234"/>
      <c r="E4" s="235"/>
      <c r="F4" s="235"/>
      <c r="G4" s="235"/>
      <c r="H4" s="235"/>
      <c r="I4" s="235"/>
      <c r="J4" s="235"/>
      <c r="K4" s="235"/>
      <c r="L4" s="235"/>
      <c r="M4" s="235"/>
      <c r="N4" s="235"/>
      <c r="O4" s="235"/>
      <c r="P4" s="235"/>
      <c r="Q4" s="235"/>
      <c r="R4" s="235"/>
      <c r="S4" s="235"/>
      <c r="T4" s="235"/>
      <c r="U4" s="235"/>
      <c r="V4" s="235"/>
      <c r="W4" s="235"/>
      <c r="X4" s="235"/>
      <c r="Y4" s="235"/>
      <c r="Z4" s="235"/>
      <c r="AA4" s="235"/>
      <c r="AB4" s="235"/>
      <c r="AC4" s="235"/>
      <c r="AD4" s="235"/>
      <c r="AE4" s="235"/>
      <c r="AF4" s="235"/>
      <c r="AG4" s="235"/>
      <c r="AH4" s="235"/>
      <c r="AI4" s="235"/>
      <c r="AJ4" s="235"/>
      <c r="AK4" s="235"/>
      <c r="AL4" s="235"/>
      <c r="AM4" s="235"/>
      <c r="AN4" s="235"/>
      <c r="AO4" s="235"/>
      <c r="AP4" s="235"/>
      <c r="AQ4" s="235"/>
      <c r="AR4" s="235"/>
      <c r="AS4" s="235"/>
      <c r="AT4" s="235"/>
      <c r="AU4" s="238"/>
      <c r="AV4" s="239"/>
      <c r="AW4" s="239"/>
      <c r="AX4" s="239"/>
      <c r="AY4" s="239"/>
      <c r="AZ4" s="239"/>
      <c r="BA4" s="239"/>
      <c r="BB4" s="239"/>
      <c r="BC4" s="239"/>
      <c r="BI4" s="43">
        <v>1</v>
      </c>
      <c r="BJ4" s="43">
        <v>2</v>
      </c>
      <c r="BK4" s="43">
        <v>3</v>
      </c>
      <c r="BL4" s="43">
        <v>4</v>
      </c>
      <c r="BM4" s="43">
        <v>5</v>
      </c>
      <c r="BN4" s="43">
        <v>6</v>
      </c>
      <c r="CA4" s="43" t="s">
        <v>149</v>
      </c>
    </row>
    <row r="5" spans="1:79" ht="65.400000000000006" customHeight="1">
      <c r="A5" s="200">
        <v>43524</v>
      </c>
      <c r="B5" s="201"/>
      <c r="C5" s="201"/>
      <c r="D5" s="202"/>
      <c r="E5" s="203" t="s">
        <v>200</v>
      </c>
      <c r="F5" s="204"/>
      <c r="G5" s="204"/>
      <c r="H5" s="204"/>
      <c r="I5" s="204"/>
      <c r="J5" s="204"/>
      <c r="K5" s="204"/>
      <c r="L5" s="204"/>
      <c r="M5" s="205"/>
      <c r="N5" s="203" t="s">
        <v>201</v>
      </c>
      <c r="O5" s="204"/>
      <c r="P5" s="204"/>
      <c r="Q5" s="204"/>
      <c r="R5" s="204"/>
      <c r="S5" s="204"/>
      <c r="T5" s="204"/>
      <c r="U5" s="204"/>
      <c r="V5" s="204"/>
      <c r="W5" s="204"/>
      <c r="X5" s="204"/>
      <c r="Y5" s="204"/>
      <c r="Z5" s="204"/>
      <c r="AA5" s="205"/>
      <c r="AB5" s="203" t="s">
        <v>202</v>
      </c>
      <c r="AC5" s="204"/>
      <c r="AD5" s="204"/>
      <c r="AE5" s="204"/>
      <c r="AF5" s="204"/>
      <c r="AG5" s="204"/>
      <c r="AH5" s="204"/>
      <c r="AI5" s="204"/>
      <c r="AJ5" s="204"/>
      <c r="AK5" s="204"/>
      <c r="AL5" s="204"/>
      <c r="AM5" s="204"/>
      <c r="AN5" s="204"/>
      <c r="AO5" s="205"/>
      <c r="AP5" s="206" t="s">
        <v>149</v>
      </c>
      <c r="AQ5" s="207"/>
      <c r="AR5" s="207"/>
      <c r="AS5" s="207"/>
      <c r="AT5" s="208"/>
      <c r="AU5" s="203" t="s">
        <v>203</v>
      </c>
      <c r="AV5" s="204"/>
      <c r="AW5" s="204"/>
      <c r="AX5" s="204"/>
      <c r="AY5" s="204"/>
      <c r="AZ5" s="204"/>
      <c r="BA5" s="204"/>
      <c r="BB5" s="204"/>
      <c r="BC5" s="205"/>
      <c r="BI5" s="37" t="str">
        <f>"ITEM" &amp; $BI$4 &amp; "=" &amp; IF(TRIM($A5)="","",TEXT($A5,"yyyymmdd"))</f>
        <v>ITEM1=20190228</v>
      </c>
      <c r="BJ5" s="37" t="str">
        <f>"ITEM"&amp;$BJ$4&amp;"="&amp;IF(TRIM($E5)="","",$E5)</f>
        <v>ITEM2=Ⅰ　関連情報　３．個人番号の利用　法令上の根拠</v>
      </c>
      <c r="BK5" s="37" t="str">
        <f>"ITEM"&amp;$BK$4&amp;"="&amp;IF(TRIM($N5)="","",$N5)</f>
        <v>ITEM3=番号法第９条第１項　　別表第一の97の項</v>
      </c>
      <c r="BL5" s="37" t="str">
        <f>"ITEM"&amp;$BL$4&amp;"="&amp;IF(TRIM($AB5)="","",$AB5)</f>
        <v>ITEM4=行政手続における特定の個人を識別するための番号の利用等に関する法律（以下、「番号法」という。）第９条第１項　別表第一の97の項</v>
      </c>
      <c r="BM5" s="37" t="str">
        <f>"ITEM"&amp;$BM$4&amp;"="&amp;IF(TRIM($AP5)="","",IF(ISERROR(MATCH($AP5,$CA$3:$CA$4,0)),"INPUT_ERROR",MATCH($AP5,$CA$3:$CA$4,0)))</f>
        <v>ITEM5=2</v>
      </c>
      <c r="BN5" s="37" t="str">
        <f>"ITEM"&amp;$BN$4&amp;"="&amp;IF(TRIM($AU5)="","",$AU5)</f>
        <v>ITEM6=重要な変更に当たらないため
（法律名の正式表記による）</v>
      </c>
    </row>
    <row r="6" spans="1:79" ht="62.4" customHeight="1">
      <c r="A6" s="200">
        <v>43524</v>
      </c>
      <c r="B6" s="201"/>
      <c r="C6" s="201"/>
      <c r="D6" s="202"/>
      <c r="E6" s="203" t="s">
        <v>204</v>
      </c>
      <c r="F6" s="204"/>
      <c r="G6" s="204"/>
      <c r="H6" s="204"/>
      <c r="I6" s="204"/>
      <c r="J6" s="204"/>
      <c r="K6" s="204"/>
      <c r="L6" s="204"/>
      <c r="M6" s="205"/>
      <c r="N6" s="203" t="s">
        <v>205</v>
      </c>
      <c r="O6" s="204"/>
      <c r="P6" s="204"/>
      <c r="Q6" s="204"/>
      <c r="R6" s="204"/>
      <c r="S6" s="204"/>
      <c r="T6" s="204"/>
      <c r="U6" s="204"/>
      <c r="V6" s="204"/>
      <c r="W6" s="204"/>
      <c r="X6" s="204"/>
      <c r="Y6" s="204"/>
      <c r="Z6" s="204"/>
      <c r="AA6" s="205"/>
      <c r="AB6" s="203" t="s">
        <v>206</v>
      </c>
      <c r="AC6" s="204"/>
      <c r="AD6" s="204"/>
      <c r="AE6" s="204"/>
      <c r="AF6" s="204"/>
      <c r="AG6" s="204"/>
      <c r="AH6" s="204"/>
      <c r="AI6" s="204"/>
      <c r="AJ6" s="204"/>
      <c r="AK6" s="204"/>
      <c r="AL6" s="204"/>
      <c r="AM6" s="204"/>
      <c r="AN6" s="204"/>
      <c r="AO6" s="205"/>
      <c r="AP6" s="206" t="s">
        <v>149</v>
      </c>
      <c r="AQ6" s="207"/>
      <c r="AR6" s="207"/>
      <c r="AS6" s="207"/>
      <c r="AT6" s="208"/>
      <c r="AU6" s="203"/>
      <c r="AV6" s="204"/>
      <c r="AW6" s="204"/>
      <c r="AX6" s="204"/>
      <c r="AY6" s="204"/>
      <c r="AZ6" s="204"/>
      <c r="BA6" s="204"/>
      <c r="BB6" s="204"/>
      <c r="BC6" s="205"/>
      <c r="BI6" s="37" t="str">
        <f t="shared" ref="BI6:BI40" si="0">"ITEM" &amp; $BI$4 &amp; "=" &amp; IF(TRIM($A6)="","",TEXT($A6,"yyyymmdd"))</f>
        <v>ITEM1=20190228</v>
      </c>
      <c r="BJ6" s="37" t="str">
        <f t="shared" ref="BJ6:BJ40" si="1">"ITEM"&amp;$BJ$4&amp;"="&amp;IF(TRIM($E6)="","",$E6)</f>
        <v>ITEM2=Ⅰ　関連情報　5.評価実施機関における担当部署
②所属長の役職名</v>
      </c>
      <c r="BK6" s="37" t="str">
        <f t="shared" ref="BK6:BK40" si="2">"ITEM"&amp;$BK$4&amp;"="&amp;IF(TRIM($N6)="","",$N6)</f>
        <v>ITEM3=室長　西野誠</v>
      </c>
      <c r="BL6" s="37" t="str">
        <f t="shared" ref="BL6:BL40" si="3">"ITEM"&amp;$BL$4&amp;"="&amp;IF(TRIM($AB6)="","",$AB6)</f>
        <v>ITEM4=保健医療室長</v>
      </c>
      <c r="BM6" s="37" t="str">
        <f t="shared" ref="BM6:BM40" si="4">"ITEM"&amp;$BM$4&amp;"="&amp;IF(TRIM($AP6)="","",IF(ISERROR(MATCH($AP6,$CA$3:$CA$4,0)),"INPUT_ERROR",MATCH($AP6,$CA$3:$CA$4,0)))</f>
        <v>ITEM5=2</v>
      </c>
      <c r="BN6" s="37" t="str">
        <f t="shared" ref="BN6:BN40" si="5">"ITEM"&amp;$BN$4&amp;"="&amp;IF(TRIM($AU6)="","",$AU6)</f>
        <v>ITEM6=</v>
      </c>
    </row>
    <row r="7" spans="1:79" s="50" customFormat="1" ht="52.2" customHeight="1">
      <c r="A7" s="200">
        <v>43524</v>
      </c>
      <c r="B7" s="201"/>
      <c r="C7" s="201"/>
      <c r="D7" s="202"/>
      <c r="E7" s="203" t="s">
        <v>207</v>
      </c>
      <c r="F7" s="204"/>
      <c r="G7" s="204"/>
      <c r="H7" s="204"/>
      <c r="I7" s="204"/>
      <c r="J7" s="204"/>
      <c r="K7" s="204"/>
      <c r="L7" s="204"/>
      <c r="M7" s="205"/>
      <c r="N7" s="203" t="s">
        <v>208</v>
      </c>
      <c r="O7" s="204"/>
      <c r="P7" s="204"/>
      <c r="Q7" s="204"/>
      <c r="R7" s="204"/>
      <c r="S7" s="204"/>
      <c r="T7" s="204"/>
      <c r="U7" s="204"/>
      <c r="V7" s="204"/>
      <c r="W7" s="204"/>
      <c r="X7" s="204"/>
      <c r="Y7" s="204"/>
      <c r="Z7" s="204"/>
      <c r="AA7" s="205"/>
      <c r="AB7" s="203" t="s">
        <v>209</v>
      </c>
      <c r="AC7" s="204"/>
      <c r="AD7" s="204"/>
      <c r="AE7" s="204"/>
      <c r="AF7" s="204"/>
      <c r="AG7" s="204"/>
      <c r="AH7" s="204"/>
      <c r="AI7" s="204"/>
      <c r="AJ7" s="204"/>
      <c r="AK7" s="204"/>
      <c r="AL7" s="204"/>
      <c r="AM7" s="204"/>
      <c r="AN7" s="204"/>
      <c r="AO7" s="205"/>
      <c r="AP7" s="206" t="s">
        <v>149</v>
      </c>
      <c r="AQ7" s="207"/>
      <c r="AR7" s="207"/>
      <c r="AS7" s="207"/>
      <c r="AT7" s="208"/>
      <c r="AU7" s="203"/>
      <c r="AV7" s="204"/>
      <c r="AW7" s="204"/>
      <c r="AX7" s="204"/>
      <c r="AY7" s="204"/>
      <c r="AZ7" s="204"/>
      <c r="BA7" s="204"/>
      <c r="BB7" s="204"/>
      <c r="BC7" s="205"/>
    </row>
    <row r="8" spans="1:79" s="50" customFormat="1" ht="51.6" customHeight="1">
      <c r="A8" s="200">
        <v>43980</v>
      </c>
      <c r="B8" s="201"/>
      <c r="C8" s="201"/>
      <c r="D8" s="202"/>
      <c r="E8" s="203" t="s">
        <v>210</v>
      </c>
      <c r="F8" s="204"/>
      <c r="G8" s="204"/>
      <c r="H8" s="204"/>
      <c r="I8" s="204"/>
      <c r="J8" s="204"/>
      <c r="K8" s="204"/>
      <c r="L8" s="204"/>
      <c r="M8" s="205"/>
      <c r="N8" s="203" t="s">
        <v>211</v>
      </c>
      <c r="O8" s="204"/>
      <c r="P8" s="204"/>
      <c r="Q8" s="204"/>
      <c r="R8" s="204"/>
      <c r="S8" s="204"/>
      <c r="T8" s="204"/>
      <c r="U8" s="204"/>
      <c r="V8" s="204"/>
      <c r="W8" s="204"/>
      <c r="X8" s="204"/>
      <c r="Y8" s="204"/>
      <c r="Z8" s="204"/>
      <c r="AA8" s="205"/>
      <c r="AB8" s="203" t="s">
        <v>183</v>
      </c>
      <c r="AC8" s="204"/>
      <c r="AD8" s="204"/>
      <c r="AE8" s="204"/>
      <c r="AF8" s="204"/>
      <c r="AG8" s="204"/>
      <c r="AH8" s="204"/>
      <c r="AI8" s="204"/>
      <c r="AJ8" s="204"/>
      <c r="AK8" s="204"/>
      <c r="AL8" s="204"/>
      <c r="AM8" s="204"/>
      <c r="AN8" s="204"/>
      <c r="AO8" s="205"/>
      <c r="AP8" s="206" t="s">
        <v>149</v>
      </c>
      <c r="AQ8" s="207"/>
      <c r="AR8" s="207"/>
      <c r="AS8" s="207"/>
      <c r="AT8" s="208"/>
      <c r="AU8" s="203"/>
      <c r="AV8" s="204"/>
      <c r="AW8" s="204"/>
      <c r="AX8" s="204"/>
      <c r="AY8" s="204"/>
      <c r="AZ8" s="204"/>
      <c r="BA8" s="204"/>
      <c r="BB8" s="204"/>
      <c r="BC8" s="205"/>
    </row>
    <row r="9" spans="1:79" ht="106.8" customHeight="1">
      <c r="A9" s="200">
        <v>43980</v>
      </c>
      <c r="B9" s="201"/>
      <c r="C9" s="201"/>
      <c r="D9" s="202"/>
      <c r="E9" s="203" t="s">
        <v>200</v>
      </c>
      <c r="F9" s="204"/>
      <c r="G9" s="204"/>
      <c r="H9" s="204"/>
      <c r="I9" s="204"/>
      <c r="J9" s="204"/>
      <c r="K9" s="204"/>
      <c r="L9" s="204"/>
      <c r="M9" s="205"/>
      <c r="N9" s="203" t="s">
        <v>212</v>
      </c>
      <c r="O9" s="204"/>
      <c r="P9" s="204"/>
      <c r="Q9" s="204"/>
      <c r="R9" s="204"/>
      <c r="S9" s="204"/>
      <c r="T9" s="204"/>
      <c r="U9" s="204"/>
      <c r="V9" s="204"/>
      <c r="W9" s="204"/>
      <c r="X9" s="204"/>
      <c r="Y9" s="204"/>
      <c r="Z9" s="204"/>
      <c r="AA9" s="205"/>
      <c r="AB9" s="203" t="s">
        <v>213</v>
      </c>
      <c r="AC9" s="204"/>
      <c r="AD9" s="204"/>
      <c r="AE9" s="204"/>
      <c r="AF9" s="204"/>
      <c r="AG9" s="204"/>
      <c r="AH9" s="204"/>
      <c r="AI9" s="204"/>
      <c r="AJ9" s="204"/>
      <c r="AK9" s="204"/>
      <c r="AL9" s="204"/>
      <c r="AM9" s="204"/>
      <c r="AN9" s="204"/>
      <c r="AO9" s="205"/>
      <c r="AP9" s="206" t="s">
        <v>149</v>
      </c>
      <c r="AQ9" s="207"/>
      <c r="AR9" s="207"/>
      <c r="AS9" s="207"/>
      <c r="AT9" s="208"/>
      <c r="AU9" s="203"/>
      <c r="AV9" s="204"/>
      <c r="AW9" s="204"/>
      <c r="AX9" s="204"/>
      <c r="AY9" s="204"/>
      <c r="AZ9" s="204"/>
      <c r="BA9" s="204"/>
      <c r="BB9" s="204"/>
      <c r="BC9" s="205"/>
      <c r="BI9" s="37" t="str">
        <f t="shared" si="0"/>
        <v>ITEM1=20200529</v>
      </c>
      <c r="BJ9" s="37" t="str">
        <f t="shared" si="1"/>
        <v>ITEM2=Ⅰ　関連情報　３．個人番号の利用　法令上の根拠</v>
      </c>
      <c r="BK9" s="37" t="str">
        <f t="shared" si="2"/>
        <v>ITEM3=行政手続における特定の個人を識別するための番号の利用等に関する法律（以下、「番号法」という。）第9条第1項　別表第一の97の項</v>
      </c>
      <c r="BL9" s="37" t="str">
        <f t="shared" si="3"/>
        <v>ITEM4=・行政手続における特定の個人を識別するための番号の利用等に関する法律（以下、「番号法」という。）第9条第1項　別表第一の98の項
・番号法別表第一の主務省令で定める事務を定める命令（平成２６年内閣府・総務省令第５号）第71条</v>
      </c>
      <c r="BM9" s="37" t="str">
        <f t="shared" si="4"/>
        <v>ITEM5=2</v>
      </c>
      <c r="BN9" s="37" t="str">
        <f t="shared" si="5"/>
        <v>ITEM6=</v>
      </c>
    </row>
    <row r="10" spans="1:79" ht="189.6" customHeight="1">
      <c r="A10" s="200">
        <v>43980</v>
      </c>
      <c r="B10" s="201"/>
      <c r="C10" s="201"/>
      <c r="D10" s="202"/>
      <c r="E10" s="203" t="s">
        <v>214</v>
      </c>
      <c r="F10" s="204"/>
      <c r="G10" s="204"/>
      <c r="H10" s="204"/>
      <c r="I10" s="204"/>
      <c r="J10" s="204"/>
      <c r="K10" s="204"/>
      <c r="L10" s="204"/>
      <c r="M10" s="205"/>
      <c r="N10" s="203" t="s">
        <v>215</v>
      </c>
      <c r="O10" s="204"/>
      <c r="P10" s="204"/>
      <c r="Q10" s="204"/>
      <c r="R10" s="204"/>
      <c r="S10" s="204"/>
      <c r="T10" s="204"/>
      <c r="U10" s="204"/>
      <c r="V10" s="204"/>
      <c r="W10" s="204"/>
      <c r="X10" s="204"/>
      <c r="Y10" s="204"/>
      <c r="Z10" s="204"/>
      <c r="AA10" s="205"/>
      <c r="AB10" s="203" t="s">
        <v>216</v>
      </c>
      <c r="AC10" s="204"/>
      <c r="AD10" s="204"/>
      <c r="AE10" s="204"/>
      <c r="AF10" s="204"/>
      <c r="AG10" s="204"/>
      <c r="AH10" s="204"/>
      <c r="AI10" s="204"/>
      <c r="AJ10" s="204"/>
      <c r="AK10" s="204"/>
      <c r="AL10" s="204"/>
      <c r="AM10" s="204"/>
      <c r="AN10" s="204"/>
      <c r="AO10" s="205"/>
      <c r="AP10" s="206" t="s">
        <v>149</v>
      </c>
      <c r="AQ10" s="207"/>
      <c r="AR10" s="207"/>
      <c r="AS10" s="207"/>
      <c r="AT10" s="208"/>
      <c r="AU10" s="203"/>
      <c r="AV10" s="204"/>
      <c r="AW10" s="204"/>
      <c r="AX10" s="204"/>
      <c r="AY10" s="204"/>
      <c r="AZ10" s="204"/>
      <c r="BA10" s="204"/>
      <c r="BB10" s="204"/>
      <c r="BC10" s="205"/>
      <c r="BI10" s="37" t="str">
        <f t="shared" si="0"/>
        <v>ITEM1=20200529</v>
      </c>
      <c r="BJ10" s="37" t="str">
        <f t="shared" si="1"/>
        <v>ITEM2=Ⅰ　関連情報　４．情報提供ネットワークシステムによる情報連携　②法令上の根拠</v>
      </c>
      <c r="BK10" s="37" t="str">
        <f t="shared" si="2"/>
        <v>ITEM3=（情報提供）
番号法第19条第7号　　別表第二　26、56の2、87の項
（情報照会）
番号法第19条第7号　　別表第二　119の項</v>
      </c>
      <c r="BL10" s="37" t="str">
        <f t="shared" si="3"/>
        <v>ITEM4=（情報提供）
・番号法第19条第7号　　別表第二　26、56の2、87の項
・番号法別表第二の主務省令で定める事務及び情報を定める命令（平成２６年内閣府・総務省令第７号）　
　　第19条第1号リ及び第2号から第6号まで　
　　第30条第6号
　　第44条第1号リ及び第2号から第6号まで
（情報照会）
・番号法第19条第7号　　別表第二　120の項
・番号法別表第二の主務省令で定める事務及び情報を定める命令（平成２６年内閣府・総務省令第７号）
　　第59条の3</v>
      </c>
      <c r="BM10" s="37" t="str">
        <f t="shared" si="4"/>
        <v>ITEM5=2</v>
      </c>
      <c r="BN10" s="37" t="str">
        <f t="shared" si="5"/>
        <v>ITEM6=</v>
      </c>
    </row>
    <row r="11" spans="1:79" ht="198" customHeight="1">
      <c r="A11" s="200">
        <v>45135</v>
      </c>
      <c r="B11" s="201"/>
      <c r="C11" s="201"/>
      <c r="D11" s="202"/>
      <c r="E11" s="203" t="s">
        <v>217</v>
      </c>
      <c r="F11" s="204"/>
      <c r="G11" s="204"/>
      <c r="H11" s="204"/>
      <c r="I11" s="204"/>
      <c r="J11" s="204"/>
      <c r="K11" s="204"/>
      <c r="L11" s="204"/>
      <c r="M11" s="205"/>
      <c r="N11" s="203" t="s">
        <v>216</v>
      </c>
      <c r="O11" s="204"/>
      <c r="P11" s="204"/>
      <c r="Q11" s="204"/>
      <c r="R11" s="204"/>
      <c r="S11" s="204"/>
      <c r="T11" s="204"/>
      <c r="U11" s="204"/>
      <c r="V11" s="204"/>
      <c r="W11" s="204"/>
      <c r="X11" s="204"/>
      <c r="Y11" s="204"/>
      <c r="Z11" s="204"/>
      <c r="AA11" s="205"/>
      <c r="AB11" s="203" t="s">
        <v>218</v>
      </c>
      <c r="AC11" s="204"/>
      <c r="AD11" s="204"/>
      <c r="AE11" s="204"/>
      <c r="AF11" s="204"/>
      <c r="AG11" s="204"/>
      <c r="AH11" s="204"/>
      <c r="AI11" s="204"/>
      <c r="AJ11" s="204"/>
      <c r="AK11" s="204"/>
      <c r="AL11" s="204"/>
      <c r="AM11" s="204"/>
      <c r="AN11" s="204"/>
      <c r="AO11" s="205"/>
      <c r="AP11" s="206" t="s">
        <v>149</v>
      </c>
      <c r="AQ11" s="207"/>
      <c r="AR11" s="207"/>
      <c r="AS11" s="207"/>
      <c r="AT11" s="208"/>
      <c r="AU11" s="203"/>
      <c r="AV11" s="204"/>
      <c r="AW11" s="204"/>
      <c r="AX11" s="204"/>
      <c r="AY11" s="204"/>
      <c r="AZ11" s="204"/>
      <c r="BA11" s="204"/>
      <c r="BB11" s="204"/>
      <c r="BC11" s="205"/>
      <c r="BI11" s="37" t="str">
        <f t="shared" si="0"/>
        <v>ITEM1=20230728</v>
      </c>
      <c r="BJ11" s="37" t="str">
        <f t="shared" si="1"/>
        <v>ITEM2=Ⅰ　関連情報　４．情報提供ネットワークシステムによる情報連携　②法令上の根拠</v>
      </c>
      <c r="BK11" s="37" t="str">
        <f t="shared" si="2"/>
        <v>ITEM3=（情報提供）
・番号法第19条第7号　　別表第二　26、56の2、87の項
・番号法別表第二の主務省令で定める事務及び情報を定める命令（平成２６年内閣府・総務省令第７号）　
　　第19条第1号リ及び第2号から第6号まで　
　　第30条第6号
　　第44条第1号リ及び第2号から第6号まで
（情報照会）
・番号法第19条第7号　　別表第二　120の項
・番号法別表第二の主務省令で定める事務及び情報を定める命令（平成２６年内閣府・総務省令第７号）
　　第59条の3</v>
      </c>
      <c r="BL11" s="37" t="str">
        <f t="shared" si="3"/>
        <v>ITEM4=（情報提供）
・番号法第19条第8号　　別表第二　26、56の2、87の項
・番号法別表第二の主務省令で定める事務及び情報を定める命令（平成２６年内閣府・総務省令第７号）　
　　第19条第1号リ及び第2号から第6号まで　
　　第30条第1号ヘ、第2号及び第3号ヘ
　　第44条第1号リ及び第2号から第6号まで
（情報照会）
・番号法第19条第8号　　別表第二　120の項
・番号法別表第二の主務省令で定める事務及び情報を定める命令（平成２６年内閣府・総務省令第７号）
　　第59条の3</v>
      </c>
      <c r="BM11" s="37" t="str">
        <f t="shared" si="4"/>
        <v>ITEM5=2</v>
      </c>
      <c r="BN11" s="37" t="str">
        <f t="shared" si="5"/>
        <v>ITEM6=</v>
      </c>
    </row>
    <row r="12" spans="1:79" s="50" customFormat="1" ht="192" customHeight="1">
      <c r="A12" s="200">
        <v>45191</v>
      </c>
      <c r="B12" s="201"/>
      <c r="C12" s="201"/>
      <c r="D12" s="202"/>
      <c r="E12" s="203" t="s">
        <v>217</v>
      </c>
      <c r="F12" s="204"/>
      <c r="G12" s="204"/>
      <c r="H12" s="204"/>
      <c r="I12" s="204"/>
      <c r="J12" s="204"/>
      <c r="K12" s="204"/>
      <c r="L12" s="204"/>
      <c r="M12" s="205"/>
      <c r="N12" s="203" t="s">
        <v>218</v>
      </c>
      <c r="O12" s="204"/>
      <c r="P12" s="204"/>
      <c r="Q12" s="204"/>
      <c r="R12" s="204"/>
      <c r="S12" s="204"/>
      <c r="T12" s="204"/>
      <c r="U12" s="204"/>
      <c r="V12" s="204"/>
      <c r="W12" s="204"/>
      <c r="X12" s="204"/>
      <c r="Y12" s="204"/>
      <c r="Z12" s="204"/>
      <c r="AA12" s="205"/>
      <c r="AB12" s="203" t="s">
        <v>219</v>
      </c>
      <c r="AC12" s="204"/>
      <c r="AD12" s="204"/>
      <c r="AE12" s="204"/>
      <c r="AF12" s="204"/>
      <c r="AG12" s="204"/>
      <c r="AH12" s="204"/>
      <c r="AI12" s="204"/>
      <c r="AJ12" s="204"/>
      <c r="AK12" s="204"/>
      <c r="AL12" s="204"/>
      <c r="AM12" s="204"/>
      <c r="AN12" s="204"/>
      <c r="AO12" s="205"/>
      <c r="AP12" s="206" t="s">
        <v>149</v>
      </c>
      <c r="AQ12" s="207"/>
      <c r="AR12" s="207"/>
      <c r="AS12" s="207"/>
      <c r="AT12" s="208"/>
      <c r="AU12" s="203"/>
      <c r="AV12" s="204"/>
      <c r="AW12" s="204"/>
      <c r="AX12" s="204"/>
      <c r="AY12" s="204"/>
      <c r="AZ12" s="204"/>
      <c r="BA12" s="204"/>
      <c r="BB12" s="204"/>
      <c r="BC12" s="205"/>
      <c r="BI12" s="50" t="str">
        <f t="shared" si="0"/>
        <v>ITEM1=20230922</v>
      </c>
      <c r="BJ12" s="50" t="str">
        <f t="shared" si="1"/>
        <v>ITEM2=Ⅰ　関連情報　４．情報提供ネットワークシステムによる情報連携　②法令上の根拠</v>
      </c>
      <c r="BK12" s="50" t="str">
        <f t="shared" si="2"/>
        <v>ITEM3=（情報提供）
・番号法第19条第8号　　別表第二　26、56の2、87の項
・番号法別表第二の主務省令で定める事務及び情報を定める命令（平成２６年内閣府・総務省令第７号）　
　　第19条第1号リ及び第2号から第6号まで　
　　第30条第1号ヘ、第2号及び第3号ヘ
　　第44条第1号リ及び第2号から第6号まで
（情報照会）
・番号法第19条第8号　　別表第二　120の項
・番号法別表第二の主務省令で定める事務及び情報を定める命令（平成２６年内閣府・総務省令第７号）
　　第59条の3</v>
      </c>
      <c r="BL12" s="50" t="str">
        <f t="shared" si="3"/>
        <v>ITEM4=（情報提供）
・番号法第19条第8号　　別表第二　26、56の2、87の項
・番号法別表第二の主務省令で定める事務及び情報を定める命令（平成２６年内閣府・総務省令第７号）　
　　第19条第1号リ及び第2号から第6号まで　
　　第30条第1号ト、第2号及び第3号ト
　　第44条第1号リ及び第2号から第6号まで
（情報照会）
・番号法第19条第8号　　別表第二　120の項
・番号法別表第二の主務省令で定める事務及び情報を定める命令（平成２６年内閣府・総務省令第７号）
　　第59条の3</v>
      </c>
      <c r="BM12" s="50" t="str">
        <f t="shared" si="4"/>
        <v>ITEM5=2</v>
      </c>
      <c r="BN12" s="50" t="str">
        <f t="shared" si="5"/>
        <v>ITEM6=</v>
      </c>
    </row>
    <row r="13" spans="1:79" ht="85.2" customHeight="1">
      <c r="A13" s="200">
        <v>45383</v>
      </c>
      <c r="B13" s="201"/>
      <c r="C13" s="201"/>
      <c r="D13" s="202"/>
      <c r="E13" s="203" t="s">
        <v>220</v>
      </c>
      <c r="F13" s="204"/>
      <c r="G13" s="204"/>
      <c r="H13" s="204"/>
      <c r="I13" s="204"/>
      <c r="J13" s="204"/>
      <c r="K13" s="204"/>
      <c r="L13" s="204"/>
      <c r="M13" s="205"/>
      <c r="N13" s="203" t="s">
        <v>221</v>
      </c>
      <c r="O13" s="204"/>
      <c r="P13" s="204"/>
      <c r="Q13" s="204"/>
      <c r="R13" s="204"/>
      <c r="S13" s="204"/>
      <c r="T13" s="204"/>
      <c r="U13" s="204"/>
      <c r="V13" s="204"/>
      <c r="W13" s="204"/>
      <c r="X13" s="204"/>
      <c r="Y13" s="204"/>
      <c r="Z13" s="204"/>
      <c r="AA13" s="205"/>
      <c r="AB13" s="203" t="s">
        <v>222</v>
      </c>
      <c r="AC13" s="204"/>
      <c r="AD13" s="204"/>
      <c r="AE13" s="204"/>
      <c r="AF13" s="204"/>
      <c r="AG13" s="204"/>
      <c r="AH13" s="204"/>
      <c r="AI13" s="204"/>
      <c r="AJ13" s="204"/>
      <c r="AK13" s="204"/>
      <c r="AL13" s="204"/>
      <c r="AM13" s="204"/>
      <c r="AN13" s="204"/>
      <c r="AO13" s="205"/>
      <c r="AP13" s="206" t="s">
        <v>148</v>
      </c>
      <c r="AQ13" s="207"/>
      <c r="AR13" s="207"/>
      <c r="AS13" s="207"/>
      <c r="AT13" s="208"/>
      <c r="AU13" s="203"/>
      <c r="AV13" s="204"/>
      <c r="AW13" s="204"/>
      <c r="AX13" s="204"/>
      <c r="AY13" s="204"/>
      <c r="AZ13" s="204"/>
      <c r="BA13" s="204"/>
      <c r="BB13" s="204"/>
      <c r="BC13" s="205"/>
      <c r="BI13" s="37" t="str">
        <f t="shared" si="0"/>
        <v>ITEM1=20240401</v>
      </c>
      <c r="BJ13" s="37" t="str">
        <f t="shared" si="1"/>
        <v>ITEM2=表紙／評価書名及び
Ⅰ関連情報　1.特定個人情報ファイルを取り扱う事務　①事務の名称</v>
      </c>
      <c r="BK13" s="37" t="str">
        <f t="shared" si="2"/>
        <v>ITEM3=難病の患者に対する医療費等に関する法律による特定医療費の支給に関する事務　基礎項目評価</v>
      </c>
      <c r="BL13" s="37" t="str">
        <f t="shared" si="3"/>
        <v>ITEM4=難病の患者に対する医療費等に関する法律による特定医療費の支給等に関する事務　基礎項目評価</v>
      </c>
      <c r="BM13" s="37" t="str">
        <f t="shared" si="4"/>
        <v>ITEM5=1</v>
      </c>
      <c r="BN13" s="37" t="str">
        <f t="shared" si="5"/>
        <v>ITEM6=</v>
      </c>
    </row>
    <row r="14" spans="1:79" ht="189" customHeight="1">
      <c r="A14" s="200">
        <v>45383</v>
      </c>
      <c r="B14" s="201"/>
      <c r="C14" s="201"/>
      <c r="D14" s="202"/>
      <c r="E14" s="203" t="s">
        <v>223</v>
      </c>
      <c r="F14" s="204"/>
      <c r="G14" s="204"/>
      <c r="H14" s="204"/>
      <c r="I14" s="204"/>
      <c r="J14" s="204"/>
      <c r="K14" s="204"/>
      <c r="L14" s="204"/>
      <c r="M14" s="205"/>
      <c r="N14" s="203" t="s">
        <v>224</v>
      </c>
      <c r="O14" s="204"/>
      <c r="P14" s="204"/>
      <c r="Q14" s="204"/>
      <c r="R14" s="204"/>
      <c r="S14" s="204"/>
      <c r="T14" s="204"/>
      <c r="U14" s="204"/>
      <c r="V14" s="204"/>
      <c r="W14" s="204"/>
      <c r="X14" s="204"/>
      <c r="Y14" s="204"/>
      <c r="Z14" s="204"/>
      <c r="AA14" s="205"/>
      <c r="AB14" s="203" t="s">
        <v>225</v>
      </c>
      <c r="AC14" s="204"/>
      <c r="AD14" s="204"/>
      <c r="AE14" s="204"/>
      <c r="AF14" s="204"/>
      <c r="AG14" s="204"/>
      <c r="AH14" s="204"/>
      <c r="AI14" s="204"/>
      <c r="AJ14" s="204"/>
      <c r="AK14" s="204"/>
      <c r="AL14" s="204"/>
      <c r="AM14" s="204"/>
      <c r="AN14" s="204"/>
      <c r="AO14" s="205"/>
      <c r="AP14" s="206" t="s">
        <v>148</v>
      </c>
      <c r="AQ14" s="207"/>
      <c r="AR14" s="207"/>
      <c r="AS14" s="207"/>
      <c r="AT14" s="208"/>
      <c r="AU14" s="203"/>
      <c r="AV14" s="204"/>
      <c r="AW14" s="204"/>
      <c r="AX14" s="204"/>
      <c r="AY14" s="204"/>
      <c r="AZ14" s="204"/>
      <c r="BA14" s="204"/>
      <c r="BB14" s="204"/>
      <c r="BC14" s="205"/>
      <c r="BI14" s="37" t="str">
        <f>"ITEM" &amp; $BI$4 &amp; "=" &amp; IF(TRIM($A14)="","",TEXT($A14,"yyyymmdd"))</f>
        <v>ITEM1=20240401</v>
      </c>
      <c r="BJ14" s="37" t="str">
        <f>"ITEM"&amp;$BJ$4&amp;"="&amp;IF(TRIM($E14)="","",$E14)</f>
        <v>ITEM2=Ⅰ関連情報　1.特定個人情報ファイルを取り扱う事務　②事務の概要</v>
      </c>
      <c r="BK14" s="37" t="str">
        <f>"ITEM"&amp;$BK$4&amp;"="&amp;IF(TRIM($N14)="","",$N14)</f>
        <v>ITEM3=指定難病患者のうち、認定基準を満たす者に対して医療受給者証を交付の上、医療費助成を行う。支給認定に際しては、患者の属する世帯の住民税の課税状況に応じ、自己負担限度額を決定する。その他、患者の住所・氏名・生年月日その他情報を、医療受給者証に反映させる。
特定個人情報ファイルは、次の事務に使用する。
支給認定申請の受理、その申請についての審査、申請が認定された場合の医療受給者証の交付等。</v>
      </c>
      <c r="BL14" s="37" t="str">
        <f>"ITEM"&amp;$BL$4&amp;"="&amp;IF(TRIM($AB14)="","",$AB14)</f>
        <v>ITEM4=指定難病患者のうち、認定基準を満たす者に対して医療受給者証を交付の上、医療費助成を行う。支給認定に際しては、患者の属する世帯の住民税の課税状況に応じ、自己負担限度額を決定する。その他、患者の住所・氏名・生年月日その他情報を、医療受給者証等に反映させる。
特定個人情報ファイルは、次の事務に使用する。
支給認定申請の受理、その申請についての審査、申請が認定された場合の医療受給者証や指定難病にかかっている事実等を証明する登録者証の交付及び副本登録等。</v>
      </c>
      <c r="BM14" s="37" t="str">
        <f>"ITEM"&amp;$BM$4&amp;"="&amp;IF(TRIM($AP14)="","",IF(ISERROR(MATCH($AP14,$CA$3:$CA$4,0)),"INPUT_ERROR",MATCH($AP14,$CA$3:$CA$4,0)))</f>
        <v>ITEM5=1</v>
      </c>
      <c r="BN14" s="37" t="str">
        <f>"ITEM"&amp;$BN$4&amp;"="&amp;IF(TRIM($AU14)="","",$AU14)</f>
        <v>ITEM6=</v>
      </c>
    </row>
    <row r="15" spans="1:79" ht="109.2" customHeight="1">
      <c r="A15" s="200">
        <v>45383</v>
      </c>
      <c r="B15" s="201"/>
      <c r="C15" s="201"/>
      <c r="D15" s="202"/>
      <c r="E15" s="203" t="s">
        <v>226</v>
      </c>
      <c r="F15" s="204"/>
      <c r="G15" s="204"/>
      <c r="H15" s="204"/>
      <c r="I15" s="204"/>
      <c r="J15" s="204"/>
      <c r="K15" s="204"/>
      <c r="L15" s="204"/>
      <c r="M15" s="205"/>
      <c r="N15" s="203" t="s">
        <v>213</v>
      </c>
      <c r="O15" s="204"/>
      <c r="P15" s="204"/>
      <c r="Q15" s="204"/>
      <c r="R15" s="204"/>
      <c r="S15" s="204"/>
      <c r="T15" s="204"/>
      <c r="U15" s="204"/>
      <c r="V15" s="204"/>
      <c r="W15" s="204"/>
      <c r="X15" s="204"/>
      <c r="Y15" s="204"/>
      <c r="Z15" s="204"/>
      <c r="AA15" s="205"/>
      <c r="AB15" s="203" t="s">
        <v>227</v>
      </c>
      <c r="AC15" s="204"/>
      <c r="AD15" s="204"/>
      <c r="AE15" s="204"/>
      <c r="AF15" s="204"/>
      <c r="AG15" s="204"/>
      <c r="AH15" s="204"/>
      <c r="AI15" s="204"/>
      <c r="AJ15" s="204"/>
      <c r="AK15" s="204"/>
      <c r="AL15" s="204"/>
      <c r="AM15" s="204"/>
      <c r="AN15" s="204"/>
      <c r="AO15" s="205"/>
      <c r="AP15" s="206" t="s">
        <v>148</v>
      </c>
      <c r="AQ15" s="207"/>
      <c r="AR15" s="207"/>
      <c r="AS15" s="207"/>
      <c r="AT15" s="208"/>
      <c r="AU15" s="203"/>
      <c r="AV15" s="204"/>
      <c r="AW15" s="204"/>
      <c r="AX15" s="204"/>
      <c r="AY15" s="204"/>
      <c r="AZ15" s="204"/>
      <c r="BA15" s="204"/>
      <c r="BB15" s="204"/>
      <c r="BC15" s="205"/>
      <c r="BI15" s="37" t="str">
        <f>"ITEM" &amp; $BI$4 &amp; "=" &amp; IF(TRIM($A15)="","",TEXT($A15,"yyyymmdd"))</f>
        <v>ITEM1=20240401</v>
      </c>
      <c r="BJ15" s="37" t="str">
        <f>"ITEM"&amp;$BJ$4&amp;"="&amp;IF(TRIM($E15)="","",$E15)</f>
        <v>ITEM2=3.個人番号の利用　②法令上の根拠</v>
      </c>
      <c r="BK15" s="37" t="str">
        <f>"ITEM"&amp;$BK$4&amp;"="&amp;IF(TRIM($N15)="","",$N15)</f>
        <v>ITEM3=・行政手続における特定の個人を識別するための番号の利用等に関する法律（以下、「番号法」という。）第9条第1項　別表第一の98の項
・番号法別表第一の主務省令で定める事務を定める命令（平成２６年内閣府・総務省令第５号）第71条</v>
      </c>
      <c r="BL15" s="37" t="str">
        <f>"ITEM"&amp;$BL$4&amp;"="&amp;IF(TRIM($AB15)="","",$AB15)</f>
        <v>ITEM4=・行政手続における特定の個人を識別するための番号の利用等に関する法律（平成２５年法律第２７号。以下、「番号法」という。）第9条第1項　別表第一の98の項
・番号法別表第一の主務省令で定める事務を定める命令（平成２６年内閣府・総務省令第５号）第71条</v>
      </c>
      <c r="BM15" s="37" t="str">
        <f>"ITEM"&amp;$BM$4&amp;"="&amp;IF(TRIM($AP15)="","",IF(ISERROR(MATCH($AP15,$CA$3:$CA$4,0)),"INPUT_ERROR",MATCH($AP15,$CA$3:$CA$4,0)))</f>
        <v>ITEM5=1</v>
      </c>
      <c r="BN15" s="37" t="str">
        <f>"ITEM"&amp;$BN$4&amp;"="&amp;IF(TRIM($AU15)="","",$AU15)</f>
        <v>ITEM6=</v>
      </c>
    </row>
    <row r="16" spans="1:79" ht="203.4" customHeight="1">
      <c r="A16" s="200">
        <v>45383</v>
      </c>
      <c r="B16" s="201"/>
      <c r="C16" s="201"/>
      <c r="D16" s="202"/>
      <c r="E16" s="203" t="s">
        <v>228</v>
      </c>
      <c r="F16" s="204"/>
      <c r="G16" s="204"/>
      <c r="H16" s="204"/>
      <c r="I16" s="204"/>
      <c r="J16" s="204"/>
      <c r="K16" s="204"/>
      <c r="L16" s="204"/>
      <c r="M16" s="205"/>
      <c r="N16" s="203" t="s">
        <v>229</v>
      </c>
      <c r="O16" s="204"/>
      <c r="P16" s="204"/>
      <c r="Q16" s="204"/>
      <c r="R16" s="204"/>
      <c r="S16" s="204"/>
      <c r="T16" s="204"/>
      <c r="U16" s="204"/>
      <c r="V16" s="204"/>
      <c r="W16" s="204"/>
      <c r="X16" s="204"/>
      <c r="Y16" s="204"/>
      <c r="Z16" s="204"/>
      <c r="AA16" s="205"/>
      <c r="AB16" s="203" t="s">
        <v>230</v>
      </c>
      <c r="AC16" s="204"/>
      <c r="AD16" s="204"/>
      <c r="AE16" s="204"/>
      <c r="AF16" s="204"/>
      <c r="AG16" s="204"/>
      <c r="AH16" s="204"/>
      <c r="AI16" s="204"/>
      <c r="AJ16" s="204"/>
      <c r="AK16" s="204"/>
      <c r="AL16" s="204"/>
      <c r="AM16" s="204"/>
      <c r="AN16" s="204"/>
      <c r="AO16" s="205"/>
      <c r="AP16" s="206" t="s">
        <v>148</v>
      </c>
      <c r="AQ16" s="207"/>
      <c r="AR16" s="207"/>
      <c r="AS16" s="207"/>
      <c r="AT16" s="208"/>
      <c r="AU16" s="203"/>
      <c r="AV16" s="204"/>
      <c r="AW16" s="204"/>
      <c r="AX16" s="204"/>
      <c r="AY16" s="204"/>
      <c r="AZ16" s="204"/>
      <c r="BA16" s="204"/>
      <c r="BB16" s="204"/>
      <c r="BC16" s="205"/>
      <c r="BI16" s="37" t="str">
        <f>"ITEM" &amp; $BI$4 &amp; "=" &amp; IF(TRIM($A16)="","",TEXT($A16,"yyyymmdd"))</f>
        <v>ITEM1=20240401</v>
      </c>
      <c r="BJ16" s="37" t="str">
        <f>"ITEM"&amp;$BJ$4&amp;"="&amp;IF(TRIM($E16)="","",$E16)</f>
        <v>ITEM2=4.情報提供ネットワークシステムによる情報連携　②法令上の根拠</v>
      </c>
      <c r="BK16" s="37" t="str">
        <f>"ITEM"&amp;$BK$4&amp;"="&amp;IF(TRIM($N16)="","",$N16)</f>
        <v>ITEM3=（情報提供）
・番号法第19条第8号
　別表第二　26、56の2、87の項
・番号法別表第二の主務省令で定める事務及び情報を定める命令（平成２６年内閣府・総務省令第７号）　　　
　　第19条第1号リ及び第2号から第6号まで
　　第30条第1号ト、第2号及び第3号ト
　　第44条第1号リ及び第2号から第6号まで
（情報照会）
・番号法第19条第8号
　別表第二　120の項
・番号法別表第二の主務省令で定める事務及び情報を定める命令（平成２６年内閣府・総務省令第７号）　第59条の3</v>
      </c>
      <c r="BL16" s="37" t="str">
        <f>"ITEM"&amp;$BL$4&amp;"="&amp;IF(TRIM($AB16)="","",$AB16)</f>
        <v>ITEM4=（情報照会）
・番号法第19条第8号　　
　別表第二　120の項
・番号法別表第二の主務省令で定める事務及び情報を定める命令（平成２６年内閣府・総務省令第７号）　第59条の3
（情報提供）
・番号法第19条第8号
　別表第二の10、14、26、55、56の2、79、87、108の項
・番号法別表第二の主務省令で定める事務及び情報を定める命令（平成２６年内閣府・総務省令第７号）　第9条、第11条、第19条、第29条、第30条、第42条、第44条及び第55条</v>
      </c>
      <c r="BM16" s="37" t="str">
        <f>"ITEM"&amp;$BM$4&amp;"="&amp;IF(TRIM($AP16)="","",IF(ISERROR(MATCH($AP16,$CA$3:$CA$4,0)),"INPUT_ERROR",MATCH($AP16,$CA$3:$CA$4,0)))</f>
        <v>ITEM5=1</v>
      </c>
      <c r="BN16" s="37" t="str">
        <f>"ITEM"&amp;$BN$4&amp;"="&amp;IF(TRIM($AU16)="","",$AU16)</f>
        <v>ITEM6=</v>
      </c>
    </row>
    <row r="17" spans="1:66" ht="66.599999999999994" customHeight="1">
      <c r="A17" s="200">
        <v>45383</v>
      </c>
      <c r="B17" s="201"/>
      <c r="C17" s="201"/>
      <c r="D17" s="202"/>
      <c r="E17" s="203" t="s">
        <v>231</v>
      </c>
      <c r="F17" s="204"/>
      <c r="G17" s="204"/>
      <c r="H17" s="204"/>
      <c r="I17" s="204"/>
      <c r="J17" s="204"/>
      <c r="K17" s="204"/>
      <c r="L17" s="204"/>
      <c r="M17" s="205"/>
      <c r="N17" s="203" t="s">
        <v>232</v>
      </c>
      <c r="O17" s="204"/>
      <c r="P17" s="204"/>
      <c r="Q17" s="204"/>
      <c r="R17" s="204"/>
      <c r="S17" s="204"/>
      <c r="T17" s="204"/>
      <c r="U17" s="204"/>
      <c r="V17" s="204"/>
      <c r="W17" s="204"/>
      <c r="X17" s="204"/>
      <c r="Y17" s="204"/>
      <c r="Z17" s="204"/>
      <c r="AA17" s="205"/>
      <c r="AB17" s="203" t="s">
        <v>197</v>
      </c>
      <c r="AC17" s="204"/>
      <c r="AD17" s="204"/>
      <c r="AE17" s="204"/>
      <c r="AF17" s="204"/>
      <c r="AG17" s="204"/>
      <c r="AH17" s="204"/>
      <c r="AI17" s="204"/>
      <c r="AJ17" s="204"/>
      <c r="AK17" s="204"/>
      <c r="AL17" s="204"/>
      <c r="AM17" s="204"/>
      <c r="AN17" s="204"/>
      <c r="AO17" s="205"/>
      <c r="AP17" s="206" t="s">
        <v>149</v>
      </c>
      <c r="AQ17" s="207"/>
      <c r="AR17" s="207"/>
      <c r="AS17" s="207"/>
      <c r="AT17" s="208"/>
      <c r="AU17" s="203" t="s">
        <v>184</v>
      </c>
      <c r="AV17" s="204"/>
      <c r="AW17" s="204"/>
      <c r="AX17" s="204"/>
      <c r="AY17" s="204"/>
      <c r="AZ17" s="204"/>
      <c r="BA17" s="204"/>
      <c r="BB17" s="204"/>
      <c r="BC17" s="205"/>
      <c r="BI17" s="37" t="str">
        <f>"ITEM" &amp; $BI$4 &amp; "=" &amp; IF(TRIM($A17)="","",TEXT($A17,"yyyymmdd"))</f>
        <v>ITEM1=20240401</v>
      </c>
      <c r="BJ17" s="37" t="str">
        <f>"ITEM"&amp;$BJ$4&amp;"="&amp;IF(TRIM($E17)="","",$E17)</f>
        <v>ITEM2=Ⅱしきい値判断項目
1.対象人数
2.取扱者数
いつ時点の計数か</v>
      </c>
      <c r="BK17" s="37" t="str">
        <f>"ITEM"&amp;$BK$4&amp;"="&amp;IF(TRIM($N17)="","",$N17)</f>
        <v>ITEM3=令和2年4月1日時点</v>
      </c>
      <c r="BL17" s="37" t="str">
        <f>"ITEM"&amp;$BL$4&amp;"="&amp;IF(TRIM($AB17)="","",$AB17)</f>
        <v>ITEM4=令和6年3月1日時点</v>
      </c>
      <c r="BM17" s="37" t="str">
        <f>"ITEM"&amp;$BM$4&amp;"="&amp;IF(TRIM($AP17)="","",IF(ISERROR(MATCH($AP17,$CA$3:$CA$4,0)),"INPUT_ERROR",MATCH($AP17,$CA$3:$CA$4,0)))</f>
        <v>ITEM5=2</v>
      </c>
      <c r="BN17" s="37" t="str">
        <f>"ITEM"&amp;$BN$4&amp;"="&amp;IF(TRIM($AU17)="","",$AU17)</f>
        <v>ITEM6=更新</v>
      </c>
    </row>
    <row r="18" spans="1:66" s="51" customFormat="1" ht="311.39999999999998" customHeight="1">
      <c r="A18" s="215">
        <v>45719</v>
      </c>
      <c r="B18" s="216"/>
      <c r="C18" s="216"/>
      <c r="D18" s="217"/>
      <c r="E18" s="218" t="s">
        <v>182</v>
      </c>
      <c r="F18" s="219"/>
      <c r="G18" s="219"/>
      <c r="H18" s="219"/>
      <c r="I18" s="219"/>
      <c r="J18" s="219"/>
      <c r="K18" s="219"/>
      <c r="L18" s="219"/>
      <c r="M18" s="220"/>
      <c r="N18" s="218" t="s">
        <v>181</v>
      </c>
      <c r="O18" s="219"/>
      <c r="P18" s="219"/>
      <c r="Q18" s="219"/>
      <c r="R18" s="219"/>
      <c r="S18" s="219"/>
      <c r="T18" s="219"/>
      <c r="U18" s="219"/>
      <c r="V18" s="219"/>
      <c r="W18" s="219"/>
      <c r="X18" s="219"/>
      <c r="Y18" s="219"/>
      <c r="Z18" s="219"/>
      <c r="AA18" s="220"/>
      <c r="AB18" s="209" t="s">
        <v>235</v>
      </c>
      <c r="AC18" s="210"/>
      <c r="AD18" s="210"/>
      <c r="AE18" s="210"/>
      <c r="AF18" s="210"/>
      <c r="AG18" s="210"/>
      <c r="AH18" s="210"/>
      <c r="AI18" s="210"/>
      <c r="AJ18" s="210"/>
      <c r="AK18" s="210"/>
      <c r="AL18" s="210"/>
      <c r="AM18" s="210"/>
      <c r="AN18" s="210"/>
      <c r="AO18" s="211"/>
      <c r="AP18" s="224" t="s">
        <v>148</v>
      </c>
      <c r="AQ18" s="225"/>
      <c r="AR18" s="225"/>
      <c r="AS18" s="225"/>
      <c r="AT18" s="226"/>
      <c r="AU18" s="224"/>
      <c r="AV18" s="225"/>
      <c r="AW18" s="225"/>
      <c r="AX18" s="225"/>
      <c r="AY18" s="225"/>
      <c r="AZ18" s="225"/>
      <c r="BA18" s="225"/>
      <c r="BB18" s="225"/>
      <c r="BC18" s="226"/>
      <c r="BI18" s="51" t="str">
        <f t="shared" si="0"/>
        <v>ITEM1=20250303</v>
      </c>
      <c r="BJ18" s="51" t="str">
        <f t="shared" si="1"/>
        <v>ITEM2=Ⅰ　関連情報
１．特定個人情報ファイルを取り扱う事務
②事務の概要</v>
      </c>
      <c r="BK18" s="51" t="str">
        <f t="shared" si="2"/>
        <v>ITEM3=指定難病患者のうち、認定基準を満たす者に対して医療受給者証を交付の上、医療費助成を行う。
支給認定に際しては、患者の属する世帯の住民税の課税状況に応じ、自己負担限度額を決定する。
その他、患者の住所・氏名・生年月日その他情報を、医療受給者証等に反映させる。</v>
      </c>
      <c r="BL18" s="51" t="str">
        <f t="shared" si="3"/>
        <v>ITEM4=指定難病患者のうち、認定基準を満たす者に対して医療受給者証を交付の上、医療費助成を行う。支給認定に際しては、患者の属する世帯の住民税の課税状況に応じ、自己負担限度額を決定する。その他、患者の住所・氏名・生年月日その他情報を、医療受給者証等に反映させる他、申請に応じて要支援者に対する証明に関する情報を提供する。また、次のとおりPublic Medical  Hub（PMH）を活用した情報連携を行う。
＜Public Medical Hub（PMH）を活用した情報連携に係る指定難病医療費の支給に関する事務＞
・情報連携のため、本府は、Public Medical Hub（PMH）へ本事務に係る対象者の個人番号を含む対象者情報、公費資格情報の紐付け及び登録を行う。
・住民は、マイナポータルを介して、自身の本事務に係る公費医療費助成の資格情報の取得/閲覧が可能となる。
・住民が、医療機関受診時に公費医療費助成の給付を受ける際に、従来の紙の受給者証に代えて、マイナンバーカードをオンライン資格確認端末で用いることにより、資格情報を医療機関が取得/閲覧することが可能となる。</v>
      </c>
      <c r="BM18" s="51" t="str">
        <f t="shared" si="4"/>
        <v>ITEM5=1</v>
      </c>
      <c r="BN18" s="51" t="str">
        <f t="shared" si="5"/>
        <v>ITEM6=</v>
      </c>
    </row>
    <row r="19" spans="1:66" s="51" customFormat="1" ht="67.8" customHeight="1">
      <c r="A19" s="215">
        <v>45719</v>
      </c>
      <c r="B19" s="216"/>
      <c r="C19" s="216"/>
      <c r="D19" s="217"/>
      <c r="E19" s="218" t="s">
        <v>194</v>
      </c>
      <c r="F19" s="219"/>
      <c r="G19" s="219"/>
      <c r="H19" s="219"/>
      <c r="I19" s="219"/>
      <c r="J19" s="219"/>
      <c r="K19" s="219"/>
      <c r="L19" s="219"/>
      <c r="M19" s="220"/>
      <c r="N19" s="218" t="s">
        <v>183</v>
      </c>
      <c r="O19" s="219"/>
      <c r="P19" s="219"/>
      <c r="Q19" s="219"/>
      <c r="R19" s="219"/>
      <c r="S19" s="219"/>
      <c r="T19" s="219"/>
      <c r="U19" s="219"/>
      <c r="V19" s="219"/>
      <c r="W19" s="219"/>
      <c r="X19" s="219"/>
      <c r="Y19" s="219"/>
      <c r="Z19" s="219"/>
      <c r="AA19" s="220"/>
      <c r="AB19" s="218" t="s">
        <v>187</v>
      </c>
      <c r="AC19" s="219"/>
      <c r="AD19" s="219"/>
      <c r="AE19" s="219"/>
      <c r="AF19" s="219"/>
      <c r="AG19" s="219"/>
      <c r="AH19" s="219"/>
      <c r="AI19" s="219"/>
      <c r="AJ19" s="219"/>
      <c r="AK19" s="219"/>
      <c r="AL19" s="219"/>
      <c r="AM19" s="219"/>
      <c r="AN19" s="219"/>
      <c r="AO19" s="220"/>
      <c r="AP19" s="224" t="s">
        <v>148</v>
      </c>
      <c r="AQ19" s="225"/>
      <c r="AR19" s="225"/>
      <c r="AS19" s="225"/>
      <c r="AT19" s="226"/>
      <c r="AU19" s="218"/>
      <c r="AV19" s="219"/>
      <c r="AW19" s="219"/>
      <c r="AX19" s="219"/>
      <c r="AY19" s="219"/>
      <c r="AZ19" s="219"/>
      <c r="BA19" s="219"/>
      <c r="BB19" s="219"/>
      <c r="BC19" s="220"/>
      <c r="BI19" s="51" t="str">
        <f t="shared" si="0"/>
        <v>ITEM1=20250303</v>
      </c>
      <c r="BJ19" s="51" t="str">
        <f t="shared" si="1"/>
        <v>ITEM2=Ⅰ　関連情報
１．特定個人情報ファイルを取り扱う事務
③システムの名称</v>
      </c>
      <c r="BK19" s="51" t="str">
        <f t="shared" si="2"/>
        <v>ITEM3=大阪府公費負担医療給付システム、団体内統合宛名システム、中間サーバー、住民基本台帳ネットワークシステム</v>
      </c>
      <c r="BL19" s="51" t="str">
        <f t="shared" si="3"/>
        <v>ITEM4=大阪府公費負担医療給付システム、団体内統合宛名システム、中間サーバー、住民基本台帳ネットワークシステム、Public Medical Hub（PMH）</v>
      </c>
      <c r="BM19" s="51" t="str">
        <f t="shared" si="4"/>
        <v>ITEM5=1</v>
      </c>
      <c r="BN19" s="51" t="str">
        <f t="shared" si="5"/>
        <v>ITEM6=</v>
      </c>
    </row>
    <row r="20" spans="1:66" s="51" customFormat="1" ht="97.8" customHeight="1">
      <c r="A20" s="215">
        <v>45719</v>
      </c>
      <c r="B20" s="216"/>
      <c r="C20" s="216"/>
      <c r="D20" s="217"/>
      <c r="E20" s="218" t="s">
        <v>189</v>
      </c>
      <c r="F20" s="219"/>
      <c r="G20" s="219"/>
      <c r="H20" s="219"/>
      <c r="I20" s="219"/>
      <c r="J20" s="219"/>
      <c r="K20" s="219"/>
      <c r="L20" s="219"/>
      <c r="M20" s="220"/>
      <c r="N20" s="218" t="s">
        <v>190</v>
      </c>
      <c r="O20" s="219"/>
      <c r="P20" s="219"/>
      <c r="Q20" s="219"/>
      <c r="R20" s="219"/>
      <c r="S20" s="219"/>
      <c r="T20" s="219"/>
      <c r="U20" s="219"/>
      <c r="V20" s="219"/>
      <c r="W20" s="219"/>
      <c r="X20" s="219"/>
      <c r="Y20" s="219"/>
      <c r="Z20" s="219"/>
      <c r="AA20" s="220"/>
      <c r="AB20" s="218" t="s">
        <v>199</v>
      </c>
      <c r="AC20" s="219"/>
      <c r="AD20" s="219"/>
      <c r="AE20" s="219"/>
      <c r="AF20" s="219"/>
      <c r="AG20" s="219"/>
      <c r="AH20" s="219"/>
      <c r="AI20" s="219"/>
      <c r="AJ20" s="219"/>
      <c r="AK20" s="219"/>
      <c r="AL20" s="219"/>
      <c r="AM20" s="219"/>
      <c r="AN20" s="219"/>
      <c r="AO20" s="220"/>
      <c r="AP20" s="224" t="s">
        <v>149</v>
      </c>
      <c r="AQ20" s="225"/>
      <c r="AR20" s="225"/>
      <c r="AS20" s="225"/>
      <c r="AT20" s="226"/>
      <c r="AU20" s="209" t="s">
        <v>233</v>
      </c>
      <c r="AV20" s="210"/>
      <c r="AW20" s="210"/>
      <c r="AX20" s="210"/>
      <c r="AY20" s="210"/>
      <c r="AZ20" s="210"/>
      <c r="BA20" s="210"/>
      <c r="BB20" s="210"/>
      <c r="BC20" s="211"/>
      <c r="BI20" s="51" t="str">
        <f t="shared" si="0"/>
        <v>ITEM1=20250303</v>
      </c>
      <c r="BJ20" s="51" t="str">
        <f t="shared" si="1"/>
        <v>ITEM2=Ⅰ　関連情報
３．個人番号の利用</v>
      </c>
      <c r="BK20" s="51" t="str">
        <f t="shared" si="2"/>
        <v>ITEM3=・行政手続における特定の個人を識別するための番号の利用等に関する法律（平成２５年法律第２７号。以下、「番号法」という。）第9条第1項　別表第一の98の項
・番号法別表の主務省令で定める事務を定める命令（平成２６年内閣府・総務省令第５号）第71条</v>
      </c>
      <c r="BL20" s="51" t="str">
        <f t="shared" si="3"/>
        <v>ITEM4=・番号法第9条第1項　別表　131の項
・番号法別表の主務省令で定める事務を定める命令　　第71条各号
・番号法19条６号</v>
      </c>
      <c r="BM20" s="51" t="str">
        <f t="shared" si="4"/>
        <v>ITEM5=2</v>
      </c>
      <c r="BN20" s="51" t="str">
        <f t="shared" si="5"/>
        <v>ITEM6=法改正に伴う変更</v>
      </c>
    </row>
    <row r="21" spans="1:66" s="51" customFormat="1" ht="166.2" customHeight="1">
      <c r="A21" s="215">
        <v>45719</v>
      </c>
      <c r="B21" s="216"/>
      <c r="C21" s="216"/>
      <c r="D21" s="217"/>
      <c r="E21" s="218" t="s">
        <v>193</v>
      </c>
      <c r="F21" s="219"/>
      <c r="G21" s="219"/>
      <c r="H21" s="219"/>
      <c r="I21" s="219"/>
      <c r="J21" s="219"/>
      <c r="K21" s="219"/>
      <c r="L21" s="219"/>
      <c r="M21" s="220"/>
      <c r="N21" s="218" t="s">
        <v>191</v>
      </c>
      <c r="O21" s="219"/>
      <c r="P21" s="219"/>
      <c r="Q21" s="219"/>
      <c r="R21" s="219"/>
      <c r="S21" s="219"/>
      <c r="T21" s="219"/>
      <c r="U21" s="219"/>
      <c r="V21" s="219"/>
      <c r="W21" s="219"/>
      <c r="X21" s="219"/>
      <c r="Y21" s="219"/>
      <c r="Z21" s="219"/>
      <c r="AA21" s="220"/>
      <c r="AB21" s="218" t="s">
        <v>198</v>
      </c>
      <c r="AC21" s="219"/>
      <c r="AD21" s="219"/>
      <c r="AE21" s="219"/>
      <c r="AF21" s="219"/>
      <c r="AG21" s="219"/>
      <c r="AH21" s="219"/>
      <c r="AI21" s="219"/>
      <c r="AJ21" s="219"/>
      <c r="AK21" s="219"/>
      <c r="AL21" s="219"/>
      <c r="AM21" s="219"/>
      <c r="AN21" s="219"/>
      <c r="AO21" s="220"/>
      <c r="AP21" s="224" t="s">
        <v>149</v>
      </c>
      <c r="AQ21" s="225"/>
      <c r="AR21" s="225"/>
      <c r="AS21" s="225"/>
      <c r="AT21" s="226"/>
      <c r="AU21" s="209" t="s">
        <v>233</v>
      </c>
      <c r="AV21" s="210"/>
      <c r="AW21" s="210"/>
      <c r="AX21" s="210"/>
      <c r="AY21" s="210"/>
      <c r="AZ21" s="210"/>
      <c r="BA21" s="210"/>
      <c r="BB21" s="210"/>
      <c r="BC21" s="211"/>
      <c r="BI21" s="51" t="str">
        <f t="shared" si="0"/>
        <v>ITEM1=20250303</v>
      </c>
      <c r="BJ21" s="51" t="str">
        <f t="shared" si="1"/>
        <v>ITEM2=Ⅰ　関連情報
４．情報提供ネットワークシステムによる情報連携
②法令上の根拠</v>
      </c>
      <c r="BK21" s="51" t="str">
        <f t="shared" si="2"/>
        <v>ITEM3=（情報照会）
・番号法第19条第8号　　別表第二　120の項
・番号法別表第二の主務省令で定める事務及び情報を定める命令（平成２６年内閣府・総務省令第７号）　　第59条の3
（情報提供）
・番号法第19条第8号　　別表第二　10、14、26、55、56の2、79、87、108の項
・番号法別表第二の主務省令で定める事務及び情報を定める命令（平成２６年内閣府・総務省令第７号）　　第9条、第11条、第19条、第29条、第30条、第42条、第44条及び第55条
　　</v>
      </c>
      <c r="BL21" s="51" t="str">
        <f t="shared" si="3"/>
        <v>ITEM4=（情報照会）
番号法第19条第８号に基づく主務省令第２条の表 158の項
（情報提供）
番号法第19条第８号に基づく主務省令第２条の表 42、80、125、161の項</v>
      </c>
      <c r="BM21" s="51" t="str">
        <f t="shared" si="4"/>
        <v>ITEM5=2</v>
      </c>
      <c r="BN21" s="51" t="str">
        <f t="shared" si="5"/>
        <v>ITEM6=法改正に伴う変更</v>
      </c>
    </row>
    <row r="22" spans="1:66" s="51" customFormat="1" ht="48.6" customHeight="1">
      <c r="A22" s="215">
        <v>45719</v>
      </c>
      <c r="B22" s="216"/>
      <c r="C22" s="216"/>
      <c r="D22" s="217"/>
      <c r="E22" s="209" t="s">
        <v>195</v>
      </c>
      <c r="F22" s="210"/>
      <c r="G22" s="210"/>
      <c r="H22" s="210"/>
      <c r="I22" s="210"/>
      <c r="J22" s="210"/>
      <c r="K22" s="210"/>
      <c r="L22" s="210"/>
      <c r="M22" s="211"/>
      <c r="N22" s="209" t="s">
        <v>197</v>
      </c>
      <c r="O22" s="210"/>
      <c r="P22" s="210"/>
      <c r="Q22" s="210"/>
      <c r="R22" s="210"/>
      <c r="S22" s="210"/>
      <c r="T22" s="210"/>
      <c r="U22" s="210"/>
      <c r="V22" s="210"/>
      <c r="W22" s="210"/>
      <c r="X22" s="210"/>
      <c r="Y22" s="210"/>
      <c r="Z22" s="210"/>
      <c r="AA22" s="211"/>
      <c r="AB22" s="209" t="s">
        <v>185</v>
      </c>
      <c r="AC22" s="210"/>
      <c r="AD22" s="210"/>
      <c r="AE22" s="210"/>
      <c r="AF22" s="210"/>
      <c r="AG22" s="210"/>
      <c r="AH22" s="210"/>
      <c r="AI22" s="210"/>
      <c r="AJ22" s="210"/>
      <c r="AK22" s="210"/>
      <c r="AL22" s="210"/>
      <c r="AM22" s="210"/>
      <c r="AN22" s="210"/>
      <c r="AO22" s="211"/>
      <c r="AP22" s="221" t="s">
        <v>149</v>
      </c>
      <c r="AQ22" s="222"/>
      <c r="AR22" s="222"/>
      <c r="AS22" s="222"/>
      <c r="AT22" s="223"/>
      <c r="AU22" s="209" t="s">
        <v>184</v>
      </c>
      <c r="AV22" s="210"/>
      <c r="AW22" s="210"/>
      <c r="AX22" s="210"/>
      <c r="AY22" s="210"/>
      <c r="AZ22" s="210"/>
      <c r="BA22" s="210"/>
      <c r="BB22" s="210"/>
      <c r="BC22" s="211"/>
      <c r="BI22" s="51" t="str">
        <f t="shared" si="0"/>
        <v>ITEM1=20250303</v>
      </c>
      <c r="BJ22" s="51" t="str">
        <f t="shared" si="1"/>
        <v>ITEM2=Ⅱしきい値判断項目
1.対象人数
いつ時点の計数か</v>
      </c>
      <c r="BK22" s="51" t="str">
        <f t="shared" si="2"/>
        <v>ITEM3=令和6年3月1日時点</v>
      </c>
      <c r="BL22" s="51" t="str">
        <f t="shared" si="3"/>
        <v>ITEM4=令和7年2月7日時点</v>
      </c>
      <c r="BM22" s="51" t="str">
        <f t="shared" si="4"/>
        <v>ITEM5=2</v>
      </c>
      <c r="BN22" s="51" t="str">
        <f t="shared" si="5"/>
        <v>ITEM6=更新</v>
      </c>
    </row>
    <row r="23" spans="1:66" s="51" customFormat="1" ht="49.2" customHeight="1">
      <c r="A23" s="215">
        <v>45719</v>
      </c>
      <c r="B23" s="216"/>
      <c r="C23" s="216"/>
      <c r="D23" s="217"/>
      <c r="E23" s="209" t="s">
        <v>196</v>
      </c>
      <c r="F23" s="210"/>
      <c r="G23" s="210"/>
      <c r="H23" s="210"/>
      <c r="I23" s="210"/>
      <c r="J23" s="210"/>
      <c r="K23" s="210"/>
      <c r="L23" s="210"/>
      <c r="M23" s="211"/>
      <c r="N23" s="209" t="s">
        <v>197</v>
      </c>
      <c r="O23" s="210"/>
      <c r="P23" s="210"/>
      <c r="Q23" s="210"/>
      <c r="R23" s="210"/>
      <c r="S23" s="210"/>
      <c r="T23" s="210"/>
      <c r="U23" s="210"/>
      <c r="V23" s="210"/>
      <c r="W23" s="210"/>
      <c r="X23" s="210"/>
      <c r="Y23" s="210"/>
      <c r="Z23" s="210"/>
      <c r="AA23" s="211"/>
      <c r="AB23" s="209" t="s">
        <v>185</v>
      </c>
      <c r="AC23" s="210"/>
      <c r="AD23" s="210"/>
      <c r="AE23" s="210"/>
      <c r="AF23" s="210"/>
      <c r="AG23" s="210"/>
      <c r="AH23" s="210"/>
      <c r="AI23" s="210"/>
      <c r="AJ23" s="210"/>
      <c r="AK23" s="210"/>
      <c r="AL23" s="210"/>
      <c r="AM23" s="210"/>
      <c r="AN23" s="210"/>
      <c r="AO23" s="211"/>
      <c r="AP23" s="221" t="s">
        <v>149</v>
      </c>
      <c r="AQ23" s="222"/>
      <c r="AR23" s="222"/>
      <c r="AS23" s="222"/>
      <c r="AT23" s="223"/>
      <c r="AU23" s="209" t="s">
        <v>184</v>
      </c>
      <c r="AV23" s="210"/>
      <c r="AW23" s="210"/>
      <c r="AX23" s="210"/>
      <c r="AY23" s="210"/>
      <c r="AZ23" s="210"/>
      <c r="BA23" s="210"/>
      <c r="BB23" s="210"/>
      <c r="BC23" s="211"/>
      <c r="BI23" s="51" t="str">
        <f t="shared" si="0"/>
        <v>ITEM1=20250303</v>
      </c>
      <c r="BJ23" s="51" t="str">
        <f t="shared" si="1"/>
        <v>ITEM2=Ⅱしきい値判断項目
2.取扱者数
いつ時点の計数か</v>
      </c>
      <c r="BK23" s="51" t="str">
        <f t="shared" si="2"/>
        <v>ITEM3=令和6年3月1日時点</v>
      </c>
      <c r="BL23" s="51" t="str">
        <f t="shared" si="3"/>
        <v>ITEM4=令和7年2月7日時点</v>
      </c>
      <c r="BM23" s="51" t="str">
        <f t="shared" si="4"/>
        <v>ITEM5=2</v>
      </c>
      <c r="BN23" s="51" t="str">
        <f t="shared" si="5"/>
        <v>ITEM6=更新</v>
      </c>
    </row>
    <row r="24" spans="1:66" s="51" customFormat="1" ht="39" customHeight="1">
      <c r="A24" s="215">
        <v>45719</v>
      </c>
      <c r="B24" s="216"/>
      <c r="C24" s="216"/>
      <c r="D24" s="217"/>
      <c r="E24" s="218" t="s">
        <v>162</v>
      </c>
      <c r="F24" s="219"/>
      <c r="G24" s="219"/>
      <c r="H24" s="219"/>
      <c r="I24" s="219"/>
      <c r="J24" s="219"/>
      <c r="K24" s="219"/>
      <c r="L24" s="219"/>
      <c r="M24" s="220"/>
      <c r="N24" s="218" t="s">
        <v>164</v>
      </c>
      <c r="O24" s="219"/>
      <c r="P24" s="219"/>
      <c r="Q24" s="219"/>
      <c r="R24" s="219"/>
      <c r="S24" s="219"/>
      <c r="T24" s="219"/>
      <c r="U24" s="219"/>
      <c r="V24" s="219"/>
      <c r="W24" s="219"/>
      <c r="X24" s="219"/>
      <c r="Y24" s="219"/>
      <c r="Z24" s="219"/>
      <c r="AA24" s="220"/>
      <c r="AB24" s="218" t="s">
        <v>166</v>
      </c>
      <c r="AC24" s="219"/>
      <c r="AD24" s="219"/>
      <c r="AE24" s="219"/>
      <c r="AF24" s="219"/>
      <c r="AG24" s="219"/>
      <c r="AH24" s="219"/>
      <c r="AI24" s="219"/>
      <c r="AJ24" s="219"/>
      <c r="AK24" s="219"/>
      <c r="AL24" s="219"/>
      <c r="AM24" s="219"/>
      <c r="AN24" s="219"/>
      <c r="AO24" s="220"/>
      <c r="AP24" s="221" t="s">
        <v>148</v>
      </c>
      <c r="AQ24" s="222"/>
      <c r="AR24" s="222"/>
      <c r="AS24" s="222"/>
      <c r="AT24" s="223"/>
      <c r="AU24" s="218" t="s">
        <v>165</v>
      </c>
      <c r="AV24" s="219"/>
      <c r="AW24" s="219"/>
      <c r="AX24" s="219"/>
      <c r="AY24" s="219"/>
      <c r="AZ24" s="219"/>
      <c r="BA24" s="219"/>
      <c r="BB24" s="219"/>
      <c r="BC24" s="220"/>
      <c r="BI24" s="51" t="str">
        <f t="shared" si="0"/>
        <v>ITEM1=20250303</v>
      </c>
      <c r="BJ24" s="51" t="str">
        <f t="shared" si="1"/>
        <v>ITEM2=Ⅳリスク対策
８　人手を介在させる作業</v>
      </c>
      <c r="BK24" s="51" t="str">
        <f t="shared" si="2"/>
        <v>ITEM3=（新規項目）</v>
      </c>
      <c r="BL24" s="51" t="str">
        <f t="shared" si="3"/>
        <v>ITEM4=記載のとおり</v>
      </c>
      <c r="BM24" s="51" t="str">
        <f t="shared" si="4"/>
        <v>ITEM5=1</v>
      </c>
      <c r="BN24" s="51" t="str">
        <f t="shared" si="5"/>
        <v>ITEM6=様式改正に伴う追加</v>
      </c>
    </row>
    <row r="25" spans="1:66" s="51" customFormat="1" ht="54" customHeight="1">
      <c r="A25" s="215">
        <v>45719</v>
      </c>
      <c r="B25" s="216"/>
      <c r="C25" s="216"/>
      <c r="D25" s="217"/>
      <c r="E25" s="218" t="s">
        <v>163</v>
      </c>
      <c r="F25" s="219"/>
      <c r="G25" s="219"/>
      <c r="H25" s="219"/>
      <c r="I25" s="219"/>
      <c r="J25" s="219"/>
      <c r="K25" s="219"/>
      <c r="L25" s="219"/>
      <c r="M25" s="220"/>
      <c r="N25" s="218" t="s">
        <v>164</v>
      </c>
      <c r="O25" s="219"/>
      <c r="P25" s="219"/>
      <c r="Q25" s="219"/>
      <c r="R25" s="219"/>
      <c r="S25" s="219"/>
      <c r="T25" s="219"/>
      <c r="U25" s="219"/>
      <c r="V25" s="219"/>
      <c r="W25" s="219"/>
      <c r="X25" s="219"/>
      <c r="Y25" s="219"/>
      <c r="Z25" s="219"/>
      <c r="AA25" s="220"/>
      <c r="AB25" s="218" t="s">
        <v>166</v>
      </c>
      <c r="AC25" s="219"/>
      <c r="AD25" s="219"/>
      <c r="AE25" s="219"/>
      <c r="AF25" s="219"/>
      <c r="AG25" s="219"/>
      <c r="AH25" s="219"/>
      <c r="AI25" s="219"/>
      <c r="AJ25" s="219"/>
      <c r="AK25" s="219"/>
      <c r="AL25" s="219"/>
      <c r="AM25" s="219"/>
      <c r="AN25" s="219"/>
      <c r="AO25" s="220"/>
      <c r="AP25" s="221" t="s">
        <v>148</v>
      </c>
      <c r="AQ25" s="222"/>
      <c r="AR25" s="222"/>
      <c r="AS25" s="222"/>
      <c r="AT25" s="223"/>
      <c r="AU25" s="218" t="s">
        <v>165</v>
      </c>
      <c r="AV25" s="219"/>
      <c r="AW25" s="219"/>
      <c r="AX25" s="219"/>
      <c r="AY25" s="219"/>
      <c r="AZ25" s="219"/>
      <c r="BA25" s="219"/>
      <c r="BB25" s="219"/>
      <c r="BC25" s="220"/>
      <c r="BI25" s="51" t="str">
        <f t="shared" si="0"/>
        <v>ITEM1=20250303</v>
      </c>
      <c r="BJ25" s="51" t="str">
        <f t="shared" si="1"/>
        <v>ITEM2=Ⅳリスク対策
11　最も優先度が高いと考え
られる対策</v>
      </c>
      <c r="BK25" s="51" t="str">
        <f t="shared" si="2"/>
        <v>ITEM3=（新規項目）</v>
      </c>
      <c r="BL25" s="51" t="str">
        <f t="shared" si="3"/>
        <v>ITEM4=記載のとおり</v>
      </c>
      <c r="BM25" s="51" t="str">
        <f t="shared" si="4"/>
        <v>ITEM5=1</v>
      </c>
      <c r="BN25" s="51" t="str">
        <f t="shared" si="5"/>
        <v>ITEM6=様式改正に伴う追加</v>
      </c>
    </row>
    <row r="26" spans="1:66" ht="64.2" customHeight="1">
      <c r="A26" s="200"/>
      <c r="B26" s="201"/>
      <c r="C26" s="201"/>
      <c r="D26" s="202"/>
      <c r="E26" s="203" t="s">
        <v>237</v>
      </c>
      <c r="F26" s="204"/>
      <c r="G26" s="204"/>
      <c r="H26" s="204"/>
      <c r="I26" s="204"/>
      <c r="J26" s="204"/>
      <c r="K26" s="204"/>
      <c r="L26" s="204"/>
      <c r="M26" s="205"/>
      <c r="N26" s="203" t="s">
        <v>238</v>
      </c>
      <c r="O26" s="204"/>
      <c r="P26" s="204"/>
      <c r="Q26" s="204"/>
      <c r="R26" s="204"/>
      <c r="S26" s="204"/>
      <c r="T26" s="204"/>
      <c r="U26" s="204"/>
      <c r="V26" s="204"/>
      <c r="W26" s="204"/>
      <c r="X26" s="204"/>
      <c r="Y26" s="204"/>
      <c r="Z26" s="204"/>
      <c r="AA26" s="205"/>
      <c r="AB26" s="203" t="s">
        <v>245</v>
      </c>
      <c r="AC26" s="204"/>
      <c r="AD26" s="204"/>
      <c r="AE26" s="204"/>
      <c r="AF26" s="204"/>
      <c r="AG26" s="204"/>
      <c r="AH26" s="204"/>
      <c r="AI26" s="204"/>
      <c r="AJ26" s="204"/>
      <c r="AK26" s="204"/>
      <c r="AL26" s="204"/>
      <c r="AM26" s="204"/>
      <c r="AN26" s="204"/>
      <c r="AO26" s="205"/>
      <c r="AP26" s="206" t="s">
        <v>148</v>
      </c>
      <c r="AQ26" s="207"/>
      <c r="AR26" s="207"/>
      <c r="AS26" s="207"/>
      <c r="AT26" s="208"/>
      <c r="AU26" s="203"/>
      <c r="AV26" s="204"/>
      <c r="AW26" s="204"/>
      <c r="AX26" s="204"/>
      <c r="AY26" s="204"/>
      <c r="AZ26" s="204"/>
      <c r="BA26" s="204"/>
      <c r="BB26" s="204"/>
      <c r="BC26" s="205"/>
      <c r="BI26" s="37" t="str">
        <f t="shared" si="0"/>
        <v>ITEM1=</v>
      </c>
      <c r="BJ26" s="37" t="str">
        <f t="shared" si="1"/>
        <v>ITEM2=Ⅱしきい値判断項目
1.対象人数
評価対象の事務の対象人数は何人か
いつ時点の計数か</v>
      </c>
      <c r="BK26" s="37" t="str">
        <f t="shared" si="2"/>
        <v>ITEM3=１万人以上１０万人未満
令和７年２月７日</v>
      </c>
      <c r="BL26" s="37" t="str">
        <f t="shared" si="3"/>
        <v>ITEM4=１０万人以上３０万人未満
令和８年８月１日</v>
      </c>
      <c r="BM26" s="37" t="str">
        <f t="shared" si="4"/>
        <v>ITEM5=1</v>
      </c>
      <c r="BN26" s="37" t="str">
        <f t="shared" si="5"/>
        <v>ITEM6=</v>
      </c>
    </row>
    <row r="27" spans="1:66" ht="51" customHeight="1">
      <c r="A27" s="200"/>
      <c r="B27" s="201"/>
      <c r="C27" s="201"/>
      <c r="D27" s="202"/>
      <c r="E27" s="203" t="s">
        <v>246</v>
      </c>
      <c r="F27" s="204"/>
      <c r="G27" s="204"/>
      <c r="H27" s="204"/>
      <c r="I27" s="204"/>
      <c r="J27" s="204"/>
      <c r="K27" s="204"/>
      <c r="L27" s="204"/>
      <c r="M27" s="205"/>
      <c r="N27" s="214">
        <v>45695</v>
      </c>
      <c r="O27" s="204"/>
      <c r="P27" s="204"/>
      <c r="Q27" s="204"/>
      <c r="R27" s="204"/>
      <c r="S27" s="204"/>
      <c r="T27" s="204"/>
      <c r="U27" s="204"/>
      <c r="V27" s="204"/>
      <c r="W27" s="204"/>
      <c r="X27" s="204"/>
      <c r="Y27" s="204"/>
      <c r="Z27" s="204"/>
      <c r="AA27" s="205"/>
      <c r="AB27" s="214">
        <v>45992</v>
      </c>
      <c r="AC27" s="204"/>
      <c r="AD27" s="204"/>
      <c r="AE27" s="204"/>
      <c r="AF27" s="204"/>
      <c r="AG27" s="204"/>
      <c r="AH27" s="204"/>
      <c r="AI27" s="204"/>
      <c r="AJ27" s="204"/>
      <c r="AK27" s="204"/>
      <c r="AL27" s="204"/>
      <c r="AM27" s="204"/>
      <c r="AN27" s="204"/>
      <c r="AO27" s="205"/>
      <c r="AP27" s="206" t="s">
        <v>148</v>
      </c>
      <c r="AQ27" s="207"/>
      <c r="AR27" s="207"/>
      <c r="AS27" s="207"/>
      <c r="AT27" s="208"/>
      <c r="AU27" s="203"/>
      <c r="AV27" s="204"/>
      <c r="AW27" s="204"/>
      <c r="AX27" s="204"/>
      <c r="AY27" s="204"/>
      <c r="AZ27" s="204"/>
      <c r="BA27" s="204"/>
      <c r="BB27" s="204"/>
      <c r="BC27" s="205"/>
      <c r="BI27" s="37" t="str">
        <f t="shared" si="0"/>
        <v>ITEM1=</v>
      </c>
      <c r="BJ27" s="37" t="str">
        <f t="shared" si="1"/>
        <v>ITEM2=Ⅱしきい値判断項目
1.取扱者数
いつ時点の計数か</v>
      </c>
      <c r="BK27" s="37" t="str">
        <f t="shared" si="2"/>
        <v>ITEM3=45695</v>
      </c>
      <c r="BL27" s="37" t="str">
        <f t="shared" si="3"/>
        <v>ITEM4=45992</v>
      </c>
      <c r="BM27" s="37" t="str">
        <f t="shared" si="4"/>
        <v>ITEM5=1</v>
      </c>
      <c r="BN27" s="37" t="str">
        <f t="shared" si="5"/>
        <v>ITEM6=</v>
      </c>
    </row>
    <row r="28" spans="1:66" ht="61.8" customHeight="1">
      <c r="A28" s="200"/>
      <c r="B28" s="201"/>
      <c r="C28" s="201"/>
      <c r="D28" s="202"/>
      <c r="E28" s="203" t="s">
        <v>239</v>
      </c>
      <c r="F28" s="204"/>
      <c r="G28" s="204"/>
      <c r="H28" s="204"/>
      <c r="I28" s="204"/>
      <c r="J28" s="204"/>
      <c r="K28" s="204"/>
      <c r="L28" s="204"/>
      <c r="M28" s="205"/>
      <c r="N28" s="203" t="s">
        <v>240</v>
      </c>
      <c r="O28" s="204"/>
      <c r="P28" s="204"/>
      <c r="Q28" s="204"/>
      <c r="R28" s="204"/>
      <c r="S28" s="204"/>
      <c r="T28" s="204"/>
      <c r="U28" s="204"/>
      <c r="V28" s="204"/>
      <c r="W28" s="204"/>
      <c r="X28" s="204"/>
      <c r="Y28" s="204"/>
      <c r="Z28" s="204"/>
      <c r="AA28" s="205"/>
      <c r="AB28" s="203" t="s">
        <v>242</v>
      </c>
      <c r="AC28" s="204"/>
      <c r="AD28" s="204"/>
      <c r="AE28" s="204"/>
      <c r="AF28" s="204"/>
      <c r="AG28" s="204"/>
      <c r="AH28" s="204"/>
      <c r="AI28" s="204"/>
      <c r="AJ28" s="204"/>
      <c r="AK28" s="204"/>
      <c r="AL28" s="204"/>
      <c r="AM28" s="204"/>
      <c r="AN28" s="204"/>
      <c r="AO28" s="205"/>
      <c r="AP28" s="206" t="s">
        <v>148</v>
      </c>
      <c r="AQ28" s="207"/>
      <c r="AR28" s="207"/>
      <c r="AS28" s="207"/>
      <c r="AT28" s="208"/>
      <c r="AU28" s="203"/>
      <c r="AV28" s="204"/>
      <c r="AW28" s="204"/>
      <c r="AX28" s="204"/>
      <c r="AY28" s="204"/>
      <c r="AZ28" s="204"/>
      <c r="BA28" s="204"/>
      <c r="BB28" s="204"/>
      <c r="BC28" s="205"/>
      <c r="BI28" s="37" t="str">
        <f t="shared" si="0"/>
        <v>ITEM1=</v>
      </c>
      <c r="BJ28" s="37" t="str">
        <f t="shared" si="1"/>
        <v>ITEM2=Ⅲしきい値判断結果
しきい値判断結果</v>
      </c>
      <c r="BK28" s="37" t="str">
        <f t="shared" si="2"/>
        <v>ITEM3=基礎項目評価の実施が義務付けられる</v>
      </c>
      <c r="BL28" s="37" t="str">
        <f t="shared" si="3"/>
        <v>ITEM4=基礎項目評価書及び重点項目評価書が義務付けられる</v>
      </c>
      <c r="BM28" s="37" t="str">
        <f t="shared" si="4"/>
        <v>ITEM5=1</v>
      </c>
      <c r="BN28" s="37" t="str">
        <f t="shared" si="5"/>
        <v>ITEM6=</v>
      </c>
    </row>
    <row r="29" spans="1:66" ht="21" customHeight="1">
      <c r="A29" s="200"/>
      <c r="B29" s="201"/>
      <c r="C29" s="201"/>
      <c r="D29" s="202"/>
      <c r="E29" s="203" t="s">
        <v>244</v>
      </c>
      <c r="F29" s="204"/>
      <c r="G29" s="204"/>
      <c r="H29" s="204"/>
      <c r="I29" s="204"/>
      <c r="J29" s="204"/>
      <c r="K29" s="204"/>
      <c r="L29" s="204"/>
      <c r="M29" s="205"/>
      <c r="N29" s="203" t="s">
        <v>243</v>
      </c>
      <c r="O29" s="204"/>
      <c r="P29" s="204"/>
      <c r="Q29" s="204"/>
      <c r="R29" s="204"/>
      <c r="S29" s="204"/>
      <c r="T29" s="204"/>
      <c r="U29" s="204"/>
      <c r="V29" s="204"/>
      <c r="W29" s="204"/>
      <c r="X29" s="204"/>
      <c r="Y29" s="204"/>
      <c r="Z29" s="204"/>
      <c r="AA29" s="205"/>
      <c r="AB29" s="203" t="s">
        <v>241</v>
      </c>
      <c r="AC29" s="204"/>
      <c r="AD29" s="204"/>
      <c r="AE29" s="204"/>
      <c r="AF29" s="204"/>
      <c r="AG29" s="204"/>
      <c r="AH29" s="204"/>
      <c r="AI29" s="204"/>
      <c r="AJ29" s="204"/>
      <c r="AK29" s="204"/>
      <c r="AL29" s="204"/>
      <c r="AM29" s="204"/>
      <c r="AN29" s="204"/>
      <c r="AO29" s="205"/>
      <c r="AP29" s="206" t="s">
        <v>148</v>
      </c>
      <c r="AQ29" s="207"/>
      <c r="AR29" s="207"/>
      <c r="AS29" s="207"/>
      <c r="AT29" s="208"/>
      <c r="AU29" s="203"/>
      <c r="AV29" s="204"/>
      <c r="AW29" s="204"/>
      <c r="AX29" s="204"/>
      <c r="AY29" s="204"/>
      <c r="AZ29" s="204"/>
      <c r="BA29" s="204"/>
      <c r="BB29" s="204"/>
      <c r="BC29" s="205"/>
      <c r="BI29" s="37" t="str">
        <f t="shared" si="0"/>
        <v>ITEM1=</v>
      </c>
      <c r="BJ29" s="37" t="str">
        <f t="shared" si="1"/>
        <v>ITEM2=Ⅳリスク対策
１．提出する特定個人情報評価書の種類</v>
      </c>
      <c r="BK29" s="37" t="str">
        <f t="shared" si="2"/>
        <v>ITEM3=基礎項目評価書</v>
      </c>
      <c r="BL29" s="37" t="str">
        <f t="shared" si="3"/>
        <v>ITEM4=礎項目評価書及び重点項目評価書</v>
      </c>
      <c r="BM29" s="37" t="str">
        <f t="shared" si="4"/>
        <v>ITEM5=1</v>
      </c>
      <c r="BN29" s="37" t="str">
        <f t="shared" si="5"/>
        <v>ITEM6=</v>
      </c>
    </row>
    <row r="30" spans="1:66" ht="21" customHeight="1">
      <c r="A30" s="200"/>
      <c r="B30" s="201"/>
      <c r="C30" s="201"/>
      <c r="D30" s="202"/>
      <c r="E30" s="203"/>
      <c r="F30" s="204"/>
      <c r="G30" s="204"/>
      <c r="H30" s="204"/>
      <c r="I30" s="204"/>
      <c r="J30" s="204"/>
      <c r="K30" s="204"/>
      <c r="L30" s="204"/>
      <c r="M30" s="205"/>
      <c r="N30" s="203"/>
      <c r="O30" s="204"/>
      <c r="P30" s="204"/>
      <c r="Q30" s="204"/>
      <c r="R30" s="204"/>
      <c r="S30" s="204"/>
      <c r="T30" s="204"/>
      <c r="U30" s="204"/>
      <c r="V30" s="204"/>
      <c r="W30" s="204"/>
      <c r="X30" s="204"/>
      <c r="Y30" s="204"/>
      <c r="Z30" s="204"/>
      <c r="AA30" s="205"/>
      <c r="AB30" s="203"/>
      <c r="AC30" s="204"/>
      <c r="AD30" s="204"/>
      <c r="AE30" s="204"/>
      <c r="AF30" s="204"/>
      <c r="AG30" s="204"/>
      <c r="AH30" s="204"/>
      <c r="AI30" s="204"/>
      <c r="AJ30" s="204"/>
      <c r="AK30" s="204"/>
      <c r="AL30" s="204"/>
      <c r="AM30" s="204"/>
      <c r="AN30" s="204"/>
      <c r="AO30" s="205"/>
      <c r="AP30" s="206"/>
      <c r="AQ30" s="207"/>
      <c r="AR30" s="207"/>
      <c r="AS30" s="207"/>
      <c r="AT30" s="208"/>
      <c r="AU30" s="203"/>
      <c r="AV30" s="204"/>
      <c r="AW30" s="204"/>
      <c r="AX30" s="204"/>
      <c r="AY30" s="204"/>
      <c r="AZ30" s="204"/>
      <c r="BA30" s="204"/>
      <c r="BB30" s="204"/>
      <c r="BC30" s="205"/>
      <c r="BI30" s="37" t="str">
        <f t="shared" si="0"/>
        <v>ITEM1=</v>
      </c>
      <c r="BJ30" s="37" t="str">
        <f t="shared" si="1"/>
        <v>ITEM2=</v>
      </c>
      <c r="BK30" s="37" t="str">
        <f t="shared" si="2"/>
        <v>ITEM3=</v>
      </c>
      <c r="BL30" s="37" t="str">
        <f t="shared" si="3"/>
        <v>ITEM4=</v>
      </c>
      <c r="BM30" s="37" t="str">
        <f t="shared" si="4"/>
        <v>ITEM5=</v>
      </c>
      <c r="BN30" s="37" t="str">
        <f t="shared" si="5"/>
        <v>ITEM6=</v>
      </c>
    </row>
    <row r="31" spans="1:66" ht="21" customHeight="1">
      <c r="A31" s="200"/>
      <c r="B31" s="201"/>
      <c r="C31" s="201"/>
      <c r="D31" s="202"/>
      <c r="E31" s="203"/>
      <c r="F31" s="204"/>
      <c r="G31" s="204"/>
      <c r="H31" s="204"/>
      <c r="I31" s="204"/>
      <c r="J31" s="204"/>
      <c r="K31" s="204"/>
      <c r="L31" s="204"/>
      <c r="M31" s="205"/>
      <c r="N31" s="203"/>
      <c r="O31" s="204"/>
      <c r="P31" s="204"/>
      <c r="Q31" s="204"/>
      <c r="R31" s="204"/>
      <c r="S31" s="204"/>
      <c r="T31" s="204"/>
      <c r="U31" s="204"/>
      <c r="V31" s="204"/>
      <c r="W31" s="204"/>
      <c r="X31" s="204"/>
      <c r="Y31" s="204"/>
      <c r="Z31" s="204"/>
      <c r="AA31" s="205"/>
      <c r="AB31" s="203"/>
      <c r="AC31" s="204"/>
      <c r="AD31" s="204"/>
      <c r="AE31" s="204"/>
      <c r="AF31" s="204"/>
      <c r="AG31" s="204"/>
      <c r="AH31" s="204"/>
      <c r="AI31" s="204"/>
      <c r="AJ31" s="204"/>
      <c r="AK31" s="204"/>
      <c r="AL31" s="204"/>
      <c r="AM31" s="204"/>
      <c r="AN31" s="204"/>
      <c r="AO31" s="205"/>
      <c r="AP31" s="206"/>
      <c r="AQ31" s="207"/>
      <c r="AR31" s="207"/>
      <c r="AS31" s="207"/>
      <c r="AT31" s="208"/>
      <c r="AU31" s="203"/>
      <c r="AV31" s="204"/>
      <c r="AW31" s="204"/>
      <c r="AX31" s="204"/>
      <c r="AY31" s="204"/>
      <c r="AZ31" s="204"/>
      <c r="BA31" s="204"/>
      <c r="BB31" s="204"/>
      <c r="BC31" s="205"/>
      <c r="BI31" s="37" t="str">
        <f t="shared" si="0"/>
        <v>ITEM1=</v>
      </c>
      <c r="BJ31" s="37" t="str">
        <f t="shared" si="1"/>
        <v>ITEM2=</v>
      </c>
      <c r="BK31" s="37" t="str">
        <f t="shared" si="2"/>
        <v>ITEM3=</v>
      </c>
      <c r="BL31" s="37" t="str">
        <f t="shared" si="3"/>
        <v>ITEM4=</v>
      </c>
      <c r="BM31" s="37" t="str">
        <f t="shared" si="4"/>
        <v>ITEM5=</v>
      </c>
      <c r="BN31" s="37" t="str">
        <f t="shared" si="5"/>
        <v>ITEM6=</v>
      </c>
    </row>
    <row r="32" spans="1:66" ht="21" customHeight="1">
      <c r="A32" s="200"/>
      <c r="B32" s="201"/>
      <c r="C32" s="201"/>
      <c r="D32" s="202"/>
      <c r="E32" s="203"/>
      <c r="F32" s="204"/>
      <c r="G32" s="204"/>
      <c r="H32" s="204"/>
      <c r="I32" s="204"/>
      <c r="J32" s="204"/>
      <c r="K32" s="204"/>
      <c r="L32" s="204"/>
      <c r="M32" s="205"/>
      <c r="N32" s="203"/>
      <c r="O32" s="204"/>
      <c r="P32" s="204"/>
      <c r="Q32" s="204"/>
      <c r="R32" s="204"/>
      <c r="S32" s="204"/>
      <c r="T32" s="204"/>
      <c r="U32" s="204"/>
      <c r="V32" s="204"/>
      <c r="W32" s="204"/>
      <c r="X32" s="204"/>
      <c r="Y32" s="204"/>
      <c r="Z32" s="204"/>
      <c r="AA32" s="205"/>
      <c r="AB32" s="203"/>
      <c r="AC32" s="204"/>
      <c r="AD32" s="204"/>
      <c r="AE32" s="204"/>
      <c r="AF32" s="204"/>
      <c r="AG32" s="204"/>
      <c r="AH32" s="204"/>
      <c r="AI32" s="204"/>
      <c r="AJ32" s="204"/>
      <c r="AK32" s="204"/>
      <c r="AL32" s="204"/>
      <c r="AM32" s="204"/>
      <c r="AN32" s="204"/>
      <c r="AO32" s="205"/>
      <c r="AP32" s="206"/>
      <c r="AQ32" s="207"/>
      <c r="AR32" s="207"/>
      <c r="AS32" s="207"/>
      <c r="AT32" s="208"/>
      <c r="AU32" s="203"/>
      <c r="AV32" s="204"/>
      <c r="AW32" s="204"/>
      <c r="AX32" s="204"/>
      <c r="AY32" s="204"/>
      <c r="AZ32" s="204"/>
      <c r="BA32" s="204"/>
      <c r="BB32" s="204"/>
      <c r="BC32" s="205"/>
      <c r="BI32" s="37" t="str">
        <f t="shared" si="0"/>
        <v>ITEM1=</v>
      </c>
      <c r="BJ32" s="37" t="str">
        <f t="shared" si="1"/>
        <v>ITEM2=</v>
      </c>
      <c r="BK32" s="37" t="str">
        <f t="shared" si="2"/>
        <v>ITEM3=</v>
      </c>
      <c r="BL32" s="37" t="str">
        <f t="shared" si="3"/>
        <v>ITEM4=</v>
      </c>
      <c r="BM32" s="37" t="str">
        <f t="shared" si="4"/>
        <v>ITEM5=</v>
      </c>
      <c r="BN32" s="37" t="str">
        <f t="shared" si="5"/>
        <v>ITEM6=</v>
      </c>
    </row>
    <row r="33" spans="1:66" ht="21" customHeight="1">
      <c r="A33" s="200"/>
      <c r="B33" s="201"/>
      <c r="C33" s="201"/>
      <c r="D33" s="202"/>
      <c r="E33" s="203"/>
      <c r="F33" s="204"/>
      <c r="G33" s="204"/>
      <c r="H33" s="204"/>
      <c r="I33" s="204"/>
      <c r="J33" s="204"/>
      <c r="K33" s="204"/>
      <c r="L33" s="204"/>
      <c r="M33" s="205"/>
      <c r="N33" s="203"/>
      <c r="O33" s="204"/>
      <c r="P33" s="204"/>
      <c r="Q33" s="204"/>
      <c r="R33" s="204"/>
      <c r="S33" s="204"/>
      <c r="T33" s="204"/>
      <c r="U33" s="204"/>
      <c r="V33" s="204"/>
      <c r="W33" s="204"/>
      <c r="X33" s="204"/>
      <c r="Y33" s="204"/>
      <c r="Z33" s="204"/>
      <c r="AA33" s="205"/>
      <c r="AB33" s="203"/>
      <c r="AC33" s="204"/>
      <c r="AD33" s="204"/>
      <c r="AE33" s="204"/>
      <c r="AF33" s="204"/>
      <c r="AG33" s="204"/>
      <c r="AH33" s="204"/>
      <c r="AI33" s="204"/>
      <c r="AJ33" s="204"/>
      <c r="AK33" s="204"/>
      <c r="AL33" s="204"/>
      <c r="AM33" s="204"/>
      <c r="AN33" s="204"/>
      <c r="AO33" s="205"/>
      <c r="AP33" s="206"/>
      <c r="AQ33" s="207"/>
      <c r="AR33" s="207"/>
      <c r="AS33" s="207"/>
      <c r="AT33" s="208"/>
      <c r="AU33" s="203"/>
      <c r="AV33" s="204"/>
      <c r="AW33" s="204"/>
      <c r="AX33" s="204"/>
      <c r="AY33" s="204"/>
      <c r="AZ33" s="204"/>
      <c r="BA33" s="204"/>
      <c r="BB33" s="204"/>
      <c r="BC33" s="205"/>
      <c r="BI33" s="37" t="str">
        <f t="shared" si="0"/>
        <v>ITEM1=</v>
      </c>
      <c r="BJ33" s="37" t="str">
        <f t="shared" si="1"/>
        <v>ITEM2=</v>
      </c>
      <c r="BK33" s="37" t="str">
        <f t="shared" si="2"/>
        <v>ITEM3=</v>
      </c>
      <c r="BL33" s="37" t="str">
        <f t="shared" si="3"/>
        <v>ITEM4=</v>
      </c>
      <c r="BM33" s="37" t="str">
        <f t="shared" si="4"/>
        <v>ITEM5=</v>
      </c>
      <c r="BN33" s="37" t="str">
        <f t="shared" si="5"/>
        <v>ITEM6=</v>
      </c>
    </row>
    <row r="34" spans="1:66" ht="21" customHeight="1">
      <c r="A34" s="200"/>
      <c r="B34" s="201"/>
      <c r="C34" s="201"/>
      <c r="D34" s="202"/>
      <c r="E34" s="203"/>
      <c r="F34" s="204"/>
      <c r="G34" s="204"/>
      <c r="H34" s="204"/>
      <c r="I34" s="204"/>
      <c r="J34" s="204"/>
      <c r="K34" s="204"/>
      <c r="L34" s="204"/>
      <c r="M34" s="205"/>
      <c r="N34" s="203"/>
      <c r="O34" s="204"/>
      <c r="P34" s="204"/>
      <c r="Q34" s="204"/>
      <c r="R34" s="204"/>
      <c r="S34" s="204"/>
      <c r="T34" s="204"/>
      <c r="U34" s="204"/>
      <c r="V34" s="204"/>
      <c r="W34" s="204"/>
      <c r="X34" s="204"/>
      <c r="Y34" s="204"/>
      <c r="Z34" s="204"/>
      <c r="AA34" s="205"/>
      <c r="AB34" s="203"/>
      <c r="AC34" s="204"/>
      <c r="AD34" s="204"/>
      <c r="AE34" s="204"/>
      <c r="AF34" s="204"/>
      <c r="AG34" s="204"/>
      <c r="AH34" s="204"/>
      <c r="AI34" s="204"/>
      <c r="AJ34" s="204"/>
      <c r="AK34" s="204"/>
      <c r="AL34" s="204"/>
      <c r="AM34" s="204"/>
      <c r="AN34" s="204"/>
      <c r="AO34" s="205"/>
      <c r="AP34" s="206"/>
      <c r="AQ34" s="207"/>
      <c r="AR34" s="207"/>
      <c r="AS34" s="207"/>
      <c r="AT34" s="208"/>
      <c r="AU34" s="203"/>
      <c r="AV34" s="204"/>
      <c r="AW34" s="204"/>
      <c r="AX34" s="204"/>
      <c r="AY34" s="204"/>
      <c r="AZ34" s="204"/>
      <c r="BA34" s="204"/>
      <c r="BB34" s="204"/>
      <c r="BC34" s="205"/>
      <c r="BI34" s="37" t="str">
        <f t="shared" si="0"/>
        <v>ITEM1=</v>
      </c>
      <c r="BJ34" s="37" t="str">
        <f t="shared" si="1"/>
        <v>ITEM2=</v>
      </c>
      <c r="BK34" s="37" t="str">
        <f t="shared" si="2"/>
        <v>ITEM3=</v>
      </c>
      <c r="BL34" s="37" t="str">
        <f t="shared" si="3"/>
        <v>ITEM4=</v>
      </c>
      <c r="BM34" s="37" t="str">
        <f t="shared" si="4"/>
        <v>ITEM5=</v>
      </c>
      <c r="BN34" s="37" t="str">
        <f t="shared" si="5"/>
        <v>ITEM6=</v>
      </c>
    </row>
    <row r="35" spans="1:66" ht="21" customHeight="1">
      <c r="A35" s="200"/>
      <c r="B35" s="201"/>
      <c r="C35" s="201"/>
      <c r="D35" s="202"/>
      <c r="E35" s="203"/>
      <c r="F35" s="204"/>
      <c r="G35" s="204"/>
      <c r="H35" s="204"/>
      <c r="I35" s="204"/>
      <c r="J35" s="204"/>
      <c r="K35" s="204"/>
      <c r="L35" s="204"/>
      <c r="M35" s="205"/>
      <c r="N35" s="203"/>
      <c r="O35" s="204"/>
      <c r="P35" s="204"/>
      <c r="Q35" s="204"/>
      <c r="R35" s="204"/>
      <c r="S35" s="204"/>
      <c r="T35" s="204"/>
      <c r="U35" s="204"/>
      <c r="V35" s="204"/>
      <c r="W35" s="204"/>
      <c r="X35" s="204"/>
      <c r="Y35" s="204"/>
      <c r="Z35" s="204"/>
      <c r="AA35" s="205"/>
      <c r="AB35" s="203"/>
      <c r="AC35" s="204"/>
      <c r="AD35" s="204"/>
      <c r="AE35" s="204"/>
      <c r="AF35" s="204"/>
      <c r="AG35" s="204"/>
      <c r="AH35" s="204"/>
      <c r="AI35" s="204"/>
      <c r="AJ35" s="204"/>
      <c r="AK35" s="204"/>
      <c r="AL35" s="204"/>
      <c r="AM35" s="204"/>
      <c r="AN35" s="204"/>
      <c r="AO35" s="205"/>
      <c r="AP35" s="206"/>
      <c r="AQ35" s="207"/>
      <c r="AR35" s="207"/>
      <c r="AS35" s="207"/>
      <c r="AT35" s="208"/>
      <c r="AU35" s="203"/>
      <c r="AV35" s="204"/>
      <c r="AW35" s="204"/>
      <c r="AX35" s="204"/>
      <c r="AY35" s="204"/>
      <c r="AZ35" s="204"/>
      <c r="BA35" s="204"/>
      <c r="BB35" s="204"/>
      <c r="BC35" s="205"/>
      <c r="BI35" s="37" t="str">
        <f t="shared" si="0"/>
        <v>ITEM1=</v>
      </c>
      <c r="BJ35" s="37" t="str">
        <f t="shared" si="1"/>
        <v>ITEM2=</v>
      </c>
      <c r="BK35" s="37" t="str">
        <f t="shared" si="2"/>
        <v>ITEM3=</v>
      </c>
      <c r="BL35" s="37" t="str">
        <f t="shared" si="3"/>
        <v>ITEM4=</v>
      </c>
      <c r="BM35" s="37" t="str">
        <f t="shared" si="4"/>
        <v>ITEM5=</v>
      </c>
      <c r="BN35" s="37" t="str">
        <f t="shared" si="5"/>
        <v>ITEM6=</v>
      </c>
    </row>
    <row r="36" spans="1:66" ht="21" customHeight="1">
      <c r="A36" s="200"/>
      <c r="B36" s="201"/>
      <c r="C36" s="201"/>
      <c r="D36" s="202"/>
      <c r="E36" s="203"/>
      <c r="F36" s="204"/>
      <c r="G36" s="204"/>
      <c r="H36" s="204"/>
      <c r="I36" s="204"/>
      <c r="J36" s="204"/>
      <c r="K36" s="204"/>
      <c r="L36" s="204"/>
      <c r="M36" s="205"/>
      <c r="N36" s="203"/>
      <c r="O36" s="204"/>
      <c r="P36" s="204"/>
      <c r="Q36" s="204"/>
      <c r="R36" s="204"/>
      <c r="S36" s="204"/>
      <c r="T36" s="204"/>
      <c r="U36" s="204"/>
      <c r="V36" s="204"/>
      <c r="W36" s="204"/>
      <c r="X36" s="204"/>
      <c r="Y36" s="204"/>
      <c r="Z36" s="204"/>
      <c r="AA36" s="205"/>
      <c r="AB36" s="203"/>
      <c r="AC36" s="204"/>
      <c r="AD36" s="204"/>
      <c r="AE36" s="204"/>
      <c r="AF36" s="204"/>
      <c r="AG36" s="204"/>
      <c r="AH36" s="204"/>
      <c r="AI36" s="204"/>
      <c r="AJ36" s="204"/>
      <c r="AK36" s="204"/>
      <c r="AL36" s="204"/>
      <c r="AM36" s="204"/>
      <c r="AN36" s="204"/>
      <c r="AO36" s="205"/>
      <c r="AP36" s="206"/>
      <c r="AQ36" s="207"/>
      <c r="AR36" s="207"/>
      <c r="AS36" s="207"/>
      <c r="AT36" s="208"/>
      <c r="AU36" s="203"/>
      <c r="AV36" s="204"/>
      <c r="AW36" s="204"/>
      <c r="AX36" s="204"/>
      <c r="AY36" s="204"/>
      <c r="AZ36" s="204"/>
      <c r="BA36" s="204"/>
      <c r="BB36" s="204"/>
      <c r="BC36" s="205"/>
      <c r="BI36" s="37" t="str">
        <f t="shared" si="0"/>
        <v>ITEM1=</v>
      </c>
      <c r="BJ36" s="37" t="str">
        <f t="shared" si="1"/>
        <v>ITEM2=</v>
      </c>
      <c r="BK36" s="37" t="str">
        <f t="shared" si="2"/>
        <v>ITEM3=</v>
      </c>
      <c r="BL36" s="37" t="str">
        <f t="shared" si="3"/>
        <v>ITEM4=</v>
      </c>
      <c r="BM36" s="37" t="str">
        <f t="shared" si="4"/>
        <v>ITEM5=</v>
      </c>
      <c r="BN36" s="37" t="str">
        <f t="shared" si="5"/>
        <v>ITEM6=</v>
      </c>
    </row>
    <row r="37" spans="1:66" ht="21" customHeight="1">
      <c r="A37" s="200"/>
      <c r="B37" s="201"/>
      <c r="C37" s="201"/>
      <c r="D37" s="202"/>
      <c r="E37" s="203"/>
      <c r="F37" s="204"/>
      <c r="G37" s="204"/>
      <c r="H37" s="204"/>
      <c r="I37" s="204"/>
      <c r="J37" s="204"/>
      <c r="K37" s="204"/>
      <c r="L37" s="204"/>
      <c r="M37" s="205"/>
      <c r="N37" s="203"/>
      <c r="O37" s="204"/>
      <c r="P37" s="204"/>
      <c r="Q37" s="204"/>
      <c r="R37" s="204"/>
      <c r="S37" s="204"/>
      <c r="T37" s="204"/>
      <c r="U37" s="204"/>
      <c r="V37" s="204"/>
      <c r="W37" s="204"/>
      <c r="X37" s="204"/>
      <c r="Y37" s="204"/>
      <c r="Z37" s="204"/>
      <c r="AA37" s="205"/>
      <c r="AB37" s="203"/>
      <c r="AC37" s="204"/>
      <c r="AD37" s="204"/>
      <c r="AE37" s="204"/>
      <c r="AF37" s="204"/>
      <c r="AG37" s="204"/>
      <c r="AH37" s="204"/>
      <c r="AI37" s="204"/>
      <c r="AJ37" s="204"/>
      <c r="AK37" s="204"/>
      <c r="AL37" s="204"/>
      <c r="AM37" s="204"/>
      <c r="AN37" s="204"/>
      <c r="AO37" s="205"/>
      <c r="AP37" s="206"/>
      <c r="AQ37" s="207"/>
      <c r="AR37" s="207"/>
      <c r="AS37" s="207"/>
      <c r="AT37" s="208"/>
      <c r="AU37" s="203"/>
      <c r="AV37" s="204"/>
      <c r="AW37" s="204"/>
      <c r="AX37" s="204"/>
      <c r="AY37" s="204"/>
      <c r="AZ37" s="204"/>
      <c r="BA37" s="204"/>
      <c r="BB37" s="204"/>
      <c r="BC37" s="205"/>
      <c r="BI37" s="37" t="str">
        <f t="shared" si="0"/>
        <v>ITEM1=</v>
      </c>
      <c r="BJ37" s="37" t="str">
        <f t="shared" si="1"/>
        <v>ITEM2=</v>
      </c>
      <c r="BK37" s="37" t="str">
        <f t="shared" si="2"/>
        <v>ITEM3=</v>
      </c>
      <c r="BL37" s="37" t="str">
        <f t="shared" si="3"/>
        <v>ITEM4=</v>
      </c>
      <c r="BM37" s="37" t="str">
        <f t="shared" si="4"/>
        <v>ITEM5=</v>
      </c>
      <c r="BN37" s="37" t="str">
        <f t="shared" si="5"/>
        <v>ITEM6=</v>
      </c>
    </row>
    <row r="38" spans="1:66" ht="21" customHeight="1">
      <c r="A38" s="200"/>
      <c r="B38" s="201"/>
      <c r="C38" s="201"/>
      <c r="D38" s="202"/>
      <c r="E38" s="203"/>
      <c r="F38" s="204"/>
      <c r="G38" s="204"/>
      <c r="H38" s="204"/>
      <c r="I38" s="204"/>
      <c r="J38" s="204"/>
      <c r="K38" s="204"/>
      <c r="L38" s="204"/>
      <c r="M38" s="205"/>
      <c r="N38" s="203"/>
      <c r="O38" s="204"/>
      <c r="P38" s="204"/>
      <c r="Q38" s="204"/>
      <c r="R38" s="204"/>
      <c r="S38" s="204"/>
      <c r="T38" s="204"/>
      <c r="U38" s="204"/>
      <c r="V38" s="204"/>
      <c r="W38" s="204"/>
      <c r="X38" s="204"/>
      <c r="Y38" s="204"/>
      <c r="Z38" s="204"/>
      <c r="AA38" s="205"/>
      <c r="AB38" s="203"/>
      <c r="AC38" s="204"/>
      <c r="AD38" s="204"/>
      <c r="AE38" s="204"/>
      <c r="AF38" s="204"/>
      <c r="AG38" s="204"/>
      <c r="AH38" s="204"/>
      <c r="AI38" s="204"/>
      <c r="AJ38" s="204"/>
      <c r="AK38" s="204"/>
      <c r="AL38" s="204"/>
      <c r="AM38" s="204"/>
      <c r="AN38" s="204"/>
      <c r="AO38" s="205"/>
      <c r="AP38" s="206"/>
      <c r="AQ38" s="207"/>
      <c r="AR38" s="207"/>
      <c r="AS38" s="207"/>
      <c r="AT38" s="208"/>
      <c r="AU38" s="203"/>
      <c r="AV38" s="204"/>
      <c r="AW38" s="204"/>
      <c r="AX38" s="204"/>
      <c r="AY38" s="204"/>
      <c r="AZ38" s="204"/>
      <c r="BA38" s="204"/>
      <c r="BB38" s="204"/>
      <c r="BC38" s="205"/>
      <c r="BI38" s="37" t="str">
        <f t="shared" si="0"/>
        <v>ITEM1=</v>
      </c>
      <c r="BJ38" s="37" t="str">
        <f t="shared" si="1"/>
        <v>ITEM2=</v>
      </c>
      <c r="BK38" s="37" t="str">
        <f t="shared" si="2"/>
        <v>ITEM3=</v>
      </c>
      <c r="BL38" s="37" t="str">
        <f t="shared" si="3"/>
        <v>ITEM4=</v>
      </c>
      <c r="BM38" s="37" t="str">
        <f t="shared" si="4"/>
        <v>ITEM5=</v>
      </c>
      <c r="BN38" s="37" t="str">
        <f t="shared" si="5"/>
        <v>ITEM6=</v>
      </c>
    </row>
    <row r="39" spans="1:66" ht="21" customHeight="1">
      <c r="A39" s="200"/>
      <c r="B39" s="201"/>
      <c r="C39" s="201"/>
      <c r="D39" s="202"/>
      <c r="E39" s="203"/>
      <c r="F39" s="204"/>
      <c r="G39" s="204"/>
      <c r="H39" s="204"/>
      <c r="I39" s="204"/>
      <c r="J39" s="204"/>
      <c r="K39" s="204"/>
      <c r="L39" s="204"/>
      <c r="M39" s="205"/>
      <c r="N39" s="203"/>
      <c r="O39" s="204"/>
      <c r="P39" s="204"/>
      <c r="Q39" s="204"/>
      <c r="R39" s="204"/>
      <c r="S39" s="204"/>
      <c r="T39" s="204"/>
      <c r="U39" s="204"/>
      <c r="V39" s="204"/>
      <c r="W39" s="204"/>
      <c r="X39" s="204"/>
      <c r="Y39" s="204"/>
      <c r="Z39" s="204"/>
      <c r="AA39" s="205"/>
      <c r="AB39" s="203"/>
      <c r="AC39" s="204"/>
      <c r="AD39" s="204"/>
      <c r="AE39" s="204"/>
      <c r="AF39" s="204"/>
      <c r="AG39" s="204"/>
      <c r="AH39" s="204"/>
      <c r="AI39" s="204"/>
      <c r="AJ39" s="204"/>
      <c r="AK39" s="204"/>
      <c r="AL39" s="204"/>
      <c r="AM39" s="204"/>
      <c r="AN39" s="204"/>
      <c r="AO39" s="205"/>
      <c r="AP39" s="206"/>
      <c r="AQ39" s="207"/>
      <c r="AR39" s="207"/>
      <c r="AS39" s="207"/>
      <c r="AT39" s="208"/>
      <c r="AU39" s="203"/>
      <c r="AV39" s="204"/>
      <c r="AW39" s="204"/>
      <c r="AX39" s="204"/>
      <c r="AY39" s="204"/>
      <c r="AZ39" s="204"/>
      <c r="BA39" s="204"/>
      <c r="BB39" s="204"/>
      <c r="BC39" s="205"/>
      <c r="BI39" s="37" t="str">
        <f t="shared" si="0"/>
        <v>ITEM1=</v>
      </c>
      <c r="BJ39" s="37" t="str">
        <f t="shared" si="1"/>
        <v>ITEM2=</v>
      </c>
      <c r="BK39" s="37" t="str">
        <f t="shared" si="2"/>
        <v>ITEM3=</v>
      </c>
      <c r="BL39" s="37" t="str">
        <f t="shared" si="3"/>
        <v>ITEM4=</v>
      </c>
      <c r="BM39" s="37" t="str">
        <f t="shared" si="4"/>
        <v>ITEM5=</v>
      </c>
      <c r="BN39" s="37" t="str">
        <f t="shared" si="5"/>
        <v>ITEM6=</v>
      </c>
    </row>
    <row r="40" spans="1:66" ht="21" customHeight="1">
      <c r="A40" s="200"/>
      <c r="B40" s="201"/>
      <c r="C40" s="201"/>
      <c r="D40" s="202"/>
      <c r="E40" s="203"/>
      <c r="F40" s="204"/>
      <c r="G40" s="204"/>
      <c r="H40" s="204"/>
      <c r="I40" s="204"/>
      <c r="J40" s="204"/>
      <c r="K40" s="204"/>
      <c r="L40" s="204"/>
      <c r="M40" s="205"/>
      <c r="N40" s="203"/>
      <c r="O40" s="204"/>
      <c r="P40" s="204"/>
      <c r="Q40" s="204"/>
      <c r="R40" s="204"/>
      <c r="S40" s="204"/>
      <c r="T40" s="204"/>
      <c r="U40" s="204"/>
      <c r="V40" s="204"/>
      <c r="W40" s="204"/>
      <c r="X40" s="204"/>
      <c r="Y40" s="204"/>
      <c r="Z40" s="204"/>
      <c r="AA40" s="205"/>
      <c r="AB40" s="203"/>
      <c r="AC40" s="204"/>
      <c r="AD40" s="204"/>
      <c r="AE40" s="204"/>
      <c r="AF40" s="204"/>
      <c r="AG40" s="204"/>
      <c r="AH40" s="204"/>
      <c r="AI40" s="204"/>
      <c r="AJ40" s="204"/>
      <c r="AK40" s="204"/>
      <c r="AL40" s="204"/>
      <c r="AM40" s="204"/>
      <c r="AN40" s="204"/>
      <c r="AO40" s="205"/>
      <c r="AP40" s="206"/>
      <c r="AQ40" s="207"/>
      <c r="AR40" s="207"/>
      <c r="AS40" s="207"/>
      <c r="AT40" s="208"/>
      <c r="AU40" s="203"/>
      <c r="AV40" s="204"/>
      <c r="AW40" s="204"/>
      <c r="AX40" s="204"/>
      <c r="AY40" s="204"/>
      <c r="AZ40" s="204"/>
      <c r="BA40" s="204"/>
      <c r="BB40" s="204"/>
      <c r="BC40" s="205"/>
      <c r="BI40" s="37" t="str">
        <f t="shared" si="0"/>
        <v>ITEM1=</v>
      </c>
      <c r="BJ40" s="37" t="str">
        <f t="shared" si="1"/>
        <v>ITEM2=</v>
      </c>
      <c r="BK40" s="37" t="str">
        <f t="shared" si="2"/>
        <v>ITEM3=</v>
      </c>
      <c r="BL40" s="37" t="str">
        <f t="shared" si="3"/>
        <v>ITEM4=</v>
      </c>
      <c r="BM40" s="37" t="str">
        <f t="shared" si="4"/>
        <v>ITEM5=</v>
      </c>
      <c r="BN40" s="37" t="str">
        <f t="shared" si="5"/>
        <v>ITEM6=</v>
      </c>
    </row>
    <row r="41" spans="1:66" ht="21" customHeight="1">
      <c r="A41" s="200"/>
      <c r="B41" s="201"/>
      <c r="C41" s="201"/>
      <c r="D41" s="202"/>
      <c r="E41" s="203"/>
      <c r="F41" s="204"/>
      <c r="G41" s="204"/>
      <c r="H41" s="204"/>
      <c r="I41" s="204"/>
      <c r="J41" s="204"/>
      <c r="K41" s="204"/>
      <c r="L41" s="204"/>
      <c r="M41" s="205"/>
      <c r="N41" s="203"/>
      <c r="O41" s="204"/>
      <c r="P41" s="204"/>
      <c r="Q41" s="204"/>
      <c r="R41" s="204"/>
      <c r="S41" s="204"/>
      <c r="T41" s="204"/>
      <c r="U41" s="204"/>
      <c r="V41" s="204"/>
      <c r="W41" s="204"/>
      <c r="X41" s="204"/>
      <c r="Y41" s="204"/>
      <c r="Z41" s="204"/>
      <c r="AA41" s="205"/>
      <c r="AB41" s="203"/>
      <c r="AC41" s="204"/>
      <c r="AD41" s="204"/>
      <c r="AE41" s="204"/>
      <c r="AF41" s="204"/>
      <c r="AG41" s="204"/>
      <c r="AH41" s="204"/>
      <c r="AI41" s="204"/>
      <c r="AJ41" s="204"/>
      <c r="AK41" s="204"/>
      <c r="AL41" s="204"/>
      <c r="AM41" s="204"/>
      <c r="AN41" s="204"/>
      <c r="AO41" s="205"/>
      <c r="AP41" s="206"/>
      <c r="AQ41" s="207"/>
      <c r="AR41" s="207"/>
      <c r="AS41" s="207"/>
      <c r="AT41" s="208"/>
      <c r="AU41" s="203"/>
      <c r="AV41" s="204"/>
      <c r="AW41" s="204"/>
      <c r="AX41" s="204"/>
      <c r="AY41" s="204"/>
      <c r="AZ41" s="204"/>
      <c r="BA41" s="204"/>
      <c r="BB41" s="204"/>
      <c r="BC41" s="205"/>
      <c r="BI41" s="37" t="str">
        <f t="shared" ref="BI41:BI74" si="6">"ITEM" &amp; $BI$4 &amp; "=" &amp; IF(TRIM($A41)="","",TEXT($A41,"yyyymmdd"))</f>
        <v>ITEM1=</v>
      </c>
      <c r="BJ41" s="37" t="str">
        <f t="shared" ref="BJ41:BJ74" si="7">"ITEM"&amp;$BJ$4&amp;"="&amp;IF(TRIM($E41)="","",$E41)</f>
        <v>ITEM2=</v>
      </c>
      <c r="BK41" s="37" t="str">
        <f t="shared" ref="BK41:BK74" si="8">"ITEM"&amp;$BK$4&amp;"="&amp;IF(TRIM($N41)="","",$N41)</f>
        <v>ITEM3=</v>
      </c>
      <c r="BL41" s="37" t="str">
        <f t="shared" ref="BL41:BL74" si="9">"ITEM"&amp;$BL$4&amp;"="&amp;IF(TRIM($AB41)="","",$AB41)</f>
        <v>ITEM4=</v>
      </c>
      <c r="BM41" s="37" t="str">
        <f t="shared" ref="BM41:BM74" si="10">"ITEM"&amp;$BM$4&amp;"="&amp;IF(TRIM($AP41)="","",IF(ISERROR(MATCH($AP41,$CA$3:$CA$4,0)),"INPUT_ERROR",MATCH($AP41,$CA$3:$CA$4,0)))</f>
        <v>ITEM5=</v>
      </c>
      <c r="BN41" s="37" t="str">
        <f t="shared" ref="BN41:BN74" si="11">"ITEM"&amp;$BN$4&amp;"="&amp;IF(TRIM($AU41)="","",$AU41)</f>
        <v>ITEM6=</v>
      </c>
    </row>
    <row r="42" spans="1:66" ht="21" customHeight="1">
      <c r="A42" s="200"/>
      <c r="B42" s="201"/>
      <c r="C42" s="201"/>
      <c r="D42" s="202"/>
      <c r="E42" s="203"/>
      <c r="F42" s="204"/>
      <c r="G42" s="204"/>
      <c r="H42" s="204"/>
      <c r="I42" s="204"/>
      <c r="J42" s="204"/>
      <c r="K42" s="204"/>
      <c r="L42" s="204"/>
      <c r="M42" s="205"/>
      <c r="N42" s="203"/>
      <c r="O42" s="204"/>
      <c r="P42" s="204"/>
      <c r="Q42" s="204"/>
      <c r="R42" s="204"/>
      <c r="S42" s="204"/>
      <c r="T42" s="204"/>
      <c r="U42" s="204"/>
      <c r="V42" s="204"/>
      <c r="W42" s="204"/>
      <c r="X42" s="204"/>
      <c r="Y42" s="204"/>
      <c r="Z42" s="204"/>
      <c r="AA42" s="205"/>
      <c r="AB42" s="203"/>
      <c r="AC42" s="204"/>
      <c r="AD42" s="204"/>
      <c r="AE42" s="204"/>
      <c r="AF42" s="204"/>
      <c r="AG42" s="204"/>
      <c r="AH42" s="204"/>
      <c r="AI42" s="204"/>
      <c r="AJ42" s="204"/>
      <c r="AK42" s="204"/>
      <c r="AL42" s="204"/>
      <c r="AM42" s="204"/>
      <c r="AN42" s="204"/>
      <c r="AO42" s="205"/>
      <c r="AP42" s="206"/>
      <c r="AQ42" s="207"/>
      <c r="AR42" s="207"/>
      <c r="AS42" s="207"/>
      <c r="AT42" s="208"/>
      <c r="AU42" s="203"/>
      <c r="AV42" s="204"/>
      <c r="AW42" s="204"/>
      <c r="AX42" s="204"/>
      <c r="AY42" s="204"/>
      <c r="AZ42" s="204"/>
      <c r="BA42" s="204"/>
      <c r="BB42" s="204"/>
      <c r="BC42" s="205"/>
      <c r="BI42" s="37" t="str">
        <f t="shared" si="6"/>
        <v>ITEM1=</v>
      </c>
      <c r="BJ42" s="37" t="str">
        <f t="shared" si="7"/>
        <v>ITEM2=</v>
      </c>
      <c r="BK42" s="37" t="str">
        <f t="shared" si="8"/>
        <v>ITEM3=</v>
      </c>
      <c r="BL42" s="37" t="str">
        <f t="shared" si="9"/>
        <v>ITEM4=</v>
      </c>
      <c r="BM42" s="37" t="str">
        <f t="shared" si="10"/>
        <v>ITEM5=</v>
      </c>
      <c r="BN42" s="37" t="str">
        <f t="shared" si="11"/>
        <v>ITEM6=</v>
      </c>
    </row>
    <row r="43" spans="1:66" ht="21" customHeight="1">
      <c r="A43" s="200"/>
      <c r="B43" s="201"/>
      <c r="C43" s="201"/>
      <c r="D43" s="202"/>
      <c r="E43" s="203"/>
      <c r="F43" s="204"/>
      <c r="G43" s="204"/>
      <c r="H43" s="204"/>
      <c r="I43" s="204"/>
      <c r="J43" s="204"/>
      <c r="K43" s="204"/>
      <c r="L43" s="204"/>
      <c r="M43" s="205"/>
      <c r="N43" s="203"/>
      <c r="O43" s="204"/>
      <c r="P43" s="204"/>
      <c r="Q43" s="204"/>
      <c r="R43" s="204"/>
      <c r="S43" s="204"/>
      <c r="T43" s="204"/>
      <c r="U43" s="204"/>
      <c r="V43" s="204"/>
      <c r="W43" s="204"/>
      <c r="X43" s="204"/>
      <c r="Y43" s="204"/>
      <c r="Z43" s="204"/>
      <c r="AA43" s="205"/>
      <c r="AB43" s="203"/>
      <c r="AC43" s="204"/>
      <c r="AD43" s="204"/>
      <c r="AE43" s="204"/>
      <c r="AF43" s="204"/>
      <c r="AG43" s="204"/>
      <c r="AH43" s="204"/>
      <c r="AI43" s="204"/>
      <c r="AJ43" s="204"/>
      <c r="AK43" s="204"/>
      <c r="AL43" s="204"/>
      <c r="AM43" s="204"/>
      <c r="AN43" s="204"/>
      <c r="AO43" s="205"/>
      <c r="AP43" s="206"/>
      <c r="AQ43" s="207"/>
      <c r="AR43" s="207"/>
      <c r="AS43" s="207"/>
      <c r="AT43" s="208"/>
      <c r="AU43" s="203"/>
      <c r="AV43" s="204"/>
      <c r="AW43" s="204"/>
      <c r="AX43" s="204"/>
      <c r="AY43" s="204"/>
      <c r="AZ43" s="204"/>
      <c r="BA43" s="204"/>
      <c r="BB43" s="204"/>
      <c r="BC43" s="205"/>
      <c r="BI43" s="37" t="str">
        <f t="shared" si="6"/>
        <v>ITEM1=</v>
      </c>
      <c r="BJ43" s="37" t="str">
        <f t="shared" si="7"/>
        <v>ITEM2=</v>
      </c>
      <c r="BK43" s="37" t="str">
        <f t="shared" si="8"/>
        <v>ITEM3=</v>
      </c>
      <c r="BL43" s="37" t="str">
        <f t="shared" si="9"/>
        <v>ITEM4=</v>
      </c>
      <c r="BM43" s="37" t="str">
        <f t="shared" si="10"/>
        <v>ITEM5=</v>
      </c>
      <c r="BN43" s="37" t="str">
        <f t="shared" si="11"/>
        <v>ITEM6=</v>
      </c>
    </row>
    <row r="44" spans="1:66" ht="21" customHeight="1">
      <c r="A44" s="200"/>
      <c r="B44" s="201"/>
      <c r="C44" s="201"/>
      <c r="D44" s="202"/>
      <c r="E44" s="203"/>
      <c r="F44" s="204"/>
      <c r="G44" s="204"/>
      <c r="H44" s="204"/>
      <c r="I44" s="204"/>
      <c r="J44" s="204"/>
      <c r="K44" s="204"/>
      <c r="L44" s="204"/>
      <c r="M44" s="205"/>
      <c r="N44" s="203"/>
      <c r="O44" s="204"/>
      <c r="P44" s="204"/>
      <c r="Q44" s="204"/>
      <c r="R44" s="204"/>
      <c r="S44" s="204"/>
      <c r="T44" s="204"/>
      <c r="U44" s="204"/>
      <c r="V44" s="204"/>
      <c r="W44" s="204"/>
      <c r="X44" s="204"/>
      <c r="Y44" s="204"/>
      <c r="Z44" s="204"/>
      <c r="AA44" s="205"/>
      <c r="AB44" s="203"/>
      <c r="AC44" s="204"/>
      <c r="AD44" s="204"/>
      <c r="AE44" s="204"/>
      <c r="AF44" s="204"/>
      <c r="AG44" s="204"/>
      <c r="AH44" s="204"/>
      <c r="AI44" s="204"/>
      <c r="AJ44" s="204"/>
      <c r="AK44" s="204"/>
      <c r="AL44" s="204"/>
      <c r="AM44" s="204"/>
      <c r="AN44" s="204"/>
      <c r="AO44" s="205"/>
      <c r="AP44" s="206"/>
      <c r="AQ44" s="207"/>
      <c r="AR44" s="207"/>
      <c r="AS44" s="207"/>
      <c r="AT44" s="208"/>
      <c r="AU44" s="203"/>
      <c r="AV44" s="204"/>
      <c r="AW44" s="204"/>
      <c r="AX44" s="204"/>
      <c r="AY44" s="204"/>
      <c r="AZ44" s="204"/>
      <c r="BA44" s="204"/>
      <c r="BB44" s="204"/>
      <c r="BC44" s="205"/>
      <c r="BI44" s="37" t="str">
        <f t="shared" si="6"/>
        <v>ITEM1=</v>
      </c>
      <c r="BJ44" s="37" t="str">
        <f t="shared" si="7"/>
        <v>ITEM2=</v>
      </c>
      <c r="BK44" s="37" t="str">
        <f t="shared" si="8"/>
        <v>ITEM3=</v>
      </c>
      <c r="BL44" s="37" t="str">
        <f t="shared" si="9"/>
        <v>ITEM4=</v>
      </c>
      <c r="BM44" s="37" t="str">
        <f t="shared" si="10"/>
        <v>ITEM5=</v>
      </c>
      <c r="BN44" s="37" t="str">
        <f t="shared" si="11"/>
        <v>ITEM6=</v>
      </c>
    </row>
    <row r="45" spans="1:66" ht="21" customHeight="1">
      <c r="A45" s="200"/>
      <c r="B45" s="201"/>
      <c r="C45" s="201"/>
      <c r="D45" s="202"/>
      <c r="E45" s="203"/>
      <c r="F45" s="204"/>
      <c r="G45" s="204"/>
      <c r="H45" s="204"/>
      <c r="I45" s="204"/>
      <c r="J45" s="204"/>
      <c r="K45" s="204"/>
      <c r="L45" s="204"/>
      <c r="M45" s="205"/>
      <c r="N45" s="203"/>
      <c r="O45" s="204"/>
      <c r="P45" s="204"/>
      <c r="Q45" s="204"/>
      <c r="R45" s="204"/>
      <c r="S45" s="204"/>
      <c r="T45" s="204"/>
      <c r="U45" s="204"/>
      <c r="V45" s="204"/>
      <c r="W45" s="204"/>
      <c r="X45" s="204"/>
      <c r="Y45" s="204"/>
      <c r="Z45" s="204"/>
      <c r="AA45" s="205"/>
      <c r="AB45" s="203"/>
      <c r="AC45" s="204"/>
      <c r="AD45" s="204"/>
      <c r="AE45" s="204"/>
      <c r="AF45" s="204"/>
      <c r="AG45" s="204"/>
      <c r="AH45" s="204"/>
      <c r="AI45" s="204"/>
      <c r="AJ45" s="204"/>
      <c r="AK45" s="204"/>
      <c r="AL45" s="204"/>
      <c r="AM45" s="204"/>
      <c r="AN45" s="204"/>
      <c r="AO45" s="205"/>
      <c r="AP45" s="206"/>
      <c r="AQ45" s="207"/>
      <c r="AR45" s="207"/>
      <c r="AS45" s="207"/>
      <c r="AT45" s="208"/>
      <c r="AU45" s="203"/>
      <c r="AV45" s="204"/>
      <c r="AW45" s="204"/>
      <c r="AX45" s="204"/>
      <c r="AY45" s="204"/>
      <c r="AZ45" s="204"/>
      <c r="BA45" s="204"/>
      <c r="BB45" s="204"/>
      <c r="BC45" s="205"/>
      <c r="BI45" s="37" t="str">
        <f t="shared" si="6"/>
        <v>ITEM1=</v>
      </c>
      <c r="BJ45" s="37" t="str">
        <f t="shared" si="7"/>
        <v>ITEM2=</v>
      </c>
      <c r="BK45" s="37" t="str">
        <f t="shared" si="8"/>
        <v>ITEM3=</v>
      </c>
      <c r="BL45" s="37" t="str">
        <f t="shared" si="9"/>
        <v>ITEM4=</v>
      </c>
      <c r="BM45" s="37" t="str">
        <f t="shared" si="10"/>
        <v>ITEM5=</v>
      </c>
      <c r="BN45" s="37" t="str">
        <f t="shared" si="11"/>
        <v>ITEM6=</v>
      </c>
    </row>
    <row r="46" spans="1:66" ht="21" customHeight="1">
      <c r="A46" s="200"/>
      <c r="B46" s="201"/>
      <c r="C46" s="201"/>
      <c r="D46" s="202"/>
      <c r="E46" s="203"/>
      <c r="F46" s="204"/>
      <c r="G46" s="204"/>
      <c r="H46" s="204"/>
      <c r="I46" s="204"/>
      <c r="J46" s="204"/>
      <c r="K46" s="204"/>
      <c r="L46" s="204"/>
      <c r="M46" s="205"/>
      <c r="N46" s="203"/>
      <c r="O46" s="204"/>
      <c r="P46" s="204"/>
      <c r="Q46" s="204"/>
      <c r="R46" s="204"/>
      <c r="S46" s="204"/>
      <c r="T46" s="204"/>
      <c r="U46" s="204"/>
      <c r="V46" s="204"/>
      <c r="W46" s="204"/>
      <c r="X46" s="204"/>
      <c r="Y46" s="204"/>
      <c r="Z46" s="204"/>
      <c r="AA46" s="205"/>
      <c r="AB46" s="203"/>
      <c r="AC46" s="204"/>
      <c r="AD46" s="204"/>
      <c r="AE46" s="204"/>
      <c r="AF46" s="204"/>
      <c r="AG46" s="204"/>
      <c r="AH46" s="204"/>
      <c r="AI46" s="204"/>
      <c r="AJ46" s="204"/>
      <c r="AK46" s="204"/>
      <c r="AL46" s="204"/>
      <c r="AM46" s="204"/>
      <c r="AN46" s="204"/>
      <c r="AO46" s="205"/>
      <c r="AP46" s="206"/>
      <c r="AQ46" s="207"/>
      <c r="AR46" s="207"/>
      <c r="AS46" s="207"/>
      <c r="AT46" s="208"/>
      <c r="AU46" s="203"/>
      <c r="AV46" s="204"/>
      <c r="AW46" s="204"/>
      <c r="AX46" s="204"/>
      <c r="AY46" s="204"/>
      <c r="AZ46" s="204"/>
      <c r="BA46" s="204"/>
      <c r="BB46" s="204"/>
      <c r="BC46" s="205"/>
      <c r="BI46" s="37" t="str">
        <f t="shared" si="6"/>
        <v>ITEM1=</v>
      </c>
      <c r="BJ46" s="37" t="str">
        <f t="shared" si="7"/>
        <v>ITEM2=</v>
      </c>
      <c r="BK46" s="37" t="str">
        <f t="shared" si="8"/>
        <v>ITEM3=</v>
      </c>
      <c r="BL46" s="37" t="str">
        <f t="shared" si="9"/>
        <v>ITEM4=</v>
      </c>
      <c r="BM46" s="37" t="str">
        <f t="shared" si="10"/>
        <v>ITEM5=</v>
      </c>
      <c r="BN46" s="37" t="str">
        <f t="shared" si="11"/>
        <v>ITEM6=</v>
      </c>
    </row>
    <row r="47" spans="1:66" ht="21" customHeight="1">
      <c r="A47" s="200"/>
      <c r="B47" s="201"/>
      <c r="C47" s="201"/>
      <c r="D47" s="202"/>
      <c r="E47" s="203"/>
      <c r="F47" s="204"/>
      <c r="G47" s="204"/>
      <c r="H47" s="204"/>
      <c r="I47" s="204"/>
      <c r="J47" s="204"/>
      <c r="K47" s="204"/>
      <c r="L47" s="204"/>
      <c r="M47" s="205"/>
      <c r="N47" s="203"/>
      <c r="O47" s="204"/>
      <c r="P47" s="204"/>
      <c r="Q47" s="204"/>
      <c r="R47" s="204"/>
      <c r="S47" s="204"/>
      <c r="T47" s="204"/>
      <c r="U47" s="204"/>
      <c r="V47" s="204"/>
      <c r="W47" s="204"/>
      <c r="X47" s="204"/>
      <c r="Y47" s="204"/>
      <c r="Z47" s="204"/>
      <c r="AA47" s="205"/>
      <c r="AB47" s="203"/>
      <c r="AC47" s="204"/>
      <c r="AD47" s="204"/>
      <c r="AE47" s="204"/>
      <c r="AF47" s="204"/>
      <c r="AG47" s="204"/>
      <c r="AH47" s="204"/>
      <c r="AI47" s="204"/>
      <c r="AJ47" s="204"/>
      <c r="AK47" s="204"/>
      <c r="AL47" s="204"/>
      <c r="AM47" s="204"/>
      <c r="AN47" s="204"/>
      <c r="AO47" s="205"/>
      <c r="AP47" s="206"/>
      <c r="AQ47" s="207"/>
      <c r="AR47" s="207"/>
      <c r="AS47" s="207"/>
      <c r="AT47" s="208"/>
      <c r="AU47" s="203"/>
      <c r="AV47" s="204"/>
      <c r="AW47" s="204"/>
      <c r="AX47" s="204"/>
      <c r="AY47" s="204"/>
      <c r="AZ47" s="204"/>
      <c r="BA47" s="204"/>
      <c r="BB47" s="204"/>
      <c r="BC47" s="205"/>
      <c r="BI47" s="37" t="str">
        <f t="shared" si="6"/>
        <v>ITEM1=</v>
      </c>
      <c r="BJ47" s="37" t="str">
        <f t="shared" si="7"/>
        <v>ITEM2=</v>
      </c>
      <c r="BK47" s="37" t="str">
        <f t="shared" si="8"/>
        <v>ITEM3=</v>
      </c>
      <c r="BL47" s="37" t="str">
        <f t="shared" si="9"/>
        <v>ITEM4=</v>
      </c>
      <c r="BM47" s="37" t="str">
        <f t="shared" si="10"/>
        <v>ITEM5=</v>
      </c>
      <c r="BN47" s="37" t="str">
        <f t="shared" si="11"/>
        <v>ITEM6=</v>
      </c>
    </row>
    <row r="48" spans="1:66" ht="21" customHeight="1">
      <c r="A48" s="200"/>
      <c r="B48" s="201"/>
      <c r="C48" s="201"/>
      <c r="D48" s="202"/>
      <c r="E48" s="203"/>
      <c r="F48" s="204"/>
      <c r="G48" s="204"/>
      <c r="H48" s="204"/>
      <c r="I48" s="204"/>
      <c r="J48" s="204"/>
      <c r="K48" s="204"/>
      <c r="L48" s="204"/>
      <c r="M48" s="205"/>
      <c r="N48" s="203"/>
      <c r="O48" s="204"/>
      <c r="P48" s="204"/>
      <c r="Q48" s="204"/>
      <c r="R48" s="204"/>
      <c r="S48" s="204"/>
      <c r="T48" s="204"/>
      <c r="U48" s="204"/>
      <c r="V48" s="204"/>
      <c r="W48" s="204"/>
      <c r="X48" s="204"/>
      <c r="Y48" s="204"/>
      <c r="Z48" s="204"/>
      <c r="AA48" s="205"/>
      <c r="AB48" s="203"/>
      <c r="AC48" s="204"/>
      <c r="AD48" s="204"/>
      <c r="AE48" s="204"/>
      <c r="AF48" s="204"/>
      <c r="AG48" s="204"/>
      <c r="AH48" s="204"/>
      <c r="AI48" s="204"/>
      <c r="AJ48" s="204"/>
      <c r="AK48" s="204"/>
      <c r="AL48" s="204"/>
      <c r="AM48" s="204"/>
      <c r="AN48" s="204"/>
      <c r="AO48" s="205"/>
      <c r="AP48" s="206"/>
      <c r="AQ48" s="207"/>
      <c r="AR48" s="207"/>
      <c r="AS48" s="207"/>
      <c r="AT48" s="208"/>
      <c r="AU48" s="203"/>
      <c r="AV48" s="204"/>
      <c r="AW48" s="204"/>
      <c r="AX48" s="204"/>
      <c r="AY48" s="204"/>
      <c r="AZ48" s="204"/>
      <c r="BA48" s="204"/>
      <c r="BB48" s="204"/>
      <c r="BC48" s="205"/>
      <c r="BI48" s="37" t="str">
        <f t="shared" si="6"/>
        <v>ITEM1=</v>
      </c>
      <c r="BJ48" s="37" t="str">
        <f t="shared" si="7"/>
        <v>ITEM2=</v>
      </c>
      <c r="BK48" s="37" t="str">
        <f t="shared" si="8"/>
        <v>ITEM3=</v>
      </c>
      <c r="BL48" s="37" t="str">
        <f t="shared" si="9"/>
        <v>ITEM4=</v>
      </c>
      <c r="BM48" s="37" t="str">
        <f t="shared" si="10"/>
        <v>ITEM5=</v>
      </c>
      <c r="BN48" s="37" t="str">
        <f t="shared" si="11"/>
        <v>ITEM6=</v>
      </c>
    </row>
    <row r="49" spans="1:66" ht="21" customHeight="1">
      <c r="A49" s="200"/>
      <c r="B49" s="201"/>
      <c r="C49" s="201"/>
      <c r="D49" s="202"/>
      <c r="E49" s="203"/>
      <c r="F49" s="204"/>
      <c r="G49" s="204"/>
      <c r="H49" s="204"/>
      <c r="I49" s="204"/>
      <c r="J49" s="204"/>
      <c r="K49" s="204"/>
      <c r="L49" s="204"/>
      <c r="M49" s="205"/>
      <c r="N49" s="203"/>
      <c r="O49" s="204"/>
      <c r="P49" s="204"/>
      <c r="Q49" s="204"/>
      <c r="R49" s="204"/>
      <c r="S49" s="204"/>
      <c r="T49" s="204"/>
      <c r="U49" s="204"/>
      <c r="V49" s="204"/>
      <c r="W49" s="204"/>
      <c r="X49" s="204"/>
      <c r="Y49" s="204"/>
      <c r="Z49" s="204"/>
      <c r="AA49" s="205"/>
      <c r="AB49" s="203"/>
      <c r="AC49" s="204"/>
      <c r="AD49" s="204"/>
      <c r="AE49" s="204"/>
      <c r="AF49" s="204"/>
      <c r="AG49" s="204"/>
      <c r="AH49" s="204"/>
      <c r="AI49" s="204"/>
      <c r="AJ49" s="204"/>
      <c r="AK49" s="204"/>
      <c r="AL49" s="204"/>
      <c r="AM49" s="204"/>
      <c r="AN49" s="204"/>
      <c r="AO49" s="205"/>
      <c r="AP49" s="206"/>
      <c r="AQ49" s="207"/>
      <c r="AR49" s="207"/>
      <c r="AS49" s="207"/>
      <c r="AT49" s="208"/>
      <c r="AU49" s="203"/>
      <c r="AV49" s="204"/>
      <c r="AW49" s="204"/>
      <c r="AX49" s="204"/>
      <c r="AY49" s="204"/>
      <c r="AZ49" s="204"/>
      <c r="BA49" s="204"/>
      <c r="BB49" s="204"/>
      <c r="BC49" s="205"/>
      <c r="BI49" s="37" t="str">
        <f t="shared" si="6"/>
        <v>ITEM1=</v>
      </c>
      <c r="BJ49" s="37" t="str">
        <f t="shared" si="7"/>
        <v>ITEM2=</v>
      </c>
      <c r="BK49" s="37" t="str">
        <f t="shared" si="8"/>
        <v>ITEM3=</v>
      </c>
      <c r="BL49" s="37" t="str">
        <f t="shared" si="9"/>
        <v>ITEM4=</v>
      </c>
      <c r="BM49" s="37" t="str">
        <f t="shared" si="10"/>
        <v>ITEM5=</v>
      </c>
      <c r="BN49" s="37" t="str">
        <f t="shared" si="11"/>
        <v>ITEM6=</v>
      </c>
    </row>
    <row r="50" spans="1:66" ht="21" customHeight="1">
      <c r="A50" s="200"/>
      <c r="B50" s="201"/>
      <c r="C50" s="201"/>
      <c r="D50" s="202"/>
      <c r="E50" s="203"/>
      <c r="F50" s="204"/>
      <c r="G50" s="204"/>
      <c r="H50" s="204"/>
      <c r="I50" s="204"/>
      <c r="J50" s="204"/>
      <c r="K50" s="204"/>
      <c r="L50" s="204"/>
      <c r="M50" s="205"/>
      <c r="N50" s="203"/>
      <c r="O50" s="204"/>
      <c r="P50" s="204"/>
      <c r="Q50" s="204"/>
      <c r="R50" s="204"/>
      <c r="S50" s="204"/>
      <c r="T50" s="204"/>
      <c r="U50" s="204"/>
      <c r="V50" s="204"/>
      <c r="W50" s="204"/>
      <c r="X50" s="204"/>
      <c r="Y50" s="204"/>
      <c r="Z50" s="204"/>
      <c r="AA50" s="205"/>
      <c r="AB50" s="203"/>
      <c r="AC50" s="204"/>
      <c r="AD50" s="204"/>
      <c r="AE50" s="204"/>
      <c r="AF50" s="204"/>
      <c r="AG50" s="204"/>
      <c r="AH50" s="204"/>
      <c r="AI50" s="204"/>
      <c r="AJ50" s="204"/>
      <c r="AK50" s="204"/>
      <c r="AL50" s="204"/>
      <c r="AM50" s="204"/>
      <c r="AN50" s="204"/>
      <c r="AO50" s="205"/>
      <c r="AP50" s="206"/>
      <c r="AQ50" s="207"/>
      <c r="AR50" s="207"/>
      <c r="AS50" s="207"/>
      <c r="AT50" s="208"/>
      <c r="AU50" s="203"/>
      <c r="AV50" s="204"/>
      <c r="AW50" s="204"/>
      <c r="AX50" s="204"/>
      <c r="AY50" s="204"/>
      <c r="AZ50" s="204"/>
      <c r="BA50" s="204"/>
      <c r="BB50" s="204"/>
      <c r="BC50" s="205"/>
      <c r="BI50" s="37" t="str">
        <f t="shared" si="6"/>
        <v>ITEM1=</v>
      </c>
      <c r="BJ50" s="37" t="str">
        <f t="shared" si="7"/>
        <v>ITEM2=</v>
      </c>
      <c r="BK50" s="37" t="str">
        <f t="shared" si="8"/>
        <v>ITEM3=</v>
      </c>
      <c r="BL50" s="37" t="str">
        <f t="shared" si="9"/>
        <v>ITEM4=</v>
      </c>
      <c r="BM50" s="37" t="str">
        <f t="shared" si="10"/>
        <v>ITEM5=</v>
      </c>
      <c r="BN50" s="37" t="str">
        <f t="shared" si="11"/>
        <v>ITEM6=</v>
      </c>
    </row>
    <row r="51" spans="1:66" ht="21" customHeight="1">
      <c r="A51" s="200"/>
      <c r="B51" s="201"/>
      <c r="C51" s="201"/>
      <c r="D51" s="202"/>
      <c r="E51" s="203"/>
      <c r="F51" s="204"/>
      <c r="G51" s="204"/>
      <c r="H51" s="204"/>
      <c r="I51" s="204"/>
      <c r="J51" s="204"/>
      <c r="K51" s="204"/>
      <c r="L51" s="204"/>
      <c r="M51" s="205"/>
      <c r="N51" s="203"/>
      <c r="O51" s="204"/>
      <c r="P51" s="204"/>
      <c r="Q51" s="204"/>
      <c r="R51" s="204"/>
      <c r="S51" s="204"/>
      <c r="T51" s="204"/>
      <c r="U51" s="204"/>
      <c r="V51" s="204"/>
      <c r="W51" s="204"/>
      <c r="X51" s="204"/>
      <c r="Y51" s="204"/>
      <c r="Z51" s="204"/>
      <c r="AA51" s="205"/>
      <c r="AB51" s="203"/>
      <c r="AC51" s="204"/>
      <c r="AD51" s="204"/>
      <c r="AE51" s="204"/>
      <c r="AF51" s="204"/>
      <c r="AG51" s="204"/>
      <c r="AH51" s="204"/>
      <c r="AI51" s="204"/>
      <c r="AJ51" s="204"/>
      <c r="AK51" s="204"/>
      <c r="AL51" s="204"/>
      <c r="AM51" s="204"/>
      <c r="AN51" s="204"/>
      <c r="AO51" s="205"/>
      <c r="AP51" s="206"/>
      <c r="AQ51" s="207"/>
      <c r="AR51" s="207"/>
      <c r="AS51" s="207"/>
      <c r="AT51" s="208"/>
      <c r="AU51" s="203"/>
      <c r="AV51" s="204"/>
      <c r="AW51" s="204"/>
      <c r="AX51" s="204"/>
      <c r="AY51" s="204"/>
      <c r="AZ51" s="204"/>
      <c r="BA51" s="204"/>
      <c r="BB51" s="204"/>
      <c r="BC51" s="205"/>
      <c r="BI51" s="37" t="str">
        <f t="shared" si="6"/>
        <v>ITEM1=</v>
      </c>
      <c r="BJ51" s="37" t="str">
        <f t="shared" si="7"/>
        <v>ITEM2=</v>
      </c>
      <c r="BK51" s="37" t="str">
        <f t="shared" si="8"/>
        <v>ITEM3=</v>
      </c>
      <c r="BL51" s="37" t="str">
        <f t="shared" si="9"/>
        <v>ITEM4=</v>
      </c>
      <c r="BM51" s="37" t="str">
        <f t="shared" si="10"/>
        <v>ITEM5=</v>
      </c>
      <c r="BN51" s="37" t="str">
        <f t="shared" si="11"/>
        <v>ITEM6=</v>
      </c>
    </row>
    <row r="52" spans="1:66" ht="21" customHeight="1">
      <c r="A52" s="200"/>
      <c r="B52" s="201"/>
      <c r="C52" s="201"/>
      <c r="D52" s="202"/>
      <c r="E52" s="203"/>
      <c r="F52" s="204"/>
      <c r="G52" s="204"/>
      <c r="H52" s="204"/>
      <c r="I52" s="204"/>
      <c r="J52" s="204"/>
      <c r="K52" s="204"/>
      <c r="L52" s="204"/>
      <c r="M52" s="205"/>
      <c r="N52" s="203"/>
      <c r="O52" s="204"/>
      <c r="P52" s="204"/>
      <c r="Q52" s="204"/>
      <c r="R52" s="204"/>
      <c r="S52" s="204"/>
      <c r="T52" s="204"/>
      <c r="U52" s="204"/>
      <c r="V52" s="204"/>
      <c r="W52" s="204"/>
      <c r="X52" s="204"/>
      <c r="Y52" s="204"/>
      <c r="Z52" s="204"/>
      <c r="AA52" s="205"/>
      <c r="AB52" s="203"/>
      <c r="AC52" s="204"/>
      <c r="AD52" s="204"/>
      <c r="AE52" s="204"/>
      <c r="AF52" s="204"/>
      <c r="AG52" s="204"/>
      <c r="AH52" s="204"/>
      <c r="AI52" s="204"/>
      <c r="AJ52" s="204"/>
      <c r="AK52" s="204"/>
      <c r="AL52" s="204"/>
      <c r="AM52" s="204"/>
      <c r="AN52" s="204"/>
      <c r="AO52" s="205"/>
      <c r="AP52" s="206"/>
      <c r="AQ52" s="207"/>
      <c r="AR52" s="207"/>
      <c r="AS52" s="207"/>
      <c r="AT52" s="208"/>
      <c r="AU52" s="203"/>
      <c r="AV52" s="204"/>
      <c r="AW52" s="204"/>
      <c r="AX52" s="204"/>
      <c r="AY52" s="204"/>
      <c r="AZ52" s="204"/>
      <c r="BA52" s="204"/>
      <c r="BB52" s="204"/>
      <c r="BC52" s="205"/>
      <c r="BI52" s="37" t="str">
        <f t="shared" si="6"/>
        <v>ITEM1=</v>
      </c>
      <c r="BJ52" s="37" t="str">
        <f t="shared" si="7"/>
        <v>ITEM2=</v>
      </c>
      <c r="BK52" s="37" t="str">
        <f t="shared" si="8"/>
        <v>ITEM3=</v>
      </c>
      <c r="BL52" s="37" t="str">
        <f t="shared" si="9"/>
        <v>ITEM4=</v>
      </c>
      <c r="BM52" s="37" t="str">
        <f t="shared" si="10"/>
        <v>ITEM5=</v>
      </c>
      <c r="BN52" s="37" t="str">
        <f t="shared" si="11"/>
        <v>ITEM6=</v>
      </c>
    </row>
    <row r="53" spans="1:66" ht="21" customHeight="1">
      <c r="A53" s="200"/>
      <c r="B53" s="201"/>
      <c r="C53" s="201"/>
      <c r="D53" s="202"/>
      <c r="E53" s="203"/>
      <c r="F53" s="204"/>
      <c r="G53" s="204"/>
      <c r="H53" s="204"/>
      <c r="I53" s="204"/>
      <c r="J53" s="204"/>
      <c r="K53" s="204"/>
      <c r="L53" s="204"/>
      <c r="M53" s="205"/>
      <c r="N53" s="203"/>
      <c r="O53" s="204"/>
      <c r="P53" s="204"/>
      <c r="Q53" s="204"/>
      <c r="R53" s="204"/>
      <c r="S53" s="204"/>
      <c r="T53" s="204"/>
      <c r="U53" s="204"/>
      <c r="V53" s="204"/>
      <c r="W53" s="204"/>
      <c r="X53" s="204"/>
      <c r="Y53" s="204"/>
      <c r="Z53" s="204"/>
      <c r="AA53" s="205"/>
      <c r="AB53" s="203"/>
      <c r="AC53" s="204"/>
      <c r="AD53" s="204"/>
      <c r="AE53" s="204"/>
      <c r="AF53" s="204"/>
      <c r="AG53" s="204"/>
      <c r="AH53" s="204"/>
      <c r="AI53" s="204"/>
      <c r="AJ53" s="204"/>
      <c r="AK53" s="204"/>
      <c r="AL53" s="204"/>
      <c r="AM53" s="204"/>
      <c r="AN53" s="204"/>
      <c r="AO53" s="205"/>
      <c r="AP53" s="206"/>
      <c r="AQ53" s="207"/>
      <c r="AR53" s="207"/>
      <c r="AS53" s="207"/>
      <c r="AT53" s="208"/>
      <c r="AU53" s="203"/>
      <c r="AV53" s="204"/>
      <c r="AW53" s="204"/>
      <c r="AX53" s="204"/>
      <c r="AY53" s="204"/>
      <c r="AZ53" s="204"/>
      <c r="BA53" s="204"/>
      <c r="BB53" s="204"/>
      <c r="BC53" s="205"/>
      <c r="BI53" s="37" t="str">
        <f t="shared" si="6"/>
        <v>ITEM1=</v>
      </c>
      <c r="BJ53" s="37" t="str">
        <f t="shared" si="7"/>
        <v>ITEM2=</v>
      </c>
      <c r="BK53" s="37" t="str">
        <f t="shared" si="8"/>
        <v>ITEM3=</v>
      </c>
      <c r="BL53" s="37" t="str">
        <f t="shared" si="9"/>
        <v>ITEM4=</v>
      </c>
      <c r="BM53" s="37" t="str">
        <f t="shared" si="10"/>
        <v>ITEM5=</v>
      </c>
      <c r="BN53" s="37" t="str">
        <f t="shared" si="11"/>
        <v>ITEM6=</v>
      </c>
    </row>
    <row r="54" spans="1:66" ht="21" customHeight="1">
      <c r="A54" s="200"/>
      <c r="B54" s="201"/>
      <c r="C54" s="201"/>
      <c r="D54" s="202"/>
      <c r="E54" s="203"/>
      <c r="F54" s="204"/>
      <c r="G54" s="204"/>
      <c r="H54" s="204"/>
      <c r="I54" s="204"/>
      <c r="J54" s="204"/>
      <c r="K54" s="204"/>
      <c r="L54" s="204"/>
      <c r="M54" s="205"/>
      <c r="N54" s="203"/>
      <c r="O54" s="204"/>
      <c r="P54" s="204"/>
      <c r="Q54" s="204"/>
      <c r="R54" s="204"/>
      <c r="S54" s="204"/>
      <c r="T54" s="204"/>
      <c r="U54" s="204"/>
      <c r="V54" s="204"/>
      <c r="W54" s="204"/>
      <c r="X54" s="204"/>
      <c r="Y54" s="204"/>
      <c r="Z54" s="204"/>
      <c r="AA54" s="205"/>
      <c r="AB54" s="203"/>
      <c r="AC54" s="204"/>
      <c r="AD54" s="204"/>
      <c r="AE54" s="204"/>
      <c r="AF54" s="204"/>
      <c r="AG54" s="204"/>
      <c r="AH54" s="204"/>
      <c r="AI54" s="204"/>
      <c r="AJ54" s="204"/>
      <c r="AK54" s="204"/>
      <c r="AL54" s="204"/>
      <c r="AM54" s="204"/>
      <c r="AN54" s="204"/>
      <c r="AO54" s="205"/>
      <c r="AP54" s="206"/>
      <c r="AQ54" s="207"/>
      <c r="AR54" s="207"/>
      <c r="AS54" s="207"/>
      <c r="AT54" s="208"/>
      <c r="AU54" s="203"/>
      <c r="AV54" s="204"/>
      <c r="AW54" s="204"/>
      <c r="AX54" s="204"/>
      <c r="AY54" s="204"/>
      <c r="AZ54" s="204"/>
      <c r="BA54" s="204"/>
      <c r="BB54" s="204"/>
      <c r="BC54" s="205"/>
      <c r="BI54" s="37" t="str">
        <f t="shared" si="6"/>
        <v>ITEM1=</v>
      </c>
      <c r="BJ54" s="37" t="str">
        <f t="shared" si="7"/>
        <v>ITEM2=</v>
      </c>
      <c r="BK54" s="37" t="str">
        <f t="shared" si="8"/>
        <v>ITEM3=</v>
      </c>
      <c r="BL54" s="37" t="str">
        <f t="shared" si="9"/>
        <v>ITEM4=</v>
      </c>
      <c r="BM54" s="37" t="str">
        <f t="shared" si="10"/>
        <v>ITEM5=</v>
      </c>
      <c r="BN54" s="37" t="str">
        <f t="shared" si="11"/>
        <v>ITEM6=</v>
      </c>
    </row>
    <row r="55" spans="1:66" ht="21" customHeight="1">
      <c r="A55" s="200"/>
      <c r="B55" s="201"/>
      <c r="C55" s="201"/>
      <c r="D55" s="202"/>
      <c r="E55" s="203"/>
      <c r="F55" s="204"/>
      <c r="G55" s="204"/>
      <c r="H55" s="204"/>
      <c r="I55" s="204"/>
      <c r="J55" s="204"/>
      <c r="K55" s="204"/>
      <c r="L55" s="204"/>
      <c r="M55" s="205"/>
      <c r="N55" s="203"/>
      <c r="O55" s="204"/>
      <c r="P55" s="204"/>
      <c r="Q55" s="204"/>
      <c r="R55" s="204"/>
      <c r="S55" s="204"/>
      <c r="T55" s="204"/>
      <c r="U55" s="204"/>
      <c r="V55" s="204"/>
      <c r="W55" s="204"/>
      <c r="X55" s="204"/>
      <c r="Y55" s="204"/>
      <c r="Z55" s="204"/>
      <c r="AA55" s="205"/>
      <c r="AB55" s="203"/>
      <c r="AC55" s="204"/>
      <c r="AD55" s="204"/>
      <c r="AE55" s="204"/>
      <c r="AF55" s="204"/>
      <c r="AG55" s="204"/>
      <c r="AH55" s="204"/>
      <c r="AI55" s="204"/>
      <c r="AJ55" s="204"/>
      <c r="AK55" s="204"/>
      <c r="AL55" s="204"/>
      <c r="AM55" s="204"/>
      <c r="AN55" s="204"/>
      <c r="AO55" s="205"/>
      <c r="AP55" s="206"/>
      <c r="AQ55" s="207"/>
      <c r="AR55" s="207"/>
      <c r="AS55" s="207"/>
      <c r="AT55" s="208"/>
      <c r="AU55" s="203"/>
      <c r="AV55" s="204"/>
      <c r="AW55" s="204"/>
      <c r="AX55" s="204"/>
      <c r="AY55" s="204"/>
      <c r="AZ55" s="204"/>
      <c r="BA55" s="204"/>
      <c r="BB55" s="204"/>
      <c r="BC55" s="205"/>
      <c r="BI55" s="37" t="str">
        <f t="shared" si="6"/>
        <v>ITEM1=</v>
      </c>
      <c r="BJ55" s="37" t="str">
        <f t="shared" si="7"/>
        <v>ITEM2=</v>
      </c>
      <c r="BK55" s="37" t="str">
        <f t="shared" si="8"/>
        <v>ITEM3=</v>
      </c>
      <c r="BL55" s="37" t="str">
        <f t="shared" si="9"/>
        <v>ITEM4=</v>
      </c>
      <c r="BM55" s="37" t="str">
        <f t="shared" si="10"/>
        <v>ITEM5=</v>
      </c>
      <c r="BN55" s="37" t="str">
        <f t="shared" si="11"/>
        <v>ITEM6=</v>
      </c>
    </row>
    <row r="56" spans="1:66" ht="21" customHeight="1">
      <c r="A56" s="200"/>
      <c r="B56" s="201"/>
      <c r="C56" s="201"/>
      <c r="D56" s="202"/>
      <c r="E56" s="203"/>
      <c r="F56" s="204"/>
      <c r="G56" s="204"/>
      <c r="H56" s="204"/>
      <c r="I56" s="204"/>
      <c r="J56" s="204"/>
      <c r="K56" s="204"/>
      <c r="L56" s="204"/>
      <c r="M56" s="205"/>
      <c r="N56" s="203"/>
      <c r="O56" s="204"/>
      <c r="P56" s="204"/>
      <c r="Q56" s="204"/>
      <c r="R56" s="204"/>
      <c r="S56" s="204"/>
      <c r="T56" s="204"/>
      <c r="U56" s="204"/>
      <c r="V56" s="204"/>
      <c r="W56" s="204"/>
      <c r="X56" s="204"/>
      <c r="Y56" s="204"/>
      <c r="Z56" s="204"/>
      <c r="AA56" s="205"/>
      <c r="AB56" s="203"/>
      <c r="AC56" s="204"/>
      <c r="AD56" s="204"/>
      <c r="AE56" s="204"/>
      <c r="AF56" s="204"/>
      <c r="AG56" s="204"/>
      <c r="AH56" s="204"/>
      <c r="AI56" s="204"/>
      <c r="AJ56" s="204"/>
      <c r="AK56" s="204"/>
      <c r="AL56" s="204"/>
      <c r="AM56" s="204"/>
      <c r="AN56" s="204"/>
      <c r="AO56" s="205"/>
      <c r="AP56" s="206"/>
      <c r="AQ56" s="207"/>
      <c r="AR56" s="207"/>
      <c r="AS56" s="207"/>
      <c r="AT56" s="208"/>
      <c r="AU56" s="203"/>
      <c r="AV56" s="204"/>
      <c r="AW56" s="204"/>
      <c r="AX56" s="204"/>
      <c r="AY56" s="204"/>
      <c r="AZ56" s="204"/>
      <c r="BA56" s="204"/>
      <c r="BB56" s="204"/>
      <c r="BC56" s="205"/>
      <c r="BI56" s="37" t="str">
        <f t="shared" si="6"/>
        <v>ITEM1=</v>
      </c>
      <c r="BJ56" s="37" t="str">
        <f t="shared" si="7"/>
        <v>ITEM2=</v>
      </c>
      <c r="BK56" s="37" t="str">
        <f t="shared" si="8"/>
        <v>ITEM3=</v>
      </c>
      <c r="BL56" s="37" t="str">
        <f t="shared" si="9"/>
        <v>ITEM4=</v>
      </c>
      <c r="BM56" s="37" t="str">
        <f t="shared" si="10"/>
        <v>ITEM5=</v>
      </c>
      <c r="BN56" s="37" t="str">
        <f t="shared" si="11"/>
        <v>ITEM6=</v>
      </c>
    </row>
    <row r="57" spans="1:66" ht="21" customHeight="1">
      <c r="A57" s="200"/>
      <c r="B57" s="201"/>
      <c r="C57" s="201"/>
      <c r="D57" s="202"/>
      <c r="E57" s="203"/>
      <c r="F57" s="204"/>
      <c r="G57" s="204"/>
      <c r="H57" s="204"/>
      <c r="I57" s="204"/>
      <c r="J57" s="204"/>
      <c r="K57" s="204"/>
      <c r="L57" s="204"/>
      <c r="M57" s="205"/>
      <c r="N57" s="203"/>
      <c r="O57" s="204"/>
      <c r="P57" s="204"/>
      <c r="Q57" s="204"/>
      <c r="R57" s="204"/>
      <c r="S57" s="204"/>
      <c r="T57" s="204"/>
      <c r="U57" s="204"/>
      <c r="V57" s="204"/>
      <c r="W57" s="204"/>
      <c r="X57" s="204"/>
      <c r="Y57" s="204"/>
      <c r="Z57" s="204"/>
      <c r="AA57" s="205"/>
      <c r="AB57" s="203"/>
      <c r="AC57" s="204"/>
      <c r="AD57" s="204"/>
      <c r="AE57" s="204"/>
      <c r="AF57" s="204"/>
      <c r="AG57" s="204"/>
      <c r="AH57" s="204"/>
      <c r="AI57" s="204"/>
      <c r="AJ57" s="204"/>
      <c r="AK57" s="204"/>
      <c r="AL57" s="204"/>
      <c r="AM57" s="204"/>
      <c r="AN57" s="204"/>
      <c r="AO57" s="205"/>
      <c r="AP57" s="206"/>
      <c r="AQ57" s="207"/>
      <c r="AR57" s="207"/>
      <c r="AS57" s="207"/>
      <c r="AT57" s="208"/>
      <c r="AU57" s="203"/>
      <c r="AV57" s="204"/>
      <c r="AW57" s="204"/>
      <c r="AX57" s="204"/>
      <c r="AY57" s="204"/>
      <c r="AZ57" s="204"/>
      <c r="BA57" s="204"/>
      <c r="BB57" s="204"/>
      <c r="BC57" s="205"/>
      <c r="BI57" s="37" t="str">
        <f t="shared" si="6"/>
        <v>ITEM1=</v>
      </c>
      <c r="BJ57" s="37" t="str">
        <f t="shared" si="7"/>
        <v>ITEM2=</v>
      </c>
      <c r="BK57" s="37" t="str">
        <f t="shared" si="8"/>
        <v>ITEM3=</v>
      </c>
      <c r="BL57" s="37" t="str">
        <f t="shared" si="9"/>
        <v>ITEM4=</v>
      </c>
      <c r="BM57" s="37" t="str">
        <f t="shared" si="10"/>
        <v>ITEM5=</v>
      </c>
      <c r="BN57" s="37" t="str">
        <f t="shared" si="11"/>
        <v>ITEM6=</v>
      </c>
    </row>
    <row r="58" spans="1:66" ht="21" customHeight="1">
      <c r="A58" s="200"/>
      <c r="B58" s="201"/>
      <c r="C58" s="201"/>
      <c r="D58" s="202"/>
      <c r="E58" s="203"/>
      <c r="F58" s="204"/>
      <c r="G58" s="204"/>
      <c r="H58" s="204"/>
      <c r="I58" s="204"/>
      <c r="J58" s="204"/>
      <c r="K58" s="204"/>
      <c r="L58" s="204"/>
      <c r="M58" s="205"/>
      <c r="N58" s="203"/>
      <c r="O58" s="204"/>
      <c r="P58" s="204"/>
      <c r="Q58" s="204"/>
      <c r="R58" s="204"/>
      <c r="S58" s="204"/>
      <c r="T58" s="204"/>
      <c r="U58" s="204"/>
      <c r="V58" s="204"/>
      <c r="W58" s="204"/>
      <c r="X58" s="204"/>
      <c r="Y58" s="204"/>
      <c r="Z58" s="204"/>
      <c r="AA58" s="205"/>
      <c r="AB58" s="203"/>
      <c r="AC58" s="204"/>
      <c r="AD58" s="204"/>
      <c r="AE58" s="204"/>
      <c r="AF58" s="204"/>
      <c r="AG58" s="204"/>
      <c r="AH58" s="204"/>
      <c r="AI58" s="204"/>
      <c r="AJ58" s="204"/>
      <c r="AK58" s="204"/>
      <c r="AL58" s="204"/>
      <c r="AM58" s="204"/>
      <c r="AN58" s="204"/>
      <c r="AO58" s="205"/>
      <c r="AP58" s="206"/>
      <c r="AQ58" s="207"/>
      <c r="AR58" s="207"/>
      <c r="AS58" s="207"/>
      <c r="AT58" s="208"/>
      <c r="AU58" s="203"/>
      <c r="AV58" s="204"/>
      <c r="AW58" s="204"/>
      <c r="AX58" s="204"/>
      <c r="AY58" s="204"/>
      <c r="AZ58" s="204"/>
      <c r="BA58" s="204"/>
      <c r="BB58" s="204"/>
      <c r="BC58" s="205"/>
      <c r="BI58" s="37" t="str">
        <f t="shared" si="6"/>
        <v>ITEM1=</v>
      </c>
      <c r="BJ58" s="37" t="str">
        <f t="shared" si="7"/>
        <v>ITEM2=</v>
      </c>
      <c r="BK58" s="37" t="str">
        <f t="shared" si="8"/>
        <v>ITEM3=</v>
      </c>
      <c r="BL58" s="37" t="str">
        <f t="shared" si="9"/>
        <v>ITEM4=</v>
      </c>
      <c r="BM58" s="37" t="str">
        <f t="shared" si="10"/>
        <v>ITEM5=</v>
      </c>
      <c r="BN58" s="37" t="str">
        <f t="shared" si="11"/>
        <v>ITEM6=</v>
      </c>
    </row>
    <row r="59" spans="1:66" ht="21" customHeight="1">
      <c r="A59" s="200"/>
      <c r="B59" s="201"/>
      <c r="C59" s="201"/>
      <c r="D59" s="202"/>
      <c r="E59" s="203"/>
      <c r="F59" s="204"/>
      <c r="G59" s="204"/>
      <c r="H59" s="204"/>
      <c r="I59" s="204"/>
      <c r="J59" s="204"/>
      <c r="K59" s="204"/>
      <c r="L59" s="204"/>
      <c r="M59" s="205"/>
      <c r="N59" s="203"/>
      <c r="O59" s="204"/>
      <c r="P59" s="204"/>
      <c r="Q59" s="204"/>
      <c r="R59" s="204"/>
      <c r="S59" s="204"/>
      <c r="T59" s="204"/>
      <c r="U59" s="204"/>
      <c r="V59" s="204"/>
      <c r="W59" s="204"/>
      <c r="X59" s="204"/>
      <c r="Y59" s="204"/>
      <c r="Z59" s="204"/>
      <c r="AA59" s="205"/>
      <c r="AB59" s="203"/>
      <c r="AC59" s="204"/>
      <c r="AD59" s="204"/>
      <c r="AE59" s="204"/>
      <c r="AF59" s="204"/>
      <c r="AG59" s="204"/>
      <c r="AH59" s="204"/>
      <c r="AI59" s="204"/>
      <c r="AJ59" s="204"/>
      <c r="AK59" s="204"/>
      <c r="AL59" s="204"/>
      <c r="AM59" s="204"/>
      <c r="AN59" s="204"/>
      <c r="AO59" s="205"/>
      <c r="AP59" s="206"/>
      <c r="AQ59" s="207"/>
      <c r="AR59" s="207"/>
      <c r="AS59" s="207"/>
      <c r="AT59" s="208"/>
      <c r="AU59" s="203"/>
      <c r="AV59" s="204"/>
      <c r="AW59" s="204"/>
      <c r="AX59" s="204"/>
      <c r="AY59" s="204"/>
      <c r="AZ59" s="204"/>
      <c r="BA59" s="204"/>
      <c r="BB59" s="204"/>
      <c r="BC59" s="205"/>
      <c r="BI59" s="37" t="str">
        <f t="shared" si="6"/>
        <v>ITEM1=</v>
      </c>
      <c r="BJ59" s="37" t="str">
        <f t="shared" si="7"/>
        <v>ITEM2=</v>
      </c>
      <c r="BK59" s="37" t="str">
        <f t="shared" si="8"/>
        <v>ITEM3=</v>
      </c>
      <c r="BL59" s="37" t="str">
        <f t="shared" si="9"/>
        <v>ITEM4=</v>
      </c>
      <c r="BM59" s="37" t="str">
        <f t="shared" si="10"/>
        <v>ITEM5=</v>
      </c>
      <c r="BN59" s="37" t="str">
        <f t="shared" si="11"/>
        <v>ITEM6=</v>
      </c>
    </row>
    <row r="60" spans="1:66" ht="21" customHeight="1">
      <c r="A60" s="200"/>
      <c r="B60" s="201"/>
      <c r="C60" s="201"/>
      <c r="D60" s="202"/>
      <c r="E60" s="203"/>
      <c r="F60" s="204"/>
      <c r="G60" s="204"/>
      <c r="H60" s="204"/>
      <c r="I60" s="204"/>
      <c r="J60" s="204"/>
      <c r="K60" s="204"/>
      <c r="L60" s="204"/>
      <c r="M60" s="205"/>
      <c r="N60" s="203"/>
      <c r="O60" s="204"/>
      <c r="P60" s="204"/>
      <c r="Q60" s="204"/>
      <c r="R60" s="204"/>
      <c r="S60" s="204"/>
      <c r="T60" s="204"/>
      <c r="U60" s="204"/>
      <c r="V60" s="204"/>
      <c r="W60" s="204"/>
      <c r="X60" s="204"/>
      <c r="Y60" s="204"/>
      <c r="Z60" s="204"/>
      <c r="AA60" s="205"/>
      <c r="AB60" s="203"/>
      <c r="AC60" s="204"/>
      <c r="AD60" s="204"/>
      <c r="AE60" s="204"/>
      <c r="AF60" s="204"/>
      <c r="AG60" s="204"/>
      <c r="AH60" s="204"/>
      <c r="AI60" s="204"/>
      <c r="AJ60" s="204"/>
      <c r="AK60" s="204"/>
      <c r="AL60" s="204"/>
      <c r="AM60" s="204"/>
      <c r="AN60" s="204"/>
      <c r="AO60" s="205"/>
      <c r="AP60" s="206"/>
      <c r="AQ60" s="207"/>
      <c r="AR60" s="207"/>
      <c r="AS60" s="207"/>
      <c r="AT60" s="208"/>
      <c r="AU60" s="203"/>
      <c r="AV60" s="204"/>
      <c r="AW60" s="204"/>
      <c r="AX60" s="204"/>
      <c r="AY60" s="204"/>
      <c r="AZ60" s="204"/>
      <c r="BA60" s="204"/>
      <c r="BB60" s="204"/>
      <c r="BC60" s="205"/>
      <c r="BI60" s="37" t="str">
        <f t="shared" si="6"/>
        <v>ITEM1=</v>
      </c>
      <c r="BJ60" s="37" t="str">
        <f t="shared" si="7"/>
        <v>ITEM2=</v>
      </c>
      <c r="BK60" s="37" t="str">
        <f t="shared" si="8"/>
        <v>ITEM3=</v>
      </c>
      <c r="BL60" s="37" t="str">
        <f t="shared" si="9"/>
        <v>ITEM4=</v>
      </c>
      <c r="BM60" s="37" t="str">
        <f t="shared" si="10"/>
        <v>ITEM5=</v>
      </c>
      <c r="BN60" s="37" t="str">
        <f t="shared" si="11"/>
        <v>ITEM6=</v>
      </c>
    </row>
    <row r="61" spans="1:66" ht="21" customHeight="1">
      <c r="A61" s="200"/>
      <c r="B61" s="201"/>
      <c r="C61" s="201"/>
      <c r="D61" s="202"/>
      <c r="E61" s="203"/>
      <c r="F61" s="204"/>
      <c r="G61" s="204"/>
      <c r="H61" s="204"/>
      <c r="I61" s="204"/>
      <c r="J61" s="204"/>
      <c r="K61" s="204"/>
      <c r="L61" s="204"/>
      <c r="M61" s="205"/>
      <c r="N61" s="203"/>
      <c r="O61" s="204"/>
      <c r="P61" s="204"/>
      <c r="Q61" s="204"/>
      <c r="R61" s="204"/>
      <c r="S61" s="204"/>
      <c r="T61" s="204"/>
      <c r="U61" s="204"/>
      <c r="V61" s="204"/>
      <c r="W61" s="204"/>
      <c r="X61" s="204"/>
      <c r="Y61" s="204"/>
      <c r="Z61" s="204"/>
      <c r="AA61" s="205"/>
      <c r="AB61" s="203"/>
      <c r="AC61" s="204"/>
      <c r="AD61" s="204"/>
      <c r="AE61" s="204"/>
      <c r="AF61" s="204"/>
      <c r="AG61" s="204"/>
      <c r="AH61" s="204"/>
      <c r="AI61" s="204"/>
      <c r="AJ61" s="204"/>
      <c r="AK61" s="204"/>
      <c r="AL61" s="204"/>
      <c r="AM61" s="204"/>
      <c r="AN61" s="204"/>
      <c r="AO61" s="205"/>
      <c r="AP61" s="206"/>
      <c r="AQ61" s="207"/>
      <c r="AR61" s="207"/>
      <c r="AS61" s="207"/>
      <c r="AT61" s="208"/>
      <c r="AU61" s="203"/>
      <c r="AV61" s="204"/>
      <c r="AW61" s="204"/>
      <c r="AX61" s="204"/>
      <c r="AY61" s="204"/>
      <c r="AZ61" s="204"/>
      <c r="BA61" s="204"/>
      <c r="BB61" s="204"/>
      <c r="BC61" s="205"/>
      <c r="BI61" s="37" t="str">
        <f t="shared" si="6"/>
        <v>ITEM1=</v>
      </c>
      <c r="BJ61" s="37" t="str">
        <f t="shared" si="7"/>
        <v>ITEM2=</v>
      </c>
      <c r="BK61" s="37" t="str">
        <f t="shared" si="8"/>
        <v>ITEM3=</v>
      </c>
      <c r="BL61" s="37" t="str">
        <f t="shared" si="9"/>
        <v>ITEM4=</v>
      </c>
      <c r="BM61" s="37" t="str">
        <f t="shared" si="10"/>
        <v>ITEM5=</v>
      </c>
      <c r="BN61" s="37" t="str">
        <f t="shared" si="11"/>
        <v>ITEM6=</v>
      </c>
    </row>
    <row r="62" spans="1:66" ht="21" customHeight="1">
      <c r="A62" s="200"/>
      <c r="B62" s="201"/>
      <c r="C62" s="201"/>
      <c r="D62" s="202"/>
      <c r="E62" s="203"/>
      <c r="F62" s="204"/>
      <c r="G62" s="204"/>
      <c r="H62" s="204"/>
      <c r="I62" s="204"/>
      <c r="J62" s="204"/>
      <c r="K62" s="204"/>
      <c r="L62" s="204"/>
      <c r="M62" s="205"/>
      <c r="N62" s="203"/>
      <c r="O62" s="204"/>
      <c r="P62" s="204"/>
      <c r="Q62" s="204"/>
      <c r="R62" s="204"/>
      <c r="S62" s="204"/>
      <c r="T62" s="204"/>
      <c r="U62" s="204"/>
      <c r="V62" s="204"/>
      <c r="W62" s="204"/>
      <c r="X62" s="204"/>
      <c r="Y62" s="204"/>
      <c r="Z62" s="204"/>
      <c r="AA62" s="205"/>
      <c r="AB62" s="203"/>
      <c r="AC62" s="204"/>
      <c r="AD62" s="204"/>
      <c r="AE62" s="204"/>
      <c r="AF62" s="204"/>
      <c r="AG62" s="204"/>
      <c r="AH62" s="204"/>
      <c r="AI62" s="204"/>
      <c r="AJ62" s="204"/>
      <c r="AK62" s="204"/>
      <c r="AL62" s="204"/>
      <c r="AM62" s="204"/>
      <c r="AN62" s="204"/>
      <c r="AO62" s="205"/>
      <c r="AP62" s="206"/>
      <c r="AQ62" s="207"/>
      <c r="AR62" s="207"/>
      <c r="AS62" s="207"/>
      <c r="AT62" s="208"/>
      <c r="AU62" s="203"/>
      <c r="AV62" s="204"/>
      <c r="AW62" s="204"/>
      <c r="AX62" s="204"/>
      <c r="AY62" s="204"/>
      <c r="AZ62" s="204"/>
      <c r="BA62" s="204"/>
      <c r="BB62" s="204"/>
      <c r="BC62" s="205"/>
      <c r="BI62" s="37" t="str">
        <f t="shared" si="6"/>
        <v>ITEM1=</v>
      </c>
      <c r="BJ62" s="37" t="str">
        <f t="shared" si="7"/>
        <v>ITEM2=</v>
      </c>
      <c r="BK62" s="37" t="str">
        <f t="shared" si="8"/>
        <v>ITEM3=</v>
      </c>
      <c r="BL62" s="37" t="str">
        <f t="shared" si="9"/>
        <v>ITEM4=</v>
      </c>
      <c r="BM62" s="37" t="str">
        <f t="shared" si="10"/>
        <v>ITEM5=</v>
      </c>
      <c r="BN62" s="37" t="str">
        <f t="shared" si="11"/>
        <v>ITEM6=</v>
      </c>
    </row>
    <row r="63" spans="1:66" ht="21" customHeight="1">
      <c r="A63" s="200"/>
      <c r="B63" s="201"/>
      <c r="C63" s="201"/>
      <c r="D63" s="202"/>
      <c r="E63" s="203"/>
      <c r="F63" s="204"/>
      <c r="G63" s="204"/>
      <c r="H63" s="204"/>
      <c r="I63" s="204"/>
      <c r="J63" s="204"/>
      <c r="K63" s="204"/>
      <c r="L63" s="204"/>
      <c r="M63" s="205"/>
      <c r="N63" s="203"/>
      <c r="O63" s="204"/>
      <c r="P63" s="204"/>
      <c r="Q63" s="204"/>
      <c r="R63" s="204"/>
      <c r="S63" s="204"/>
      <c r="T63" s="204"/>
      <c r="U63" s="204"/>
      <c r="V63" s="204"/>
      <c r="W63" s="204"/>
      <c r="X63" s="204"/>
      <c r="Y63" s="204"/>
      <c r="Z63" s="204"/>
      <c r="AA63" s="205"/>
      <c r="AB63" s="203"/>
      <c r="AC63" s="204"/>
      <c r="AD63" s="204"/>
      <c r="AE63" s="204"/>
      <c r="AF63" s="204"/>
      <c r="AG63" s="204"/>
      <c r="AH63" s="204"/>
      <c r="AI63" s="204"/>
      <c r="AJ63" s="204"/>
      <c r="AK63" s="204"/>
      <c r="AL63" s="204"/>
      <c r="AM63" s="204"/>
      <c r="AN63" s="204"/>
      <c r="AO63" s="205"/>
      <c r="AP63" s="206"/>
      <c r="AQ63" s="207"/>
      <c r="AR63" s="207"/>
      <c r="AS63" s="207"/>
      <c r="AT63" s="208"/>
      <c r="AU63" s="203"/>
      <c r="AV63" s="204"/>
      <c r="AW63" s="204"/>
      <c r="AX63" s="204"/>
      <c r="AY63" s="204"/>
      <c r="AZ63" s="204"/>
      <c r="BA63" s="204"/>
      <c r="BB63" s="204"/>
      <c r="BC63" s="205"/>
      <c r="BI63" s="37" t="str">
        <f t="shared" si="6"/>
        <v>ITEM1=</v>
      </c>
      <c r="BJ63" s="37" t="str">
        <f t="shared" si="7"/>
        <v>ITEM2=</v>
      </c>
      <c r="BK63" s="37" t="str">
        <f t="shared" si="8"/>
        <v>ITEM3=</v>
      </c>
      <c r="BL63" s="37" t="str">
        <f t="shared" si="9"/>
        <v>ITEM4=</v>
      </c>
      <c r="BM63" s="37" t="str">
        <f t="shared" si="10"/>
        <v>ITEM5=</v>
      </c>
      <c r="BN63" s="37" t="str">
        <f t="shared" si="11"/>
        <v>ITEM6=</v>
      </c>
    </row>
    <row r="64" spans="1:66" ht="21" customHeight="1">
      <c r="A64" s="200"/>
      <c r="B64" s="201"/>
      <c r="C64" s="201"/>
      <c r="D64" s="202"/>
      <c r="E64" s="203"/>
      <c r="F64" s="204"/>
      <c r="G64" s="204"/>
      <c r="H64" s="204"/>
      <c r="I64" s="204"/>
      <c r="J64" s="204"/>
      <c r="K64" s="204"/>
      <c r="L64" s="204"/>
      <c r="M64" s="205"/>
      <c r="N64" s="203"/>
      <c r="O64" s="204"/>
      <c r="P64" s="204"/>
      <c r="Q64" s="204"/>
      <c r="R64" s="204"/>
      <c r="S64" s="204"/>
      <c r="T64" s="204"/>
      <c r="U64" s="204"/>
      <c r="V64" s="204"/>
      <c r="W64" s="204"/>
      <c r="X64" s="204"/>
      <c r="Y64" s="204"/>
      <c r="Z64" s="204"/>
      <c r="AA64" s="205"/>
      <c r="AB64" s="203"/>
      <c r="AC64" s="204"/>
      <c r="AD64" s="204"/>
      <c r="AE64" s="204"/>
      <c r="AF64" s="204"/>
      <c r="AG64" s="204"/>
      <c r="AH64" s="204"/>
      <c r="AI64" s="204"/>
      <c r="AJ64" s="204"/>
      <c r="AK64" s="204"/>
      <c r="AL64" s="204"/>
      <c r="AM64" s="204"/>
      <c r="AN64" s="204"/>
      <c r="AO64" s="205"/>
      <c r="AP64" s="206"/>
      <c r="AQ64" s="207"/>
      <c r="AR64" s="207"/>
      <c r="AS64" s="207"/>
      <c r="AT64" s="208"/>
      <c r="AU64" s="203"/>
      <c r="AV64" s="204"/>
      <c r="AW64" s="204"/>
      <c r="AX64" s="204"/>
      <c r="AY64" s="204"/>
      <c r="AZ64" s="204"/>
      <c r="BA64" s="204"/>
      <c r="BB64" s="204"/>
      <c r="BC64" s="205"/>
      <c r="BI64" s="37" t="str">
        <f t="shared" si="6"/>
        <v>ITEM1=</v>
      </c>
      <c r="BJ64" s="37" t="str">
        <f t="shared" si="7"/>
        <v>ITEM2=</v>
      </c>
      <c r="BK64" s="37" t="str">
        <f t="shared" si="8"/>
        <v>ITEM3=</v>
      </c>
      <c r="BL64" s="37" t="str">
        <f t="shared" si="9"/>
        <v>ITEM4=</v>
      </c>
      <c r="BM64" s="37" t="str">
        <f t="shared" si="10"/>
        <v>ITEM5=</v>
      </c>
      <c r="BN64" s="37" t="str">
        <f t="shared" si="11"/>
        <v>ITEM6=</v>
      </c>
    </row>
    <row r="65" spans="1:66" ht="21" customHeight="1">
      <c r="A65" s="200"/>
      <c r="B65" s="201"/>
      <c r="C65" s="201"/>
      <c r="D65" s="202"/>
      <c r="E65" s="203"/>
      <c r="F65" s="204"/>
      <c r="G65" s="204"/>
      <c r="H65" s="204"/>
      <c r="I65" s="204"/>
      <c r="J65" s="204"/>
      <c r="K65" s="204"/>
      <c r="L65" s="204"/>
      <c r="M65" s="205"/>
      <c r="N65" s="203"/>
      <c r="O65" s="204"/>
      <c r="P65" s="204"/>
      <c r="Q65" s="204"/>
      <c r="R65" s="204"/>
      <c r="S65" s="204"/>
      <c r="T65" s="204"/>
      <c r="U65" s="204"/>
      <c r="V65" s="204"/>
      <c r="W65" s="204"/>
      <c r="X65" s="204"/>
      <c r="Y65" s="204"/>
      <c r="Z65" s="204"/>
      <c r="AA65" s="205"/>
      <c r="AB65" s="203"/>
      <c r="AC65" s="204"/>
      <c r="AD65" s="204"/>
      <c r="AE65" s="204"/>
      <c r="AF65" s="204"/>
      <c r="AG65" s="204"/>
      <c r="AH65" s="204"/>
      <c r="AI65" s="204"/>
      <c r="AJ65" s="204"/>
      <c r="AK65" s="204"/>
      <c r="AL65" s="204"/>
      <c r="AM65" s="204"/>
      <c r="AN65" s="204"/>
      <c r="AO65" s="205"/>
      <c r="AP65" s="206"/>
      <c r="AQ65" s="207"/>
      <c r="AR65" s="207"/>
      <c r="AS65" s="207"/>
      <c r="AT65" s="208"/>
      <c r="AU65" s="203"/>
      <c r="AV65" s="204"/>
      <c r="AW65" s="204"/>
      <c r="AX65" s="204"/>
      <c r="AY65" s="204"/>
      <c r="AZ65" s="204"/>
      <c r="BA65" s="204"/>
      <c r="BB65" s="204"/>
      <c r="BC65" s="205"/>
      <c r="BI65" s="37" t="str">
        <f t="shared" si="6"/>
        <v>ITEM1=</v>
      </c>
      <c r="BJ65" s="37" t="str">
        <f t="shared" si="7"/>
        <v>ITEM2=</v>
      </c>
      <c r="BK65" s="37" t="str">
        <f t="shared" si="8"/>
        <v>ITEM3=</v>
      </c>
      <c r="BL65" s="37" t="str">
        <f t="shared" si="9"/>
        <v>ITEM4=</v>
      </c>
      <c r="BM65" s="37" t="str">
        <f t="shared" si="10"/>
        <v>ITEM5=</v>
      </c>
      <c r="BN65" s="37" t="str">
        <f t="shared" si="11"/>
        <v>ITEM6=</v>
      </c>
    </row>
    <row r="66" spans="1:66" ht="21" customHeight="1">
      <c r="A66" s="200"/>
      <c r="B66" s="201"/>
      <c r="C66" s="201"/>
      <c r="D66" s="202"/>
      <c r="E66" s="203"/>
      <c r="F66" s="204"/>
      <c r="G66" s="204"/>
      <c r="H66" s="204"/>
      <c r="I66" s="204"/>
      <c r="J66" s="204"/>
      <c r="K66" s="204"/>
      <c r="L66" s="204"/>
      <c r="M66" s="205"/>
      <c r="N66" s="203"/>
      <c r="O66" s="204"/>
      <c r="P66" s="204"/>
      <c r="Q66" s="204"/>
      <c r="R66" s="204"/>
      <c r="S66" s="204"/>
      <c r="T66" s="204"/>
      <c r="U66" s="204"/>
      <c r="V66" s="204"/>
      <c r="W66" s="204"/>
      <c r="X66" s="204"/>
      <c r="Y66" s="204"/>
      <c r="Z66" s="204"/>
      <c r="AA66" s="205"/>
      <c r="AB66" s="203"/>
      <c r="AC66" s="204"/>
      <c r="AD66" s="204"/>
      <c r="AE66" s="204"/>
      <c r="AF66" s="204"/>
      <c r="AG66" s="204"/>
      <c r="AH66" s="204"/>
      <c r="AI66" s="204"/>
      <c r="AJ66" s="204"/>
      <c r="AK66" s="204"/>
      <c r="AL66" s="204"/>
      <c r="AM66" s="204"/>
      <c r="AN66" s="204"/>
      <c r="AO66" s="205"/>
      <c r="AP66" s="206"/>
      <c r="AQ66" s="207"/>
      <c r="AR66" s="207"/>
      <c r="AS66" s="207"/>
      <c r="AT66" s="208"/>
      <c r="AU66" s="203"/>
      <c r="AV66" s="204"/>
      <c r="AW66" s="204"/>
      <c r="AX66" s="204"/>
      <c r="AY66" s="204"/>
      <c r="AZ66" s="204"/>
      <c r="BA66" s="204"/>
      <c r="BB66" s="204"/>
      <c r="BC66" s="205"/>
      <c r="BI66" s="37" t="str">
        <f t="shared" si="6"/>
        <v>ITEM1=</v>
      </c>
      <c r="BJ66" s="37" t="str">
        <f t="shared" si="7"/>
        <v>ITEM2=</v>
      </c>
      <c r="BK66" s="37" t="str">
        <f t="shared" si="8"/>
        <v>ITEM3=</v>
      </c>
      <c r="BL66" s="37" t="str">
        <f t="shared" si="9"/>
        <v>ITEM4=</v>
      </c>
      <c r="BM66" s="37" t="str">
        <f t="shared" si="10"/>
        <v>ITEM5=</v>
      </c>
      <c r="BN66" s="37" t="str">
        <f t="shared" si="11"/>
        <v>ITEM6=</v>
      </c>
    </row>
    <row r="67" spans="1:66" ht="21" customHeight="1">
      <c r="A67" s="200"/>
      <c r="B67" s="201"/>
      <c r="C67" s="201"/>
      <c r="D67" s="202"/>
      <c r="E67" s="203"/>
      <c r="F67" s="204"/>
      <c r="G67" s="204"/>
      <c r="H67" s="204"/>
      <c r="I67" s="204"/>
      <c r="J67" s="204"/>
      <c r="K67" s="204"/>
      <c r="L67" s="204"/>
      <c r="M67" s="205"/>
      <c r="N67" s="203"/>
      <c r="O67" s="204"/>
      <c r="P67" s="204"/>
      <c r="Q67" s="204"/>
      <c r="R67" s="204"/>
      <c r="S67" s="204"/>
      <c r="T67" s="204"/>
      <c r="U67" s="204"/>
      <c r="V67" s="204"/>
      <c r="W67" s="204"/>
      <c r="X67" s="204"/>
      <c r="Y67" s="204"/>
      <c r="Z67" s="204"/>
      <c r="AA67" s="205"/>
      <c r="AB67" s="203"/>
      <c r="AC67" s="204"/>
      <c r="AD67" s="204"/>
      <c r="AE67" s="204"/>
      <c r="AF67" s="204"/>
      <c r="AG67" s="204"/>
      <c r="AH67" s="204"/>
      <c r="AI67" s="204"/>
      <c r="AJ67" s="204"/>
      <c r="AK67" s="204"/>
      <c r="AL67" s="204"/>
      <c r="AM67" s="204"/>
      <c r="AN67" s="204"/>
      <c r="AO67" s="205"/>
      <c r="AP67" s="206"/>
      <c r="AQ67" s="207"/>
      <c r="AR67" s="207"/>
      <c r="AS67" s="207"/>
      <c r="AT67" s="208"/>
      <c r="AU67" s="203"/>
      <c r="AV67" s="204"/>
      <c r="AW67" s="204"/>
      <c r="AX67" s="204"/>
      <c r="AY67" s="204"/>
      <c r="AZ67" s="204"/>
      <c r="BA67" s="204"/>
      <c r="BB67" s="204"/>
      <c r="BC67" s="205"/>
      <c r="BI67" s="37" t="str">
        <f t="shared" si="6"/>
        <v>ITEM1=</v>
      </c>
      <c r="BJ67" s="37" t="str">
        <f t="shared" si="7"/>
        <v>ITEM2=</v>
      </c>
      <c r="BK67" s="37" t="str">
        <f t="shared" si="8"/>
        <v>ITEM3=</v>
      </c>
      <c r="BL67" s="37" t="str">
        <f t="shared" si="9"/>
        <v>ITEM4=</v>
      </c>
      <c r="BM67" s="37" t="str">
        <f t="shared" si="10"/>
        <v>ITEM5=</v>
      </c>
      <c r="BN67" s="37" t="str">
        <f t="shared" si="11"/>
        <v>ITEM6=</v>
      </c>
    </row>
    <row r="68" spans="1:66" ht="21" customHeight="1">
      <c r="A68" s="200"/>
      <c r="B68" s="201"/>
      <c r="C68" s="201"/>
      <c r="D68" s="202"/>
      <c r="E68" s="203"/>
      <c r="F68" s="204"/>
      <c r="G68" s="204"/>
      <c r="H68" s="204"/>
      <c r="I68" s="204"/>
      <c r="J68" s="204"/>
      <c r="K68" s="204"/>
      <c r="L68" s="204"/>
      <c r="M68" s="205"/>
      <c r="N68" s="203"/>
      <c r="O68" s="204"/>
      <c r="P68" s="204"/>
      <c r="Q68" s="204"/>
      <c r="R68" s="204"/>
      <c r="S68" s="204"/>
      <c r="T68" s="204"/>
      <c r="U68" s="204"/>
      <c r="V68" s="204"/>
      <c r="W68" s="204"/>
      <c r="X68" s="204"/>
      <c r="Y68" s="204"/>
      <c r="Z68" s="204"/>
      <c r="AA68" s="205"/>
      <c r="AB68" s="203"/>
      <c r="AC68" s="204"/>
      <c r="AD68" s="204"/>
      <c r="AE68" s="204"/>
      <c r="AF68" s="204"/>
      <c r="AG68" s="204"/>
      <c r="AH68" s="204"/>
      <c r="AI68" s="204"/>
      <c r="AJ68" s="204"/>
      <c r="AK68" s="204"/>
      <c r="AL68" s="204"/>
      <c r="AM68" s="204"/>
      <c r="AN68" s="204"/>
      <c r="AO68" s="205"/>
      <c r="AP68" s="206"/>
      <c r="AQ68" s="207"/>
      <c r="AR68" s="207"/>
      <c r="AS68" s="207"/>
      <c r="AT68" s="208"/>
      <c r="AU68" s="203"/>
      <c r="AV68" s="204"/>
      <c r="AW68" s="204"/>
      <c r="AX68" s="204"/>
      <c r="AY68" s="204"/>
      <c r="AZ68" s="204"/>
      <c r="BA68" s="204"/>
      <c r="BB68" s="204"/>
      <c r="BC68" s="205"/>
      <c r="BI68" s="37" t="str">
        <f t="shared" si="6"/>
        <v>ITEM1=</v>
      </c>
      <c r="BJ68" s="37" t="str">
        <f t="shared" si="7"/>
        <v>ITEM2=</v>
      </c>
      <c r="BK68" s="37" t="str">
        <f t="shared" si="8"/>
        <v>ITEM3=</v>
      </c>
      <c r="BL68" s="37" t="str">
        <f t="shared" si="9"/>
        <v>ITEM4=</v>
      </c>
      <c r="BM68" s="37" t="str">
        <f t="shared" si="10"/>
        <v>ITEM5=</v>
      </c>
      <c r="BN68" s="37" t="str">
        <f t="shared" si="11"/>
        <v>ITEM6=</v>
      </c>
    </row>
    <row r="69" spans="1:66" ht="21" customHeight="1">
      <c r="A69" s="200"/>
      <c r="B69" s="201"/>
      <c r="C69" s="201"/>
      <c r="D69" s="202"/>
      <c r="E69" s="203"/>
      <c r="F69" s="204"/>
      <c r="G69" s="204"/>
      <c r="H69" s="204"/>
      <c r="I69" s="204"/>
      <c r="J69" s="204"/>
      <c r="K69" s="204"/>
      <c r="L69" s="204"/>
      <c r="M69" s="205"/>
      <c r="N69" s="203"/>
      <c r="O69" s="204"/>
      <c r="P69" s="204"/>
      <c r="Q69" s="204"/>
      <c r="R69" s="204"/>
      <c r="S69" s="204"/>
      <c r="T69" s="204"/>
      <c r="U69" s="204"/>
      <c r="V69" s="204"/>
      <c r="W69" s="204"/>
      <c r="X69" s="204"/>
      <c r="Y69" s="204"/>
      <c r="Z69" s="204"/>
      <c r="AA69" s="205"/>
      <c r="AB69" s="203"/>
      <c r="AC69" s="204"/>
      <c r="AD69" s="204"/>
      <c r="AE69" s="204"/>
      <c r="AF69" s="204"/>
      <c r="AG69" s="204"/>
      <c r="AH69" s="204"/>
      <c r="AI69" s="204"/>
      <c r="AJ69" s="204"/>
      <c r="AK69" s="204"/>
      <c r="AL69" s="204"/>
      <c r="AM69" s="204"/>
      <c r="AN69" s="204"/>
      <c r="AO69" s="205"/>
      <c r="AP69" s="206"/>
      <c r="AQ69" s="207"/>
      <c r="AR69" s="207"/>
      <c r="AS69" s="207"/>
      <c r="AT69" s="208"/>
      <c r="AU69" s="203"/>
      <c r="AV69" s="204"/>
      <c r="AW69" s="204"/>
      <c r="AX69" s="204"/>
      <c r="AY69" s="204"/>
      <c r="AZ69" s="204"/>
      <c r="BA69" s="204"/>
      <c r="BB69" s="204"/>
      <c r="BC69" s="205"/>
      <c r="BI69" s="37" t="str">
        <f t="shared" si="6"/>
        <v>ITEM1=</v>
      </c>
      <c r="BJ69" s="37" t="str">
        <f t="shared" si="7"/>
        <v>ITEM2=</v>
      </c>
      <c r="BK69" s="37" t="str">
        <f t="shared" si="8"/>
        <v>ITEM3=</v>
      </c>
      <c r="BL69" s="37" t="str">
        <f t="shared" si="9"/>
        <v>ITEM4=</v>
      </c>
      <c r="BM69" s="37" t="str">
        <f t="shared" si="10"/>
        <v>ITEM5=</v>
      </c>
      <c r="BN69" s="37" t="str">
        <f t="shared" si="11"/>
        <v>ITEM6=</v>
      </c>
    </row>
    <row r="70" spans="1:66" ht="21" customHeight="1">
      <c r="A70" s="200"/>
      <c r="B70" s="201"/>
      <c r="C70" s="201"/>
      <c r="D70" s="202"/>
      <c r="E70" s="203"/>
      <c r="F70" s="204"/>
      <c r="G70" s="204"/>
      <c r="H70" s="204"/>
      <c r="I70" s="204"/>
      <c r="J70" s="204"/>
      <c r="K70" s="204"/>
      <c r="L70" s="204"/>
      <c r="M70" s="205"/>
      <c r="N70" s="203"/>
      <c r="O70" s="204"/>
      <c r="P70" s="204"/>
      <c r="Q70" s="204"/>
      <c r="R70" s="204"/>
      <c r="S70" s="204"/>
      <c r="T70" s="204"/>
      <c r="U70" s="204"/>
      <c r="V70" s="204"/>
      <c r="W70" s="204"/>
      <c r="X70" s="204"/>
      <c r="Y70" s="204"/>
      <c r="Z70" s="204"/>
      <c r="AA70" s="205"/>
      <c r="AB70" s="203"/>
      <c r="AC70" s="204"/>
      <c r="AD70" s="204"/>
      <c r="AE70" s="204"/>
      <c r="AF70" s="204"/>
      <c r="AG70" s="204"/>
      <c r="AH70" s="204"/>
      <c r="AI70" s="204"/>
      <c r="AJ70" s="204"/>
      <c r="AK70" s="204"/>
      <c r="AL70" s="204"/>
      <c r="AM70" s="204"/>
      <c r="AN70" s="204"/>
      <c r="AO70" s="205"/>
      <c r="AP70" s="206"/>
      <c r="AQ70" s="207"/>
      <c r="AR70" s="207"/>
      <c r="AS70" s="207"/>
      <c r="AT70" s="208"/>
      <c r="AU70" s="203"/>
      <c r="AV70" s="204"/>
      <c r="AW70" s="204"/>
      <c r="AX70" s="204"/>
      <c r="AY70" s="204"/>
      <c r="AZ70" s="204"/>
      <c r="BA70" s="204"/>
      <c r="BB70" s="204"/>
      <c r="BC70" s="205"/>
      <c r="BI70" s="37" t="str">
        <f t="shared" si="6"/>
        <v>ITEM1=</v>
      </c>
      <c r="BJ70" s="37" t="str">
        <f t="shared" si="7"/>
        <v>ITEM2=</v>
      </c>
      <c r="BK70" s="37" t="str">
        <f t="shared" si="8"/>
        <v>ITEM3=</v>
      </c>
      <c r="BL70" s="37" t="str">
        <f t="shared" si="9"/>
        <v>ITEM4=</v>
      </c>
      <c r="BM70" s="37" t="str">
        <f t="shared" si="10"/>
        <v>ITEM5=</v>
      </c>
      <c r="BN70" s="37" t="str">
        <f t="shared" si="11"/>
        <v>ITEM6=</v>
      </c>
    </row>
    <row r="71" spans="1:66" ht="21" customHeight="1">
      <c r="A71" s="200"/>
      <c r="B71" s="201"/>
      <c r="C71" s="201"/>
      <c r="D71" s="202"/>
      <c r="E71" s="203"/>
      <c r="F71" s="204"/>
      <c r="G71" s="204"/>
      <c r="H71" s="204"/>
      <c r="I71" s="204"/>
      <c r="J71" s="204"/>
      <c r="K71" s="204"/>
      <c r="L71" s="204"/>
      <c r="M71" s="205"/>
      <c r="N71" s="203"/>
      <c r="O71" s="204"/>
      <c r="P71" s="204"/>
      <c r="Q71" s="204"/>
      <c r="R71" s="204"/>
      <c r="S71" s="204"/>
      <c r="T71" s="204"/>
      <c r="U71" s="204"/>
      <c r="V71" s="204"/>
      <c r="W71" s="204"/>
      <c r="X71" s="204"/>
      <c r="Y71" s="204"/>
      <c r="Z71" s="204"/>
      <c r="AA71" s="205"/>
      <c r="AB71" s="203"/>
      <c r="AC71" s="204"/>
      <c r="AD71" s="204"/>
      <c r="AE71" s="204"/>
      <c r="AF71" s="204"/>
      <c r="AG71" s="204"/>
      <c r="AH71" s="204"/>
      <c r="AI71" s="204"/>
      <c r="AJ71" s="204"/>
      <c r="AK71" s="204"/>
      <c r="AL71" s="204"/>
      <c r="AM71" s="204"/>
      <c r="AN71" s="204"/>
      <c r="AO71" s="205"/>
      <c r="AP71" s="206"/>
      <c r="AQ71" s="207"/>
      <c r="AR71" s="207"/>
      <c r="AS71" s="207"/>
      <c r="AT71" s="208"/>
      <c r="AU71" s="203"/>
      <c r="AV71" s="204"/>
      <c r="AW71" s="204"/>
      <c r="AX71" s="204"/>
      <c r="AY71" s="204"/>
      <c r="AZ71" s="204"/>
      <c r="BA71" s="204"/>
      <c r="BB71" s="204"/>
      <c r="BC71" s="205"/>
      <c r="BI71" s="37" t="str">
        <f t="shared" si="6"/>
        <v>ITEM1=</v>
      </c>
      <c r="BJ71" s="37" t="str">
        <f t="shared" si="7"/>
        <v>ITEM2=</v>
      </c>
      <c r="BK71" s="37" t="str">
        <f t="shared" si="8"/>
        <v>ITEM3=</v>
      </c>
      <c r="BL71" s="37" t="str">
        <f t="shared" si="9"/>
        <v>ITEM4=</v>
      </c>
      <c r="BM71" s="37" t="str">
        <f t="shared" si="10"/>
        <v>ITEM5=</v>
      </c>
      <c r="BN71" s="37" t="str">
        <f t="shared" si="11"/>
        <v>ITEM6=</v>
      </c>
    </row>
    <row r="72" spans="1:66" ht="21" customHeight="1">
      <c r="A72" s="200"/>
      <c r="B72" s="201"/>
      <c r="C72" s="201"/>
      <c r="D72" s="202"/>
      <c r="E72" s="203"/>
      <c r="F72" s="204"/>
      <c r="G72" s="204"/>
      <c r="H72" s="204"/>
      <c r="I72" s="204"/>
      <c r="J72" s="204"/>
      <c r="K72" s="204"/>
      <c r="L72" s="204"/>
      <c r="M72" s="205"/>
      <c r="N72" s="203"/>
      <c r="O72" s="204"/>
      <c r="P72" s="204"/>
      <c r="Q72" s="204"/>
      <c r="R72" s="204"/>
      <c r="S72" s="204"/>
      <c r="T72" s="204"/>
      <c r="U72" s="204"/>
      <c r="V72" s="204"/>
      <c r="W72" s="204"/>
      <c r="X72" s="204"/>
      <c r="Y72" s="204"/>
      <c r="Z72" s="204"/>
      <c r="AA72" s="205"/>
      <c r="AB72" s="203"/>
      <c r="AC72" s="204"/>
      <c r="AD72" s="204"/>
      <c r="AE72" s="204"/>
      <c r="AF72" s="204"/>
      <c r="AG72" s="204"/>
      <c r="AH72" s="204"/>
      <c r="AI72" s="204"/>
      <c r="AJ72" s="204"/>
      <c r="AK72" s="204"/>
      <c r="AL72" s="204"/>
      <c r="AM72" s="204"/>
      <c r="AN72" s="204"/>
      <c r="AO72" s="205"/>
      <c r="AP72" s="206"/>
      <c r="AQ72" s="207"/>
      <c r="AR72" s="207"/>
      <c r="AS72" s="207"/>
      <c r="AT72" s="208"/>
      <c r="AU72" s="203"/>
      <c r="AV72" s="204"/>
      <c r="AW72" s="204"/>
      <c r="AX72" s="204"/>
      <c r="AY72" s="204"/>
      <c r="AZ72" s="204"/>
      <c r="BA72" s="204"/>
      <c r="BB72" s="204"/>
      <c r="BC72" s="205"/>
      <c r="BI72" s="37" t="str">
        <f t="shared" si="6"/>
        <v>ITEM1=</v>
      </c>
      <c r="BJ72" s="37" t="str">
        <f t="shared" si="7"/>
        <v>ITEM2=</v>
      </c>
      <c r="BK72" s="37" t="str">
        <f t="shared" si="8"/>
        <v>ITEM3=</v>
      </c>
      <c r="BL72" s="37" t="str">
        <f t="shared" si="9"/>
        <v>ITEM4=</v>
      </c>
      <c r="BM72" s="37" t="str">
        <f t="shared" si="10"/>
        <v>ITEM5=</v>
      </c>
      <c r="BN72" s="37" t="str">
        <f t="shared" si="11"/>
        <v>ITEM6=</v>
      </c>
    </row>
    <row r="73" spans="1:66" ht="21" customHeight="1">
      <c r="A73" s="200"/>
      <c r="B73" s="201"/>
      <c r="C73" s="201"/>
      <c r="D73" s="202"/>
      <c r="E73" s="203"/>
      <c r="F73" s="204"/>
      <c r="G73" s="204"/>
      <c r="H73" s="204"/>
      <c r="I73" s="204"/>
      <c r="J73" s="204"/>
      <c r="K73" s="204"/>
      <c r="L73" s="204"/>
      <c r="M73" s="205"/>
      <c r="N73" s="203"/>
      <c r="O73" s="204"/>
      <c r="P73" s="204"/>
      <c r="Q73" s="204"/>
      <c r="R73" s="204"/>
      <c r="S73" s="204"/>
      <c r="T73" s="204"/>
      <c r="U73" s="204"/>
      <c r="V73" s="204"/>
      <c r="W73" s="204"/>
      <c r="X73" s="204"/>
      <c r="Y73" s="204"/>
      <c r="Z73" s="204"/>
      <c r="AA73" s="205"/>
      <c r="AB73" s="203"/>
      <c r="AC73" s="204"/>
      <c r="AD73" s="204"/>
      <c r="AE73" s="204"/>
      <c r="AF73" s="204"/>
      <c r="AG73" s="204"/>
      <c r="AH73" s="204"/>
      <c r="AI73" s="204"/>
      <c r="AJ73" s="204"/>
      <c r="AK73" s="204"/>
      <c r="AL73" s="204"/>
      <c r="AM73" s="204"/>
      <c r="AN73" s="204"/>
      <c r="AO73" s="205"/>
      <c r="AP73" s="206"/>
      <c r="AQ73" s="207"/>
      <c r="AR73" s="207"/>
      <c r="AS73" s="207"/>
      <c r="AT73" s="208"/>
      <c r="AU73" s="203"/>
      <c r="AV73" s="204"/>
      <c r="AW73" s="204"/>
      <c r="AX73" s="204"/>
      <c r="AY73" s="204"/>
      <c r="AZ73" s="204"/>
      <c r="BA73" s="204"/>
      <c r="BB73" s="204"/>
      <c r="BC73" s="205"/>
      <c r="BI73" s="37" t="str">
        <f t="shared" si="6"/>
        <v>ITEM1=</v>
      </c>
      <c r="BJ73" s="37" t="str">
        <f t="shared" si="7"/>
        <v>ITEM2=</v>
      </c>
      <c r="BK73" s="37" t="str">
        <f t="shared" si="8"/>
        <v>ITEM3=</v>
      </c>
      <c r="BL73" s="37" t="str">
        <f t="shared" si="9"/>
        <v>ITEM4=</v>
      </c>
      <c r="BM73" s="37" t="str">
        <f t="shared" si="10"/>
        <v>ITEM5=</v>
      </c>
      <c r="BN73" s="37" t="str">
        <f t="shared" si="11"/>
        <v>ITEM6=</v>
      </c>
    </row>
    <row r="74" spans="1:66" ht="21" customHeight="1">
      <c r="A74" s="200"/>
      <c r="B74" s="201"/>
      <c r="C74" s="201"/>
      <c r="D74" s="202"/>
      <c r="E74" s="203"/>
      <c r="F74" s="204"/>
      <c r="G74" s="204"/>
      <c r="H74" s="204"/>
      <c r="I74" s="204"/>
      <c r="J74" s="204"/>
      <c r="K74" s="204"/>
      <c r="L74" s="204"/>
      <c r="M74" s="205"/>
      <c r="N74" s="203"/>
      <c r="O74" s="204"/>
      <c r="P74" s="204"/>
      <c r="Q74" s="204"/>
      <c r="R74" s="204"/>
      <c r="S74" s="204"/>
      <c r="T74" s="204"/>
      <c r="U74" s="204"/>
      <c r="V74" s="204"/>
      <c r="W74" s="204"/>
      <c r="X74" s="204"/>
      <c r="Y74" s="204"/>
      <c r="Z74" s="204"/>
      <c r="AA74" s="205"/>
      <c r="AB74" s="203"/>
      <c r="AC74" s="204"/>
      <c r="AD74" s="204"/>
      <c r="AE74" s="204"/>
      <c r="AF74" s="204"/>
      <c r="AG74" s="204"/>
      <c r="AH74" s="204"/>
      <c r="AI74" s="204"/>
      <c r="AJ74" s="204"/>
      <c r="AK74" s="204"/>
      <c r="AL74" s="204"/>
      <c r="AM74" s="204"/>
      <c r="AN74" s="204"/>
      <c r="AO74" s="205"/>
      <c r="AP74" s="206"/>
      <c r="AQ74" s="207"/>
      <c r="AR74" s="207"/>
      <c r="AS74" s="207"/>
      <c r="AT74" s="208"/>
      <c r="AU74" s="203"/>
      <c r="AV74" s="204"/>
      <c r="AW74" s="204"/>
      <c r="AX74" s="204"/>
      <c r="AY74" s="204"/>
      <c r="AZ74" s="204"/>
      <c r="BA74" s="204"/>
      <c r="BB74" s="204"/>
      <c r="BC74" s="205"/>
      <c r="BI74" s="37" t="str">
        <f t="shared" si="6"/>
        <v>ITEM1=</v>
      </c>
      <c r="BJ74" s="37" t="str">
        <f t="shared" si="7"/>
        <v>ITEM2=</v>
      </c>
      <c r="BK74" s="37" t="str">
        <f t="shared" si="8"/>
        <v>ITEM3=</v>
      </c>
      <c r="BL74" s="37" t="str">
        <f t="shared" si="9"/>
        <v>ITEM4=</v>
      </c>
      <c r="BM74" s="37" t="str">
        <f t="shared" si="10"/>
        <v>ITEM5=</v>
      </c>
      <c r="BN74" s="37" t="str">
        <f t="shared" si="11"/>
        <v>ITEM6=</v>
      </c>
    </row>
    <row r="75" spans="1:66" ht="21" customHeight="1">
      <c r="A75" s="212"/>
      <c r="B75" s="213"/>
      <c r="C75" s="213"/>
      <c r="D75" s="213"/>
      <c r="E75" s="185"/>
      <c r="F75" s="185"/>
      <c r="G75" s="185"/>
      <c r="H75" s="185"/>
      <c r="I75" s="185"/>
      <c r="J75" s="185"/>
      <c r="K75" s="185"/>
      <c r="L75" s="185"/>
      <c r="M75" s="185"/>
      <c r="N75" s="185"/>
      <c r="O75" s="185"/>
      <c r="P75" s="185"/>
      <c r="Q75" s="185"/>
      <c r="R75" s="185"/>
      <c r="S75" s="185"/>
      <c r="T75" s="185"/>
      <c r="U75" s="185"/>
      <c r="V75" s="185"/>
      <c r="W75" s="185"/>
      <c r="X75" s="185"/>
      <c r="Y75" s="185"/>
      <c r="Z75" s="185"/>
      <c r="AA75" s="185"/>
      <c r="AB75" s="185"/>
      <c r="AC75" s="185"/>
      <c r="AD75" s="185"/>
      <c r="AE75" s="185"/>
      <c r="AF75" s="185"/>
      <c r="AG75" s="185"/>
      <c r="AH75" s="185"/>
      <c r="AI75" s="185"/>
      <c r="AJ75" s="185"/>
      <c r="AK75" s="185"/>
      <c r="AL75" s="185"/>
      <c r="AM75" s="185"/>
      <c r="AN75" s="185"/>
      <c r="AO75" s="185"/>
      <c r="AP75" s="185"/>
      <c r="AQ75" s="185"/>
      <c r="AR75" s="185"/>
      <c r="AS75" s="185"/>
      <c r="AT75" s="185"/>
      <c r="AU75" s="185"/>
      <c r="AV75" s="185"/>
      <c r="AW75" s="185"/>
      <c r="AX75" s="185"/>
      <c r="AY75" s="185"/>
      <c r="AZ75" s="185"/>
      <c r="BA75" s="185"/>
      <c r="BB75" s="185"/>
      <c r="BC75" s="185"/>
      <c r="BI75" s="37" t="s">
        <v>8</v>
      </c>
      <c r="BJ75" s="37" t="s">
        <v>8</v>
      </c>
      <c r="BK75" s="37" t="s">
        <v>8</v>
      </c>
      <c r="BL75" s="37" t="s">
        <v>8</v>
      </c>
      <c r="BM75" s="37" t="s">
        <v>8</v>
      </c>
      <c r="BN75" s="37" t="s">
        <v>8</v>
      </c>
    </row>
    <row r="76" spans="1:66" ht="21" customHeight="1">
      <c r="A76" s="39"/>
      <c r="B76" s="40"/>
      <c r="C76" s="40"/>
      <c r="D76" s="40"/>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row>
  </sheetData>
  <sheetProtection algorithmName="SHA-512" hashValue="kVT5zyKVIdgYleSik7CQPxZDzmCrWpwnK245tHwMyKnJnYje7FkjuT/egabDSZoDe18e0UCgmTFU4xkHTl4OOQ==" saltValue="D+Aa0QMWzwFd4wr/Wo2ljA==" spinCount="100000" sheet="1" objects="1" scenarios="1" formatCells="0" formatRows="0" insertRows="0" deleteRows="0" selectLockedCells="1"/>
  <mergeCells count="433">
    <mergeCell ref="AU6:BC6"/>
    <mergeCell ref="A7:D7"/>
    <mergeCell ref="A8:D8"/>
    <mergeCell ref="N10:AA10"/>
    <mergeCell ref="A9:D9"/>
    <mergeCell ref="E9:M9"/>
    <mergeCell ref="AU5:BC5"/>
    <mergeCell ref="A6:D6"/>
    <mergeCell ref="E6:M6"/>
    <mergeCell ref="N6:AA6"/>
    <mergeCell ref="AB6:AO6"/>
    <mergeCell ref="AP6:AT6"/>
    <mergeCell ref="N9:AA9"/>
    <mergeCell ref="AB9:AO9"/>
    <mergeCell ref="AP9:AT9"/>
    <mergeCell ref="AU9:BC9"/>
    <mergeCell ref="E7:M7"/>
    <mergeCell ref="E8:M8"/>
    <mergeCell ref="N7:AA7"/>
    <mergeCell ref="AB7:AO7"/>
    <mergeCell ref="AP7:AT7"/>
    <mergeCell ref="AP8:AT8"/>
    <mergeCell ref="N8:AA8"/>
    <mergeCell ref="AB8:AO8"/>
    <mergeCell ref="A1:BC2"/>
    <mergeCell ref="A3:D4"/>
    <mergeCell ref="E3:M4"/>
    <mergeCell ref="N3:AA4"/>
    <mergeCell ref="AB3:AO4"/>
    <mergeCell ref="AP3:AT4"/>
    <mergeCell ref="AU3:BC4"/>
    <mergeCell ref="A5:D5"/>
    <mergeCell ref="E5:M5"/>
    <mergeCell ref="N5:AA5"/>
    <mergeCell ref="AB5:AO5"/>
    <mergeCell ref="AP5:AT5"/>
    <mergeCell ref="A19:D19"/>
    <mergeCell ref="E19:M19"/>
    <mergeCell ref="N19:AA19"/>
    <mergeCell ref="AB19:AO19"/>
    <mergeCell ref="AP19:AT19"/>
    <mergeCell ref="AU19:BC19"/>
    <mergeCell ref="A18:D18"/>
    <mergeCell ref="E18:M18"/>
    <mergeCell ref="N18:AA18"/>
    <mergeCell ref="AB18:AO18"/>
    <mergeCell ref="AP18:AT18"/>
    <mergeCell ref="AU18:BC18"/>
    <mergeCell ref="A21:D21"/>
    <mergeCell ref="E21:M21"/>
    <mergeCell ref="N21:AA21"/>
    <mergeCell ref="AB21:AO21"/>
    <mergeCell ref="AP21:AT21"/>
    <mergeCell ref="A20:D20"/>
    <mergeCell ref="E20:M20"/>
    <mergeCell ref="N20:AA20"/>
    <mergeCell ref="AB20:AO20"/>
    <mergeCell ref="AP20:AT20"/>
    <mergeCell ref="A23:D23"/>
    <mergeCell ref="E23:M23"/>
    <mergeCell ref="N23:AA23"/>
    <mergeCell ref="AB23:AO23"/>
    <mergeCell ref="AP23:AT23"/>
    <mergeCell ref="AU23:BC23"/>
    <mergeCell ref="A22:D22"/>
    <mergeCell ref="E22:M22"/>
    <mergeCell ref="N22:AA22"/>
    <mergeCell ref="AB22:AO22"/>
    <mergeCell ref="AP22:AT22"/>
    <mergeCell ref="AU22:BC22"/>
    <mergeCell ref="A25:D25"/>
    <mergeCell ref="E25:M25"/>
    <mergeCell ref="N25:AA25"/>
    <mergeCell ref="AB25:AO25"/>
    <mergeCell ref="AP25:AT25"/>
    <mergeCell ref="AU25:BC25"/>
    <mergeCell ref="A24:D24"/>
    <mergeCell ref="E24:M24"/>
    <mergeCell ref="N24:AA24"/>
    <mergeCell ref="AB24:AO24"/>
    <mergeCell ref="AP24:AT24"/>
    <mergeCell ref="AU24:BC24"/>
    <mergeCell ref="AP28:AT28"/>
    <mergeCell ref="AU28:BC28"/>
    <mergeCell ref="A27:D27"/>
    <mergeCell ref="E27:M27"/>
    <mergeCell ref="N27:AA27"/>
    <mergeCell ref="AB27:AO27"/>
    <mergeCell ref="AP27:AT27"/>
    <mergeCell ref="AU27:BC27"/>
    <mergeCell ref="A26:D26"/>
    <mergeCell ref="E26:M26"/>
    <mergeCell ref="N26:AA26"/>
    <mergeCell ref="AB26:AO26"/>
    <mergeCell ref="AP26:AT26"/>
    <mergeCell ref="AU26:BC26"/>
    <mergeCell ref="A42:D42"/>
    <mergeCell ref="E42:M42"/>
    <mergeCell ref="N42:AA42"/>
    <mergeCell ref="AB42:AO42"/>
    <mergeCell ref="AP42:AT42"/>
    <mergeCell ref="AU42:BC42"/>
    <mergeCell ref="A31:D31"/>
    <mergeCell ref="E31:M31"/>
    <mergeCell ref="N31:AA31"/>
    <mergeCell ref="AB31:AO31"/>
    <mergeCell ref="AP31:AT31"/>
    <mergeCell ref="AU31:BC31"/>
    <mergeCell ref="A32:D32"/>
    <mergeCell ref="E32:M32"/>
    <mergeCell ref="N32:AA32"/>
    <mergeCell ref="AB32:AO32"/>
    <mergeCell ref="AP32:AT32"/>
    <mergeCell ref="AU32:BC32"/>
    <mergeCell ref="A35:D35"/>
    <mergeCell ref="E35:M35"/>
    <mergeCell ref="N35:AA35"/>
    <mergeCell ref="AB35:AO35"/>
    <mergeCell ref="AP35:AT35"/>
    <mergeCell ref="AU35:BC35"/>
    <mergeCell ref="A44:D44"/>
    <mergeCell ref="E44:M44"/>
    <mergeCell ref="N44:AA44"/>
    <mergeCell ref="AB44:AO44"/>
    <mergeCell ref="AP44:AT44"/>
    <mergeCell ref="AU44:BC44"/>
    <mergeCell ref="A43:D43"/>
    <mergeCell ref="E43:M43"/>
    <mergeCell ref="N43:AA43"/>
    <mergeCell ref="AB43:AO43"/>
    <mergeCell ref="AP43:AT43"/>
    <mergeCell ref="AU43:BC43"/>
    <mergeCell ref="A51:D51"/>
    <mergeCell ref="E51:M51"/>
    <mergeCell ref="N51:AA51"/>
    <mergeCell ref="AB51:AO51"/>
    <mergeCell ref="AP51:AT51"/>
    <mergeCell ref="AU51:BC51"/>
    <mergeCell ref="A45:D45"/>
    <mergeCell ref="E45:M45"/>
    <mergeCell ref="N45:AA45"/>
    <mergeCell ref="AB45:AO45"/>
    <mergeCell ref="AP45:AT45"/>
    <mergeCell ref="AU45:BC45"/>
    <mergeCell ref="A48:D48"/>
    <mergeCell ref="E48:M48"/>
    <mergeCell ref="N48:AA48"/>
    <mergeCell ref="AB48:AO48"/>
    <mergeCell ref="AP48:AT48"/>
    <mergeCell ref="AU48:BC48"/>
    <mergeCell ref="A50:D50"/>
    <mergeCell ref="E50:M50"/>
    <mergeCell ref="N50:AA50"/>
    <mergeCell ref="AB50:AO50"/>
    <mergeCell ref="AP50:AT50"/>
    <mergeCell ref="AU50:BC50"/>
    <mergeCell ref="A67:D67"/>
    <mergeCell ref="E67:M67"/>
    <mergeCell ref="N67:AA67"/>
    <mergeCell ref="AB67:AO67"/>
    <mergeCell ref="AP67:AT67"/>
    <mergeCell ref="AU67:BC67"/>
    <mergeCell ref="A62:D62"/>
    <mergeCell ref="E62:M62"/>
    <mergeCell ref="N62:AA62"/>
    <mergeCell ref="AB62:AO62"/>
    <mergeCell ref="AP62:AT62"/>
    <mergeCell ref="AU62:BC62"/>
    <mergeCell ref="A64:D64"/>
    <mergeCell ref="E64:M64"/>
    <mergeCell ref="N64:AA64"/>
    <mergeCell ref="AB64:AO64"/>
    <mergeCell ref="AP64:AT64"/>
    <mergeCell ref="AU64:BC64"/>
    <mergeCell ref="A71:D71"/>
    <mergeCell ref="E71:M71"/>
    <mergeCell ref="N71:AA71"/>
    <mergeCell ref="AB71:AO71"/>
    <mergeCell ref="AP71:AT71"/>
    <mergeCell ref="AU71:BC71"/>
    <mergeCell ref="A70:D70"/>
    <mergeCell ref="E70:M70"/>
    <mergeCell ref="N70:AA70"/>
    <mergeCell ref="AB70:AO70"/>
    <mergeCell ref="AP70:AT70"/>
    <mergeCell ref="AU70:BC70"/>
    <mergeCell ref="A73:D73"/>
    <mergeCell ref="E73:M73"/>
    <mergeCell ref="N73:AA73"/>
    <mergeCell ref="AB73:AO73"/>
    <mergeCell ref="AP73:AT73"/>
    <mergeCell ref="AU73:BC73"/>
    <mergeCell ref="A72:D72"/>
    <mergeCell ref="E72:M72"/>
    <mergeCell ref="N72:AA72"/>
    <mergeCell ref="AB72:AO72"/>
    <mergeCell ref="AP72:AT72"/>
    <mergeCell ref="AU72:BC72"/>
    <mergeCell ref="A75:D75"/>
    <mergeCell ref="E75:M75"/>
    <mergeCell ref="N75:AA75"/>
    <mergeCell ref="AB75:AO75"/>
    <mergeCell ref="AP75:AT75"/>
    <mergeCell ref="AU75:BC75"/>
    <mergeCell ref="A74:D74"/>
    <mergeCell ref="E74:M74"/>
    <mergeCell ref="N74:AA74"/>
    <mergeCell ref="AB74:AO74"/>
    <mergeCell ref="AP74:AT74"/>
    <mergeCell ref="AU74:BC74"/>
    <mergeCell ref="AU7:BC7"/>
    <mergeCell ref="AU8:BC8"/>
    <mergeCell ref="A10:D10"/>
    <mergeCell ref="E10:M10"/>
    <mergeCell ref="AB10:AO10"/>
    <mergeCell ref="AP10:AT10"/>
    <mergeCell ref="AU10:BC10"/>
    <mergeCell ref="A11:D11"/>
    <mergeCell ref="E11:M11"/>
    <mergeCell ref="N11:AA11"/>
    <mergeCell ref="AB11:AO11"/>
    <mergeCell ref="AP11:AT11"/>
    <mergeCell ref="AU11:BC11"/>
    <mergeCell ref="A13:D13"/>
    <mergeCell ref="E13:M13"/>
    <mergeCell ref="N13:AA13"/>
    <mergeCell ref="AB13:AO13"/>
    <mergeCell ref="AP13:AT13"/>
    <mergeCell ref="AU13:BC13"/>
    <mergeCell ref="A14:D14"/>
    <mergeCell ref="E14:M14"/>
    <mergeCell ref="N14:AA14"/>
    <mergeCell ref="AB14:AO14"/>
    <mergeCell ref="AP14:AT14"/>
    <mergeCell ref="AU14:BC14"/>
    <mergeCell ref="A15:D15"/>
    <mergeCell ref="E15:M15"/>
    <mergeCell ref="N15:AA15"/>
    <mergeCell ref="AB15:AO15"/>
    <mergeCell ref="AP15:AT15"/>
    <mergeCell ref="AU15:BC15"/>
    <mergeCell ref="A16:D16"/>
    <mergeCell ref="E16:M16"/>
    <mergeCell ref="N16:AA16"/>
    <mergeCell ref="AB16:AO16"/>
    <mergeCell ref="AP16:AT16"/>
    <mergeCell ref="AU16:BC16"/>
    <mergeCell ref="A30:D30"/>
    <mergeCell ref="E30:M30"/>
    <mergeCell ref="N30:AA30"/>
    <mergeCell ref="AB30:AO30"/>
    <mergeCell ref="AP30:AT30"/>
    <mergeCell ref="AU30:BC30"/>
    <mergeCell ref="AU21:BC21"/>
    <mergeCell ref="AU20:BC20"/>
    <mergeCell ref="A17:D17"/>
    <mergeCell ref="E17:M17"/>
    <mergeCell ref="N17:AA17"/>
    <mergeCell ref="AB17:AO17"/>
    <mergeCell ref="AP17:AT17"/>
    <mergeCell ref="AU17:BC17"/>
    <mergeCell ref="A29:D29"/>
    <mergeCell ref="E29:M29"/>
    <mergeCell ref="N29:AA29"/>
    <mergeCell ref="AB29:AO29"/>
    <mergeCell ref="AP29:AT29"/>
    <mergeCell ref="AU29:BC29"/>
    <mergeCell ref="A28:D28"/>
    <mergeCell ref="E28:M28"/>
    <mergeCell ref="N28:AA28"/>
    <mergeCell ref="AB28:AO28"/>
    <mergeCell ref="A34:D34"/>
    <mergeCell ref="E34:M34"/>
    <mergeCell ref="N34:AA34"/>
    <mergeCell ref="AB34:AO34"/>
    <mergeCell ref="AP34:AT34"/>
    <mergeCell ref="AU34:BC34"/>
    <mergeCell ref="A33:D33"/>
    <mergeCell ref="E33:M33"/>
    <mergeCell ref="N33:AA33"/>
    <mergeCell ref="AB33:AO33"/>
    <mergeCell ref="AP33:AT33"/>
    <mergeCell ref="AU33:BC33"/>
    <mergeCell ref="A36:D36"/>
    <mergeCell ref="E36:M36"/>
    <mergeCell ref="N36:AA36"/>
    <mergeCell ref="AB36:AO36"/>
    <mergeCell ref="AP36:AT36"/>
    <mergeCell ref="AU36:BC36"/>
    <mergeCell ref="A37:D37"/>
    <mergeCell ref="E37:M37"/>
    <mergeCell ref="N37:AA37"/>
    <mergeCell ref="AB37:AO37"/>
    <mergeCell ref="AP37:AT37"/>
    <mergeCell ref="AU37:BC37"/>
    <mergeCell ref="A38:D38"/>
    <mergeCell ref="E38:M38"/>
    <mergeCell ref="N38:AA38"/>
    <mergeCell ref="AB38:AO38"/>
    <mergeCell ref="AP38:AT38"/>
    <mergeCell ref="AU38:BC38"/>
    <mergeCell ref="A39:D39"/>
    <mergeCell ref="E39:M39"/>
    <mergeCell ref="N39:AA39"/>
    <mergeCell ref="AB39:AO39"/>
    <mergeCell ref="AP39:AT39"/>
    <mergeCell ref="AU39:BC39"/>
    <mergeCell ref="A40:D40"/>
    <mergeCell ref="E40:M40"/>
    <mergeCell ref="N40:AA40"/>
    <mergeCell ref="AB40:AO40"/>
    <mergeCell ref="AP40:AT40"/>
    <mergeCell ref="AU40:BC40"/>
    <mergeCell ref="A41:D41"/>
    <mergeCell ref="E41:M41"/>
    <mergeCell ref="N41:AA41"/>
    <mergeCell ref="AB41:AO41"/>
    <mergeCell ref="AP41:AT41"/>
    <mergeCell ref="AU41:BC41"/>
    <mergeCell ref="A46:D46"/>
    <mergeCell ref="E46:M46"/>
    <mergeCell ref="N46:AA46"/>
    <mergeCell ref="AB46:AO46"/>
    <mergeCell ref="AP46:AT46"/>
    <mergeCell ref="AU46:BC46"/>
    <mergeCell ref="A52:D52"/>
    <mergeCell ref="E52:M52"/>
    <mergeCell ref="N52:AA52"/>
    <mergeCell ref="AB52:AO52"/>
    <mergeCell ref="AP52:AT52"/>
    <mergeCell ref="AU52:BC52"/>
    <mergeCell ref="A49:D49"/>
    <mergeCell ref="E49:M49"/>
    <mergeCell ref="N49:AA49"/>
    <mergeCell ref="AB49:AO49"/>
    <mergeCell ref="AP49:AT49"/>
    <mergeCell ref="AU49:BC49"/>
    <mergeCell ref="A47:D47"/>
    <mergeCell ref="E47:M47"/>
    <mergeCell ref="N47:AA47"/>
    <mergeCell ref="AB47:AO47"/>
    <mergeCell ref="AP47:AT47"/>
    <mergeCell ref="AU47:BC47"/>
    <mergeCell ref="A57:D57"/>
    <mergeCell ref="E57:M57"/>
    <mergeCell ref="N57:AA57"/>
    <mergeCell ref="AB57:AO57"/>
    <mergeCell ref="AP57:AT57"/>
    <mergeCell ref="AU57:BC57"/>
    <mergeCell ref="A53:D53"/>
    <mergeCell ref="E53:M53"/>
    <mergeCell ref="N53:AA53"/>
    <mergeCell ref="AB53:AO53"/>
    <mergeCell ref="AP53:AT53"/>
    <mergeCell ref="AU53:BC53"/>
    <mergeCell ref="A54:D54"/>
    <mergeCell ref="E54:M54"/>
    <mergeCell ref="N54:AA54"/>
    <mergeCell ref="AB54:AO54"/>
    <mergeCell ref="AP54:AT54"/>
    <mergeCell ref="AU54:BC54"/>
    <mergeCell ref="A68:D68"/>
    <mergeCell ref="E68:M68"/>
    <mergeCell ref="N68:AA68"/>
    <mergeCell ref="AB68:AO68"/>
    <mergeCell ref="AP68:AT68"/>
    <mergeCell ref="AU68:BC68"/>
    <mergeCell ref="A55:D55"/>
    <mergeCell ref="E55:M55"/>
    <mergeCell ref="N55:AA55"/>
    <mergeCell ref="AB55:AO55"/>
    <mergeCell ref="AP55:AT55"/>
    <mergeCell ref="AU55:BC55"/>
    <mergeCell ref="A60:D60"/>
    <mergeCell ref="E60:M60"/>
    <mergeCell ref="N60:AA60"/>
    <mergeCell ref="AB60:AO60"/>
    <mergeCell ref="AP60:AT60"/>
    <mergeCell ref="AU60:BC60"/>
    <mergeCell ref="A56:D56"/>
    <mergeCell ref="E56:M56"/>
    <mergeCell ref="N56:AA56"/>
    <mergeCell ref="AB56:AO56"/>
    <mergeCell ref="AP56:AT56"/>
    <mergeCell ref="AU56:BC56"/>
    <mergeCell ref="A58:D58"/>
    <mergeCell ref="E58:M58"/>
    <mergeCell ref="N58:AA58"/>
    <mergeCell ref="AB58:AO58"/>
    <mergeCell ref="AP58:AT58"/>
    <mergeCell ref="AU58:BC58"/>
    <mergeCell ref="A63:D63"/>
    <mergeCell ref="E63:M63"/>
    <mergeCell ref="N63:AA63"/>
    <mergeCell ref="AB63:AO63"/>
    <mergeCell ref="AP63:AT63"/>
    <mergeCell ref="AU63:BC63"/>
    <mergeCell ref="A61:D61"/>
    <mergeCell ref="E61:M61"/>
    <mergeCell ref="N61:AA61"/>
    <mergeCell ref="AB61:AO61"/>
    <mergeCell ref="AP61:AT61"/>
    <mergeCell ref="AU61:BC61"/>
    <mergeCell ref="A59:D59"/>
    <mergeCell ref="E59:M59"/>
    <mergeCell ref="N59:AA59"/>
    <mergeCell ref="AB59:AO59"/>
    <mergeCell ref="AP59:AT59"/>
    <mergeCell ref="AU59:BC59"/>
    <mergeCell ref="A12:D12"/>
    <mergeCell ref="E12:M12"/>
    <mergeCell ref="N12:AA12"/>
    <mergeCell ref="AB12:AO12"/>
    <mergeCell ref="AP12:AT12"/>
    <mergeCell ref="AU12:BC12"/>
    <mergeCell ref="A69:D69"/>
    <mergeCell ref="E69:M69"/>
    <mergeCell ref="N69:AA69"/>
    <mergeCell ref="AB69:AO69"/>
    <mergeCell ref="AP69:AT69"/>
    <mergeCell ref="AU69:BC69"/>
    <mergeCell ref="A65:D65"/>
    <mergeCell ref="E65:M65"/>
    <mergeCell ref="N65:AA65"/>
    <mergeCell ref="AB65:AO65"/>
    <mergeCell ref="AP65:AT65"/>
    <mergeCell ref="AU65:BC65"/>
    <mergeCell ref="A66:D66"/>
    <mergeCell ref="E66:M66"/>
    <mergeCell ref="N66:AA66"/>
    <mergeCell ref="AB66:AO66"/>
    <mergeCell ref="AP66:AT66"/>
    <mergeCell ref="AU66:BC66"/>
  </mergeCells>
  <phoneticPr fontId="1"/>
  <dataValidations count="4">
    <dataValidation imeMode="halfAlpha" allowBlank="1" showInputMessage="1" showErrorMessage="1" sqref="A76:D76" xr:uid="{00000000-0002-0000-0200-000000000000}"/>
    <dataValidation imeMode="hiragana" allowBlank="1" showInputMessage="1" showErrorMessage="1" sqref="AP76:AT76 E5:AO76 AU5:BC76" xr:uid="{00000000-0002-0000-0200-000001000000}"/>
    <dataValidation type="date" imeMode="halfAlpha" allowBlank="1" showInputMessage="1" showErrorMessage="1" errorTitle="日付入力エラー" error="正しい日付を入力してください。_x000a_（例：平成２６年４月１日、2014/4/1）" sqref="A5:D75" xr:uid="{00000000-0002-0000-0200-000002000000}">
      <formula1>18264</formula1>
      <formula2>73415</formula2>
    </dataValidation>
    <dataValidation type="list" imeMode="hiragana" allowBlank="1" showInputMessage="1" showErrorMessage="1" sqref="AP5:AT75" xr:uid="{00000000-0002-0000-0200-000003000000}">
      <formula1>$CA$2:$CA$4</formula1>
    </dataValidation>
  </dataValidations>
  <pageMargins left="0.78740157480314965" right="0.27559055118110237" top="0.74803149606299213" bottom="0.74803149606299213" header="0.31496062992125984" footer="0.31496062992125984"/>
  <pageSetup paperSize="9" scale="73" fitToHeight="0" orientation="portrait" r:id="rId1"/>
  <headerFooter scaleWithDoc="0">
    <oddFooter>&amp;P ページ</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49E5E3EEF4D7045AD26CF945452304D" ma:contentTypeVersion="15" ma:contentTypeDescription="新しいドキュメントを作成します。" ma:contentTypeScope="" ma:versionID="e88b7be4dd7ca9e429da0e531a15290a">
  <xsd:schema xmlns:xsd="http://www.w3.org/2001/XMLSchema" xmlns:xs="http://www.w3.org/2001/XMLSchema" xmlns:p="http://schemas.microsoft.com/office/2006/metadata/properties" xmlns:ns2="d95e9d8b-3f93-46aa-81f0-e7ff21611f67" xmlns:ns3="b85bb29a-ad32-4d65-8d6c-cb796b2e9423" targetNamespace="http://schemas.microsoft.com/office/2006/metadata/properties" ma:root="true" ma:fieldsID="4cb3f9dc93e9276f2099b11402eb69c0" ns2:_="" ns3:_="">
    <xsd:import namespace="d95e9d8b-3f93-46aa-81f0-e7ff21611f67"/>
    <xsd:import namespace="b85bb29a-ad32-4d65-8d6c-cb796b2e9423"/>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_Flow_Signoff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5e9d8b-3f93-46aa-81f0-e7ff21611f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5bb29a-ad32-4d65-8d6c-cb796b2e9423"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943d6fb1-1627-4836-b9d4-04019be070a9}" ma:internalName="TaxCatchAll" ma:showField="CatchAllData" ma:web="b85bb29a-ad32-4d65-8d6c-cb796b2e94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85bb29a-ad32-4d65-8d6c-cb796b2e9423" xsi:nil="true"/>
    <lcf76f155ced4ddcb4097134ff3c332f xmlns="d95e9d8b-3f93-46aa-81f0-e7ff21611f67">
      <Terms xmlns="http://schemas.microsoft.com/office/infopath/2007/PartnerControls"/>
    </lcf76f155ced4ddcb4097134ff3c332f>
    <SharedWithUsers xmlns="b85bb29a-ad32-4d65-8d6c-cb796b2e9423">
      <UserInfo>
        <DisplayName>保護評価班 メンバー</DisplayName>
        <AccountId>178</AccountId>
        <AccountType/>
      </UserInfo>
    </SharedWithUsers>
    <_Flow_SignoffStatus xmlns="d95e9d8b-3f93-46aa-81f0-e7ff21611f67" xsi:nil="true"/>
  </documentManagement>
</p:properties>
</file>

<file path=customXml/itemProps1.xml><?xml version="1.0" encoding="utf-8"?>
<ds:datastoreItem xmlns:ds="http://schemas.openxmlformats.org/officeDocument/2006/customXml" ds:itemID="{F03D55A5-C543-4C22-BE0E-A880D08B5F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5e9d8b-3f93-46aa-81f0-e7ff21611f67"/>
    <ds:schemaRef ds:uri="b85bb29a-ad32-4d65-8d6c-cb796b2e9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223712-EF84-45FE-888F-EACC0C179080}">
  <ds:schemaRefs>
    <ds:schemaRef ds:uri="http://schemas.microsoft.com/sharepoint/v3/contenttype/forms"/>
  </ds:schemaRefs>
</ds:datastoreItem>
</file>

<file path=customXml/itemProps3.xml><?xml version="1.0" encoding="utf-8"?>
<ds:datastoreItem xmlns:ds="http://schemas.openxmlformats.org/officeDocument/2006/customXml" ds:itemID="{EEE87CB6-8393-4354-B043-ECC2BB14E65A}">
  <ds:schemaRefs>
    <ds:schemaRef ds:uri="http://purl.org/dc/terms/"/>
    <ds:schemaRef ds:uri="http://schemas.microsoft.com/office/2006/metadata/properties"/>
    <ds:schemaRef ds:uri="http://schemas.microsoft.com/office/infopath/2007/PartnerControls"/>
    <ds:schemaRef ds:uri="http://schemas.microsoft.com/office/2006/documentManagement/types"/>
    <ds:schemaRef ds:uri="b85bb29a-ad32-4d65-8d6c-cb796b2e9423"/>
    <ds:schemaRef ds:uri="http://schemas.openxmlformats.org/package/2006/metadata/core-properties"/>
    <ds:schemaRef ds:uri="http://purl.org/dc/elements/1.1/"/>
    <ds:schemaRef ds:uri="d95e9d8b-3f93-46aa-81f0-e7ff21611f6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I～Ⅳ</vt:lpstr>
      <vt:lpstr>変更箇所</vt:lpstr>
      <vt:lpstr>'I～Ⅳ'!Print_Area</vt:lpstr>
      <vt:lpstr>表紙!Print_Area</vt:lpstr>
      <vt:lpstr>変更箇所!Print_Area</vt:lpstr>
      <vt:lpstr>変更箇所!Print_Titles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2024-05-07T01:59:13Z</dcterms:created>
  <dcterms:modified xsi:type="dcterms:W3CDTF">2026-01-07T04:24:19Z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0x010100F49E5E3EEF4D7045AD26CF945452304D</vt:lpwstr>
  </property>
  <property fmtid="{D5CDD505-2E9C-101B-9397-08002B2CF9AE}" pid="3" name="MediaServiceImageTags">
    <vt:lpwstr/>
  </property>
</Properties>
</file>