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E4DACFB7-0828-4D5B-8F38-FA623B5CE93E}" xr6:coauthVersionLast="47" xr6:coauthVersionMax="47" xr10:uidLastSave="{00000000-0000-0000-0000-000000000000}"/>
  <workbookProtection workbookAlgorithmName="SHA-512" workbookHashValue="8yTt6ptqCNTiGRXkG3G7oC1C+vDMhibtExxjZGAf5fexSdScpt3oHLVpZm6ZhcJT/zsd+fuTDClGkeoopqsZSQ==" workbookSaltValue="R7ipmaQBXVwQ6NxG1C3Vs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K85" i="4"/>
  <c r="I85" i="4"/>
  <c r="AT10" i="4"/>
  <c r="AL10" i="4"/>
  <c r="I10" i="4"/>
  <c r="AL8" i="4"/>
  <c r="I8" i="4"/>
</calcChain>
</file>

<file path=xl/sharedStrings.xml><?xml version="1.0" encoding="utf-8"?>
<sst xmlns="http://schemas.openxmlformats.org/spreadsheetml/2006/main" count="297" uniqueCount="117">
  <si>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</si>
  <si>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</si>
  <si>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</si>
  <si>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</si>
  <si>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</si>
  <si>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</si>
  <si>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</si>
  <si>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</si>
  <si>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</si>
  <si>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</si>
  <si>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</si>
  <si>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</si>
  <si>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</si>
  <si>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</si>
  <si>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</si>
  <si>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</si>
  <si>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</si>
  <si>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</si>
  <si>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</si>
  <si>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</si>
  <si>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</si>
  <si>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</si>
  <si>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</si>
  <si>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</si>
  <si>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</si>
  <si>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</si>
  <si>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</si>
  <si>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</si>
  <si>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</si>
  <si>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</si>
  <si>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</si>
  <si>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</si>
  <si>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</si>
  <si>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</si>
  <si>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</si>
  <si>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</si>
  <si>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</si>
  <si>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</si>
  <si>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</si>
  <si>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</si>
  <si>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</si>
  <si>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</si>
  <si>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</si>
  <si>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</si>
  <si>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</si>
  <si>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</si>
  <si>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</si>
  <si>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</si>
  <si>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</si>
  <si>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</si>
  <si>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</si>
  <si>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</si>
  <si>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</si>
  <si>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</si>
  <si>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</si>
  <si>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</si>
  <si>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</si>
  <si>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</si>
  <si>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</si>
  <si>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</si>
  <si>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</si>
  <si>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</si>
  <si>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</si>
  <si>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</si>
  <si>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</si>
  <si>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</si>
  <si>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</si>
  <si>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</si>
  <si>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</si>
  <si>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</si>
  <si>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</si>
  <si>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</si>
  <si>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</si>
  <si>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</si>
  <si>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</si>
  <si>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</si>
  <si>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</si>
  <si>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</si>
  <si>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</si>
  <si>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</si>
  <si>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</si>
  <si>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</si>
  <si>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</si>
  <si>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</si>
  <si>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</si>
  <si>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</si>
  <si>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</si>
  <si>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</si>
  <si>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</si>
  <si>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</si>
  <si>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</si>
  <si>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</si>
  <si>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</si>
  <si>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</si>
  <si>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</si>
  <si>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</si>
  <si>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能勢町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</si>
  <si>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</si>
  <si>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</si>
  <si>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</si>
  <si>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</si>
  <si>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</si>
  <si>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</si>
  <si>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</si>
  <si>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</si>
  <si>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</si>
  <si>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</si>
  <si>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</si>
  <si>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</si>
  <si>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</si>
  <si>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</si>
  <si>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</si>
  <si>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</si>
  <si>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</si>
  <si>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①経常収支比率
　経常収支に占める減価償却費の割合が公共より小さく、また、一般会計繰入金の振分け割合の影響で、特環では115.57％となっている。
②累積欠損金比率
　一般会計繰入金の振分け割合の影響で、特環では累積欠損金比率は発生していない。
③流動比率
　一般会計繰入金の振分け割合の影響で、現金預金に偏りが生じ、特環は110.46％となっている。
④企業債残高対事業規模比率
　類似団体よりも高い値であり、今後も面整備が続くため、企業債の新規発行予定があることから、令和12年度までは増加する見通しとなっている。　　　　　　　
⑤経費回収率
　経費回収率は47.47％と100％を大きく下回り、類似団体平均も下回っている。これは、人口密度の低い農村部での事業であり、汚水処理費用を料金収入で賄えていない状況となっている。
⑥汚水処理原価
　汚水処理原価は汚水維持管理費の増加により41.50ポイントの増となり、335.76円と類似団体平均値を上回っており、有収水量に対し汚水処理に掛かる費用の割合が高くなっている。
⑧水洗化率
　面整備中のため、水洗化率は71.54％と類似団体平均値を下回っている。</t>
    <rPh sb="26" eb="28">
      <t>コウキョウ</t>
    </rPh>
    <rPh sb="30" eb="31">
      <t>チイ</t>
    </rPh>
    <rPh sb="55" eb="57">
      <t>トッカン</t>
    </rPh>
    <rPh sb="102" eb="104">
      <t>トッカン</t>
    </rPh>
    <rPh sb="106" eb="108">
      <t>ルイセキ</t>
    </rPh>
    <rPh sb="108" eb="110">
      <t>ケッソン</t>
    </rPh>
    <rPh sb="110" eb="111">
      <t>キン</t>
    </rPh>
    <rPh sb="111" eb="113">
      <t>ヒリツ</t>
    </rPh>
    <rPh sb="114" eb="116">
      <t>ハッセイ</t>
    </rPh>
    <rPh sb="159" eb="161">
      <t>トッカン</t>
    </rPh>
    <rPh sb="206" eb="208">
      <t>コンゴ</t>
    </rPh>
    <rPh sb="213" eb="214">
      <t>ツヅ</t>
    </rPh>
    <rPh sb="236" eb="238">
      <t>レイワ</t>
    </rPh>
    <rPh sb="240" eb="242">
      <t>ネンド</t>
    </rPh>
    <rPh sb="245" eb="247">
      <t>ゾウカ</t>
    </rPh>
    <rPh sb="388" eb="390">
      <t>ゾウカ</t>
    </rPh>
    <rPh sb="403" eb="404">
      <t>ゾウ</t>
    </rPh>
    <rPh sb="414" eb="415">
      <t>エン</t>
    </rPh>
    <rPh sb="449" eb="451">
      <t>ワリアイ</t>
    </rPh>
    <rPh sb="452" eb="453">
      <t>タカ</t>
    </rPh>
    <rPh sb="468" eb="469">
      <t>メン</t>
    </rPh>
    <rPh sb="469" eb="471">
      <t>セイビ</t>
    </rPh>
    <rPh sb="471" eb="472">
      <t>チュウ</t>
    </rPh>
    <rPh sb="496" eb="497">
      <t>シタ</t>
    </rPh>
    <phoneticPr fontId="4"/>
  </si>
  <si>
    <t>①有形固定資産減価償却費率
　有形固定資産のうち償却対象資産の減価償却がどの程度進んでいるかについては、2.18ポイントの増で4.66％と類似団体平均値と比較しても低い値を示している。これは、企業会計移行2年目であることが要因として考えられる為、今後の値の変化について注視する必要がある。
②管渠老朽化率
　法定耐用年数を超過した管渠延長の割合は0.00％であり、管渠施設の老朽化については差し迫った心配はない状況である。</t>
    <rPh sb="17" eb="19">
      <t>コテイ</t>
    </rPh>
    <rPh sb="19" eb="21">
      <t>シサン</t>
    </rPh>
    <rPh sb="24" eb="26">
      <t>ショウキャク</t>
    </rPh>
    <rPh sb="26" eb="28">
      <t>タイショウ</t>
    </rPh>
    <rPh sb="28" eb="30">
      <t>シサン</t>
    </rPh>
    <rPh sb="31" eb="33">
      <t>ゲンカ</t>
    </rPh>
    <rPh sb="33" eb="35">
      <t>ショウキャク</t>
    </rPh>
    <rPh sb="38" eb="40">
      <t>テイド</t>
    </rPh>
    <rPh sb="40" eb="41">
      <t>スス</t>
    </rPh>
    <rPh sb="82" eb="83">
      <t>ヒク</t>
    </rPh>
    <rPh sb="84" eb="85">
      <t>アタイ</t>
    </rPh>
    <rPh sb="86" eb="87">
      <t>シメ</t>
    </rPh>
    <rPh sb="96" eb="98">
      <t>キギョウ</t>
    </rPh>
    <rPh sb="98" eb="100">
      <t>カイケイ</t>
    </rPh>
    <rPh sb="100" eb="102">
      <t>イコウ</t>
    </rPh>
    <rPh sb="103" eb="104">
      <t>ネン</t>
    </rPh>
    <rPh sb="104" eb="105">
      <t>メ</t>
    </rPh>
    <rPh sb="111" eb="113">
      <t>ヨウイン</t>
    </rPh>
    <rPh sb="116" eb="117">
      <t>カンガ</t>
    </rPh>
    <rPh sb="154" eb="156">
      <t>ホウテイ</t>
    </rPh>
    <rPh sb="156" eb="158">
      <t>タイヨウ</t>
    </rPh>
    <rPh sb="158" eb="160">
      <t>ネンスウ</t>
    </rPh>
    <rPh sb="161" eb="163">
      <t>チョウカ</t>
    </rPh>
    <rPh sb="165" eb="167">
      <t>カンキョ</t>
    </rPh>
    <rPh sb="167" eb="169">
      <t>エンチョウ</t>
    </rPh>
    <rPh sb="170" eb="172">
      <t>ワリアイ</t>
    </rPh>
    <rPh sb="179" eb="181">
      <t>ケントウ</t>
    </rPh>
    <rPh sb="185" eb="187">
      <t>ホウテイ</t>
    </rPh>
    <rPh sb="187" eb="189">
      <t>タイヨウ</t>
    </rPh>
    <rPh sb="189" eb="191">
      <t>ネンスウ</t>
    </rPh>
    <rPh sb="192" eb="194">
      <t>ケイカ</t>
    </rPh>
    <rPh sb="196" eb="198">
      <t>カンキョ</t>
    </rPh>
    <rPh sb="201" eb="203">
      <t>ジョウキョウカンキョシセツロウキュウカサセマシンパイジョウキョウ</t>
    </rPh>
    <phoneticPr fontId="4"/>
  </si>
  <si>
    <t>　現状、経費回収率や汚水処理原価の全国平均値との乖離が大きいことからも、施設の維持に係るコストに対して、料金収入が著しく低い状況であると判断できる。水洗化率は、大きな伸びが見込めないことから、委託費用の見直し等により維持管理費の低減に努めるとともに、接続促進や料金改定による収入の増加に取り組む必要がある。
　今後、人口減少等に伴い更なる収入減少が見込まれることから、R6年度策定の能勢町下水道事業経営戦略及び能勢町下水道事業経営戦略ロードマップに基づいて、料金改定の具体的な検討を進めるとともに、維持管理に係る委託料の低減に取り組み、経営改善を推進する。</t>
    <rPh sb="125" eb="127">
      <t>セツゾク</t>
    </rPh>
    <rPh sb="127" eb="129">
      <t>ソクシン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</si>
</sst>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238-45C4-8CBE-138D8F42BDE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0.06</c:v>
                </c:pt>
                <c:pt idx="4">
                  <c:v>0.05</c:v>
                </c:pt>
              </c:numCache>
            </c:numRef>
          </c:val>
          <c:smooth val="0"/>
          <c:extLst>
            <c:ext xmlns:c16="http://schemas.microsoft.com/office/drawing/2014/chart" uri="{C3380CC4-5D6E-409C-BE32-E72D297353CC}">
              <c16:uniqueId val="{00000001-4238-45C4-8CBE-138D8F42BDE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36.67</c:v>
                </c:pt>
                <c:pt idx="4">
                  <c:v>35.1</c:v>
                </c:pt>
              </c:numCache>
            </c:numRef>
          </c:val>
          <c:extLst>
            <c:ext xmlns:c16="http://schemas.microsoft.com/office/drawing/2014/chart" uri="{C3380CC4-5D6E-409C-BE32-E72D297353CC}">
              <c16:uniqueId val="{00000000-4C5A-4C2C-8645-FB2528D335F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42.09</c:v>
                </c:pt>
                <c:pt idx="4">
                  <c:v>42.15</c:v>
                </c:pt>
              </c:numCache>
            </c:numRef>
          </c:val>
          <c:smooth val="0"/>
          <c:extLst>
            <c:ext xmlns:c16="http://schemas.microsoft.com/office/drawing/2014/chart" uri="{C3380CC4-5D6E-409C-BE32-E72D297353CC}">
              <c16:uniqueId val="{00000001-4C5A-4C2C-8645-FB2528D335F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70.86</c:v>
                </c:pt>
                <c:pt idx="4">
                  <c:v>71.540000000000006</c:v>
                </c:pt>
              </c:numCache>
            </c:numRef>
          </c:val>
          <c:extLst>
            <c:ext xmlns:c16="http://schemas.microsoft.com/office/drawing/2014/chart" uri="{C3380CC4-5D6E-409C-BE32-E72D297353CC}">
              <c16:uniqueId val="{00000000-6C56-4273-90AF-240D059612A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84.73</c:v>
                </c:pt>
                <c:pt idx="4">
                  <c:v>84.21</c:v>
                </c:pt>
              </c:numCache>
            </c:numRef>
          </c:val>
          <c:smooth val="0"/>
          <c:extLst>
            <c:ext xmlns:c16="http://schemas.microsoft.com/office/drawing/2014/chart" uri="{C3380CC4-5D6E-409C-BE32-E72D297353CC}">
              <c16:uniqueId val="{00000001-6C56-4273-90AF-240D059612A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124.47</c:v>
                </c:pt>
                <c:pt idx="4">
                  <c:v>115.57</c:v>
                </c:pt>
              </c:numCache>
            </c:numRef>
          </c:val>
          <c:extLst>
            <c:ext xmlns:c16="http://schemas.microsoft.com/office/drawing/2014/chart" uri="{C3380CC4-5D6E-409C-BE32-E72D297353CC}">
              <c16:uniqueId val="{00000000-990B-436F-AB7B-AF669A34697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107.11</c:v>
                </c:pt>
                <c:pt idx="4">
                  <c:v>106.38</c:v>
                </c:pt>
              </c:numCache>
            </c:numRef>
          </c:val>
          <c:smooth val="0"/>
          <c:extLst>
            <c:ext xmlns:c16="http://schemas.microsoft.com/office/drawing/2014/chart" uri="{C3380CC4-5D6E-409C-BE32-E72D297353CC}">
              <c16:uniqueId val="{00000001-990B-436F-AB7B-AF669A34697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2.48</c:v>
                </c:pt>
                <c:pt idx="4">
                  <c:v>4.66</c:v>
                </c:pt>
              </c:numCache>
            </c:numRef>
          </c:val>
          <c:extLst>
            <c:ext xmlns:c16="http://schemas.microsoft.com/office/drawing/2014/chart" uri="{C3380CC4-5D6E-409C-BE32-E72D297353CC}">
              <c16:uniqueId val="{00000000-3B99-4A03-9FED-DCA20589E65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26.77</c:v>
                </c:pt>
                <c:pt idx="4">
                  <c:v>27.46</c:v>
                </c:pt>
              </c:numCache>
            </c:numRef>
          </c:val>
          <c:smooth val="0"/>
          <c:extLst>
            <c:ext xmlns:c16="http://schemas.microsoft.com/office/drawing/2014/chart" uri="{C3380CC4-5D6E-409C-BE32-E72D297353CC}">
              <c16:uniqueId val="{00000001-3B99-4A03-9FED-DCA20589E65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2176-4BED-B193-99C3EB5E1D8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7.0000000000000007E-2</c:v>
                </c:pt>
                <c:pt idx="4">
                  <c:v>0.02</c:v>
                </c:pt>
              </c:numCache>
            </c:numRef>
          </c:val>
          <c:smooth val="0"/>
          <c:extLst>
            <c:ext xmlns:c16="http://schemas.microsoft.com/office/drawing/2014/chart" uri="{C3380CC4-5D6E-409C-BE32-E72D297353CC}">
              <c16:uniqueId val="{00000001-2176-4BED-B193-99C3EB5E1D8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8C4-4282-9F2D-5E72609A244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69.540000000000006</c:v>
                </c:pt>
                <c:pt idx="4">
                  <c:v>70.63</c:v>
                </c:pt>
              </c:numCache>
            </c:numRef>
          </c:val>
          <c:smooth val="0"/>
          <c:extLst>
            <c:ext xmlns:c16="http://schemas.microsoft.com/office/drawing/2014/chart" uri="{C3380CC4-5D6E-409C-BE32-E72D297353CC}">
              <c16:uniqueId val="{00000001-78C4-4282-9F2D-5E72609A244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98.33</c:v>
                </c:pt>
                <c:pt idx="4">
                  <c:v>110.46</c:v>
                </c:pt>
              </c:numCache>
            </c:numRef>
          </c:val>
          <c:extLst>
            <c:ext xmlns:c16="http://schemas.microsoft.com/office/drawing/2014/chart" uri="{C3380CC4-5D6E-409C-BE32-E72D297353CC}">
              <c16:uniqueId val="{00000000-ABDB-4511-BF89-5840EDABE06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50.63</c:v>
                </c:pt>
                <c:pt idx="4">
                  <c:v>53.28</c:v>
                </c:pt>
              </c:numCache>
            </c:numRef>
          </c:val>
          <c:smooth val="0"/>
          <c:extLst>
            <c:ext xmlns:c16="http://schemas.microsoft.com/office/drawing/2014/chart" uri="{C3380CC4-5D6E-409C-BE32-E72D297353CC}">
              <c16:uniqueId val="{00000001-ABDB-4511-BF89-5840EDABE06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1627.17</c:v>
                </c:pt>
                <c:pt idx="4">
                  <c:v>1747.68</c:v>
                </c:pt>
              </c:numCache>
            </c:numRef>
          </c:val>
          <c:extLst>
            <c:ext xmlns:c16="http://schemas.microsoft.com/office/drawing/2014/chart" uri="{C3380CC4-5D6E-409C-BE32-E72D297353CC}">
              <c16:uniqueId val="{00000000-DC1C-48B3-979A-36289F03105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1168.69</c:v>
                </c:pt>
                <c:pt idx="4">
                  <c:v>1142.44</c:v>
                </c:pt>
              </c:numCache>
            </c:numRef>
          </c:val>
          <c:smooth val="0"/>
          <c:extLst>
            <c:ext xmlns:c16="http://schemas.microsoft.com/office/drawing/2014/chart" uri="{C3380CC4-5D6E-409C-BE32-E72D297353CC}">
              <c16:uniqueId val="{00000001-DC1C-48B3-979A-36289F03105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54.35</c:v>
                </c:pt>
                <c:pt idx="4">
                  <c:v>47.47</c:v>
                </c:pt>
              </c:numCache>
            </c:numRef>
          </c:val>
          <c:extLst>
            <c:ext xmlns:c16="http://schemas.microsoft.com/office/drawing/2014/chart" uri="{C3380CC4-5D6E-409C-BE32-E72D297353CC}">
              <c16:uniqueId val="{00000000-237C-4138-87E2-50209C3D7F0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70.709999999999994</c:v>
                </c:pt>
                <c:pt idx="4">
                  <c:v>66.63</c:v>
                </c:pt>
              </c:numCache>
            </c:numRef>
          </c:val>
          <c:smooth val="0"/>
          <c:extLst>
            <c:ext xmlns:c16="http://schemas.microsoft.com/office/drawing/2014/chart" uri="{C3380CC4-5D6E-409C-BE32-E72D297353CC}">
              <c16:uniqueId val="{00000001-237C-4138-87E2-50209C3D7F0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294.26</c:v>
                </c:pt>
                <c:pt idx="4">
                  <c:v>335.76</c:v>
                </c:pt>
              </c:numCache>
            </c:numRef>
          </c:val>
          <c:extLst>
            <c:ext xmlns:c16="http://schemas.microsoft.com/office/drawing/2014/chart" uri="{C3380CC4-5D6E-409C-BE32-E72D297353CC}">
              <c16:uniqueId val="{00000000-2DBD-4D34-A7EB-A9F06CE6954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233.15</c:v>
                </c:pt>
                <c:pt idx="4">
                  <c:v>252.17</c:v>
                </c:pt>
              </c:numCache>
            </c:numRef>
          </c:val>
          <c:smooth val="0"/>
          <c:extLst>
            <c:ext xmlns:c16="http://schemas.microsoft.com/office/drawing/2014/chart" uri="{C3380CC4-5D6E-409C-BE32-E72D297353CC}">
              <c16:uniqueId val="{00000001-2DBD-4D34-A7EB-A9F06CE6954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能勢町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8940</v>
      </c>
      <c r="AM8" s="41"/>
      <c r="AN8" s="41"/>
      <c r="AO8" s="41"/>
      <c r="AP8" s="41"/>
      <c r="AQ8" s="41"/>
      <c r="AR8" s="41"/>
      <c r="AS8" s="41"/>
      <c r="AT8" s="34">
        <f>データ!T6</f>
        <v>98.75</v>
      </c>
      <c r="AU8" s="34"/>
      <c r="AV8" s="34"/>
      <c r="AW8" s="34"/>
      <c r="AX8" s="34"/>
      <c r="AY8" s="34"/>
      <c r="AZ8" s="34"/>
      <c r="BA8" s="34"/>
      <c r="BB8" s="34">
        <f>データ!U6</f>
        <v>90.53</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46.81</v>
      </c>
      <c r="J10" s="34"/>
      <c r="K10" s="34"/>
      <c r="L10" s="34"/>
      <c r="M10" s="34"/>
      <c r="N10" s="34"/>
      <c r="O10" s="34"/>
      <c r="P10" s="34">
        <f>データ!P6</f>
        <v>14.09</v>
      </c>
      <c r="Q10" s="34"/>
      <c r="R10" s="34"/>
      <c r="S10" s="34"/>
      <c r="T10" s="34"/>
      <c r="U10" s="34"/>
      <c r="V10" s="34"/>
      <c r="W10" s="34">
        <f>データ!Q6</f>
        <v>83.14</v>
      </c>
      <c r="X10" s="34"/>
      <c r="Y10" s="34"/>
      <c r="Z10" s="34"/>
      <c r="AA10" s="34"/>
      <c r="AB10" s="34"/>
      <c r="AC10" s="34"/>
      <c r="AD10" s="41">
        <f>データ!R6</f>
        <v>2313</v>
      </c>
      <c r="AE10" s="41"/>
      <c r="AF10" s="41"/>
      <c r="AG10" s="41"/>
      <c r="AH10" s="41"/>
      <c r="AI10" s="41"/>
      <c r="AJ10" s="41"/>
      <c r="AK10" s="2"/>
      <c r="AL10" s="41">
        <f>データ!V6</f>
        <v>1251</v>
      </c>
      <c r="AM10" s="41"/>
      <c r="AN10" s="41"/>
      <c r="AO10" s="41"/>
      <c r="AP10" s="41"/>
      <c r="AQ10" s="41"/>
      <c r="AR10" s="41"/>
      <c r="AS10" s="41"/>
      <c r="AT10" s="34">
        <f>データ!W6</f>
        <v>0.85</v>
      </c>
      <c r="AU10" s="34"/>
      <c r="AV10" s="34"/>
      <c r="AW10" s="34"/>
      <c r="AX10" s="34"/>
      <c r="AY10" s="34"/>
      <c r="AZ10" s="34"/>
      <c r="BA10" s="34"/>
      <c r="BB10" s="34">
        <f>データ!X6</f>
        <v>1471.76</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116</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pfc6EIRBLCB61KJNi7GxuwsKKmhsNpeRhA7/9VoeA+8e0TOpmPMTjAW6MOsemfLLjtMrYONARUhR7Pm3mp/DDQ==" saltValue="fJ7ITNUnwKraNmpychm2O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273228</v>
      </c>
      <c r="D6" s="19">
        <f t="shared" si="3"/>
        <v>46</v>
      </c>
      <c r="E6" s="19">
        <f t="shared" si="3"/>
        <v>17</v>
      </c>
      <c r="F6" s="19">
        <f t="shared" si="3"/>
        <v>4</v>
      </c>
      <c r="G6" s="19">
        <f t="shared" si="3"/>
        <v>0</v>
      </c>
      <c r="H6" s="19" t="str">
        <f t="shared" si="3"/>
        <v>大阪府　能勢町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46.81</v>
      </c>
      <c r="P6" s="20">
        <f t="shared" si="3"/>
        <v>14.09</v>
      </c>
      <c r="Q6" s="20">
        <f t="shared" si="3"/>
        <v>83.14</v>
      </c>
      <c r="R6" s="20">
        <f t="shared" si="3"/>
        <v>2313</v>
      </c>
      <c r="S6" s="20">
        <f t="shared" si="3"/>
        <v>8940</v>
      </c>
      <c r="T6" s="20">
        <f t="shared" si="3"/>
        <v>98.75</v>
      </c>
      <c r="U6" s="20">
        <f t="shared" si="3"/>
        <v>90.53</v>
      </c>
      <c r="V6" s="20">
        <f t="shared" si="3"/>
        <v>1251</v>
      </c>
      <c r="W6" s="20">
        <f t="shared" si="3"/>
        <v>0.85</v>
      </c>
      <c r="X6" s="20">
        <f t="shared" si="3"/>
        <v>1471.76</v>
      </c>
      <c r="Y6" s="21" t="str">
        <f>IF(Y7="",NA(),Y7)</f>
        <v>-</v>
      </c>
      <c r="Z6" s="21" t="str">
        <f t="shared" ref="Z6:AH6" si="4">IF(Z7="",NA(),Z7)</f>
        <v>-</v>
      </c>
      <c r="AA6" s="21" t="str">
        <f t="shared" si="4"/>
        <v>-</v>
      </c>
      <c r="AB6" s="21">
        <f t="shared" si="4"/>
        <v>124.47</v>
      </c>
      <c r="AC6" s="21">
        <f t="shared" si="4"/>
        <v>115.57</v>
      </c>
      <c r="AD6" s="21" t="str">
        <f t="shared" si="4"/>
        <v>-</v>
      </c>
      <c r="AE6" s="21" t="str">
        <f t="shared" si="4"/>
        <v>-</v>
      </c>
      <c r="AF6" s="21" t="str">
        <f t="shared" si="4"/>
        <v>-</v>
      </c>
      <c r="AG6" s="21">
        <f t="shared" si="4"/>
        <v>107.11</v>
      </c>
      <c r="AH6" s="21">
        <f t="shared" si="4"/>
        <v>106.38</v>
      </c>
      <c r="AI6" s="20" t="str">
        <f>IF(AI7="","",IF(AI7="-","【-】","【"&amp;SUBSTITUTE(TEXT(AI7,"#,##0.00"),"-","△")&amp;"】"))</f>
        <v>【105.07】</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69.540000000000006</v>
      </c>
      <c r="AS6" s="21">
        <f t="shared" si="5"/>
        <v>70.63</v>
      </c>
      <c r="AT6" s="20" t="str">
        <f>IF(AT7="","",IF(AT7="-","【-】","【"&amp;SUBSTITUTE(TEXT(AT7,"#,##0.00"),"-","△")&amp;"】"))</f>
        <v>【63.54】</v>
      </c>
      <c r="AU6" s="21" t="str">
        <f>IF(AU7="",NA(),AU7)</f>
        <v>-</v>
      </c>
      <c r="AV6" s="21" t="str">
        <f t="shared" ref="AV6:BD6" si="6">IF(AV7="",NA(),AV7)</f>
        <v>-</v>
      </c>
      <c r="AW6" s="21" t="str">
        <f t="shared" si="6"/>
        <v>-</v>
      </c>
      <c r="AX6" s="21">
        <f t="shared" si="6"/>
        <v>98.33</v>
      </c>
      <c r="AY6" s="21">
        <f t="shared" si="6"/>
        <v>110.46</v>
      </c>
      <c r="AZ6" s="21" t="str">
        <f t="shared" si="6"/>
        <v>-</v>
      </c>
      <c r="BA6" s="21" t="str">
        <f t="shared" si="6"/>
        <v>-</v>
      </c>
      <c r="BB6" s="21" t="str">
        <f t="shared" si="6"/>
        <v>-</v>
      </c>
      <c r="BC6" s="21">
        <f t="shared" si="6"/>
        <v>50.63</v>
      </c>
      <c r="BD6" s="21">
        <f t="shared" si="6"/>
        <v>53.28</v>
      </c>
      <c r="BE6" s="20" t="str">
        <f>IF(BE7="","",IF(BE7="-","【-】","【"&amp;SUBSTITUTE(TEXT(BE7,"#,##0.00"),"-","△")&amp;"】"))</f>
        <v>【50.90】</v>
      </c>
      <c r="BF6" s="21" t="str">
        <f>IF(BF7="",NA(),BF7)</f>
        <v>-</v>
      </c>
      <c r="BG6" s="21" t="str">
        <f t="shared" ref="BG6:BO6" si="7">IF(BG7="",NA(),BG7)</f>
        <v>-</v>
      </c>
      <c r="BH6" s="21" t="str">
        <f t="shared" si="7"/>
        <v>-</v>
      </c>
      <c r="BI6" s="21">
        <f t="shared" si="7"/>
        <v>1627.17</v>
      </c>
      <c r="BJ6" s="21">
        <f t="shared" si="7"/>
        <v>1747.68</v>
      </c>
      <c r="BK6" s="21" t="str">
        <f t="shared" si="7"/>
        <v>-</v>
      </c>
      <c r="BL6" s="21" t="str">
        <f t="shared" si="7"/>
        <v>-</v>
      </c>
      <c r="BM6" s="21" t="str">
        <f t="shared" si="7"/>
        <v>-</v>
      </c>
      <c r="BN6" s="21">
        <f t="shared" si="7"/>
        <v>1168.69</v>
      </c>
      <c r="BO6" s="21">
        <f t="shared" si="7"/>
        <v>1142.44</v>
      </c>
      <c r="BP6" s="20" t="str">
        <f>IF(BP7="","",IF(BP7="-","【-】","【"&amp;SUBSTITUTE(TEXT(BP7,"#,##0.00"),"-","△")&amp;"】"))</f>
        <v>【1,099.15】</v>
      </c>
      <c r="BQ6" s="21" t="str">
        <f>IF(BQ7="",NA(),BQ7)</f>
        <v>-</v>
      </c>
      <c r="BR6" s="21" t="str">
        <f t="shared" ref="BR6:BZ6" si="8">IF(BR7="",NA(),BR7)</f>
        <v>-</v>
      </c>
      <c r="BS6" s="21" t="str">
        <f t="shared" si="8"/>
        <v>-</v>
      </c>
      <c r="BT6" s="21">
        <f t="shared" si="8"/>
        <v>54.35</v>
      </c>
      <c r="BU6" s="21">
        <f t="shared" si="8"/>
        <v>47.47</v>
      </c>
      <c r="BV6" s="21" t="str">
        <f t="shared" si="8"/>
        <v>-</v>
      </c>
      <c r="BW6" s="21" t="str">
        <f t="shared" si="8"/>
        <v>-</v>
      </c>
      <c r="BX6" s="21" t="str">
        <f t="shared" si="8"/>
        <v>-</v>
      </c>
      <c r="BY6" s="21">
        <f t="shared" si="8"/>
        <v>70.709999999999994</v>
      </c>
      <c r="BZ6" s="21">
        <f t="shared" si="8"/>
        <v>66.63</v>
      </c>
      <c r="CA6" s="20" t="str">
        <f>IF(CA7="","",IF(CA7="-","【-】","【"&amp;SUBSTITUTE(TEXT(CA7,"#,##0.00"),"-","△")&amp;"】"))</f>
        <v>【72.92】</v>
      </c>
      <c r="CB6" s="21" t="str">
        <f>IF(CB7="",NA(),CB7)</f>
        <v>-</v>
      </c>
      <c r="CC6" s="21" t="str">
        <f t="shared" ref="CC6:CK6" si="9">IF(CC7="",NA(),CC7)</f>
        <v>-</v>
      </c>
      <c r="CD6" s="21" t="str">
        <f t="shared" si="9"/>
        <v>-</v>
      </c>
      <c r="CE6" s="21">
        <f t="shared" si="9"/>
        <v>294.26</v>
      </c>
      <c r="CF6" s="21">
        <f t="shared" si="9"/>
        <v>335.76</v>
      </c>
      <c r="CG6" s="21" t="str">
        <f t="shared" si="9"/>
        <v>-</v>
      </c>
      <c r="CH6" s="21" t="str">
        <f t="shared" si="9"/>
        <v>-</v>
      </c>
      <c r="CI6" s="21" t="str">
        <f t="shared" si="9"/>
        <v>-</v>
      </c>
      <c r="CJ6" s="21">
        <f t="shared" si="9"/>
        <v>233.15</v>
      </c>
      <c r="CK6" s="21">
        <f t="shared" si="9"/>
        <v>252.17</v>
      </c>
      <c r="CL6" s="20" t="str">
        <f>IF(CL7="","",IF(CL7="-","【-】","【"&amp;SUBSTITUTE(TEXT(CL7,"#,##0.00"),"-","△")&amp;"】"))</f>
        <v>【225.78】</v>
      </c>
      <c r="CM6" s="21" t="str">
        <f>IF(CM7="",NA(),CM7)</f>
        <v>-</v>
      </c>
      <c r="CN6" s="21" t="str">
        <f t="shared" ref="CN6:CV6" si="10">IF(CN7="",NA(),CN7)</f>
        <v>-</v>
      </c>
      <c r="CO6" s="21" t="str">
        <f t="shared" si="10"/>
        <v>-</v>
      </c>
      <c r="CP6" s="21">
        <f t="shared" si="10"/>
        <v>36.67</v>
      </c>
      <c r="CQ6" s="21">
        <f t="shared" si="10"/>
        <v>35.1</v>
      </c>
      <c r="CR6" s="21" t="str">
        <f t="shared" si="10"/>
        <v>-</v>
      </c>
      <c r="CS6" s="21" t="str">
        <f t="shared" si="10"/>
        <v>-</v>
      </c>
      <c r="CT6" s="21" t="str">
        <f t="shared" si="10"/>
        <v>-</v>
      </c>
      <c r="CU6" s="21">
        <f t="shared" si="10"/>
        <v>42.09</v>
      </c>
      <c r="CV6" s="21">
        <f t="shared" si="10"/>
        <v>42.15</v>
      </c>
      <c r="CW6" s="20" t="str">
        <f>IF(CW7="","",IF(CW7="-","【-】","【"&amp;SUBSTITUTE(TEXT(CW7,"#,##0.00"),"-","△")&amp;"】"))</f>
        <v>【43.17】</v>
      </c>
      <c r="CX6" s="21" t="str">
        <f>IF(CX7="",NA(),CX7)</f>
        <v>-</v>
      </c>
      <c r="CY6" s="21" t="str">
        <f t="shared" ref="CY6:DG6" si="11">IF(CY7="",NA(),CY7)</f>
        <v>-</v>
      </c>
      <c r="CZ6" s="21" t="str">
        <f t="shared" si="11"/>
        <v>-</v>
      </c>
      <c r="DA6" s="21">
        <f t="shared" si="11"/>
        <v>70.86</v>
      </c>
      <c r="DB6" s="21">
        <f t="shared" si="11"/>
        <v>71.540000000000006</v>
      </c>
      <c r="DC6" s="21" t="str">
        <f t="shared" si="11"/>
        <v>-</v>
      </c>
      <c r="DD6" s="21" t="str">
        <f t="shared" si="11"/>
        <v>-</v>
      </c>
      <c r="DE6" s="21" t="str">
        <f t="shared" si="11"/>
        <v>-</v>
      </c>
      <c r="DF6" s="21">
        <f t="shared" si="11"/>
        <v>84.73</v>
      </c>
      <c r="DG6" s="21">
        <f t="shared" si="11"/>
        <v>84.21</v>
      </c>
      <c r="DH6" s="20" t="str">
        <f>IF(DH7="","",IF(DH7="-","【-】","【"&amp;SUBSTITUTE(TEXT(DH7,"#,##0.00"),"-","△")&amp;"】"))</f>
        <v>【86.31】</v>
      </c>
      <c r="DI6" s="21" t="str">
        <f>IF(DI7="",NA(),DI7)</f>
        <v>-</v>
      </c>
      <c r="DJ6" s="21" t="str">
        <f t="shared" ref="DJ6:DR6" si="12">IF(DJ7="",NA(),DJ7)</f>
        <v>-</v>
      </c>
      <c r="DK6" s="21" t="str">
        <f t="shared" si="12"/>
        <v>-</v>
      </c>
      <c r="DL6" s="21">
        <f t="shared" si="12"/>
        <v>2.48</v>
      </c>
      <c r="DM6" s="21">
        <f t="shared" si="12"/>
        <v>4.66</v>
      </c>
      <c r="DN6" s="21" t="str">
        <f t="shared" si="12"/>
        <v>-</v>
      </c>
      <c r="DO6" s="21" t="str">
        <f t="shared" si="12"/>
        <v>-</v>
      </c>
      <c r="DP6" s="21" t="str">
        <f t="shared" si="12"/>
        <v>-</v>
      </c>
      <c r="DQ6" s="21">
        <f t="shared" si="12"/>
        <v>26.77</v>
      </c>
      <c r="DR6" s="21">
        <f t="shared" si="12"/>
        <v>27.46</v>
      </c>
      <c r="DS6" s="20" t="str">
        <f>IF(DS7="","",IF(DS7="-","【-】","【"&amp;SUBSTITUTE(TEXT(DS7,"#,##0.00"),"-","△")&amp;"】"))</f>
        <v>【30.82】</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7.0000000000000007E-2</v>
      </c>
      <c r="EC6" s="21">
        <f t="shared" si="13"/>
        <v>0.02</v>
      </c>
      <c r="ED6" s="20" t="str">
        <f>IF(ED7="","",IF(ED7="-","【-】","【"&amp;SUBSTITUTE(TEXT(ED7,"#,##0.00"),"-","△")&amp;"】"))</f>
        <v>【0.06】</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0.06</v>
      </c>
      <c r="EN6" s="21">
        <f t="shared" si="14"/>
        <v>0.05</v>
      </c>
      <c r="EO6" s="20" t="str">
        <f>IF(EO7="","",IF(EO7="-","【-】","【"&amp;SUBSTITUTE(TEXT(EO7,"#,##0.00"),"-","△")&amp;"】"))</f>
        <v>【0.15】</v>
      </c>
    </row>
    <row r="7" spans="1:148" s="22" customFormat="1" x14ac:dyDescent="0.2">
      <c r="A7" s="14"/>
      <c r="B7" s="23">
        <v>2024</v>
      </c>
      <c r="C7" s="23">
        <v>273228</v>
      </c>
      <c r="D7" s="23">
        <v>46</v>
      </c>
      <c r="E7" s="23">
        <v>17</v>
      </c>
      <c r="F7" s="23">
        <v>4</v>
      </c>
      <c r="G7" s="23">
        <v>0</v>
      </c>
      <c r="H7" s="23" t="s">
        <v>96</v>
      </c>
      <c r="I7" s="23" t="s">
        <v>97</v>
      </c>
      <c r="J7" s="23" t="s">
        <v>98</v>
      </c>
      <c r="K7" s="23" t="s">
        <v>99</v>
      </c>
      <c r="L7" s="23" t="s">
        <v>100</v>
      </c>
      <c r="M7" s="23" t="s">
        <v>101</v>
      </c>
      <c r="N7" s="24" t="s">
        <v>102</v>
      </c>
      <c r="O7" s="24">
        <v>46.81</v>
      </c>
      <c r="P7" s="24">
        <v>14.09</v>
      </c>
      <c r="Q7" s="24">
        <v>83.14</v>
      </c>
      <c r="R7" s="24">
        <v>2313</v>
      </c>
      <c r="S7" s="24">
        <v>8940</v>
      </c>
      <c r="T7" s="24">
        <v>98.75</v>
      </c>
      <c r="U7" s="24">
        <v>90.53</v>
      </c>
      <c r="V7" s="24">
        <v>1251</v>
      </c>
      <c r="W7" s="24">
        <v>0.85</v>
      </c>
      <c r="X7" s="24">
        <v>1471.76</v>
      </c>
      <c r="Y7" s="24" t="s">
        <v>102</v>
      </c>
      <c r="Z7" s="24" t="s">
        <v>102</v>
      </c>
      <c r="AA7" s="24" t="s">
        <v>102</v>
      </c>
      <c r="AB7" s="24">
        <v>124.47</v>
      </c>
      <c r="AC7" s="24">
        <v>115.57</v>
      </c>
      <c r="AD7" s="24" t="s">
        <v>102</v>
      </c>
      <c r="AE7" s="24" t="s">
        <v>102</v>
      </c>
      <c r="AF7" s="24" t="s">
        <v>102</v>
      </c>
      <c r="AG7" s="24">
        <v>107.11</v>
      </c>
      <c r="AH7" s="24">
        <v>106.38</v>
      </c>
      <c r="AI7" s="24">
        <v>105.07</v>
      </c>
      <c r="AJ7" s="24" t="s">
        <v>102</v>
      </c>
      <c r="AK7" s="24" t="s">
        <v>102</v>
      </c>
      <c r="AL7" s="24" t="s">
        <v>102</v>
      </c>
      <c r="AM7" s="24">
        <v>0</v>
      </c>
      <c r="AN7" s="24">
        <v>0</v>
      </c>
      <c r="AO7" s="24" t="s">
        <v>102</v>
      </c>
      <c r="AP7" s="24" t="s">
        <v>102</v>
      </c>
      <c r="AQ7" s="24" t="s">
        <v>102</v>
      </c>
      <c r="AR7" s="24">
        <v>69.540000000000006</v>
      </c>
      <c r="AS7" s="24">
        <v>70.63</v>
      </c>
      <c r="AT7" s="24">
        <v>63.54</v>
      </c>
      <c r="AU7" s="24" t="s">
        <v>102</v>
      </c>
      <c r="AV7" s="24" t="s">
        <v>102</v>
      </c>
      <c r="AW7" s="24" t="s">
        <v>102</v>
      </c>
      <c r="AX7" s="24">
        <v>98.33</v>
      </c>
      <c r="AY7" s="24">
        <v>110.46</v>
      </c>
      <c r="AZ7" s="24" t="s">
        <v>102</v>
      </c>
      <c r="BA7" s="24" t="s">
        <v>102</v>
      </c>
      <c r="BB7" s="24" t="s">
        <v>102</v>
      </c>
      <c r="BC7" s="24">
        <v>50.63</v>
      </c>
      <c r="BD7" s="24">
        <v>53.28</v>
      </c>
      <c r="BE7" s="24">
        <v>50.9</v>
      </c>
      <c r="BF7" s="24" t="s">
        <v>102</v>
      </c>
      <c r="BG7" s="24" t="s">
        <v>102</v>
      </c>
      <c r="BH7" s="24" t="s">
        <v>102</v>
      </c>
      <c r="BI7" s="24">
        <v>1627.17</v>
      </c>
      <c r="BJ7" s="24">
        <v>1747.68</v>
      </c>
      <c r="BK7" s="24" t="s">
        <v>102</v>
      </c>
      <c r="BL7" s="24" t="s">
        <v>102</v>
      </c>
      <c r="BM7" s="24" t="s">
        <v>102</v>
      </c>
      <c r="BN7" s="24">
        <v>1168.69</v>
      </c>
      <c r="BO7" s="24">
        <v>1142.44</v>
      </c>
      <c r="BP7" s="24">
        <v>1099.1500000000001</v>
      </c>
      <c r="BQ7" s="24" t="s">
        <v>102</v>
      </c>
      <c r="BR7" s="24" t="s">
        <v>102</v>
      </c>
      <c r="BS7" s="24" t="s">
        <v>102</v>
      </c>
      <c r="BT7" s="24">
        <v>54.35</v>
      </c>
      <c r="BU7" s="24">
        <v>47.47</v>
      </c>
      <c r="BV7" s="24" t="s">
        <v>102</v>
      </c>
      <c r="BW7" s="24" t="s">
        <v>102</v>
      </c>
      <c r="BX7" s="24" t="s">
        <v>102</v>
      </c>
      <c r="BY7" s="24">
        <v>70.709999999999994</v>
      </c>
      <c r="BZ7" s="24">
        <v>66.63</v>
      </c>
      <c r="CA7" s="24">
        <v>72.92</v>
      </c>
      <c r="CB7" s="24" t="s">
        <v>102</v>
      </c>
      <c r="CC7" s="24" t="s">
        <v>102</v>
      </c>
      <c r="CD7" s="24" t="s">
        <v>102</v>
      </c>
      <c r="CE7" s="24">
        <v>294.26</v>
      </c>
      <c r="CF7" s="24">
        <v>335.76</v>
      </c>
      <c r="CG7" s="24" t="s">
        <v>102</v>
      </c>
      <c r="CH7" s="24" t="s">
        <v>102</v>
      </c>
      <c r="CI7" s="24" t="s">
        <v>102</v>
      </c>
      <c r="CJ7" s="24">
        <v>233.15</v>
      </c>
      <c r="CK7" s="24">
        <v>252.17</v>
      </c>
      <c r="CL7" s="24">
        <v>225.78</v>
      </c>
      <c r="CM7" s="24" t="s">
        <v>102</v>
      </c>
      <c r="CN7" s="24" t="s">
        <v>102</v>
      </c>
      <c r="CO7" s="24" t="s">
        <v>102</v>
      </c>
      <c r="CP7" s="24">
        <v>36.67</v>
      </c>
      <c r="CQ7" s="24">
        <v>35.1</v>
      </c>
      <c r="CR7" s="24" t="s">
        <v>102</v>
      </c>
      <c r="CS7" s="24" t="s">
        <v>102</v>
      </c>
      <c r="CT7" s="24" t="s">
        <v>102</v>
      </c>
      <c r="CU7" s="24">
        <v>42.09</v>
      </c>
      <c r="CV7" s="24">
        <v>42.15</v>
      </c>
      <c r="CW7" s="24">
        <v>43.17</v>
      </c>
      <c r="CX7" s="24" t="s">
        <v>102</v>
      </c>
      <c r="CY7" s="24" t="s">
        <v>102</v>
      </c>
      <c r="CZ7" s="24" t="s">
        <v>102</v>
      </c>
      <c r="DA7" s="24">
        <v>70.86</v>
      </c>
      <c r="DB7" s="24">
        <v>71.540000000000006</v>
      </c>
      <c r="DC7" s="24" t="s">
        <v>102</v>
      </c>
      <c r="DD7" s="24" t="s">
        <v>102</v>
      </c>
      <c r="DE7" s="24" t="s">
        <v>102</v>
      </c>
      <c r="DF7" s="24">
        <v>84.73</v>
      </c>
      <c r="DG7" s="24">
        <v>84.21</v>
      </c>
      <c r="DH7" s="24">
        <v>86.31</v>
      </c>
      <c r="DI7" s="24" t="s">
        <v>102</v>
      </c>
      <c r="DJ7" s="24" t="s">
        <v>102</v>
      </c>
      <c r="DK7" s="24" t="s">
        <v>102</v>
      </c>
      <c r="DL7" s="24">
        <v>2.48</v>
      </c>
      <c r="DM7" s="24">
        <v>4.66</v>
      </c>
      <c r="DN7" s="24" t="s">
        <v>102</v>
      </c>
      <c r="DO7" s="24" t="s">
        <v>102</v>
      </c>
      <c r="DP7" s="24" t="s">
        <v>102</v>
      </c>
      <c r="DQ7" s="24">
        <v>26.77</v>
      </c>
      <c r="DR7" s="24">
        <v>27.46</v>
      </c>
      <c r="DS7" s="24">
        <v>30.82</v>
      </c>
      <c r="DT7" s="24" t="s">
        <v>102</v>
      </c>
      <c r="DU7" s="24" t="s">
        <v>102</v>
      </c>
      <c r="DV7" s="24" t="s">
        <v>102</v>
      </c>
      <c r="DW7" s="24">
        <v>0</v>
      </c>
      <c r="DX7" s="24">
        <v>0</v>
      </c>
      <c r="DY7" s="24" t="s">
        <v>102</v>
      </c>
      <c r="DZ7" s="24" t="s">
        <v>102</v>
      </c>
      <c r="EA7" s="24" t="s">
        <v>102</v>
      </c>
      <c r="EB7" s="24">
        <v>7.0000000000000007E-2</v>
      </c>
      <c r="EC7" s="24">
        <v>0.02</v>
      </c>
      <c r="ED7" s="24">
        <v>0.06</v>
      </c>
      <c r="EE7" s="24" t="s">
        <v>102</v>
      </c>
      <c r="EF7" s="24" t="s">
        <v>102</v>
      </c>
      <c r="EG7" s="24" t="s">
        <v>102</v>
      </c>
      <c r="EH7" s="24">
        <v>0</v>
      </c>
      <c r="EI7" s="24">
        <v>0</v>
      </c>
      <c r="EJ7" s="24" t="s">
        <v>102</v>
      </c>
      <c r="EK7" s="24" t="s">
        <v>102</v>
      </c>
      <c r="EL7" s="24" t="s">
        <v>102</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2026-01-20T08:33:43Z</cp:lastPrinted>
  <dcterms:created xsi:type="dcterms:W3CDTF">2025-12-23T06:12:40Z</dcterms:created>
  <dcterms:modified xsi:type="dcterms:W3CDTF">2026-02-25T02:51:43Z</dcterms:modified>
  <cp:category/>
</cp:coreProperties>
</file>