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35 豊能町○【館山】◎\"/>
    </mc:Choice>
  </mc:AlternateContent>
  <xr:revisionPtr revIDLastSave="0" documentId="13_ncr:1_{1D68FF7C-4361-4BBF-99B8-AFF328995A69}" xr6:coauthVersionLast="47" xr6:coauthVersionMax="47" xr10:uidLastSave="{00000000-0000-0000-0000-000000000000}"/>
  <workbookProtection workbookAlgorithmName="SHA-512" workbookHashValue="nMg8Q4kycuGGPyFgLHdgQT5otsn7IZHT9X1m+7A7fFnYU20T3HBF+Qo1goHfbR7A+RSVtiG/l/w5AsQzBdgCWQ==" workbookSaltValue="lQ3N25chZ0z2/S7iTXBOhA==" workbookSpinCount="100000" lockStructure="1"/>
  <bookViews>
    <workbookView xWindow="-28908" yWindow="-108" windowWidth="29016" windowHeight="156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E85" i="4"/>
  <c r="AT10" i="4"/>
  <c r="I10" i="4"/>
</calcChain>
</file>

<file path=xl/sharedStrings.xml><?xml version="1.0" encoding="utf-8"?>
<sst xmlns="http://schemas.openxmlformats.org/spreadsheetml/2006/main" count="325" uniqueCount="115">
  <si>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</si>
  <si>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</si>
  <si>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</si>
  <si>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</si>
  <si>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</si>
  <si>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</si>
  <si>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</si>
  <si>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</si>
  <si>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</si>
  <si>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</si>
  <si>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</si>
  <si>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</si>
  <si>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</si>
  <si>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</si>
  <si>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</si>
  <si>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</si>
  <si>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</si>
  <si>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</si>
  <si>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</si>
  <si>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</si>
  <si>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</si>
  <si>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</si>
  <si>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</si>
  <si>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</si>
  <si>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</si>
  <si>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</si>
  <si>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</si>
  <si>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</si>
  <si>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</si>
  <si>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</si>
  <si>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</si>
  <si>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</si>
  <si>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</si>
  <si>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</si>
  <si>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</si>
  <si>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</si>
  <si>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</si>
  <si>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</si>
  <si>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</si>
  <si>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</si>
  <si>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</si>
  <si>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</si>
  <si>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</si>
  <si>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</si>
  <si>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</si>
  <si>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</si>
  <si>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</si>
  <si>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</si>
  <si>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</si>
  <si>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</si>
  <si>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</si>
  <si>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</si>
  <si>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</si>
  <si>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</si>
  <si>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</si>
  <si>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</si>
  <si>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</si>
  <si>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</si>
  <si>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</si>
  <si>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</si>
  <si>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</si>
  <si>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</si>
  <si>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</si>
  <si>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</si>
  <si>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</si>
  <si>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</si>
  <si>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</si>
  <si>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</si>
  <si>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</si>
  <si>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</si>
  <si>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</si>
  <si>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</si>
  <si>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</si>
  <si>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</si>
  <si>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</si>
  <si>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</si>
  <si>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</si>
  <si>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</si>
  <si>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</si>
  <si>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</si>
  <si>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</si>
  <si>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</si>
  <si>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</si>
  <si>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</si>
  <si>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</si>
  <si>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</si>
  <si>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</si>
  <si>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</si>
  <si>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</si>
  <si>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</si>
  <si>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</si>
  <si>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</si>
  <si>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</si>
  <si>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</si>
  <si>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</si>
  <si>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</si>
  <si>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豊能町</t>
  </si>
  <si>
    <t>法適用</t>
  </si>
  <si>
    <t>下水道事業</t>
  </si>
  <si>
    <t>個別排水処理</t>
  </si>
  <si>
    <t>L2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</si>
  <si>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</si>
  <si>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</si>
  <si>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</si>
  <si>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</si>
  <si>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</si>
  <si>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</si>
  <si>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</si>
  <si>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</si>
  <si>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</si>
  <si>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</si>
  <si>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</si>
  <si>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浄化槽が設置されてから約20年であるため、耐用年数等を考慮すれば大規模な修繕の実施は当分の間ない。このため、現在のところ、損傷部の修繕等の維持管理を実施している。</t>
    <phoneticPr fontId="4"/>
  </si>
  <si>
    <t>　経常収支比率は一般会計からの繰入金があるため類似団体平均値を上回っているが、区域内人口が極端に少ないことから効率が悪く料金収入で事業費を賄うことが難しく、経費回収率は類似団体平均値を下回っている。
　施設利用率が類似団体平均値と比較して低くなっているのは、過疎化等に伴う人口減少により、処理能力水量が処理水量を上回っている状況にあるからである。
　なお、水洗化率は100％になっており、新たに浄化槽を整備することはない。</t>
    <rPh sb="1" eb="3">
      <t>ケイジョウ</t>
    </rPh>
    <rPh sb="8" eb="10">
      <t>イッパン</t>
    </rPh>
    <rPh sb="10" eb="12">
      <t>カイケイ</t>
    </rPh>
    <rPh sb="15" eb="18">
      <t>クリイレキン</t>
    </rPh>
    <rPh sb="31" eb="32">
      <t>ウワ</t>
    </rPh>
    <rPh sb="45" eb="47">
      <t>キョクタン</t>
    </rPh>
    <rPh sb="55" eb="57">
      <t>コウリツ</t>
    </rPh>
    <rPh sb="58" eb="59">
      <t>ワル</t>
    </rPh>
    <rPh sb="92" eb="94">
      <t>シタマワ</t>
    </rPh>
    <phoneticPr fontId="4"/>
  </si>
  <si>
    <r>
      <t xml:space="preserve">　処理区域内人口が少ないことから、料金収入で事業費を賄うことが難しく、事業開始当初から一般会計繰入金により本事業の赤字を全額補填されている。
　企業債については、今後新たな起債の見込みも少なく計画的に償還していることから、令和12年度に大幅に減少する予定となっている。企業債償還額が大幅に減少することにより一般会計からの基準外繰入金が減少し、経営の健全化が図られる。
</t>
    </r>
    <r>
      <rPr>
        <b/>
        <sz val="11"/>
        <color theme="1"/>
        <rFont val="ＭＳ ゴシック"/>
        <family val="3"/>
        <charset val="128"/>
      </rPr>
      <t xml:space="preserve">
</t>
    </r>
    <r>
      <rPr>
        <sz val="11"/>
        <color theme="1"/>
        <rFont val="ＭＳ ゴシック"/>
        <family val="3"/>
        <charset val="128"/>
      </rPr>
      <t>※令和6年度から法適用企業になっているため、令和5年度以前の値は記載なし</t>
    </r>
    <rPh sb="72" eb="75">
      <t>キギョウサイ</t>
    </rPh>
    <rPh sb="118" eb="120">
      <t>オオハバ</t>
    </rPh>
    <rPh sb="121" eb="123">
      <t>ゲンショウ</t>
    </rPh>
    <rPh sb="134" eb="137">
      <t>キギョウサイ</t>
    </rPh>
    <rPh sb="137" eb="140">
      <t>ショウカンガク</t>
    </rPh>
    <rPh sb="141" eb="143">
      <t>オオハバ</t>
    </rPh>
    <rPh sb="144" eb="146">
      <t>ゲンショウ</t>
    </rPh>
    <rPh sb="153" eb="157">
      <t>イッパンカイケイ</t>
    </rPh>
    <rPh sb="160" eb="163">
      <t>キジュンガイ</t>
    </rPh>
    <rPh sb="163" eb="166">
      <t>クリイレキン</t>
    </rPh>
    <rPh sb="167" eb="169">
      <t>ゲンショウ</t>
    </rPh>
    <rPh sb="171" eb="173">
      <t>ケイエイ</t>
    </rPh>
    <rPh sb="174" eb="177">
      <t>ケンゼンカ</t>
    </rPh>
    <rPh sb="178" eb="179">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</si>
</sst>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5AC-4EE4-9E60-AC3F4D0F4C6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5AC-4EE4-9E60-AC3F4D0F4C6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34.479999999999997</c:v>
                </c:pt>
              </c:numCache>
            </c:numRef>
          </c:val>
          <c:extLst>
            <c:ext xmlns:c16="http://schemas.microsoft.com/office/drawing/2014/chart" uri="{C3380CC4-5D6E-409C-BE32-E72D297353CC}">
              <c16:uniqueId val="{00000000-A848-4DF3-A48D-8841B209890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44.52</c:v>
                </c:pt>
              </c:numCache>
            </c:numRef>
          </c:val>
          <c:smooth val="0"/>
          <c:extLst>
            <c:ext xmlns:c16="http://schemas.microsoft.com/office/drawing/2014/chart" uri="{C3380CC4-5D6E-409C-BE32-E72D297353CC}">
              <c16:uniqueId val="{00000001-A848-4DF3-A48D-8841B209890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9331-4BD1-92B0-2734EA8FBA2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82.9</c:v>
                </c:pt>
              </c:numCache>
            </c:numRef>
          </c:val>
          <c:smooth val="0"/>
          <c:extLst>
            <c:ext xmlns:c16="http://schemas.microsoft.com/office/drawing/2014/chart" uri="{C3380CC4-5D6E-409C-BE32-E72D297353CC}">
              <c16:uniqueId val="{00000001-9331-4BD1-92B0-2734EA8FBA2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113.62</c:v>
                </c:pt>
              </c:numCache>
            </c:numRef>
          </c:val>
          <c:extLst>
            <c:ext xmlns:c16="http://schemas.microsoft.com/office/drawing/2014/chart" uri="{C3380CC4-5D6E-409C-BE32-E72D297353CC}">
              <c16:uniqueId val="{00000000-700B-4E8B-A10C-8C2A32734C9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100.84</c:v>
                </c:pt>
              </c:numCache>
            </c:numRef>
          </c:val>
          <c:smooth val="0"/>
          <c:extLst>
            <c:ext xmlns:c16="http://schemas.microsoft.com/office/drawing/2014/chart" uri="{C3380CC4-5D6E-409C-BE32-E72D297353CC}">
              <c16:uniqueId val="{00000001-700B-4E8B-A10C-8C2A32734C9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23.75</c:v>
                </c:pt>
              </c:numCache>
            </c:numRef>
          </c:val>
          <c:extLst>
            <c:ext xmlns:c16="http://schemas.microsoft.com/office/drawing/2014/chart" uri="{C3380CC4-5D6E-409C-BE32-E72D297353CC}">
              <c16:uniqueId val="{00000000-3431-46A3-96D5-DC1938074DE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39.79</c:v>
                </c:pt>
              </c:numCache>
            </c:numRef>
          </c:val>
          <c:smooth val="0"/>
          <c:extLst>
            <c:ext xmlns:c16="http://schemas.microsoft.com/office/drawing/2014/chart" uri="{C3380CC4-5D6E-409C-BE32-E72D297353CC}">
              <c16:uniqueId val="{00000001-3431-46A3-96D5-DC1938074DE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D1-4309-B010-525F33E933E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AD1-4309-B010-525F33E933E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238-48D6-9091-8EEA382C9E0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135.16999999999999</c:v>
                </c:pt>
              </c:numCache>
            </c:numRef>
          </c:val>
          <c:smooth val="0"/>
          <c:extLst>
            <c:ext xmlns:c16="http://schemas.microsoft.com/office/drawing/2014/chart" uri="{C3380CC4-5D6E-409C-BE32-E72D297353CC}">
              <c16:uniqueId val="{00000001-A238-48D6-9091-8EEA382C9E0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153.72</c:v>
                </c:pt>
              </c:numCache>
            </c:numRef>
          </c:val>
          <c:extLst>
            <c:ext xmlns:c16="http://schemas.microsoft.com/office/drawing/2014/chart" uri="{C3380CC4-5D6E-409C-BE32-E72D297353CC}">
              <c16:uniqueId val="{00000000-4A7B-4B2C-A44D-1D290352955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113.41</c:v>
                </c:pt>
              </c:numCache>
            </c:numRef>
          </c:val>
          <c:smooth val="0"/>
          <c:extLst>
            <c:ext xmlns:c16="http://schemas.microsoft.com/office/drawing/2014/chart" uri="{C3380CC4-5D6E-409C-BE32-E72D297353CC}">
              <c16:uniqueId val="{00000001-4A7B-4B2C-A44D-1D290352955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705.72</c:v>
                </c:pt>
              </c:numCache>
            </c:numRef>
          </c:val>
          <c:extLst>
            <c:ext xmlns:c16="http://schemas.microsoft.com/office/drawing/2014/chart" uri="{C3380CC4-5D6E-409C-BE32-E72D297353CC}">
              <c16:uniqueId val="{00000000-5DA2-4FF8-8EDD-40050302895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950.64</c:v>
                </c:pt>
              </c:numCache>
            </c:numRef>
          </c:val>
          <c:smooth val="0"/>
          <c:extLst>
            <c:ext xmlns:c16="http://schemas.microsoft.com/office/drawing/2014/chart" uri="{C3380CC4-5D6E-409C-BE32-E72D297353CC}">
              <c16:uniqueId val="{00000001-5DA2-4FF8-8EDD-40050302895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24.2</c:v>
                </c:pt>
              </c:numCache>
            </c:numRef>
          </c:val>
          <c:extLst>
            <c:ext xmlns:c16="http://schemas.microsoft.com/office/drawing/2014/chart" uri="{C3380CC4-5D6E-409C-BE32-E72D297353CC}">
              <c16:uniqueId val="{00000000-65CB-455A-9AEA-AEC43FE5939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38.549999999999997</c:v>
                </c:pt>
              </c:numCache>
            </c:numRef>
          </c:val>
          <c:smooth val="0"/>
          <c:extLst>
            <c:ext xmlns:c16="http://schemas.microsoft.com/office/drawing/2014/chart" uri="{C3380CC4-5D6E-409C-BE32-E72D297353CC}">
              <c16:uniqueId val="{00000001-65CB-455A-9AEA-AEC43FE5939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609.34</c:v>
                </c:pt>
              </c:numCache>
            </c:numRef>
          </c:val>
          <c:extLst>
            <c:ext xmlns:c16="http://schemas.microsoft.com/office/drawing/2014/chart" uri="{C3380CC4-5D6E-409C-BE32-E72D297353CC}">
              <c16:uniqueId val="{00000000-47F5-4A47-84D7-EA19A5B4A89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391.34</c:v>
                </c:pt>
              </c:numCache>
            </c:numRef>
          </c:val>
          <c:smooth val="0"/>
          <c:extLst>
            <c:ext xmlns:c16="http://schemas.microsoft.com/office/drawing/2014/chart" uri="{C3380CC4-5D6E-409C-BE32-E72D297353CC}">
              <c16:uniqueId val="{00000001-47F5-4A47-84D7-EA19A5B4A89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【144.34】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【114.26】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【876.32】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【390.09】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【39.30】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豊能町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個別排水処理</v>
      </c>
      <c r="Q8" s="64"/>
      <c r="R8" s="64"/>
      <c r="S8" s="64"/>
      <c r="T8" s="64"/>
      <c r="U8" s="64"/>
      <c r="V8" s="64"/>
      <c r="W8" s="64" t="str">
        <f>データ!L6</f>
        <v>L2</v>
      </c>
      <c r="X8" s="64"/>
      <c r="Y8" s="64"/>
      <c r="Z8" s="64"/>
      <c r="AA8" s="64"/>
      <c r="AB8" s="64"/>
      <c r="AC8" s="64"/>
      <c r="AD8" s="65" t="str">
        <f>データ!$M$6</f>
        <v>非設置</v>
      </c>
      <c r="AE8" s="65"/>
      <c r="AF8" s="65"/>
      <c r="AG8" s="65"/>
      <c r="AH8" s="65"/>
      <c r="AI8" s="65"/>
      <c r="AJ8" s="65"/>
      <c r="AK8" s="3"/>
      <c r="AL8" s="44">
        <f>データ!S6</f>
        <v>17804</v>
      </c>
      <c r="AM8" s="44"/>
      <c r="AN8" s="44"/>
      <c r="AO8" s="44"/>
      <c r="AP8" s="44"/>
      <c r="AQ8" s="44"/>
      <c r="AR8" s="44"/>
      <c r="AS8" s="44"/>
      <c r="AT8" s="45">
        <f>データ!T6</f>
        <v>34.340000000000003</v>
      </c>
      <c r="AU8" s="45"/>
      <c r="AV8" s="45"/>
      <c r="AW8" s="45"/>
      <c r="AX8" s="45"/>
      <c r="AY8" s="45"/>
      <c r="AZ8" s="45"/>
      <c r="BA8" s="45"/>
      <c r="BB8" s="45">
        <f>データ!U6</f>
        <v>518.46</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44.76</v>
      </c>
      <c r="J10" s="45"/>
      <c r="K10" s="45"/>
      <c r="L10" s="45"/>
      <c r="M10" s="45"/>
      <c r="N10" s="45"/>
      <c r="O10" s="45"/>
      <c r="P10" s="45">
        <f>データ!P6</f>
        <v>100</v>
      </c>
      <c r="Q10" s="45"/>
      <c r="R10" s="45"/>
      <c r="S10" s="45"/>
      <c r="T10" s="45"/>
      <c r="U10" s="45"/>
      <c r="V10" s="45"/>
      <c r="W10" s="45">
        <f>データ!Q6</f>
        <v>100</v>
      </c>
      <c r="X10" s="45"/>
      <c r="Y10" s="45"/>
      <c r="Z10" s="45"/>
      <c r="AA10" s="45"/>
      <c r="AB10" s="45"/>
      <c r="AC10" s="45"/>
      <c r="AD10" s="44">
        <f>データ!R6</f>
        <v>3000</v>
      </c>
      <c r="AE10" s="44"/>
      <c r="AF10" s="44"/>
      <c r="AG10" s="44"/>
      <c r="AH10" s="44"/>
      <c r="AI10" s="44"/>
      <c r="AJ10" s="44"/>
      <c r="AK10" s="2"/>
      <c r="AL10" s="44">
        <f>データ!V6</f>
        <v>124</v>
      </c>
      <c r="AM10" s="44"/>
      <c r="AN10" s="44"/>
      <c r="AO10" s="44"/>
      <c r="AP10" s="44"/>
      <c r="AQ10" s="44"/>
      <c r="AR10" s="44"/>
      <c r="AS10" s="44"/>
      <c r="AT10" s="45">
        <f>データ!W6</f>
        <v>0.27</v>
      </c>
      <c r="AU10" s="45"/>
      <c r="AV10" s="45"/>
      <c r="AW10" s="45"/>
      <c r="AX10" s="45"/>
      <c r="AY10" s="45"/>
      <c r="AZ10" s="45"/>
      <c r="BA10" s="45"/>
      <c r="BB10" s="45">
        <f>データ!X6</f>
        <v>459.26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【100.11】</v>
      </c>
      <c r="F85" s="12" t="str">
        <f>データ!AT6</f>
        <v>【144.34】</v>
      </c>
      <c r="G85" s="12" t="str">
        <f>データ!BE6</f>
        <v>【114.26】</v>
      </c>
      <c r="H85" s="12" t="str">
        <f>データ!BP6</f>
        <v>【876.32】</v>
      </c>
      <c r="I85" s="12" t="str">
        <f>データ!CA6</f>
        <v>【39.48】</v>
      </c>
      <c r="J85" s="12" t="str">
        <f>データ!CL6</f>
        <v>【390.09】</v>
      </c>
      <c r="K85" s="12" t="str">
        <f>データ!CW6</f>
        <v>【45.56】</v>
      </c>
      <c r="L85" s="12" t="str">
        <f>データ!DH6</f>
        <v>【82.62】</v>
      </c>
      <c r="M85" s="12" t="str">
        <f>データ!DS6</f>
        <v>【39.30】</v>
      </c>
      <c r="N85" s="12" t="str">
        <f>データ!ED6</f>
        <v>【-】</v>
      </c>
      <c r="O85" s="12" t="str">
        <f>データ!EO6</f>
        <v>【-】</v>
      </c>
    </row>
  </sheetData>
  <sheetProtection algorithmName="SHA-512" hashValue="rEWUwdhbubMi+QqmhFpoF9+nz8OxbKLHXO7VQoH8cOEu39PhX3DE651fvvpLFTFr+2R7Q1iF9Be61O7cs8IWTw==" saltValue="g7jaFjUWhKUx7E+uLDrQT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273210</v>
      </c>
      <c r="D6" s="19">
        <f t="shared" si="3"/>
        <v>46</v>
      </c>
      <c r="E6" s="19">
        <f t="shared" si="3"/>
        <v>18</v>
      </c>
      <c r="F6" s="19">
        <f t="shared" si="3"/>
        <v>1</v>
      </c>
      <c r="G6" s="19">
        <f t="shared" si="3"/>
        <v>0</v>
      </c>
      <c r="H6" s="19" t="str">
        <f t="shared" si="3"/>
        <v>大阪府　豊能町</v>
      </c>
      <c r="I6" s="19" t="str">
        <f t="shared" si="3"/>
        <v>法適用</v>
      </c>
      <c r="J6" s="19" t="str">
        <f t="shared" si="3"/>
        <v>下水道事業</v>
      </c>
      <c r="K6" s="19" t="str">
        <f t="shared" si="3"/>
        <v>個別排水処理</v>
      </c>
      <c r="L6" s="19" t="str">
        <f t="shared" si="3"/>
        <v>L2</v>
      </c>
      <c r="M6" s="19" t="str">
        <f t="shared" si="3"/>
        <v>非設置</v>
      </c>
      <c r="N6" s="20" t="str">
        <f t="shared" si="3"/>
        <v>-</v>
      </c>
      <c r="O6" s="20">
        <f t="shared" si="3"/>
        <v>44.76</v>
      </c>
      <c r="P6" s="20">
        <f t="shared" si="3"/>
        <v>100</v>
      </c>
      <c r="Q6" s="20">
        <f t="shared" si="3"/>
        <v>100</v>
      </c>
      <c r="R6" s="20">
        <f t="shared" si="3"/>
        <v>3000</v>
      </c>
      <c r="S6" s="20">
        <f t="shared" si="3"/>
        <v>17804</v>
      </c>
      <c r="T6" s="20">
        <f t="shared" si="3"/>
        <v>34.340000000000003</v>
      </c>
      <c r="U6" s="20">
        <f t="shared" si="3"/>
        <v>518.46</v>
      </c>
      <c r="V6" s="20">
        <f t="shared" si="3"/>
        <v>124</v>
      </c>
      <c r="W6" s="20">
        <f t="shared" si="3"/>
        <v>0.27</v>
      </c>
      <c r="X6" s="20">
        <f t="shared" si="3"/>
        <v>459.26</v>
      </c>
      <c r="Y6" s="21" t="str">
        <f>IF(Y7="",NA(),Y7)</f>
        <v>-</v>
      </c>
      <c r="Z6" s="21" t="str">
        <f t="shared" ref="Z6:AH6" si="4">IF(Z7="",NA(),Z7)</f>
        <v>-</v>
      </c>
      <c r="AA6" s="21" t="str">
        <f t="shared" si="4"/>
        <v>-</v>
      </c>
      <c r="AB6" s="21" t="str">
        <f t="shared" si="4"/>
        <v>-</v>
      </c>
      <c r="AC6" s="21">
        <f t="shared" si="4"/>
        <v>113.62</v>
      </c>
      <c r="AD6" s="21" t="str">
        <f t="shared" si="4"/>
        <v>-</v>
      </c>
      <c r="AE6" s="21" t="str">
        <f t="shared" si="4"/>
        <v>-</v>
      </c>
      <c r="AF6" s="21" t="str">
        <f t="shared" si="4"/>
        <v>-</v>
      </c>
      <c r="AG6" s="21" t="str">
        <f t="shared" si="4"/>
        <v>-</v>
      </c>
      <c r="AH6" s="21">
        <f t="shared" si="4"/>
        <v>100.84</v>
      </c>
      <c r="AI6" s="20" t="str">
        <f>IF(AI7="","",IF(AI7="-","【-】","【"&amp;SUBSTITUTE(TEXT(AI7,"#,##0.00"),"-","△")&amp;"】"))</f>
        <v>【100.11】</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135.16999999999999</v>
      </c>
      <c r="AT6" s="20" t="str">
        <f>IF(AT7="","",IF(AT7="-","【-】","【"&amp;SUBSTITUTE(TEXT(AT7,"#,##0.00"),"-","△")&amp;"】"))</f>
        <v>【144.34】</v>
      </c>
      <c r="AU6" s="21" t="str">
        <f>IF(AU7="",NA(),AU7)</f>
        <v>-</v>
      </c>
      <c r="AV6" s="21" t="str">
        <f t="shared" ref="AV6:BD6" si="6">IF(AV7="",NA(),AV7)</f>
        <v>-</v>
      </c>
      <c r="AW6" s="21" t="str">
        <f t="shared" si="6"/>
        <v>-</v>
      </c>
      <c r="AX6" s="21" t="str">
        <f t="shared" si="6"/>
        <v>-</v>
      </c>
      <c r="AY6" s="21">
        <f t="shared" si="6"/>
        <v>153.72</v>
      </c>
      <c r="AZ6" s="21" t="str">
        <f t="shared" si="6"/>
        <v>-</v>
      </c>
      <c r="BA6" s="21" t="str">
        <f t="shared" si="6"/>
        <v>-</v>
      </c>
      <c r="BB6" s="21" t="str">
        <f t="shared" si="6"/>
        <v>-</v>
      </c>
      <c r="BC6" s="21" t="str">
        <f t="shared" si="6"/>
        <v>-</v>
      </c>
      <c r="BD6" s="21">
        <f t="shared" si="6"/>
        <v>113.41</v>
      </c>
      <c r="BE6" s="20" t="str">
        <f>IF(BE7="","",IF(BE7="-","【-】","【"&amp;SUBSTITUTE(TEXT(BE7,"#,##0.00"),"-","△")&amp;"】"))</f>
        <v>【114.26】</v>
      </c>
      <c r="BF6" s="21" t="str">
        <f>IF(BF7="",NA(),BF7)</f>
        <v>-</v>
      </c>
      <c r="BG6" s="21" t="str">
        <f t="shared" ref="BG6:BO6" si="7">IF(BG7="",NA(),BG7)</f>
        <v>-</v>
      </c>
      <c r="BH6" s="21" t="str">
        <f t="shared" si="7"/>
        <v>-</v>
      </c>
      <c r="BI6" s="21" t="str">
        <f t="shared" si="7"/>
        <v>-</v>
      </c>
      <c r="BJ6" s="21">
        <f t="shared" si="7"/>
        <v>705.72</v>
      </c>
      <c r="BK6" s="21" t="str">
        <f t="shared" si="7"/>
        <v>-</v>
      </c>
      <c r="BL6" s="21" t="str">
        <f t="shared" si="7"/>
        <v>-</v>
      </c>
      <c r="BM6" s="21" t="str">
        <f t="shared" si="7"/>
        <v>-</v>
      </c>
      <c r="BN6" s="21" t="str">
        <f t="shared" si="7"/>
        <v>-</v>
      </c>
      <c r="BO6" s="21">
        <f t="shared" si="7"/>
        <v>950.64</v>
      </c>
      <c r="BP6" s="20" t="str">
        <f>IF(BP7="","",IF(BP7="-","【-】","【"&amp;SUBSTITUTE(TEXT(BP7,"#,##0.00"),"-","△")&amp;"】"))</f>
        <v>【876.32】</v>
      </c>
      <c r="BQ6" s="21" t="str">
        <f>IF(BQ7="",NA(),BQ7)</f>
        <v>-</v>
      </c>
      <c r="BR6" s="21" t="str">
        <f t="shared" ref="BR6:BZ6" si="8">IF(BR7="",NA(),BR7)</f>
        <v>-</v>
      </c>
      <c r="BS6" s="21" t="str">
        <f t="shared" si="8"/>
        <v>-</v>
      </c>
      <c r="BT6" s="21" t="str">
        <f t="shared" si="8"/>
        <v>-</v>
      </c>
      <c r="BU6" s="21">
        <f t="shared" si="8"/>
        <v>24.2</v>
      </c>
      <c r="BV6" s="21" t="str">
        <f t="shared" si="8"/>
        <v>-</v>
      </c>
      <c r="BW6" s="21" t="str">
        <f t="shared" si="8"/>
        <v>-</v>
      </c>
      <c r="BX6" s="21" t="str">
        <f t="shared" si="8"/>
        <v>-</v>
      </c>
      <c r="BY6" s="21" t="str">
        <f t="shared" si="8"/>
        <v>-</v>
      </c>
      <c r="BZ6" s="21">
        <f t="shared" si="8"/>
        <v>38.549999999999997</v>
      </c>
      <c r="CA6" s="20" t="str">
        <f>IF(CA7="","",IF(CA7="-","【-】","【"&amp;SUBSTITUTE(TEXT(CA7,"#,##0.00"),"-","△")&amp;"】"))</f>
        <v>【39.48】</v>
      </c>
      <c r="CB6" s="21" t="str">
        <f>IF(CB7="",NA(),CB7)</f>
        <v>-</v>
      </c>
      <c r="CC6" s="21" t="str">
        <f t="shared" ref="CC6:CK6" si="9">IF(CC7="",NA(),CC7)</f>
        <v>-</v>
      </c>
      <c r="CD6" s="21" t="str">
        <f t="shared" si="9"/>
        <v>-</v>
      </c>
      <c r="CE6" s="21" t="str">
        <f t="shared" si="9"/>
        <v>-</v>
      </c>
      <c r="CF6" s="21">
        <f t="shared" si="9"/>
        <v>609.34</v>
      </c>
      <c r="CG6" s="21" t="str">
        <f t="shared" si="9"/>
        <v>-</v>
      </c>
      <c r="CH6" s="21" t="str">
        <f t="shared" si="9"/>
        <v>-</v>
      </c>
      <c r="CI6" s="21" t="str">
        <f t="shared" si="9"/>
        <v>-</v>
      </c>
      <c r="CJ6" s="21" t="str">
        <f t="shared" si="9"/>
        <v>-</v>
      </c>
      <c r="CK6" s="21">
        <f t="shared" si="9"/>
        <v>391.34</v>
      </c>
      <c r="CL6" s="20" t="str">
        <f>IF(CL7="","",IF(CL7="-","【-】","【"&amp;SUBSTITUTE(TEXT(CL7,"#,##0.00"),"-","△")&amp;"】"))</f>
        <v>【390.09】</v>
      </c>
      <c r="CM6" s="21" t="str">
        <f>IF(CM7="",NA(),CM7)</f>
        <v>-</v>
      </c>
      <c r="CN6" s="21" t="str">
        <f t="shared" ref="CN6:CV6" si="10">IF(CN7="",NA(),CN7)</f>
        <v>-</v>
      </c>
      <c r="CO6" s="21" t="str">
        <f t="shared" si="10"/>
        <v>-</v>
      </c>
      <c r="CP6" s="21" t="str">
        <f t="shared" si="10"/>
        <v>-</v>
      </c>
      <c r="CQ6" s="21">
        <f t="shared" si="10"/>
        <v>34.479999999999997</v>
      </c>
      <c r="CR6" s="21" t="str">
        <f t="shared" si="10"/>
        <v>-</v>
      </c>
      <c r="CS6" s="21" t="str">
        <f t="shared" si="10"/>
        <v>-</v>
      </c>
      <c r="CT6" s="21" t="str">
        <f t="shared" si="10"/>
        <v>-</v>
      </c>
      <c r="CU6" s="21" t="str">
        <f t="shared" si="10"/>
        <v>-</v>
      </c>
      <c r="CV6" s="21">
        <f t="shared" si="10"/>
        <v>44.52</v>
      </c>
      <c r="CW6" s="20" t="str">
        <f>IF(CW7="","",IF(CW7="-","【-】","【"&amp;SUBSTITUTE(TEXT(CW7,"#,##0.00"),"-","△")&amp;"】"))</f>
        <v>【45.56】</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82.9</v>
      </c>
      <c r="DH6" s="20" t="str">
        <f>IF(DH7="","",IF(DH7="-","【-】","【"&amp;SUBSTITUTE(TEXT(DH7,"#,##0.00"),"-","△")&amp;"】"))</f>
        <v>【82.62】</v>
      </c>
      <c r="DI6" s="21" t="str">
        <f>IF(DI7="",NA(),DI7)</f>
        <v>-</v>
      </c>
      <c r="DJ6" s="21" t="str">
        <f t="shared" ref="DJ6:DR6" si="12">IF(DJ7="",NA(),DJ7)</f>
        <v>-</v>
      </c>
      <c r="DK6" s="21" t="str">
        <f t="shared" si="12"/>
        <v>-</v>
      </c>
      <c r="DL6" s="21" t="str">
        <f t="shared" si="12"/>
        <v>-</v>
      </c>
      <c r="DM6" s="21">
        <f t="shared" si="12"/>
        <v>23.75</v>
      </c>
      <c r="DN6" s="21" t="str">
        <f t="shared" si="12"/>
        <v>-</v>
      </c>
      <c r="DO6" s="21" t="str">
        <f t="shared" si="12"/>
        <v>-</v>
      </c>
      <c r="DP6" s="21" t="str">
        <f t="shared" si="12"/>
        <v>-</v>
      </c>
      <c r="DQ6" s="21" t="str">
        <f t="shared" si="12"/>
        <v>-</v>
      </c>
      <c r="DR6" s="21">
        <f t="shared" si="12"/>
        <v>39.79</v>
      </c>
      <c r="DS6" s="20" t="str">
        <f>IF(DS7="","",IF(DS7="-","【-】","【"&amp;SUBSTITUTE(TEXT(DS7,"#,##0.00"),"-","△")&amp;"】"))</f>
        <v>【39.30】</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273210</v>
      </c>
      <c r="D7" s="23">
        <v>46</v>
      </c>
      <c r="E7" s="23">
        <v>18</v>
      </c>
      <c r="F7" s="23">
        <v>1</v>
      </c>
      <c r="G7" s="23">
        <v>0</v>
      </c>
      <c r="H7" s="23" t="s">
        <v>96</v>
      </c>
      <c r="I7" s="23" t="s">
        <v>97</v>
      </c>
      <c r="J7" s="23" t="s">
        <v>98</v>
      </c>
      <c r="K7" s="23" t="s">
        <v>99</v>
      </c>
      <c r="L7" s="23" t="s">
        <v>100</v>
      </c>
      <c r="M7" s="23" t="s">
        <v>101</v>
      </c>
      <c r="N7" s="24" t="s">
        <v>102</v>
      </c>
      <c r="O7" s="24">
        <v>44.76</v>
      </c>
      <c r="P7" s="24">
        <v>100</v>
      </c>
      <c r="Q7" s="24">
        <v>100</v>
      </c>
      <c r="R7" s="24">
        <v>3000</v>
      </c>
      <c r="S7" s="24">
        <v>17804</v>
      </c>
      <c r="T7" s="24">
        <v>34.340000000000003</v>
      </c>
      <c r="U7" s="24">
        <v>518.46</v>
      </c>
      <c r="V7" s="24">
        <v>124</v>
      </c>
      <c r="W7" s="24">
        <v>0.27</v>
      </c>
      <c r="X7" s="24">
        <v>459.26</v>
      </c>
      <c r="Y7" s="24" t="s">
        <v>102</v>
      </c>
      <c r="Z7" s="24" t="s">
        <v>102</v>
      </c>
      <c r="AA7" s="24" t="s">
        <v>102</v>
      </c>
      <c r="AB7" s="24" t="s">
        <v>102</v>
      </c>
      <c r="AC7" s="24">
        <v>113.62</v>
      </c>
      <c r="AD7" s="24" t="s">
        <v>102</v>
      </c>
      <c r="AE7" s="24" t="s">
        <v>102</v>
      </c>
      <c r="AF7" s="24" t="s">
        <v>102</v>
      </c>
      <c r="AG7" s="24" t="s">
        <v>102</v>
      </c>
      <c r="AH7" s="24">
        <v>100.84</v>
      </c>
      <c r="AI7" s="24">
        <v>100.11</v>
      </c>
      <c r="AJ7" s="24" t="s">
        <v>102</v>
      </c>
      <c r="AK7" s="24" t="s">
        <v>102</v>
      </c>
      <c r="AL7" s="24" t="s">
        <v>102</v>
      </c>
      <c r="AM7" s="24" t="s">
        <v>102</v>
      </c>
      <c r="AN7" s="24">
        <v>0</v>
      </c>
      <c r="AO7" s="24" t="s">
        <v>102</v>
      </c>
      <c r="AP7" s="24" t="s">
        <v>102</v>
      </c>
      <c r="AQ7" s="24" t="s">
        <v>102</v>
      </c>
      <c r="AR7" s="24" t="s">
        <v>102</v>
      </c>
      <c r="AS7" s="24">
        <v>135.16999999999999</v>
      </c>
      <c r="AT7" s="24">
        <v>144.34</v>
      </c>
      <c r="AU7" s="24" t="s">
        <v>102</v>
      </c>
      <c r="AV7" s="24" t="s">
        <v>102</v>
      </c>
      <c r="AW7" s="24" t="s">
        <v>102</v>
      </c>
      <c r="AX7" s="24" t="s">
        <v>102</v>
      </c>
      <c r="AY7" s="24">
        <v>153.72</v>
      </c>
      <c r="AZ7" s="24" t="s">
        <v>102</v>
      </c>
      <c r="BA7" s="24" t="s">
        <v>102</v>
      </c>
      <c r="BB7" s="24" t="s">
        <v>102</v>
      </c>
      <c r="BC7" s="24" t="s">
        <v>102</v>
      </c>
      <c r="BD7" s="24">
        <v>113.41</v>
      </c>
      <c r="BE7" s="24">
        <v>114.26</v>
      </c>
      <c r="BF7" s="24" t="s">
        <v>102</v>
      </c>
      <c r="BG7" s="24" t="s">
        <v>102</v>
      </c>
      <c r="BH7" s="24" t="s">
        <v>102</v>
      </c>
      <c r="BI7" s="24" t="s">
        <v>102</v>
      </c>
      <c r="BJ7" s="24">
        <v>705.72</v>
      </c>
      <c r="BK7" s="24" t="s">
        <v>102</v>
      </c>
      <c r="BL7" s="24" t="s">
        <v>102</v>
      </c>
      <c r="BM7" s="24" t="s">
        <v>102</v>
      </c>
      <c r="BN7" s="24" t="s">
        <v>102</v>
      </c>
      <c r="BO7" s="24">
        <v>950.64</v>
      </c>
      <c r="BP7" s="24">
        <v>876.32</v>
      </c>
      <c r="BQ7" s="24" t="s">
        <v>102</v>
      </c>
      <c r="BR7" s="24" t="s">
        <v>102</v>
      </c>
      <c r="BS7" s="24" t="s">
        <v>102</v>
      </c>
      <c r="BT7" s="24" t="s">
        <v>102</v>
      </c>
      <c r="BU7" s="24">
        <v>24.2</v>
      </c>
      <c r="BV7" s="24" t="s">
        <v>102</v>
      </c>
      <c r="BW7" s="24" t="s">
        <v>102</v>
      </c>
      <c r="BX7" s="24" t="s">
        <v>102</v>
      </c>
      <c r="BY7" s="24" t="s">
        <v>102</v>
      </c>
      <c r="BZ7" s="24">
        <v>38.549999999999997</v>
      </c>
      <c r="CA7" s="24">
        <v>39.479999999999997</v>
      </c>
      <c r="CB7" s="24" t="s">
        <v>102</v>
      </c>
      <c r="CC7" s="24" t="s">
        <v>102</v>
      </c>
      <c r="CD7" s="24" t="s">
        <v>102</v>
      </c>
      <c r="CE7" s="24" t="s">
        <v>102</v>
      </c>
      <c r="CF7" s="24">
        <v>609.34</v>
      </c>
      <c r="CG7" s="24" t="s">
        <v>102</v>
      </c>
      <c r="CH7" s="24" t="s">
        <v>102</v>
      </c>
      <c r="CI7" s="24" t="s">
        <v>102</v>
      </c>
      <c r="CJ7" s="24" t="s">
        <v>102</v>
      </c>
      <c r="CK7" s="24">
        <v>391.34</v>
      </c>
      <c r="CL7" s="24">
        <v>390.09</v>
      </c>
      <c r="CM7" s="24" t="s">
        <v>102</v>
      </c>
      <c r="CN7" s="24" t="s">
        <v>102</v>
      </c>
      <c r="CO7" s="24" t="s">
        <v>102</v>
      </c>
      <c r="CP7" s="24" t="s">
        <v>102</v>
      </c>
      <c r="CQ7" s="24">
        <v>34.479999999999997</v>
      </c>
      <c r="CR7" s="24" t="s">
        <v>102</v>
      </c>
      <c r="CS7" s="24" t="s">
        <v>102</v>
      </c>
      <c r="CT7" s="24" t="s">
        <v>102</v>
      </c>
      <c r="CU7" s="24" t="s">
        <v>102</v>
      </c>
      <c r="CV7" s="24">
        <v>44.52</v>
      </c>
      <c r="CW7" s="24">
        <v>45.56</v>
      </c>
      <c r="CX7" s="24" t="s">
        <v>102</v>
      </c>
      <c r="CY7" s="24" t="s">
        <v>102</v>
      </c>
      <c r="CZ7" s="24" t="s">
        <v>102</v>
      </c>
      <c r="DA7" s="24" t="s">
        <v>102</v>
      </c>
      <c r="DB7" s="24">
        <v>100</v>
      </c>
      <c r="DC7" s="24" t="s">
        <v>102</v>
      </c>
      <c r="DD7" s="24" t="s">
        <v>102</v>
      </c>
      <c r="DE7" s="24" t="s">
        <v>102</v>
      </c>
      <c r="DF7" s="24" t="s">
        <v>102</v>
      </c>
      <c r="DG7" s="24">
        <v>82.9</v>
      </c>
      <c r="DH7" s="24">
        <v>82.62</v>
      </c>
      <c r="DI7" s="24" t="s">
        <v>102</v>
      </c>
      <c r="DJ7" s="24" t="s">
        <v>102</v>
      </c>
      <c r="DK7" s="24" t="s">
        <v>102</v>
      </c>
      <c r="DL7" s="24" t="s">
        <v>102</v>
      </c>
      <c r="DM7" s="24">
        <v>23.75</v>
      </c>
      <c r="DN7" s="24" t="s">
        <v>102</v>
      </c>
      <c r="DO7" s="24" t="s">
        <v>102</v>
      </c>
      <c r="DP7" s="24" t="s">
        <v>102</v>
      </c>
      <c r="DQ7" s="24" t="s">
        <v>102</v>
      </c>
      <c r="DR7" s="24">
        <v>39.79</v>
      </c>
      <c r="DS7" s="24">
        <v>39.299999999999997</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2026-01-15T05:57:09Z</cp:lastPrinted>
  <dcterms:created xsi:type="dcterms:W3CDTF">2025-12-23T06:33:25Z</dcterms:created>
  <dcterms:modified xsi:type="dcterms:W3CDTF">2026-02-25T06:59:22Z</dcterms:modified>
  <cp:category/>
</cp:coreProperties>
</file>