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64D528C0-17EE-4AFE-A139-B1C693BEFFDB}" xr6:coauthVersionLast="47" xr6:coauthVersionMax="47" xr10:uidLastSave="{00000000-0000-0000-0000-000000000000}"/>
  <workbookProtection workbookAlgorithmName="SHA-512" workbookHashValue="GL/OLEdgqh25reRjj11tAkLRyAmAGQ+RrgOzIC3/0eobhiKHFkErN9OlDO808h9rK0z0vNIGTHisEVJRKLDMZA==" workbookSaltValue="FZ6x+XScQT2Qe0zX4nC+B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K85" i="4"/>
  <c r="J85" i="4"/>
  <c r="I85" i="4"/>
  <c r="G85" i="4"/>
  <c r="E85" i="4"/>
  <c r="AT10" i="4"/>
  <c r="AL10" i="4"/>
  <c r="I10" i="4"/>
  <c r="AL8" i="4"/>
  <c r="P8" i="4"/>
  <c r="I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<sst xmlns="http://schemas.openxmlformats.org/spreadsheetml/2006/main" count="236" uniqueCount="116">
  <si>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</si>
  <si>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</si>
  <si>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</si>
  <si>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</si>
  <si>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</si>
  <si>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</si>
  <si>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</si>
  <si>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</si>
  <si>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</si>
  <si>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</si>
  <si>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</si>
  <si>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</si>
  <si>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</si>
  <si>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</si>
  <si>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</si>
  <si>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</si>
  <si>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</si>
  <si>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</si>
  <si>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</si>
  <si>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</si>
  <si>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</si>
  <si>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</si>
  <si>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</si>
  <si>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</si>
  <si>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</si>
  <si>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</si>
  <si>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</si>
  <si>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</si>
  <si>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</si>
  <si>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</si>
  <si>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</si>
  <si>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</si>
  <si>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</si>
  <si>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</si>
  <si>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</si>
  <si>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</si>
  <si>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</si>
  <si>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</si>
  <si>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</si>
  <si>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</si>
  <si>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</si>
  <si>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</si>
  <si>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</si>
  <si>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</si>
  <si>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</si>
  <si>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</si>
  <si>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</si>
  <si>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</si>
  <si>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</si>
  <si>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</si>
  <si>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</si>
  <si>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</si>
  <si>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</si>
  <si>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</si>
  <si>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</si>
  <si>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</si>
  <si>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</si>
  <si>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</si>
  <si>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</si>
  <si>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</si>
  <si>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</si>
  <si>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</si>
  <si>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</si>
  <si>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</si>
  <si>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</si>
  <si>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</si>
  <si>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</si>
  <si>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</si>
  <si>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</si>
  <si>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</si>
  <si>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</si>
  <si>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</si>
  <si>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</si>
  <si>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</si>
  <si>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</si>
  <si>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</si>
  <si>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</si>
  <si>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</si>
  <si>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</si>
  <si>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</si>
  <si>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</si>
  <si>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</si>
  <si>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</si>
  <si>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</si>
  <si>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</si>
  <si>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</si>
  <si>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</si>
  <si>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</si>
  <si>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</si>
  <si>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</si>
  <si>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</si>
  <si>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</si>
  <si>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</si>
  <si>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</si>
  <si>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</si>
  <si>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東大阪市</t>
  </si>
  <si>
    <t>法適用</t>
  </si>
  <si>
    <t>下水道事業</t>
  </si>
  <si>
    <t>公共下水道</t>
  </si>
  <si>
    <t>Ab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</si>
  <si>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</si>
  <si>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</si>
  <si>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</si>
  <si>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</si>
  <si>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</si>
  <si>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</si>
  <si>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</si>
  <si>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</si>
  <si>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</si>
  <si>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</si>
  <si>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</si>
  <si>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</si>
  <si>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</si>
  <si>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⑤経費回収率は昨年度と比べて2.49ポイント増加し、100％を超えており下水道使用料で汚水処理に係る費用を賄えている。
　①経常収支比率は、雨水事業等を含めた経常収支についても黒字を維持していることから100％を超えている。
　④企業債残高対事業規模比率は、これまでに下水道施設を建設するために借りた企業債の償還や管渠の老朽化に伴う維持修繕費や改築更新事業投資が増加しており、類似団体平均値より397.34ポイント高くなっていることから資金面では厳しい状況となっている。
　本市は淀川や大和川よりも低い低平地となっており、降った雨をポンプ等により強制的に河川に排水しなければならない「内水域」であるため、雨水事業に係る支出が多額となっている。
　一方、雨水事業に係る財源は一般会計の負担であるが、国及び市財政の厳しい状況のなか、雨水に係る経費は削減されており、厳しい財政状況となっている。
　⑦施設利用率は、汚水処理を大阪府流域下水道及び大阪市に委託をしていることから、本市独自の処理場を所有していないためゼロとなる。
　本市では早期水洗化促進の取り組みとして、未水洗化家屋への個別訪問を行うと共に、水洗化に関わる助成金制度や貸付金制度の広報等を行っている。そうした取り組みにより、水洗化率の向上に努めている。</t>
    <rPh sb="23" eb="25">
      <t>ゾウカ</t>
    </rPh>
    <phoneticPr fontId="4"/>
  </si>
  <si>
    <t>　令和2年度から令和6年度において法定耐用年数を超えた管渠延長は、年平均で約36kmずつ増加している。「下水道総合地震対策計画」による管渠の改築更新事業への取り組みにより、管渠改善率の向上に努めているものの、令和2年度から令和6年度における改築延長は年平均で約4kmであったため、管渠老朽化率は年々高くなっている。
　本市は比較的早期である昭和24年より下水道事業を実施してきたため、有形固定資産減価償却率および管渠老朽化率は類似団体平均と比較して高くなっている。また、令和6年度においては、事業の大規模化（大口径管渠の改築）や事業の繰越により、改築が完了した延長が1.5kmとなったため、管渠改善率は類似団体平均と比較して低くなった。</t>
    <rPh sb="67" eb="69">
      <t>カンキョ</t>
    </rPh>
    <rPh sb="104" eb="106">
      <t>レイワ</t>
    </rPh>
    <rPh sb="107" eb="109">
      <t>ネンド</t>
    </rPh>
    <rPh sb="111" eb="113">
      <t>レイワ</t>
    </rPh>
    <rPh sb="114" eb="116">
      <t>ネンド</t>
    </rPh>
    <rPh sb="120" eb="122">
      <t>カイチク</t>
    </rPh>
    <rPh sb="122" eb="124">
      <t>エンチョウ</t>
    </rPh>
    <rPh sb="125" eb="128">
      <t>ネンヘイキン</t>
    </rPh>
    <rPh sb="129" eb="130">
      <t>ヤク</t>
    </rPh>
    <rPh sb="140" eb="142">
      <t>カンキョ</t>
    </rPh>
    <rPh sb="142" eb="146">
      <t>ロウキュウカリツ</t>
    </rPh>
    <rPh sb="147" eb="149">
      <t>ネンネン</t>
    </rPh>
    <rPh sb="149" eb="150">
      <t>タカ</t>
    </rPh>
    <rPh sb="162" eb="165">
      <t>ヒカクテキ</t>
    </rPh>
    <rPh sb="165" eb="167">
      <t>ソウキ</t>
    </rPh>
    <rPh sb="206" eb="208">
      <t>カンキョ</t>
    </rPh>
    <rPh sb="208" eb="212">
      <t>ロウキュウカリツ</t>
    </rPh>
    <rPh sb="235" eb="237">
      <t>レイワ</t>
    </rPh>
    <rPh sb="238" eb="240">
      <t>ネンド</t>
    </rPh>
    <rPh sb="246" eb="248">
      <t>ジギョウ</t>
    </rPh>
    <rPh sb="249" eb="252">
      <t>ダイキボ</t>
    </rPh>
    <rPh sb="252" eb="253">
      <t>カ</t>
    </rPh>
    <rPh sb="254" eb="257">
      <t>ダイコウケイ</t>
    </rPh>
    <rPh sb="257" eb="259">
      <t>カンキョ</t>
    </rPh>
    <rPh sb="260" eb="262">
      <t>カイチク</t>
    </rPh>
    <rPh sb="264" eb="266">
      <t>ジギョウ</t>
    </rPh>
    <rPh sb="267" eb="269">
      <t>クリコシ</t>
    </rPh>
    <rPh sb="273" eb="275">
      <t>カイチク</t>
    </rPh>
    <rPh sb="276" eb="278">
      <t>カンリョウ</t>
    </rPh>
    <rPh sb="280" eb="282">
      <t>エンチョウ</t>
    </rPh>
    <rPh sb="295" eb="299">
      <t>カンキョカイゼン</t>
    </rPh>
    <rPh sb="299" eb="300">
      <t>リツ</t>
    </rPh>
    <rPh sb="301" eb="305">
      <t>ルイジダンタイ</t>
    </rPh>
    <rPh sb="305" eb="307">
      <t>ヘイキン</t>
    </rPh>
    <rPh sb="308" eb="310">
      <t>ヒカク</t>
    </rPh>
    <rPh sb="312" eb="313">
      <t>ヒク</t>
    </rPh>
    <phoneticPr fontId="4"/>
  </si>
  <si>
    <t>　前年と同様に経常収支比率、経費回収率が共に100％を超えているが、人口減少、節水意識の高まり等による使用水量の減少により、今後の下水道使用料収入は減少傾向であるため、経常収支比率は減少する見込みである。
　一方で下水道事業は「生活環境の改善（汚水の排除）」、「浸水の防除（雨水の排除）」、「公共用水域（河川・湖沼・海域等）の水質の保全」という収入に関わらず担うべき役割がある。
　本市の約84％が淀川・大和川よりも低く、浸水被害が発生しやすい地域のため、浸水被害軽減に向けて「雨水増補管計画」を策定し、令和6年度末で約99％の進捗率となっている。引き続きこれらの下水道事業の役割を担うため、限られた財源の中でより一層の経営の効率化を進める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</si>
</sst>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0.34</c:v>
                </c:pt>
                <c:pt idx="1">
                  <c:v>0.34</c:v>
                </c:pt>
                <c:pt idx="2">
                  <c:v>0.55000000000000004</c:v>
                </c:pt>
                <c:pt idx="3">
                  <c:v>0.39</c:v>
                </c:pt>
                <c:pt idx="4">
                  <c:v>0.13</c:v>
                </c:pt>
              </c:numCache>
            </c:numRef>
          </c:val>
          <c:extLst>
            <c:ext xmlns:c16="http://schemas.microsoft.com/office/drawing/2014/chart" uri="{C3380CC4-5D6E-409C-BE32-E72D297353CC}">
              <c16:uniqueId val="{00000000-B7D6-45E7-85A4-6A9FE7CC8DB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B7D6-45E7-85A4-6A9FE7CC8DB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0C3-4DB5-BAC9-6593C89F302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C0C3-4DB5-BAC9-6593C89F302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97.74</c:v>
                </c:pt>
                <c:pt idx="1">
                  <c:v>97.84</c:v>
                </c:pt>
                <c:pt idx="2">
                  <c:v>97.89</c:v>
                </c:pt>
                <c:pt idx="3">
                  <c:v>97.95</c:v>
                </c:pt>
                <c:pt idx="4">
                  <c:v>98.01</c:v>
                </c:pt>
              </c:numCache>
            </c:numRef>
          </c:val>
          <c:extLst>
            <c:ext xmlns:c16="http://schemas.microsoft.com/office/drawing/2014/chart" uri="{C3380CC4-5D6E-409C-BE32-E72D297353CC}">
              <c16:uniqueId val="{00000000-5AA2-40DF-BAB9-F7A544D2D79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5AA2-40DF-BAB9-F7A544D2D79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103.89</c:v>
                </c:pt>
                <c:pt idx="1">
                  <c:v>105.99</c:v>
                </c:pt>
                <c:pt idx="2">
                  <c:v>107.49</c:v>
                </c:pt>
                <c:pt idx="3">
                  <c:v>106.47</c:v>
                </c:pt>
                <c:pt idx="4">
                  <c:v>109.62</c:v>
                </c:pt>
              </c:numCache>
            </c:numRef>
          </c:val>
          <c:extLst>
            <c:ext xmlns:c16="http://schemas.microsoft.com/office/drawing/2014/chart" uri="{C3380CC4-5D6E-409C-BE32-E72D297353CC}">
              <c16:uniqueId val="{00000000-06CF-4041-A0A4-938B2AEAE9F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06CF-4041-A0A4-938B2AEAE9F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32.479999999999997</c:v>
                </c:pt>
                <c:pt idx="1">
                  <c:v>34.86</c:v>
                </c:pt>
                <c:pt idx="2">
                  <c:v>37.159999999999997</c:v>
                </c:pt>
                <c:pt idx="3">
                  <c:v>39.35</c:v>
                </c:pt>
                <c:pt idx="4">
                  <c:v>40.520000000000003</c:v>
                </c:pt>
              </c:numCache>
            </c:numRef>
          </c:val>
          <c:extLst>
            <c:ext xmlns:c16="http://schemas.microsoft.com/office/drawing/2014/chart" uri="{C3380CC4-5D6E-409C-BE32-E72D297353CC}">
              <c16:uniqueId val="{00000000-B4FF-445C-A70B-A4C9187A19E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B4FF-445C-A70B-A4C9187A19E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15</c:v>
                </c:pt>
                <c:pt idx="1">
                  <c:v>18.73</c:v>
                </c:pt>
                <c:pt idx="2">
                  <c:v>21.49</c:v>
                </c:pt>
                <c:pt idx="3">
                  <c:v>24.67</c:v>
                </c:pt>
                <c:pt idx="4">
                  <c:v>27.31</c:v>
                </c:pt>
              </c:numCache>
            </c:numRef>
          </c:val>
          <c:extLst>
            <c:ext xmlns:c16="http://schemas.microsoft.com/office/drawing/2014/chart" uri="{C3380CC4-5D6E-409C-BE32-E72D297353CC}">
              <c16:uniqueId val="{00000000-D956-4AF3-B666-5BB8A112F23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D956-4AF3-B666-5BB8A112F23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481-432B-A8C0-A9F84F2E81E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481-432B-A8C0-A9F84F2E81E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64.989999999999995</c:v>
                </c:pt>
                <c:pt idx="1">
                  <c:v>70.45</c:v>
                </c:pt>
                <c:pt idx="2">
                  <c:v>70.569999999999993</c:v>
                </c:pt>
                <c:pt idx="3">
                  <c:v>76.09</c:v>
                </c:pt>
                <c:pt idx="4">
                  <c:v>77.55</c:v>
                </c:pt>
              </c:numCache>
            </c:numRef>
          </c:val>
          <c:extLst>
            <c:ext xmlns:c16="http://schemas.microsoft.com/office/drawing/2014/chart" uri="{C3380CC4-5D6E-409C-BE32-E72D297353CC}">
              <c16:uniqueId val="{00000000-0873-4E51-B3DC-B39CD68DF60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0873-4E51-B3DC-B39CD68DF60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918.76</c:v>
                </c:pt>
                <c:pt idx="1">
                  <c:v>917.52</c:v>
                </c:pt>
                <c:pt idx="2">
                  <c:v>915.61</c:v>
                </c:pt>
                <c:pt idx="3">
                  <c:v>913.53</c:v>
                </c:pt>
                <c:pt idx="4">
                  <c:v>878.92</c:v>
                </c:pt>
              </c:numCache>
            </c:numRef>
          </c:val>
          <c:extLst>
            <c:ext xmlns:c16="http://schemas.microsoft.com/office/drawing/2014/chart" uri="{C3380CC4-5D6E-409C-BE32-E72D297353CC}">
              <c16:uniqueId val="{00000000-A9FC-46FA-8A71-62A310CBD08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A9FC-46FA-8A71-62A310CBD08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119.95</c:v>
                </c:pt>
                <c:pt idx="1">
                  <c:v>125.74</c:v>
                </c:pt>
                <c:pt idx="2">
                  <c:v>131.66</c:v>
                </c:pt>
                <c:pt idx="3">
                  <c:v>126.73</c:v>
                </c:pt>
                <c:pt idx="4">
                  <c:v>129.22</c:v>
                </c:pt>
              </c:numCache>
            </c:numRef>
          </c:val>
          <c:extLst>
            <c:ext xmlns:c16="http://schemas.microsoft.com/office/drawing/2014/chart" uri="{C3380CC4-5D6E-409C-BE32-E72D297353CC}">
              <c16:uniqueId val="{00000000-815C-459D-80C6-8473E756C71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815C-459D-80C6-8473E756C71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102.16</c:v>
                </c:pt>
                <c:pt idx="1">
                  <c:v>98.64</c:v>
                </c:pt>
                <c:pt idx="2">
                  <c:v>94.44</c:v>
                </c:pt>
                <c:pt idx="3">
                  <c:v>98.41</c:v>
                </c:pt>
                <c:pt idx="4">
                  <c:v>96.81</c:v>
                </c:pt>
              </c:numCache>
            </c:numRef>
          </c:val>
          <c:extLst>
            <c:ext xmlns:c16="http://schemas.microsoft.com/office/drawing/2014/chart" uri="{C3380CC4-5D6E-409C-BE32-E72D297353CC}">
              <c16:uniqueId val="{00000000-F905-4D98-AFA9-400CB3C805C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F905-4D98-AFA9-400CB3C805C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東大阪市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Ab</v>
      </c>
      <c r="X8" s="39"/>
      <c r="Y8" s="39"/>
      <c r="Z8" s="39"/>
      <c r="AA8" s="39"/>
      <c r="AB8" s="39"/>
      <c r="AC8" s="39"/>
      <c r="AD8" s="40" t="str">
        <f>データ!$M$6</f>
        <v>自治体職員</v>
      </c>
      <c r="AE8" s="40"/>
      <c r="AF8" s="40"/>
      <c r="AG8" s="40"/>
      <c r="AH8" s="40"/>
      <c r="AI8" s="40"/>
      <c r="AJ8" s="40"/>
      <c r="AK8" s="3"/>
      <c r="AL8" s="41">
        <f>データ!S6</f>
        <v>477700</v>
      </c>
      <c r="AM8" s="41"/>
      <c r="AN8" s="41"/>
      <c r="AO8" s="41"/>
      <c r="AP8" s="41"/>
      <c r="AQ8" s="41"/>
      <c r="AR8" s="41"/>
      <c r="AS8" s="41"/>
      <c r="AT8" s="34">
        <f>データ!T6</f>
        <v>61.78</v>
      </c>
      <c r="AU8" s="34"/>
      <c r="AV8" s="34"/>
      <c r="AW8" s="34"/>
      <c r="AX8" s="34"/>
      <c r="AY8" s="34"/>
      <c r="AZ8" s="34"/>
      <c r="BA8" s="34"/>
      <c r="BB8" s="34">
        <f>データ!U6</f>
        <v>7732.28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45.25</v>
      </c>
      <c r="J10" s="34"/>
      <c r="K10" s="34"/>
      <c r="L10" s="34"/>
      <c r="M10" s="34"/>
      <c r="N10" s="34"/>
      <c r="O10" s="34"/>
      <c r="P10" s="34">
        <f>データ!P6</f>
        <v>99.13</v>
      </c>
      <c r="Q10" s="34"/>
      <c r="R10" s="34"/>
      <c r="S10" s="34"/>
      <c r="T10" s="34"/>
      <c r="U10" s="34"/>
      <c r="V10" s="34"/>
      <c r="W10" s="34">
        <f>データ!Q6</f>
        <v>59.1</v>
      </c>
      <c r="X10" s="34"/>
      <c r="Y10" s="34"/>
      <c r="Z10" s="34"/>
      <c r="AA10" s="34"/>
      <c r="AB10" s="34"/>
      <c r="AC10" s="34"/>
      <c r="AD10" s="41">
        <f>データ!R6</f>
        <v>2087</v>
      </c>
      <c r="AE10" s="41"/>
      <c r="AF10" s="41"/>
      <c r="AG10" s="41"/>
      <c r="AH10" s="41"/>
      <c r="AI10" s="41"/>
      <c r="AJ10" s="41"/>
      <c r="AK10" s="2"/>
      <c r="AL10" s="41">
        <f>データ!V6</f>
        <v>473322</v>
      </c>
      <c r="AM10" s="41"/>
      <c r="AN10" s="41"/>
      <c r="AO10" s="41"/>
      <c r="AP10" s="41"/>
      <c r="AQ10" s="41"/>
      <c r="AR10" s="41"/>
      <c r="AS10" s="41"/>
      <c r="AT10" s="34">
        <f>データ!W6</f>
        <v>49.45</v>
      </c>
      <c r="AU10" s="34"/>
      <c r="AV10" s="34"/>
      <c r="AW10" s="34"/>
      <c r="AX10" s="34"/>
      <c r="AY10" s="34"/>
      <c r="AZ10" s="34"/>
      <c r="BA10" s="34"/>
      <c r="BB10" s="34">
        <f>データ!X6</f>
        <v>9571.73</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114</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115</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BVASTYQDHzHkemZ8IihXYVnDYTE9lcNXyqsPyWsnJ0ZOLrYxpHvC8PYsysfX1Ah45PcuS/glH92DMp1FFoD4Dw==" saltValue="/VhcTVgeFcX/y1KkW0hlV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54</v>
      </c>
      <c r="B4" s="16"/>
      <c r="C4" s="16"/>
      <c r="D4" s="16"/>
      <c r="E4" s="16"/>
      <c r="F4" s="16"/>
      <c r="G4" s="16"/>
      <c r="H4" s="81"/>
      <c r="I4" s="82"/>
      <c r="J4" s="82"/>
      <c r="K4" s="82"/>
      <c r="L4" s="82"/>
      <c r="M4" s="82"/>
      <c r="N4" s="82"/>
      <c r="O4" s="82"/>
      <c r="P4" s="82"/>
      <c r="Q4" s="82"/>
      <c r="R4" s="82"/>
      <c r="S4" s="82"/>
      <c r="T4" s="82"/>
      <c r="U4" s="82"/>
      <c r="V4" s="82"/>
      <c r="W4" s="82"/>
      <c r="X4" s="83"/>
      <c r="Y4" s="77" t="s">
        <v>55</v>
      </c>
      <c r="Z4" s="77"/>
      <c r="AA4" s="77"/>
      <c r="AB4" s="77"/>
      <c r="AC4" s="77"/>
      <c r="AD4" s="77"/>
      <c r="AE4" s="77"/>
      <c r="AF4" s="77"/>
      <c r="AG4" s="77"/>
      <c r="AH4" s="77"/>
      <c r="AI4" s="77"/>
      <c r="AJ4" s="77" t="s">
        <v>56</v>
      </c>
      <c r="AK4" s="77"/>
      <c r="AL4" s="77"/>
      <c r="AM4" s="77"/>
      <c r="AN4" s="77"/>
      <c r="AO4" s="77"/>
      <c r="AP4" s="77"/>
      <c r="AQ4" s="77"/>
      <c r="AR4" s="77"/>
      <c r="AS4" s="77"/>
      <c r="AT4" s="77"/>
      <c r="AU4" s="77" t="s">
        <v>57</v>
      </c>
      <c r="AV4" s="77"/>
      <c r="AW4" s="77"/>
      <c r="AX4" s="77"/>
      <c r="AY4" s="77"/>
      <c r="AZ4" s="77"/>
      <c r="BA4" s="77"/>
      <c r="BB4" s="77"/>
      <c r="BC4" s="77"/>
      <c r="BD4" s="77"/>
      <c r="BE4" s="77"/>
      <c r="BF4" s="77" t="s">
        <v>58</v>
      </c>
      <c r="BG4" s="77"/>
      <c r="BH4" s="77"/>
      <c r="BI4" s="77"/>
      <c r="BJ4" s="77"/>
      <c r="BK4" s="77"/>
      <c r="BL4" s="77"/>
      <c r="BM4" s="77"/>
      <c r="BN4" s="77"/>
      <c r="BO4" s="77"/>
      <c r="BP4" s="77"/>
      <c r="BQ4" s="77" t="s">
        <v>59</v>
      </c>
      <c r="BR4" s="77"/>
      <c r="BS4" s="77"/>
      <c r="BT4" s="77"/>
      <c r="BU4" s="77"/>
      <c r="BV4" s="77"/>
      <c r="BW4" s="77"/>
      <c r="BX4" s="77"/>
      <c r="BY4" s="77"/>
      <c r="BZ4" s="77"/>
      <c r="CA4" s="77"/>
      <c r="CB4" s="77" t="s">
        <v>60</v>
      </c>
      <c r="CC4" s="77"/>
      <c r="CD4" s="77"/>
      <c r="CE4" s="77"/>
      <c r="CF4" s="77"/>
      <c r="CG4" s="77"/>
      <c r="CH4" s="77"/>
      <c r="CI4" s="77"/>
      <c r="CJ4" s="77"/>
      <c r="CK4" s="77"/>
      <c r="CL4" s="77"/>
      <c r="CM4" s="77" t="s">
        <v>61</v>
      </c>
      <c r="CN4" s="77"/>
      <c r="CO4" s="77"/>
      <c r="CP4" s="77"/>
      <c r="CQ4" s="77"/>
      <c r="CR4" s="77"/>
      <c r="CS4" s="77"/>
      <c r="CT4" s="77"/>
      <c r="CU4" s="77"/>
      <c r="CV4" s="77"/>
      <c r="CW4" s="77"/>
      <c r="CX4" s="77" t="s">
        <v>62</v>
      </c>
      <c r="CY4" s="77"/>
      <c r="CZ4" s="77"/>
      <c r="DA4" s="77"/>
      <c r="DB4" s="77"/>
      <c r="DC4" s="77"/>
      <c r="DD4" s="77"/>
      <c r="DE4" s="77"/>
      <c r="DF4" s="77"/>
      <c r="DG4" s="77"/>
      <c r="DH4" s="77"/>
      <c r="DI4" s="77" t="s">
        <v>63</v>
      </c>
      <c r="DJ4" s="77"/>
      <c r="DK4" s="77"/>
      <c r="DL4" s="77"/>
      <c r="DM4" s="77"/>
      <c r="DN4" s="77"/>
      <c r="DO4" s="77"/>
      <c r="DP4" s="77"/>
      <c r="DQ4" s="77"/>
      <c r="DR4" s="77"/>
      <c r="DS4" s="77"/>
      <c r="DT4" s="77" t="s">
        <v>64</v>
      </c>
      <c r="DU4" s="77"/>
      <c r="DV4" s="77"/>
      <c r="DW4" s="77"/>
      <c r="DX4" s="77"/>
      <c r="DY4" s="77"/>
      <c r="DZ4" s="77"/>
      <c r="EA4" s="77"/>
      <c r="EB4" s="77"/>
      <c r="EC4" s="77"/>
      <c r="ED4" s="77"/>
      <c r="EE4" s="77" t="s">
        <v>65</v>
      </c>
      <c r="EF4" s="77"/>
      <c r="EG4" s="77"/>
      <c r="EH4" s="77"/>
      <c r="EI4" s="77"/>
      <c r="EJ4" s="77"/>
      <c r="EK4" s="77"/>
      <c r="EL4" s="77"/>
      <c r="EM4" s="77"/>
      <c r="EN4" s="77"/>
      <c r="EO4" s="77"/>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272272</v>
      </c>
      <c r="D6" s="19">
        <f t="shared" si="3"/>
        <v>46</v>
      </c>
      <c r="E6" s="19">
        <f t="shared" si="3"/>
        <v>17</v>
      </c>
      <c r="F6" s="19">
        <f t="shared" si="3"/>
        <v>1</v>
      </c>
      <c r="G6" s="19">
        <f t="shared" si="3"/>
        <v>0</v>
      </c>
      <c r="H6" s="19" t="str">
        <f t="shared" si="3"/>
        <v>大阪府　東大阪市</v>
      </c>
      <c r="I6" s="19" t="str">
        <f t="shared" si="3"/>
        <v>法適用</v>
      </c>
      <c r="J6" s="19" t="str">
        <f t="shared" si="3"/>
        <v>下水道事業</v>
      </c>
      <c r="K6" s="19" t="str">
        <f t="shared" si="3"/>
        <v>公共下水道</v>
      </c>
      <c r="L6" s="19" t="str">
        <f t="shared" si="3"/>
        <v>Ab</v>
      </c>
      <c r="M6" s="19" t="str">
        <f t="shared" si="3"/>
        <v>自治体職員</v>
      </c>
      <c r="N6" s="20" t="str">
        <f t="shared" si="3"/>
        <v>-</v>
      </c>
      <c r="O6" s="20">
        <f t="shared" si="3"/>
        <v>45.25</v>
      </c>
      <c r="P6" s="20">
        <f t="shared" si="3"/>
        <v>99.13</v>
      </c>
      <c r="Q6" s="20">
        <f t="shared" si="3"/>
        <v>59.1</v>
      </c>
      <c r="R6" s="20">
        <f t="shared" si="3"/>
        <v>2087</v>
      </c>
      <c r="S6" s="20">
        <f t="shared" si="3"/>
        <v>477700</v>
      </c>
      <c r="T6" s="20">
        <f t="shared" si="3"/>
        <v>61.78</v>
      </c>
      <c r="U6" s="20">
        <f t="shared" si="3"/>
        <v>7732.28</v>
      </c>
      <c r="V6" s="20">
        <f t="shared" si="3"/>
        <v>473322</v>
      </c>
      <c r="W6" s="20">
        <f t="shared" si="3"/>
        <v>49.45</v>
      </c>
      <c r="X6" s="20">
        <f t="shared" si="3"/>
        <v>9571.73</v>
      </c>
      <c r="Y6" s="21">
        <f>IF(Y7="",NA(),Y7)</f>
        <v>103.89</v>
      </c>
      <c r="Z6" s="21">
        <f t="shared" ref="Z6:AH6" si="4">IF(Z7="",NA(),Z7)</f>
        <v>105.99</v>
      </c>
      <c r="AA6" s="21">
        <f t="shared" si="4"/>
        <v>107.49</v>
      </c>
      <c r="AB6" s="21">
        <f t="shared" si="4"/>
        <v>106.47</v>
      </c>
      <c r="AC6" s="21">
        <f t="shared" si="4"/>
        <v>109.62</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64.989999999999995</v>
      </c>
      <c r="AV6" s="21">
        <f t="shared" ref="AV6:BD6" si="6">IF(AV7="",NA(),AV7)</f>
        <v>70.45</v>
      </c>
      <c r="AW6" s="21">
        <f t="shared" si="6"/>
        <v>70.569999999999993</v>
      </c>
      <c r="AX6" s="21">
        <f t="shared" si="6"/>
        <v>76.09</v>
      </c>
      <c r="AY6" s="21">
        <f t="shared" si="6"/>
        <v>77.55</v>
      </c>
      <c r="AZ6" s="21">
        <f t="shared" si="6"/>
        <v>84.84</v>
      </c>
      <c r="BA6" s="21">
        <f t="shared" si="6"/>
        <v>88.42</v>
      </c>
      <c r="BB6" s="21">
        <f t="shared" si="6"/>
        <v>93.63</v>
      </c>
      <c r="BC6" s="21">
        <f t="shared" si="6"/>
        <v>100.41</v>
      </c>
      <c r="BD6" s="21">
        <f t="shared" si="6"/>
        <v>113.88</v>
      </c>
      <c r="BE6" s="20" t="str">
        <f>IF(BE7="","",IF(BE7="-","【-】","【"&amp;SUBSTITUTE(TEXT(BE7,"#,##0.00"),"-","△")&amp;"】"))</f>
        <v>【82.75】</v>
      </c>
      <c r="BF6" s="21">
        <f>IF(BF7="",NA(),BF7)</f>
        <v>918.76</v>
      </c>
      <c r="BG6" s="21">
        <f t="shared" ref="BG6:BO6" si="7">IF(BG7="",NA(),BG7)</f>
        <v>917.52</v>
      </c>
      <c r="BH6" s="21">
        <f t="shared" si="7"/>
        <v>915.61</v>
      </c>
      <c r="BI6" s="21">
        <f t="shared" si="7"/>
        <v>913.53</v>
      </c>
      <c r="BJ6" s="21">
        <f t="shared" si="7"/>
        <v>878.92</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119.95</v>
      </c>
      <c r="BR6" s="21">
        <f t="shared" ref="BR6:BZ6" si="8">IF(BR7="",NA(),BR7)</f>
        <v>125.74</v>
      </c>
      <c r="BS6" s="21">
        <f t="shared" si="8"/>
        <v>131.66</v>
      </c>
      <c r="BT6" s="21">
        <f t="shared" si="8"/>
        <v>126.73</v>
      </c>
      <c r="BU6" s="21">
        <f t="shared" si="8"/>
        <v>129.22</v>
      </c>
      <c r="BV6" s="21">
        <f t="shared" si="8"/>
        <v>102.36</v>
      </c>
      <c r="BW6" s="21">
        <f t="shared" si="8"/>
        <v>103.76</v>
      </c>
      <c r="BX6" s="21">
        <f t="shared" si="8"/>
        <v>103.57</v>
      </c>
      <c r="BY6" s="21">
        <f t="shared" si="8"/>
        <v>104.04</v>
      </c>
      <c r="BZ6" s="21">
        <f t="shared" si="8"/>
        <v>103.73</v>
      </c>
      <c r="CA6" s="20" t="str">
        <f>IF(CA7="","",IF(CA7="-","【-】","【"&amp;SUBSTITUTE(TEXT(CA7,"#,##0.00"),"-","△")&amp;"】"))</f>
        <v>【97.94】</v>
      </c>
      <c r="CB6" s="21">
        <f>IF(CB7="",NA(),CB7)</f>
        <v>102.16</v>
      </c>
      <c r="CC6" s="21">
        <f t="shared" ref="CC6:CK6" si="9">IF(CC7="",NA(),CC7)</f>
        <v>98.64</v>
      </c>
      <c r="CD6" s="21">
        <f t="shared" si="9"/>
        <v>94.44</v>
      </c>
      <c r="CE6" s="21">
        <f t="shared" si="9"/>
        <v>98.41</v>
      </c>
      <c r="CF6" s="21">
        <f t="shared" si="9"/>
        <v>96.81</v>
      </c>
      <c r="CG6" s="21">
        <f t="shared" si="9"/>
        <v>114.01</v>
      </c>
      <c r="CH6" s="21">
        <f t="shared" si="9"/>
        <v>111.18</v>
      </c>
      <c r="CI6" s="21">
        <f t="shared" si="9"/>
        <v>111.78</v>
      </c>
      <c r="CJ6" s="21">
        <f t="shared" si="9"/>
        <v>112.75</v>
      </c>
      <c r="CK6" s="21">
        <f t="shared" si="9"/>
        <v>114.35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97.74</v>
      </c>
      <c r="CY6" s="21">
        <f t="shared" ref="CY6:DG6" si="11">IF(CY7="",NA(),CY7)</f>
        <v>97.84</v>
      </c>
      <c r="CZ6" s="21">
        <f t="shared" si="11"/>
        <v>97.89</v>
      </c>
      <c r="DA6" s="21">
        <f t="shared" si="11"/>
        <v>97.95</v>
      </c>
      <c r="DB6" s="21">
        <f t="shared" si="11"/>
        <v>98.01</v>
      </c>
      <c r="DC6" s="21">
        <f t="shared" si="11"/>
        <v>97.24</v>
      </c>
      <c r="DD6" s="21">
        <f t="shared" si="11"/>
        <v>97.79</v>
      </c>
      <c r="DE6" s="21">
        <f t="shared" si="11"/>
        <v>97.75</v>
      </c>
      <c r="DF6" s="21">
        <f t="shared" si="11"/>
        <v>97.83</v>
      </c>
      <c r="DG6" s="21">
        <f t="shared" si="11"/>
        <v>97.9</v>
      </c>
      <c r="DH6" s="20" t="str">
        <f>IF(DH7="","",IF(DH7="-","【-】","【"&amp;SUBSTITUTE(TEXT(DH7,"#,##0.00"),"-","△")&amp;"】"))</f>
        <v>【96.00】</v>
      </c>
      <c r="DI6" s="21">
        <f>IF(DI7="",NA(),DI7)</f>
        <v>32.479999999999997</v>
      </c>
      <c r="DJ6" s="21">
        <f t="shared" ref="DJ6:DR6" si="12">IF(DJ7="",NA(),DJ7)</f>
        <v>34.86</v>
      </c>
      <c r="DK6" s="21">
        <f t="shared" si="12"/>
        <v>37.159999999999997</v>
      </c>
      <c r="DL6" s="21">
        <f t="shared" si="12"/>
        <v>39.35</v>
      </c>
      <c r="DM6" s="21">
        <f t="shared" si="12"/>
        <v>40.520000000000003</v>
      </c>
      <c r="DN6" s="21">
        <f t="shared" si="12"/>
        <v>27.39</v>
      </c>
      <c r="DO6" s="21">
        <f t="shared" si="12"/>
        <v>30.42</v>
      </c>
      <c r="DP6" s="21">
        <f t="shared" si="12"/>
        <v>32.96</v>
      </c>
      <c r="DQ6" s="21">
        <f t="shared" si="12"/>
        <v>34.909999999999997</v>
      </c>
      <c r="DR6" s="21">
        <f t="shared" si="12"/>
        <v>36.93</v>
      </c>
      <c r="DS6" s="20" t="str">
        <f>IF(DS7="","",IF(DS7="-","【-】","【"&amp;SUBSTITUTE(TEXT(DS7,"#,##0.00"),"-","△")&amp;"】"))</f>
        <v>【42.20】</v>
      </c>
      <c r="DT6" s="21">
        <f>IF(DT7="",NA(),DT7)</f>
        <v>15</v>
      </c>
      <c r="DU6" s="21">
        <f t="shared" ref="DU6:EC6" si="13">IF(DU7="",NA(),DU7)</f>
        <v>18.73</v>
      </c>
      <c r="DV6" s="21">
        <f t="shared" si="13"/>
        <v>21.49</v>
      </c>
      <c r="DW6" s="21">
        <f t="shared" si="13"/>
        <v>24.67</v>
      </c>
      <c r="DX6" s="21">
        <f t="shared" si="13"/>
        <v>27.31</v>
      </c>
      <c r="DY6" s="21">
        <f t="shared" si="13"/>
        <v>5.86</v>
      </c>
      <c r="DZ6" s="21">
        <f t="shared" si="13"/>
        <v>6.66</v>
      </c>
      <c r="EA6" s="21">
        <f t="shared" si="13"/>
        <v>8.49</v>
      </c>
      <c r="EB6" s="21">
        <f t="shared" si="13"/>
        <v>10.08</v>
      </c>
      <c r="EC6" s="21">
        <f t="shared" si="13"/>
        <v>11.2</v>
      </c>
      <c r="ED6" s="20" t="str">
        <f>IF(ED7="","",IF(ED7="-","【-】","【"&amp;SUBSTITUTE(TEXT(ED7,"#,##0.00"),"-","△")&amp;"】"))</f>
        <v>【9.46】</v>
      </c>
      <c r="EE6" s="21">
        <f>IF(EE7="",NA(),EE7)</f>
        <v>0.34</v>
      </c>
      <c r="EF6" s="21">
        <f t="shared" ref="EF6:EN6" si="14">IF(EF7="",NA(),EF7)</f>
        <v>0.34</v>
      </c>
      <c r="EG6" s="21">
        <f t="shared" si="14"/>
        <v>0.55000000000000004</v>
      </c>
      <c r="EH6" s="21">
        <f t="shared" si="14"/>
        <v>0.39</v>
      </c>
      <c r="EI6" s="21">
        <f t="shared" si="14"/>
        <v>0.13</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2">
      <c r="A7" s="14"/>
      <c r="B7" s="23">
        <v>2024</v>
      </c>
      <c r="C7" s="23">
        <v>272272</v>
      </c>
      <c r="D7" s="23">
        <v>46</v>
      </c>
      <c r="E7" s="23">
        <v>17</v>
      </c>
      <c r="F7" s="23">
        <v>1</v>
      </c>
      <c r="G7" s="23">
        <v>0</v>
      </c>
      <c r="H7" s="23" t="s">
        <v>95</v>
      </c>
      <c r="I7" s="23" t="s">
        <v>96</v>
      </c>
      <c r="J7" s="23" t="s">
        <v>97</v>
      </c>
      <c r="K7" s="23" t="s">
        <v>98</v>
      </c>
      <c r="L7" s="23" t="s">
        <v>99</v>
      </c>
      <c r="M7" s="23" t="s">
        <v>100</v>
      </c>
      <c r="N7" s="24" t="s">
        <v>101</v>
      </c>
      <c r="O7" s="24">
        <v>45.25</v>
      </c>
      <c r="P7" s="24">
        <v>99.13</v>
      </c>
      <c r="Q7" s="24">
        <v>59.1</v>
      </c>
      <c r="R7" s="24">
        <v>2087</v>
      </c>
      <c r="S7" s="24">
        <v>477700</v>
      </c>
      <c r="T7" s="24">
        <v>61.78</v>
      </c>
      <c r="U7" s="24">
        <v>7732.28</v>
      </c>
      <c r="V7" s="24">
        <v>473322</v>
      </c>
      <c r="W7" s="24">
        <v>49.45</v>
      </c>
      <c r="X7" s="24">
        <v>9571.73</v>
      </c>
      <c r="Y7" s="24">
        <v>103.89</v>
      </c>
      <c r="Z7" s="24">
        <v>105.99</v>
      </c>
      <c r="AA7" s="24">
        <v>107.49</v>
      </c>
      <c r="AB7" s="24">
        <v>106.47</v>
      </c>
      <c r="AC7" s="24">
        <v>109.62</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64.989999999999995</v>
      </c>
      <c r="AV7" s="24">
        <v>70.45</v>
      </c>
      <c r="AW7" s="24">
        <v>70.569999999999993</v>
      </c>
      <c r="AX7" s="24">
        <v>76.09</v>
      </c>
      <c r="AY7" s="24">
        <v>77.55</v>
      </c>
      <c r="AZ7" s="24">
        <v>84.84</v>
      </c>
      <c r="BA7" s="24">
        <v>88.42</v>
      </c>
      <c r="BB7" s="24">
        <v>93.63</v>
      </c>
      <c r="BC7" s="24">
        <v>100.41</v>
      </c>
      <c r="BD7" s="24">
        <v>113.88</v>
      </c>
      <c r="BE7" s="24">
        <v>82.75</v>
      </c>
      <c r="BF7" s="24">
        <v>918.76</v>
      </c>
      <c r="BG7" s="24">
        <v>917.52</v>
      </c>
      <c r="BH7" s="24">
        <v>915.61</v>
      </c>
      <c r="BI7" s="24">
        <v>913.53</v>
      </c>
      <c r="BJ7" s="24">
        <v>878.92</v>
      </c>
      <c r="BK7" s="24">
        <v>565.62</v>
      </c>
      <c r="BL7" s="24">
        <v>544.61</v>
      </c>
      <c r="BM7" s="24">
        <v>525.07000000000005</v>
      </c>
      <c r="BN7" s="24">
        <v>499.16</v>
      </c>
      <c r="BO7" s="24">
        <v>481.58</v>
      </c>
      <c r="BP7" s="24">
        <v>602.55999999999995</v>
      </c>
      <c r="BQ7" s="24">
        <v>119.95</v>
      </c>
      <c r="BR7" s="24">
        <v>125.74</v>
      </c>
      <c r="BS7" s="24">
        <v>131.66</v>
      </c>
      <c r="BT7" s="24">
        <v>126.73</v>
      </c>
      <c r="BU7" s="24">
        <v>129.22</v>
      </c>
      <c r="BV7" s="24">
        <v>102.36</v>
      </c>
      <c r="BW7" s="24">
        <v>103.76</v>
      </c>
      <c r="BX7" s="24">
        <v>103.57</v>
      </c>
      <c r="BY7" s="24">
        <v>104.04</v>
      </c>
      <c r="BZ7" s="24">
        <v>103.73</v>
      </c>
      <c r="CA7" s="24">
        <v>97.94</v>
      </c>
      <c r="CB7" s="24">
        <v>102.16</v>
      </c>
      <c r="CC7" s="24">
        <v>98.64</v>
      </c>
      <c r="CD7" s="24">
        <v>94.44</v>
      </c>
      <c r="CE7" s="24">
        <v>98.41</v>
      </c>
      <c r="CF7" s="24">
        <v>96.81</v>
      </c>
      <c r="CG7" s="24">
        <v>114.01</v>
      </c>
      <c r="CH7" s="24">
        <v>111.18</v>
      </c>
      <c r="CI7" s="24">
        <v>111.78</v>
      </c>
      <c r="CJ7" s="24">
        <v>112.75</v>
      </c>
      <c r="CK7" s="24">
        <v>114.35</v>
      </c>
      <c r="CL7" s="24">
        <v>140.97999999999999</v>
      </c>
      <c r="CM7" s="24" t="s">
        <v>101</v>
      </c>
      <c r="CN7" s="24" t="s">
        <v>101</v>
      </c>
      <c r="CO7" s="24" t="s">
        <v>101</v>
      </c>
      <c r="CP7" s="24" t="s">
        <v>101</v>
      </c>
      <c r="CQ7" s="24" t="s">
        <v>101</v>
      </c>
      <c r="CR7" s="24">
        <v>67.709999999999994</v>
      </c>
      <c r="CS7" s="24">
        <v>67.13</v>
      </c>
      <c r="CT7" s="24">
        <v>66.819999999999993</v>
      </c>
      <c r="CU7" s="24">
        <v>65.98</v>
      </c>
      <c r="CV7" s="24">
        <v>66.27</v>
      </c>
      <c r="CW7" s="24">
        <v>60.13</v>
      </c>
      <c r="CX7" s="24">
        <v>97.74</v>
      </c>
      <c r="CY7" s="24">
        <v>97.84</v>
      </c>
      <c r="CZ7" s="24">
        <v>97.89</v>
      </c>
      <c r="DA7" s="24">
        <v>97.95</v>
      </c>
      <c r="DB7" s="24">
        <v>98.01</v>
      </c>
      <c r="DC7" s="24">
        <v>97.24</v>
      </c>
      <c r="DD7" s="24">
        <v>97.79</v>
      </c>
      <c r="DE7" s="24">
        <v>97.75</v>
      </c>
      <c r="DF7" s="24">
        <v>97.83</v>
      </c>
      <c r="DG7" s="24">
        <v>97.9</v>
      </c>
      <c r="DH7" s="24">
        <v>96</v>
      </c>
      <c r="DI7" s="24">
        <v>32.479999999999997</v>
      </c>
      <c r="DJ7" s="24">
        <v>34.86</v>
      </c>
      <c r="DK7" s="24">
        <v>37.159999999999997</v>
      </c>
      <c r="DL7" s="24">
        <v>39.35</v>
      </c>
      <c r="DM7" s="24">
        <v>40.520000000000003</v>
      </c>
      <c r="DN7" s="24">
        <v>27.39</v>
      </c>
      <c r="DO7" s="24">
        <v>30.42</v>
      </c>
      <c r="DP7" s="24">
        <v>32.96</v>
      </c>
      <c r="DQ7" s="24">
        <v>34.909999999999997</v>
      </c>
      <c r="DR7" s="24">
        <v>36.93</v>
      </c>
      <c r="DS7" s="24">
        <v>42.2</v>
      </c>
      <c r="DT7" s="24">
        <v>15</v>
      </c>
      <c r="DU7" s="24">
        <v>18.73</v>
      </c>
      <c r="DV7" s="24">
        <v>21.49</v>
      </c>
      <c r="DW7" s="24">
        <v>24.67</v>
      </c>
      <c r="DX7" s="24">
        <v>27.31</v>
      </c>
      <c r="DY7" s="24">
        <v>5.86</v>
      </c>
      <c r="DZ7" s="24">
        <v>6.66</v>
      </c>
      <c r="EA7" s="24">
        <v>8.49</v>
      </c>
      <c r="EB7" s="24">
        <v>10.08</v>
      </c>
      <c r="EC7" s="24">
        <v>11.2</v>
      </c>
      <c r="ED7" s="24">
        <v>9.4600000000000009</v>
      </c>
      <c r="EE7" s="24">
        <v>0.34</v>
      </c>
      <c r="EF7" s="24">
        <v>0.34</v>
      </c>
      <c r="EG7" s="24">
        <v>0.55000000000000004</v>
      </c>
      <c r="EH7" s="24">
        <v>0.39</v>
      </c>
      <c r="EI7" s="24">
        <v>0.13</v>
      </c>
      <c r="EJ7" s="24">
        <v>0.19</v>
      </c>
      <c r="EK7" s="24">
        <v>0.14000000000000001</v>
      </c>
      <c r="EL7" s="24">
        <v>0.15</v>
      </c>
      <c r="EM7" s="24">
        <v>0.12</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109</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2025-12-23T06:03:08Z</dcterms:created>
  <dcterms:modified xsi:type="dcterms:W3CDTF">2026-02-25T02:45:57Z</dcterms:modified>
  <cp:category/>
</cp:coreProperties>
</file>