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整理後フォルダ\09 公営企業\01.決算統計\R7年度（R6決算）\22_経営比較分析表\03_団体回答\26 高石市○\"/>
    </mc:Choice>
  </mc:AlternateContent>
  <xr:revisionPtr revIDLastSave="0" documentId="13_ncr:1_{79C59CB2-AB39-438F-A0CA-B37129B67C83}" xr6:coauthVersionLast="47" xr6:coauthVersionMax="47" xr10:uidLastSave="{00000000-0000-0000-0000-000000000000}"/>
  <workbookProtection workbookAlgorithmName="SHA-512" workbookHashValue="RaaK+5DYxQGktvhgoIgP2+P2AXTD7QEs4nzc+L8McWR/5cQzFRgTpuuJcgboiyMjm3JPavMv8Q0SZZtKchZPVw==" workbookSaltValue="PLJdGM2C5y+AKLuCOrOkCg==" workbookSpinCount="100000" lockStructure="1"/>
  <bookViews>
    <workbookView xWindow="28692" yWindow="-36" windowWidth="29016" windowHeight="15696"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<sst xmlns="http://schemas.openxmlformats.org/spreadsheetml/2006/main" count="228" uniqueCount="112">
  <si>
    <t>経営比較分析表（令和6年度決算）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</si>
  <si>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</si>
  <si>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</si>
  <si>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</si>
  <si>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</si>
  <si>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</si>
  <si>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</si>
  <si>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</si>
  <si>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</si>
  <si>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</si>
  <si>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</si>
  <si>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</si>
  <si>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</si>
  <si>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</si>
  <si>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</si>
  <si>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</si>
  <si>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</si>
  <si>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</si>
  <si>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</si>
  <si>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</si>
  <si>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</si>
  <si>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</si>
  <si>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</si>
  <si>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</si>
  <si>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</si>
  <si>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</si>
  <si>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</si>
  <si>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</si>
  <si>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</si>
  <si>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</si>
  <si>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</si>
  <si>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</si>
  <si>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</si>
  <si>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</si>
  <si>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</si>
  <si>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</si>
  <si>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</si>
  <si>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</si>
  <si>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</si>
  <si>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</si>
  <si>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</si>
  <si>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</si>
  <si>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</si>
  <si>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</si>
  <si>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</si>
  <si>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</si>
  <si>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</si>
  <si>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</si>
  <si>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</si>
  <si>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</si>
  <si>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</si>
  <si>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</si>
  <si>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</si>
  <si>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</si>
  <si>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</si>
  <si>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</si>
  <si>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</si>
  <si>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</si>
  <si>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</si>
  <si>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</si>
  <si>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</si>
  <si>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</si>
  <si>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</si>
  <si>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</si>
  <si>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</si>
  <si>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</si>
  <si>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</si>
  <si>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</si>
  <si>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</si>
  <si>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</si>
  <si>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</si>
  <si>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</si>
  <si>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</si>
  <si>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</si>
  <si>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</si>
  <si>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</si>
  <si>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</si>
  <si>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</si>
  <si>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</si>
  <si>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</si>
  <si>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</si>
  <si>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</si>
  <si>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</si>
  <si>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</si>
  <si>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</si>
  <si>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</si>
  <si>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</si>
  <si>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</si>
  <si>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</si>
  <si>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</si>
  <si>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</si>
  <si>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</si>
  <si>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高石市</t>
  </si>
  <si>
    <t>法適用</t>
  </si>
  <si>
    <t>水道事業</t>
  </si>
  <si>
    <t>末端給水事業</t>
  </si>
  <si>
    <t>A4</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</si>
  <si>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</si>
  <si>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</si>
  <si>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</si>
  <si>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</si>
  <si>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</si>
  <si>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</si>
  <si>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</si>
  <si>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</si>
  <si>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</si>
  <si>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</si>
  <si>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</si>
  <si>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</si>
  <si>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r>
      <t>　①経常収支比率については、近年、給水人口の減少や節水機器の普及などに伴い給水収益が減少していること等により前年度より</t>
    </r>
    <r>
      <rPr>
        <sz val="11"/>
        <rFont val="ＭＳ ゴシック"/>
        <family val="3"/>
        <charset val="128"/>
      </rPr>
      <t>5.46</t>
    </r>
    <r>
      <rPr>
        <sz val="11"/>
        <color theme="1"/>
        <rFont val="ＭＳ ゴシック"/>
        <family val="3"/>
        <charset val="128"/>
      </rPr>
      <t xml:space="preserve">ポイント減少しましたが、類似団体平均値と比較すると高い比率となっています。
　②累積欠損金比率については、未処分欠損金が発生していないことから、0％を維持しています。
</t>
    </r>
    <r>
      <rPr>
        <sz val="11"/>
        <rFont val="ＭＳ ゴシック"/>
        <family val="3"/>
        <charset val="128"/>
      </rPr>
      <t>　③流動比率については、完成が年度末になった工事代金や、統合に伴う退職給付金といった、未払金の増加等による流動負債の一時的な増加に伴い、241.42ポイント減少しました。
　④企業債残高対給水収益比率については、老朽管更新工事や高石配水場長寿命化工事に伴う企業</t>
    </r>
    <r>
      <rPr>
        <sz val="11"/>
        <color theme="1"/>
        <rFont val="ＭＳ ゴシック"/>
        <family val="3"/>
        <charset val="128"/>
      </rPr>
      <t>債の増加により上昇傾向にありますが、類似団体平均値と比較すると低い水準で推移しています。
　⑤料金回収率については、令和2年度より予算組みを変更したことに伴う経常費用の大幅減少等により、前年度に引き続き類似団体平均値と比較すると</t>
    </r>
    <r>
      <rPr>
        <sz val="11"/>
        <rFont val="ＭＳ ゴシック"/>
        <family val="3"/>
        <charset val="128"/>
      </rPr>
      <t>高い比率となっています。
　⑥給水原価については、委託費や人件費等の増加により、前年度に比べ9.55円増加していますが、類似団体平均値と比較すると低い数値となっています。
　⑦施設利用率については、泉北水道企業団解散により一日配水能力が低下したため、令和4年度に増加しましたが、その後はほぼ横ばいです。
　⑧有収率については、前年度より微減していますが、老朽管更新工事を進めていることにより5年間ではほぼ横ばいです。</t>
    </r>
    <rPh sb="159" eb="161">
      <t>カンセイ</t>
    </rPh>
    <rPh sb="162" eb="165">
      <t>ネンドマツ</t>
    </rPh>
    <rPh sb="169" eb="171">
      <t>コウジ</t>
    </rPh>
    <rPh sb="171" eb="173">
      <t>ダイキン</t>
    </rPh>
    <rPh sb="175" eb="177">
      <t>トウゴウ</t>
    </rPh>
    <rPh sb="178" eb="179">
      <t>トモナ</t>
    </rPh>
    <rPh sb="180" eb="182">
      <t>タイショク</t>
    </rPh>
    <rPh sb="182" eb="184">
      <t>キュウフ</t>
    </rPh>
    <rPh sb="184" eb="185">
      <t>キン</t>
    </rPh>
    <rPh sb="190" eb="193">
      <t>ミバライキン</t>
    </rPh>
    <rPh sb="194" eb="196">
      <t>ゾウカ</t>
    </rPh>
    <rPh sb="196" eb="197">
      <t>トウ</t>
    </rPh>
    <rPh sb="200" eb="202">
      <t>リュウドウ</t>
    </rPh>
    <rPh sb="202" eb="204">
      <t>フサイ</t>
    </rPh>
    <rPh sb="205" eb="208">
      <t>イチジテキ</t>
    </rPh>
    <rPh sb="209" eb="211">
      <t>ゾウカ</t>
    </rPh>
    <rPh sb="212" eb="213">
      <t>トモナ</t>
    </rPh>
    <rPh sb="225" eb="227">
      <t>ゲンショウ</t>
    </rPh>
    <rPh sb="261" eb="264">
      <t>ハイスイカン</t>
    </rPh>
    <rPh sb="264" eb="266">
      <t>セイビ</t>
    </rPh>
    <rPh sb="416" eb="418">
      <t>イタク</t>
    </rPh>
    <rPh sb="418" eb="419">
      <t>ヒ</t>
    </rPh>
    <rPh sb="420" eb="423">
      <t>ジンケンヒ</t>
    </rPh>
    <rPh sb="425" eb="427">
      <t>ゾウカ</t>
    </rPh>
    <rPh sb="532" eb="533">
      <t>ゴ</t>
    </rPh>
    <rPh sb="536" eb="537">
      <t>ヨコ</t>
    </rPh>
    <rPh sb="593" eb="594">
      <t>ヨコ</t>
    </rPh>
    <phoneticPr fontId="4"/>
  </si>
  <si>
    <t>　①有形固定資産減価償却率については、「高石配水場長寿命化計画」に基づき老朽化等の対策を進めているため、前年度比較で1.66ポイント減となり、減少傾向にあります。
　②管路経年化率については、経済の高度成長期に建設した水道管の老朽化が進み、類似団体平均値との比較においても老朽化が進んでいることが伺えます。老朽管更新計画に基づき平成26年度より工事を進めておりますが、短期スパンでは微増傾向にあります。
　③管路更新率については、老朽管更新事業を60年周期で計画的に実施しているため、類似団体平均値と比較すると高い水準を維持しています。
　令和6年度に関しては、前年度と比べて新設の配水管整備事業が減少したため、前年度比較で0.35ポイント増となりました。</t>
    <rPh sb="281" eb="284">
      <t>ゼンネンド</t>
    </rPh>
    <rPh sb="285" eb="286">
      <t>クラ</t>
    </rPh>
    <rPh sb="288" eb="290">
      <t>シンセツ</t>
    </rPh>
    <rPh sb="291" eb="294">
      <t>ハイスイカン</t>
    </rPh>
    <rPh sb="294" eb="296">
      <t>セイビ</t>
    </rPh>
    <rPh sb="296" eb="298">
      <t>ジギョウ</t>
    </rPh>
    <rPh sb="299" eb="301">
      <t>ゲンショウ</t>
    </rPh>
    <rPh sb="306" eb="309">
      <t>ゼンネンド</t>
    </rPh>
    <rPh sb="309" eb="311">
      <t>ヒカク</t>
    </rPh>
    <rPh sb="320" eb="321">
      <t>ゾウ</t>
    </rPh>
    <phoneticPr fontId="4"/>
  </si>
  <si>
    <t>　令和6年度におきましても引き続き黒字を計上しており、安定した経営を維持していますが、今後、給水人口減少による料金収益の減少や、「老朽管更新計画」や「高石配水場長寿命化計画」に基づく施設の老朽化対策や耐震化に向けた改築・更新などによる多額の費用発生が見込まれます。また、「経営戦略」では令和10年度までは健全な経営が維持できることが見込まれておりますが、その先の10年については経営状況は厳しくなる見込みであるため、令和7年4月から大阪広域水道企業団との事業統合を行いました。安全安心な水を安定的に給水できるような体制づくりをめざし、広域化のメリットを享受して経営基盤及び技術基盤の強化に引き続き努めて参り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</si>
</sst>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データ!$ED$6:$EH$6</c:f>
              <c:numCache>
                <c:formatCode>#,##0.00;"△"#,##0.00;"-"</c:formatCode>
                <c:ptCount val="5"/>
                <c:pt idx="0">
                  <c:v>1.86</c:v>
                </c:pt>
                <c:pt idx="1">
                  <c:v>1.82</c:v>
                </c:pt>
                <c:pt idx="2">
                  <c:v>1.63</c:v>
                </c:pt>
                <c:pt idx="3">
                  <c:v>0.59</c:v>
                </c:pt>
                <c:pt idx="4">
                  <c:v>0.94</c:v>
                </c:pt>
              </c:numCache>
            </c:numRef>
          </c:val>
          <c:extLst>
            <c:ext xmlns:c16="http://schemas.microsoft.com/office/drawing/2014/chart" uri="{C3380CC4-5D6E-409C-BE32-E72D297353CC}">
              <c16:uniqueId val="{00000000-0656-4A25-AC10-02BC578975E2}"/>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c:v>
                </c:pt>
                <c:pt idx="1">
                  <c:v>0.56000000000000005</c:v>
                </c:pt>
                <c:pt idx="2">
                  <c:v>0.6</c:v>
                </c:pt>
                <c:pt idx="3">
                  <c:v>0.53</c:v>
                </c:pt>
                <c:pt idx="4">
                  <c:v>0.54</c:v>
                </c:pt>
              </c:numCache>
            </c:numRef>
          </c:val>
          <c:smooth val="0"/>
          <c:extLst>
            <c:ext xmlns:c16="http://schemas.microsoft.com/office/drawing/2014/chart" uri="{C3380CC4-5D6E-409C-BE32-E72D297353CC}">
              <c16:uniqueId val="{00000001-0656-4A25-AC10-02BC578975E2}"/>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データ!$CL$6:$CP$6</c:f>
              <c:numCache>
                <c:formatCode>#,##0.00;"△"#,##0.00;"-"</c:formatCode>
                <c:ptCount val="5"/>
                <c:pt idx="0">
                  <c:v>49.59</c:v>
                </c:pt>
                <c:pt idx="1">
                  <c:v>47.42</c:v>
                </c:pt>
                <c:pt idx="2">
                  <c:v>56.09</c:v>
                </c:pt>
                <c:pt idx="3">
                  <c:v>55.28</c:v>
                </c:pt>
                <c:pt idx="4">
                  <c:v>55.52</c:v>
                </c:pt>
              </c:numCache>
            </c:numRef>
          </c:val>
          <c:extLst>
            <c:ext xmlns:c16="http://schemas.microsoft.com/office/drawing/2014/chart" uri="{C3380CC4-5D6E-409C-BE32-E72D297353CC}">
              <c16:uniqueId val="{00000000-FC15-401C-A242-9CF8196CB05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59.91</c:v>
                </c:pt>
                <c:pt idx="1">
                  <c:v>59.4</c:v>
                </c:pt>
                <c:pt idx="2">
                  <c:v>59.24</c:v>
                </c:pt>
                <c:pt idx="3">
                  <c:v>58.77</c:v>
                </c:pt>
                <c:pt idx="4">
                  <c:v>59.17</c:v>
                </c:pt>
              </c:numCache>
            </c:numRef>
          </c:val>
          <c:smooth val="0"/>
          <c:extLst>
            <c:ext xmlns:c16="http://schemas.microsoft.com/office/drawing/2014/chart" uri="{C3380CC4-5D6E-409C-BE32-E72D297353CC}">
              <c16:uniqueId val="{00000001-FC15-401C-A242-9CF8196CB05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データ!$CW$6:$DA$6</c:f>
              <c:numCache>
                <c:formatCode>#,##0.00;"△"#,##0.00;"-"</c:formatCode>
                <c:ptCount val="5"/>
                <c:pt idx="0">
                  <c:v>93.26</c:v>
                </c:pt>
                <c:pt idx="1">
                  <c:v>96.2</c:v>
                </c:pt>
                <c:pt idx="2">
                  <c:v>95.94</c:v>
                </c:pt>
                <c:pt idx="3">
                  <c:v>95.54</c:v>
                </c:pt>
                <c:pt idx="4">
                  <c:v>93.79</c:v>
                </c:pt>
              </c:numCache>
            </c:numRef>
          </c:val>
          <c:extLst>
            <c:ext xmlns:c16="http://schemas.microsoft.com/office/drawing/2014/chart" uri="{C3380CC4-5D6E-409C-BE32-E72D297353CC}">
              <c16:uniqueId val="{00000000-2A75-4148-92BE-6288AE6C22AC}"/>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87.26</c:v>
                </c:pt>
                <c:pt idx="1">
                  <c:v>87.57</c:v>
                </c:pt>
                <c:pt idx="2">
                  <c:v>87.26</c:v>
                </c:pt>
                <c:pt idx="3">
                  <c:v>86.95</c:v>
                </c:pt>
                <c:pt idx="4">
                  <c:v>86.58</c:v>
                </c:pt>
              </c:numCache>
            </c:numRef>
          </c:val>
          <c:smooth val="0"/>
          <c:extLst>
            <c:ext xmlns:c16="http://schemas.microsoft.com/office/drawing/2014/chart" uri="{C3380CC4-5D6E-409C-BE32-E72D297353CC}">
              <c16:uniqueId val="{00000001-2A75-4148-92BE-6288AE6C22AC}"/>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データ!$X$6:$AB$6</c:f>
              <c:numCache>
                <c:formatCode>#,##0.00;"△"#,##0.00;"-"</c:formatCode>
                <c:ptCount val="5"/>
                <c:pt idx="0">
                  <c:v>129.84</c:v>
                </c:pt>
                <c:pt idx="1">
                  <c:v>125.73</c:v>
                </c:pt>
                <c:pt idx="2">
                  <c:v>124.45</c:v>
                </c:pt>
                <c:pt idx="3">
                  <c:v>119.36</c:v>
                </c:pt>
                <c:pt idx="4">
                  <c:v>113.9</c:v>
                </c:pt>
              </c:numCache>
            </c:numRef>
          </c:val>
          <c:extLst>
            <c:ext xmlns:c16="http://schemas.microsoft.com/office/drawing/2014/chart" uri="{C3380CC4-5D6E-409C-BE32-E72D297353CC}">
              <c16:uniqueId val="{00000000-55CC-4641-91A4-2DFBD7CFA053}"/>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110.91</c:v>
                </c:pt>
                <c:pt idx="1">
                  <c:v>111.49</c:v>
                </c:pt>
                <c:pt idx="2">
                  <c:v>109.09</c:v>
                </c:pt>
                <c:pt idx="3">
                  <c:v>109.05</c:v>
                </c:pt>
                <c:pt idx="4">
                  <c:v>107.61</c:v>
                </c:pt>
              </c:numCache>
            </c:numRef>
          </c:val>
          <c:smooth val="0"/>
          <c:extLst>
            <c:ext xmlns:c16="http://schemas.microsoft.com/office/drawing/2014/chart" uri="{C3380CC4-5D6E-409C-BE32-E72D297353CC}">
              <c16:uniqueId val="{00000001-55CC-4641-91A4-2DFBD7CFA053}"/>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データ!$DH$6:$DL$6</c:f>
              <c:numCache>
                <c:formatCode>#,##0.00;"△"#,##0.00;"-"</c:formatCode>
                <c:ptCount val="5"/>
                <c:pt idx="0">
                  <c:v>56.39</c:v>
                </c:pt>
                <c:pt idx="1">
                  <c:v>54.88</c:v>
                </c:pt>
                <c:pt idx="2">
                  <c:v>54.05</c:v>
                </c:pt>
                <c:pt idx="3">
                  <c:v>52.97</c:v>
                </c:pt>
                <c:pt idx="4">
                  <c:v>51.31</c:v>
                </c:pt>
              </c:numCache>
            </c:numRef>
          </c:val>
          <c:extLst>
            <c:ext xmlns:c16="http://schemas.microsoft.com/office/drawing/2014/chart" uri="{C3380CC4-5D6E-409C-BE32-E72D297353CC}">
              <c16:uniqueId val="{00000000-D7EE-40A3-B9A7-1E78F4595368}"/>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49.2</c:v>
                </c:pt>
                <c:pt idx="1">
                  <c:v>50.01</c:v>
                </c:pt>
                <c:pt idx="2">
                  <c:v>50.99</c:v>
                </c:pt>
                <c:pt idx="3">
                  <c:v>51.79</c:v>
                </c:pt>
                <c:pt idx="4">
                  <c:v>52.02</c:v>
                </c:pt>
              </c:numCache>
            </c:numRef>
          </c:val>
          <c:smooth val="0"/>
          <c:extLst>
            <c:ext xmlns:c16="http://schemas.microsoft.com/office/drawing/2014/chart" uri="{C3380CC4-5D6E-409C-BE32-E72D297353CC}">
              <c16:uniqueId val="{00000001-D7EE-40A3-B9A7-1E78F4595368}"/>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データ!$DS$6:$DW$6</c:f>
              <c:numCache>
                <c:formatCode>#,##0.00;"△"#,##0.00;"-"</c:formatCode>
                <c:ptCount val="5"/>
                <c:pt idx="0">
                  <c:v>34.01</c:v>
                </c:pt>
                <c:pt idx="1">
                  <c:v>35.020000000000003</c:v>
                </c:pt>
                <c:pt idx="2">
                  <c:v>35.14</c:v>
                </c:pt>
                <c:pt idx="3">
                  <c:v>35.049999999999997</c:v>
                </c:pt>
                <c:pt idx="4">
                  <c:v>35.18</c:v>
                </c:pt>
              </c:numCache>
            </c:numRef>
          </c:val>
          <c:extLst>
            <c:ext xmlns:c16="http://schemas.microsoft.com/office/drawing/2014/chart" uri="{C3380CC4-5D6E-409C-BE32-E72D297353CC}">
              <c16:uniqueId val="{00000000-A259-446D-A289-21E2E666C15E}"/>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18.329999999999998</c:v>
                </c:pt>
                <c:pt idx="1">
                  <c:v>20.27</c:v>
                </c:pt>
                <c:pt idx="2">
                  <c:v>21.69</c:v>
                </c:pt>
                <c:pt idx="3">
                  <c:v>23.19</c:v>
                </c:pt>
                <c:pt idx="4">
                  <c:v>24.61</c:v>
                </c:pt>
              </c:numCache>
            </c:numRef>
          </c:val>
          <c:smooth val="0"/>
          <c:extLst>
            <c:ext xmlns:c16="http://schemas.microsoft.com/office/drawing/2014/chart" uri="{C3380CC4-5D6E-409C-BE32-E72D297353CC}">
              <c16:uniqueId val="{00000001-A259-446D-A289-21E2E666C15E}"/>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1A3-41E3-95F8-F35636875EA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0.92</c:v>
                </c:pt>
                <c:pt idx="1">
                  <c:v>0.87</c:v>
                </c:pt>
                <c:pt idx="2">
                  <c:v>0.93</c:v>
                </c:pt>
                <c:pt idx="3">
                  <c:v>1.02</c:v>
                </c:pt>
                <c:pt idx="4">
                  <c:v>1.24</c:v>
                </c:pt>
              </c:numCache>
            </c:numRef>
          </c:val>
          <c:smooth val="0"/>
          <c:extLst>
            <c:ext xmlns:c16="http://schemas.microsoft.com/office/drawing/2014/chart" uri="{C3380CC4-5D6E-409C-BE32-E72D297353CC}">
              <c16:uniqueId val="{00000001-41A3-41E3-95F8-F35636875EA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データ!$AT$6:$AX$6</c:f>
              <c:numCache>
                <c:formatCode>#,##0.00;"△"#,##0.00;"-"</c:formatCode>
                <c:ptCount val="5"/>
                <c:pt idx="0">
                  <c:v>421.53</c:v>
                </c:pt>
                <c:pt idx="1">
                  <c:v>483.83</c:v>
                </c:pt>
                <c:pt idx="2">
                  <c:v>587.14</c:v>
                </c:pt>
                <c:pt idx="3">
                  <c:v>640.59</c:v>
                </c:pt>
                <c:pt idx="4">
                  <c:v>399.17</c:v>
                </c:pt>
              </c:numCache>
            </c:numRef>
          </c:val>
          <c:extLst>
            <c:ext xmlns:c16="http://schemas.microsoft.com/office/drawing/2014/chart" uri="{C3380CC4-5D6E-409C-BE32-E72D297353CC}">
              <c16:uniqueId val="{00000000-E535-49D8-8053-F0FBAE4E4CC1}"/>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350.79</c:v>
                </c:pt>
                <c:pt idx="1">
                  <c:v>354.57</c:v>
                </c:pt>
                <c:pt idx="2">
                  <c:v>357.74</c:v>
                </c:pt>
                <c:pt idx="3">
                  <c:v>344.88</c:v>
                </c:pt>
                <c:pt idx="4">
                  <c:v>326.02</c:v>
                </c:pt>
              </c:numCache>
            </c:numRef>
          </c:val>
          <c:smooth val="0"/>
          <c:extLst>
            <c:ext xmlns:c16="http://schemas.microsoft.com/office/drawing/2014/chart" uri="{C3380CC4-5D6E-409C-BE32-E72D297353CC}">
              <c16:uniqueId val="{00000001-E535-49D8-8053-F0FBAE4E4CC1}"/>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データ!$BE$6:$BI$6</c:f>
              <c:numCache>
                <c:formatCode>#,##0.00;"△"#,##0.00;"-"</c:formatCode>
                <c:ptCount val="5"/>
                <c:pt idx="0">
                  <c:v>164.65</c:v>
                </c:pt>
                <c:pt idx="1">
                  <c:v>167.64</c:v>
                </c:pt>
                <c:pt idx="2">
                  <c:v>178.38</c:v>
                </c:pt>
                <c:pt idx="3">
                  <c:v>193.63</c:v>
                </c:pt>
                <c:pt idx="4">
                  <c:v>214.91</c:v>
                </c:pt>
              </c:numCache>
            </c:numRef>
          </c:val>
          <c:extLst>
            <c:ext xmlns:c16="http://schemas.microsoft.com/office/drawing/2014/chart" uri="{C3380CC4-5D6E-409C-BE32-E72D297353CC}">
              <c16:uniqueId val="{00000000-42AE-46A7-9DDE-CC75D419BD6C}"/>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322.92</c:v>
                </c:pt>
                <c:pt idx="1">
                  <c:v>303.45999999999998</c:v>
                </c:pt>
                <c:pt idx="2">
                  <c:v>307.27999999999997</c:v>
                </c:pt>
                <c:pt idx="3">
                  <c:v>304.02</c:v>
                </c:pt>
                <c:pt idx="4">
                  <c:v>300.54000000000002</c:v>
                </c:pt>
              </c:numCache>
            </c:numRef>
          </c:val>
          <c:smooth val="0"/>
          <c:extLst>
            <c:ext xmlns:c16="http://schemas.microsoft.com/office/drawing/2014/chart" uri="{C3380CC4-5D6E-409C-BE32-E72D297353CC}">
              <c16:uniqueId val="{00000001-42AE-46A7-9DDE-CC75D419BD6C}"/>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データ!$BP$6:$BT$6</c:f>
              <c:numCache>
                <c:formatCode>#,##0.00;"△"#,##0.00;"-"</c:formatCode>
                <c:ptCount val="5"/>
                <c:pt idx="0">
                  <c:v>117.08</c:v>
                </c:pt>
                <c:pt idx="1">
                  <c:v>119.64</c:v>
                </c:pt>
                <c:pt idx="2">
                  <c:v>118</c:v>
                </c:pt>
                <c:pt idx="3">
                  <c:v>112.4</c:v>
                </c:pt>
                <c:pt idx="4">
                  <c:v>105.12</c:v>
                </c:pt>
              </c:numCache>
            </c:numRef>
          </c:val>
          <c:extLst>
            <c:ext xmlns:c16="http://schemas.microsoft.com/office/drawing/2014/chart" uri="{C3380CC4-5D6E-409C-BE32-E72D297353CC}">
              <c16:uniqueId val="{00000000-1CCF-4817-99B4-4B33C61EE5BB}"/>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100.85</c:v>
                </c:pt>
                <c:pt idx="1">
                  <c:v>103.79</c:v>
                </c:pt>
                <c:pt idx="2">
                  <c:v>98.3</c:v>
                </c:pt>
                <c:pt idx="3">
                  <c:v>98.89</c:v>
                </c:pt>
                <c:pt idx="4">
                  <c:v>99.25</c:v>
                </c:pt>
              </c:numCache>
            </c:numRef>
          </c:val>
          <c:smooth val="0"/>
          <c:extLst>
            <c:ext xmlns:c16="http://schemas.microsoft.com/office/drawing/2014/chart" uri="{C3380CC4-5D6E-409C-BE32-E72D297353CC}">
              <c16:uniqueId val="{00000001-1CCF-4817-99B4-4B33C61EE5BB}"/>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37987</c:v>
                </c:pt>
                <c:pt idx="3">
                  <c:v>38353</c:v>
                </c:pt>
                <c:pt idx="4">
                  <c:v>38718</c:v>
                </c:pt>
              </c:numCache>
            </c:numRef>
          </c:cat>
          <c:val>
            <c:numRef>
              <c:f>データ!$CA$6:$CE$6</c:f>
              <c:numCache>
                <c:formatCode>#,##0.00;"△"#,##0.00;"-"</c:formatCode>
                <c:ptCount val="5"/>
                <c:pt idx="0">
                  <c:v>138.27000000000001</c:v>
                </c:pt>
                <c:pt idx="1">
                  <c:v>145</c:v>
                </c:pt>
                <c:pt idx="2">
                  <c:v>147.35</c:v>
                </c:pt>
                <c:pt idx="3">
                  <c:v>153.94999999999999</c:v>
                </c:pt>
                <c:pt idx="4">
                  <c:v>163.5</c:v>
                </c:pt>
              </c:numCache>
            </c:numRef>
          </c:val>
          <c:extLst>
            <c:ext xmlns:c16="http://schemas.microsoft.com/office/drawing/2014/chart" uri="{C3380CC4-5D6E-409C-BE32-E72D297353CC}">
              <c16:uniqueId val="{00000000-7FAF-4FC6-9470-624E8BB5EA4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167.1</c:v>
                </c:pt>
                <c:pt idx="1">
                  <c:v>167.86</c:v>
                </c:pt>
                <c:pt idx="2">
                  <c:v>173.68</c:v>
                </c:pt>
                <c:pt idx="3">
                  <c:v>174.52</c:v>
                </c:pt>
                <c:pt idx="4">
                  <c:v>178.92</c:v>
                </c:pt>
              </c:numCache>
            </c:numRef>
          </c:val>
          <c:smooth val="0"/>
          <c:extLst>
            <c:ext xmlns:c16="http://schemas.microsoft.com/office/drawing/2014/chart" uri="{C3380CC4-5D6E-409C-BE32-E72D297353CC}">
              <c16:uniqueId val="{00000001-7FAF-4FC6-9470-624E8BB5EA4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【107.26】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【239.69】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【264.86】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【181.66】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【97.59】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66" sqref="BL66:BZ82"/>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高石市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4"/>
      <c r="AE6" s="74"/>
      <c r="AF6" s="74"/>
      <c r="AG6" s="74"/>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5"/>
      <c r="D7" s="45"/>
      <c r="E7" s="45"/>
      <c r="F7" s="45"/>
      <c r="G7" s="45"/>
      <c r="H7" s="45"/>
      <c r="I7" s="44" t="s">
        <v>2</v>
      </c>
      <c r="J7" s="45"/>
      <c r="K7" s="45"/>
      <c r="L7" s="45"/>
      <c r="M7" s="45"/>
      <c r="N7" s="45"/>
      <c r="O7" s="63"/>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5" t="s">
        <v>9</v>
      </c>
      <c r="BM7" s="76"/>
      <c r="BN7" s="76"/>
      <c r="BO7" s="76"/>
      <c r="BP7" s="76"/>
      <c r="BQ7" s="76"/>
      <c r="BR7" s="76"/>
      <c r="BS7" s="76"/>
      <c r="BT7" s="76"/>
      <c r="BU7" s="76"/>
      <c r="BV7" s="76"/>
      <c r="BW7" s="76"/>
      <c r="BX7" s="76"/>
      <c r="BY7" s="77"/>
    </row>
    <row r="8" spans="1:78" ht="18.75" customHeight="1" x14ac:dyDescent="0.2">
      <c r="A8" s="2"/>
      <c r="B8" s="68" t="str">
        <f>データ!$I$6</f>
        <v>法適用</v>
      </c>
      <c r="C8" s="69"/>
      <c r="D8" s="69"/>
      <c r="E8" s="69"/>
      <c r="F8" s="69"/>
      <c r="G8" s="69"/>
      <c r="H8" s="69"/>
      <c r="I8" s="68" t="str">
        <f>データ!$J$6</f>
        <v>水道事業</v>
      </c>
      <c r="J8" s="69"/>
      <c r="K8" s="69"/>
      <c r="L8" s="69"/>
      <c r="M8" s="69"/>
      <c r="N8" s="69"/>
      <c r="O8" s="70"/>
      <c r="P8" s="71" t="str">
        <f>データ!$K$6</f>
        <v>末端給水事業</v>
      </c>
      <c r="Q8" s="71"/>
      <c r="R8" s="71"/>
      <c r="S8" s="71"/>
      <c r="T8" s="71"/>
      <c r="U8" s="71"/>
      <c r="V8" s="71"/>
      <c r="W8" s="71" t="str">
        <f>データ!$L$6</f>
        <v>A4</v>
      </c>
      <c r="X8" s="71"/>
      <c r="Y8" s="71"/>
      <c r="Z8" s="71"/>
      <c r="AA8" s="71"/>
      <c r="AB8" s="71"/>
      <c r="AC8" s="71"/>
      <c r="AD8" s="71" t="str">
        <f>データ!$M$6</f>
        <v>非設置</v>
      </c>
      <c r="AE8" s="71"/>
      <c r="AF8" s="71"/>
      <c r="AG8" s="71"/>
      <c r="AH8" s="71"/>
      <c r="AI8" s="71"/>
      <c r="AJ8" s="71"/>
      <c r="AK8" s="2"/>
      <c r="AL8" s="62">
        <f>データ!$R$6</f>
        <v>55968</v>
      </c>
      <c r="AM8" s="62"/>
      <c r="AN8" s="62"/>
      <c r="AO8" s="62"/>
      <c r="AP8" s="62"/>
      <c r="AQ8" s="62"/>
      <c r="AR8" s="62"/>
      <c r="AS8" s="62"/>
      <c r="AT8" s="36">
        <f>データ!$S$6</f>
        <v>11.3</v>
      </c>
      <c r="AU8" s="37"/>
      <c r="AV8" s="37"/>
      <c r="AW8" s="37"/>
      <c r="AX8" s="37"/>
      <c r="AY8" s="37"/>
      <c r="AZ8" s="37"/>
      <c r="BA8" s="37"/>
      <c r="BB8" s="51">
        <f>データ!$T$6</f>
        <v>4952.92</v>
      </c>
      <c r="BC8" s="51"/>
      <c r="BD8" s="51"/>
      <c r="BE8" s="51"/>
      <c r="BF8" s="51"/>
      <c r="BG8" s="51"/>
      <c r="BH8" s="51"/>
      <c r="BI8" s="51"/>
      <c r="BJ8" s="3"/>
      <c r="BK8" s="3"/>
      <c r="BL8" s="64" t="s">
        <v>10</v>
      </c>
      <c r="BM8" s="65"/>
      <c r="BN8" s="66" t="s">
        <v>11</v>
      </c>
      <c r="BO8" s="66"/>
      <c r="BP8" s="66"/>
      <c r="BQ8" s="66"/>
      <c r="BR8" s="66"/>
      <c r="BS8" s="66"/>
      <c r="BT8" s="66"/>
      <c r="BU8" s="66"/>
      <c r="BV8" s="66"/>
      <c r="BW8" s="66"/>
      <c r="BX8" s="66"/>
      <c r="BY8" s="67"/>
    </row>
    <row r="9" spans="1:78" ht="18.75" customHeight="1" x14ac:dyDescent="0.2">
      <c r="A9" s="2"/>
      <c r="B9" s="44" t="s">
        <v>12</v>
      </c>
      <c r="C9" s="45"/>
      <c r="D9" s="45"/>
      <c r="E9" s="45"/>
      <c r="F9" s="45"/>
      <c r="G9" s="45"/>
      <c r="H9" s="45"/>
      <c r="I9" s="44" t="s">
        <v>13</v>
      </c>
      <c r="J9" s="45"/>
      <c r="K9" s="45"/>
      <c r="L9" s="45"/>
      <c r="M9" s="45"/>
      <c r="N9" s="45"/>
      <c r="O9" s="63"/>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2">
      <c r="A10" s="2"/>
      <c r="B10" s="36" t="str">
        <f>データ!$N$6</f>
        <v>-</v>
      </c>
      <c r="C10" s="37"/>
      <c r="D10" s="37"/>
      <c r="E10" s="37"/>
      <c r="F10" s="37"/>
      <c r="G10" s="37"/>
      <c r="H10" s="37"/>
      <c r="I10" s="36">
        <f>データ!$O$6</f>
        <v>66.11</v>
      </c>
      <c r="J10" s="37"/>
      <c r="K10" s="37"/>
      <c r="L10" s="37"/>
      <c r="M10" s="37"/>
      <c r="N10" s="37"/>
      <c r="O10" s="61"/>
      <c r="P10" s="51">
        <f>データ!$P$6</f>
        <v>100</v>
      </c>
      <c r="Q10" s="51"/>
      <c r="R10" s="51"/>
      <c r="S10" s="51"/>
      <c r="T10" s="51"/>
      <c r="U10" s="51"/>
      <c r="V10" s="51"/>
      <c r="W10" s="62">
        <f>データ!$Q$6</f>
        <v>2845</v>
      </c>
      <c r="X10" s="62"/>
      <c r="Y10" s="62"/>
      <c r="Z10" s="62"/>
      <c r="AA10" s="62"/>
      <c r="AB10" s="62"/>
      <c r="AC10" s="62"/>
      <c r="AD10" s="2"/>
      <c r="AE10" s="2"/>
      <c r="AF10" s="2"/>
      <c r="AG10" s="2"/>
      <c r="AH10" s="2"/>
      <c r="AI10" s="2"/>
      <c r="AJ10" s="2"/>
      <c r="AK10" s="2"/>
      <c r="AL10" s="62">
        <f>データ!$U$6</f>
        <v>56103</v>
      </c>
      <c r="AM10" s="62"/>
      <c r="AN10" s="62"/>
      <c r="AO10" s="62"/>
      <c r="AP10" s="62"/>
      <c r="AQ10" s="62"/>
      <c r="AR10" s="62"/>
      <c r="AS10" s="62"/>
      <c r="AT10" s="36">
        <f>データ!$V$6</f>
        <v>11.77</v>
      </c>
      <c r="AU10" s="37"/>
      <c r="AV10" s="37"/>
      <c r="AW10" s="37"/>
      <c r="AX10" s="37"/>
      <c r="AY10" s="37"/>
      <c r="AZ10" s="37"/>
      <c r="BA10" s="37"/>
      <c r="BB10" s="51">
        <f>データ!$W$6</f>
        <v>4766.6099999999997</v>
      </c>
      <c r="BC10" s="51"/>
      <c r="BD10" s="51"/>
      <c r="BE10" s="51"/>
      <c r="BF10" s="51"/>
      <c r="BG10" s="51"/>
      <c r="BH10" s="51"/>
      <c r="BI10" s="51"/>
      <c r="BJ10" s="2"/>
      <c r="BK10" s="2"/>
      <c r="BL10" s="52" t="s">
        <v>21</v>
      </c>
      <c r="BM10" s="53"/>
      <c r="BN10" s="54" t="s">
        <v>22</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0" t="s">
        <v>25</v>
      </c>
      <c r="BM14" s="31"/>
      <c r="BN14" s="31"/>
      <c r="BO14" s="31"/>
      <c r="BP14" s="31"/>
      <c r="BQ14" s="31"/>
      <c r="BR14" s="31"/>
      <c r="BS14" s="31"/>
      <c r="BT14" s="31"/>
      <c r="BU14" s="31"/>
      <c r="BV14" s="31"/>
      <c r="BW14" s="31"/>
      <c r="BX14" s="31"/>
      <c r="BY14" s="31"/>
      <c r="BZ14" s="32"/>
    </row>
    <row r="15" spans="1:78" ht="13.5" customHeight="1" x14ac:dyDescent="0.2">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109</v>
      </c>
      <c r="BM16" s="39"/>
      <c r="BN16" s="39"/>
      <c r="BO16" s="39"/>
      <c r="BP16" s="39"/>
      <c r="BQ16" s="39"/>
      <c r="BR16" s="39"/>
      <c r="BS16" s="39"/>
      <c r="BT16" s="39"/>
      <c r="BU16" s="39"/>
      <c r="BV16" s="39"/>
      <c r="BW16" s="39"/>
      <c r="BX16" s="39"/>
      <c r="BY16" s="39"/>
      <c r="BZ16" s="4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86" t="s">
        <v>110</v>
      </c>
      <c r="BM47" s="87"/>
      <c r="BN47" s="87"/>
      <c r="BO47" s="87"/>
      <c r="BP47" s="87"/>
      <c r="BQ47" s="87"/>
      <c r="BR47" s="87"/>
      <c r="BS47" s="87"/>
      <c r="BT47" s="87"/>
      <c r="BU47" s="87"/>
      <c r="BV47" s="87"/>
      <c r="BW47" s="87"/>
      <c r="BX47" s="87"/>
      <c r="BY47" s="87"/>
      <c r="BZ47" s="88"/>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86"/>
      <c r="BM48" s="87"/>
      <c r="BN48" s="87"/>
      <c r="BO48" s="87"/>
      <c r="BP48" s="87"/>
      <c r="BQ48" s="87"/>
      <c r="BR48" s="87"/>
      <c r="BS48" s="87"/>
      <c r="BT48" s="87"/>
      <c r="BU48" s="87"/>
      <c r="BV48" s="87"/>
      <c r="BW48" s="87"/>
      <c r="BX48" s="87"/>
      <c r="BY48" s="87"/>
      <c r="BZ48" s="88"/>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86"/>
      <c r="BM49" s="87"/>
      <c r="BN49" s="87"/>
      <c r="BO49" s="87"/>
      <c r="BP49" s="87"/>
      <c r="BQ49" s="87"/>
      <c r="BR49" s="87"/>
      <c r="BS49" s="87"/>
      <c r="BT49" s="87"/>
      <c r="BU49" s="87"/>
      <c r="BV49" s="87"/>
      <c r="BW49" s="87"/>
      <c r="BX49" s="87"/>
      <c r="BY49" s="87"/>
      <c r="BZ49" s="88"/>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86"/>
      <c r="BM50" s="87"/>
      <c r="BN50" s="87"/>
      <c r="BO50" s="87"/>
      <c r="BP50" s="87"/>
      <c r="BQ50" s="87"/>
      <c r="BR50" s="87"/>
      <c r="BS50" s="87"/>
      <c r="BT50" s="87"/>
      <c r="BU50" s="87"/>
      <c r="BV50" s="87"/>
      <c r="BW50" s="87"/>
      <c r="BX50" s="87"/>
      <c r="BY50" s="87"/>
      <c r="BZ50" s="88"/>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86"/>
      <c r="BM51" s="87"/>
      <c r="BN51" s="87"/>
      <c r="BO51" s="87"/>
      <c r="BP51" s="87"/>
      <c r="BQ51" s="87"/>
      <c r="BR51" s="87"/>
      <c r="BS51" s="87"/>
      <c r="BT51" s="87"/>
      <c r="BU51" s="87"/>
      <c r="BV51" s="87"/>
      <c r="BW51" s="87"/>
      <c r="BX51" s="87"/>
      <c r="BY51" s="87"/>
      <c r="BZ51" s="88"/>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86"/>
      <c r="BM52" s="87"/>
      <c r="BN52" s="87"/>
      <c r="BO52" s="87"/>
      <c r="BP52" s="87"/>
      <c r="BQ52" s="87"/>
      <c r="BR52" s="87"/>
      <c r="BS52" s="87"/>
      <c r="BT52" s="87"/>
      <c r="BU52" s="87"/>
      <c r="BV52" s="87"/>
      <c r="BW52" s="87"/>
      <c r="BX52" s="87"/>
      <c r="BY52" s="87"/>
      <c r="BZ52" s="88"/>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86"/>
      <c r="BM53" s="87"/>
      <c r="BN53" s="87"/>
      <c r="BO53" s="87"/>
      <c r="BP53" s="87"/>
      <c r="BQ53" s="87"/>
      <c r="BR53" s="87"/>
      <c r="BS53" s="87"/>
      <c r="BT53" s="87"/>
      <c r="BU53" s="87"/>
      <c r="BV53" s="87"/>
      <c r="BW53" s="87"/>
      <c r="BX53" s="87"/>
      <c r="BY53" s="87"/>
      <c r="BZ53" s="88"/>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86"/>
      <c r="BM54" s="87"/>
      <c r="BN54" s="87"/>
      <c r="BO54" s="87"/>
      <c r="BP54" s="87"/>
      <c r="BQ54" s="87"/>
      <c r="BR54" s="87"/>
      <c r="BS54" s="87"/>
      <c r="BT54" s="87"/>
      <c r="BU54" s="87"/>
      <c r="BV54" s="87"/>
      <c r="BW54" s="87"/>
      <c r="BX54" s="87"/>
      <c r="BY54" s="87"/>
      <c r="BZ54" s="88"/>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86"/>
      <c r="BM55" s="87"/>
      <c r="BN55" s="87"/>
      <c r="BO55" s="87"/>
      <c r="BP55" s="87"/>
      <c r="BQ55" s="87"/>
      <c r="BR55" s="87"/>
      <c r="BS55" s="87"/>
      <c r="BT55" s="87"/>
      <c r="BU55" s="87"/>
      <c r="BV55" s="87"/>
      <c r="BW55" s="87"/>
      <c r="BX55" s="87"/>
      <c r="BY55" s="87"/>
      <c r="BZ55" s="88"/>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86"/>
      <c r="BM56" s="87"/>
      <c r="BN56" s="87"/>
      <c r="BO56" s="87"/>
      <c r="BP56" s="87"/>
      <c r="BQ56" s="87"/>
      <c r="BR56" s="87"/>
      <c r="BS56" s="87"/>
      <c r="BT56" s="87"/>
      <c r="BU56" s="87"/>
      <c r="BV56" s="87"/>
      <c r="BW56" s="87"/>
      <c r="BX56" s="87"/>
      <c r="BY56" s="87"/>
      <c r="BZ56" s="88"/>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86"/>
      <c r="BM57" s="87"/>
      <c r="BN57" s="87"/>
      <c r="BO57" s="87"/>
      <c r="BP57" s="87"/>
      <c r="BQ57" s="87"/>
      <c r="BR57" s="87"/>
      <c r="BS57" s="87"/>
      <c r="BT57" s="87"/>
      <c r="BU57" s="87"/>
      <c r="BV57" s="87"/>
      <c r="BW57" s="87"/>
      <c r="BX57" s="87"/>
      <c r="BY57" s="87"/>
      <c r="BZ57" s="88"/>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86"/>
      <c r="BM58" s="87"/>
      <c r="BN58" s="87"/>
      <c r="BO58" s="87"/>
      <c r="BP58" s="87"/>
      <c r="BQ58" s="87"/>
      <c r="BR58" s="87"/>
      <c r="BS58" s="87"/>
      <c r="BT58" s="87"/>
      <c r="BU58" s="87"/>
      <c r="BV58" s="87"/>
      <c r="BW58" s="87"/>
      <c r="BX58" s="87"/>
      <c r="BY58" s="87"/>
      <c r="BZ58" s="88"/>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86"/>
      <c r="BM59" s="87"/>
      <c r="BN59" s="87"/>
      <c r="BO59" s="87"/>
      <c r="BP59" s="87"/>
      <c r="BQ59" s="87"/>
      <c r="BR59" s="87"/>
      <c r="BS59" s="87"/>
      <c r="BT59" s="87"/>
      <c r="BU59" s="87"/>
      <c r="BV59" s="87"/>
      <c r="BW59" s="87"/>
      <c r="BX59" s="87"/>
      <c r="BY59" s="87"/>
      <c r="BZ59" s="88"/>
    </row>
    <row r="60" spans="1:78" ht="13.5" customHeight="1" x14ac:dyDescent="0.2">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86"/>
      <c r="BM60" s="87"/>
      <c r="BN60" s="87"/>
      <c r="BO60" s="87"/>
      <c r="BP60" s="87"/>
      <c r="BQ60" s="87"/>
      <c r="BR60" s="87"/>
      <c r="BS60" s="87"/>
      <c r="BT60" s="87"/>
      <c r="BU60" s="87"/>
      <c r="BV60" s="87"/>
      <c r="BW60" s="87"/>
      <c r="BX60" s="87"/>
      <c r="BY60" s="87"/>
      <c r="BZ60" s="88"/>
    </row>
    <row r="61" spans="1:78" ht="13.5" customHeight="1" x14ac:dyDescent="0.2">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86"/>
      <c r="BM61" s="87"/>
      <c r="BN61" s="87"/>
      <c r="BO61" s="87"/>
      <c r="BP61" s="87"/>
      <c r="BQ61" s="87"/>
      <c r="BR61" s="87"/>
      <c r="BS61" s="87"/>
      <c r="BT61" s="87"/>
      <c r="BU61" s="87"/>
      <c r="BV61" s="87"/>
      <c r="BW61" s="87"/>
      <c r="BX61" s="87"/>
      <c r="BY61" s="87"/>
      <c r="BZ61" s="88"/>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86"/>
      <c r="BM62" s="87"/>
      <c r="BN62" s="87"/>
      <c r="BO62" s="87"/>
      <c r="BP62" s="87"/>
      <c r="BQ62" s="87"/>
      <c r="BR62" s="87"/>
      <c r="BS62" s="87"/>
      <c r="BT62" s="87"/>
      <c r="BU62" s="87"/>
      <c r="BV62" s="87"/>
      <c r="BW62" s="87"/>
      <c r="BX62" s="87"/>
      <c r="BY62" s="87"/>
      <c r="BZ62" s="88"/>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86"/>
      <c r="BM63" s="87"/>
      <c r="BN63" s="87"/>
      <c r="BO63" s="87"/>
      <c r="BP63" s="87"/>
      <c r="BQ63" s="87"/>
      <c r="BR63" s="87"/>
      <c r="BS63" s="87"/>
      <c r="BT63" s="87"/>
      <c r="BU63" s="87"/>
      <c r="BV63" s="87"/>
      <c r="BW63" s="87"/>
      <c r="BX63" s="87"/>
      <c r="BY63" s="87"/>
      <c r="BZ63" s="88"/>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86" t="s">
        <v>111</v>
      </c>
      <c r="BM66" s="87"/>
      <c r="BN66" s="87"/>
      <c r="BO66" s="87"/>
      <c r="BP66" s="87"/>
      <c r="BQ66" s="87"/>
      <c r="BR66" s="87"/>
      <c r="BS66" s="87"/>
      <c r="BT66" s="87"/>
      <c r="BU66" s="87"/>
      <c r="BV66" s="87"/>
      <c r="BW66" s="87"/>
      <c r="BX66" s="87"/>
      <c r="BY66" s="87"/>
      <c r="BZ66" s="88"/>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86"/>
      <c r="BM67" s="87"/>
      <c r="BN67" s="87"/>
      <c r="BO67" s="87"/>
      <c r="BP67" s="87"/>
      <c r="BQ67" s="87"/>
      <c r="BR67" s="87"/>
      <c r="BS67" s="87"/>
      <c r="BT67" s="87"/>
      <c r="BU67" s="87"/>
      <c r="BV67" s="87"/>
      <c r="BW67" s="87"/>
      <c r="BX67" s="87"/>
      <c r="BY67" s="87"/>
      <c r="BZ67" s="88"/>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86"/>
      <c r="BM68" s="87"/>
      <c r="BN68" s="87"/>
      <c r="BO68" s="87"/>
      <c r="BP68" s="87"/>
      <c r="BQ68" s="87"/>
      <c r="BR68" s="87"/>
      <c r="BS68" s="87"/>
      <c r="BT68" s="87"/>
      <c r="BU68" s="87"/>
      <c r="BV68" s="87"/>
      <c r="BW68" s="87"/>
      <c r="BX68" s="87"/>
      <c r="BY68" s="87"/>
      <c r="BZ68" s="88"/>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86"/>
      <c r="BM69" s="87"/>
      <c r="BN69" s="87"/>
      <c r="BO69" s="87"/>
      <c r="BP69" s="87"/>
      <c r="BQ69" s="87"/>
      <c r="BR69" s="87"/>
      <c r="BS69" s="87"/>
      <c r="BT69" s="87"/>
      <c r="BU69" s="87"/>
      <c r="BV69" s="87"/>
      <c r="BW69" s="87"/>
      <c r="BX69" s="87"/>
      <c r="BY69" s="87"/>
      <c r="BZ69" s="88"/>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86"/>
      <c r="BM70" s="87"/>
      <c r="BN70" s="87"/>
      <c r="BO70" s="87"/>
      <c r="BP70" s="87"/>
      <c r="BQ70" s="87"/>
      <c r="BR70" s="87"/>
      <c r="BS70" s="87"/>
      <c r="BT70" s="87"/>
      <c r="BU70" s="87"/>
      <c r="BV70" s="87"/>
      <c r="BW70" s="87"/>
      <c r="BX70" s="87"/>
      <c r="BY70" s="87"/>
      <c r="BZ70" s="88"/>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86"/>
      <c r="BM71" s="87"/>
      <c r="BN71" s="87"/>
      <c r="BO71" s="87"/>
      <c r="BP71" s="87"/>
      <c r="BQ71" s="87"/>
      <c r="BR71" s="87"/>
      <c r="BS71" s="87"/>
      <c r="BT71" s="87"/>
      <c r="BU71" s="87"/>
      <c r="BV71" s="87"/>
      <c r="BW71" s="87"/>
      <c r="BX71" s="87"/>
      <c r="BY71" s="87"/>
      <c r="BZ71" s="88"/>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86"/>
      <c r="BM72" s="87"/>
      <c r="BN72" s="87"/>
      <c r="BO72" s="87"/>
      <c r="BP72" s="87"/>
      <c r="BQ72" s="87"/>
      <c r="BR72" s="87"/>
      <c r="BS72" s="87"/>
      <c r="BT72" s="87"/>
      <c r="BU72" s="87"/>
      <c r="BV72" s="87"/>
      <c r="BW72" s="87"/>
      <c r="BX72" s="87"/>
      <c r="BY72" s="87"/>
      <c r="BZ72" s="88"/>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86"/>
      <c r="BM73" s="87"/>
      <c r="BN73" s="87"/>
      <c r="BO73" s="87"/>
      <c r="BP73" s="87"/>
      <c r="BQ73" s="87"/>
      <c r="BR73" s="87"/>
      <c r="BS73" s="87"/>
      <c r="BT73" s="87"/>
      <c r="BU73" s="87"/>
      <c r="BV73" s="87"/>
      <c r="BW73" s="87"/>
      <c r="BX73" s="87"/>
      <c r="BY73" s="87"/>
      <c r="BZ73" s="88"/>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86"/>
      <c r="BM74" s="87"/>
      <c r="BN74" s="87"/>
      <c r="BO74" s="87"/>
      <c r="BP74" s="87"/>
      <c r="BQ74" s="87"/>
      <c r="BR74" s="87"/>
      <c r="BS74" s="87"/>
      <c r="BT74" s="87"/>
      <c r="BU74" s="87"/>
      <c r="BV74" s="87"/>
      <c r="BW74" s="87"/>
      <c r="BX74" s="87"/>
      <c r="BY74" s="87"/>
      <c r="BZ74" s="88"/>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86"/>
      <c r="BM75" s="87"/>
      <c r="BN75" s="87"/>
      <c r="BO75" s="87"/>
      <c r="BP75" s="87"/>
      <c r="BQ75" s="87"/>
      <c r="BR75" s="87"/>
      <c r="BS75" s="87"/>
      <c r="BT75" s="87"/>
      <c r="BU75" s="87"/>
      <c r="BV75" s="87"/>
      <c r="BW75" s="87"/>
      <c r="BX75" s="87"/>
      <c r="BY75" s="87"/>
      <c r="BZ75" s="88"/>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86"/>
      <c r="BM76" s="87"/>
      <c r="BN76" s="87"/>
      <c r="BO76" s="87"/>
      <c r="BP76" s="87"/>
      <c r="BQ76" s="87"/>
      <c r="BR76" s="87"/>
      <c r="BS76" s="87"/>
      <c r="BT76" s="87"/>
      <c r="BU76" s="87"/>
      <c r="BV76" s="87"/>
      <c r="BW76" s="87"/>
      <c r="BX76" s="87"/>
      <c r="BY76" s="87"/>
      <c r="BZ76" s="88"/>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86"/>
      <c r="BM77" s="87"/>
      <c r="BN77" s="87"/>
      <c r="BO77" s="87"/>
      <c r="BP77" s="87"/>
      <c r="BQ77" s="87"/>
      <c r="BR77" s="87"/>
      <c r="BS77" s="87"/>
      <c r="BT77" s="87"/>
      <c r="BU77" s="87"/>
      <c r="BV77" s="87"/>
      <c r="BW77" s="87"/>
      <c r="BX77" s="87"/>
      <c r="BY77" s="87"/>
      <c r="BZ77" s="88"/>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86"/>
      <c r="BM78" s="87"/>
      <c r="BN78" s="87"/>
      <c r="BO78" s="87"/>
      <c r="BP78" s="87"/>
      <c r="BQ78" s="87"/>
      <c r="BR78" s="87"/>
      <c r="BS78" s="87"/>
      <c r="BT78" s="87"/>
      <c r="BU78" s="87"/>
      <c r="BV78" s="87"/>
      <c r="BW78" s="87"/>
      <c r="BX78" s="87"/>
      <c r="BY78" s="87"/>
      <c r="BZ78" s="88"/>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86"/>
      <c r="BM79" s="87"/>
      <c r="BN79" s="87"/>
      <c r="BO79" s="87"/>
      <c r="BP79" s="87"/>
      <c r="BQ79" s="87"/>
      <c r="BR79" s="87"/>
      <c r="BS79" s="87"/>
      <c r="BT79" s="87"/>
      <c r="BU79" s="87"/>
      <c r="BV79" s="87"/>
      <c r="BW79" s="87"/>
      <c r="BX79" s="87"/>
      <c r="BY79" s="87"/>
      <c r="BZ79" s="88"/>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86"/>
      <c r="BM80" s="87"/>
      <c r="BN80" s="87"/>
      <c r="BO80" s="87"/>
      <c r="BP80" s="87"/>
      <c r="BQ80" s="87"/>
      <c r="BR80" s="87"/>
      <c r="BS80" s="87"/>
      <c r="BT80" s="87"/>
      <c r="BU80" s="87"/>
      <c r="BV80" s="87"/>
      <c r="BW80" s="87"/>
      <c r="BX80" s="87"/>
      <c r="BY80" s="87"/>
      <c r="BZ80" s="88"/>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86"/>
      <c r="BM81" s="87"/>
      <c r="BN81" s="87"/>
      <c r="BO81" s="87"/>
      <c r="BP81" s="87"/>
      <c r="BQ81" s="87"/>
      <c r="BR81" s="87"/>
      <c r="BS81" s="87"/>
      <c r="BT81" s="87"/>
      <c r="BU81" s="87"/>
      <c r="BV81" s="87"/>
      <c r="BW81" s="87"/>
      <c r="BX81" s="87"/>
      <c r="BY81" s="87"/>
      <c r="BZ81" s="88"/>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89"/>
      <c r="BM82" s="90"/>
      <c r="BN82" s="90"/>
      <c r="BO82" s="90"/>
      <c r="BP82" s="90"/>
      <c r="BQ82" s="90"/>
      <c r="BR82" s="90"/>
      <c r="BS82" s="90"/>
      <c r="BT82" s="90"/>
      <c r="BU82" s="90"/>
      <c r="BV82" s="90"/>
      <c r="BW82" s="90"/>
      <c r="BX82" s="90"/>
      <c r="BY82" s="90"/>
      <c r="BZ82" s="91"/>
    </row>
    <row r="83" spans="1:78" x14ac:dyDescent="0.2">
      <c r="C83" s="12"/>
    </row>
    <row r="84" spans="1:78" hidden="1" x14ac:dyDescent="0.2">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2">
      <c r="B85" s="13"/>
      <c r="C85" s="13"/>
      <c r="D85" s="13"/>
      <c r="E85" s="13" t="str">
        <f>データ!AH6</f>
        <v>【107.26】</v>
      </c>
      <c r="F85" s="13" t="str">
        <f>データ!AS6</f>
        <v>【1.61】</v>
      </c>
      <c r="G85" s="13" t="str">
        <f>データ!BD6</f>
        <v>【239.69】</v>
      </c>
      <c r="H85" s="13" t="str">
        <f>データ!BO6</f>
        <v>【264.86】</v>
      </c>
      <c r="I85" s="13" t="str">
        <f>データ!BZ6</f>
        <v>【97.59】</v>
      </c>
      <c r="J85" s="13" t="str">
        <f>データ!CK6</f>
        <v>【181.66】</v>
      </c>
      <c r="K85" s="13" t="str">
        <f>データ!CV6</f>
        <v>【60.21】</v>
      </c>
      <c r="L85" s="13" t="str">
        <f>データ!DG6</f>
        <v>【89.21】</v>
      </c>
      <c r="M85" s="13" t="str">
        <f>データ!DR6</f>
        <v>【52.41】</v>
      </c>
      <c r="N85" s="13" t="str">
        <f>データ!EC6</f>
        <v>【26.78】</v>
      </c>
      <c r="O85" s="13" t="str">
        <f>データ!EN6</f>
        <v>【0.59】</v>
      </c>
    </row>
  </sheetData>
  <sheetProtection algorithmName="SHA-512" hashValue="WcMXbzNbTGI1w7A7UhhUlbTy7DyDDitrZXqtI+P8I5uvOpcZOWnukfOErcjSF+1lpk+TVu7Id0Nj+qZqDPSkFw==" saltValue="JkQg9NHLGdxFYqH150EiJw=="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2" x14ac:dyDescent="0.2"/>
  <cols>
    <col min="2" max="144" width="11.88671875" customWidth="1"/>
  </cols>
  <sheetData>
    <row r="1" spans="1:144" x14ac:dyDescent="0.2">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2">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2">
      <c r="A3" s="15" t="s">
        <v>43</v>
      </c>
      <c r="B3" s="16" t="s">
        <v>44</v>
      </c>
      <c r="C3" s="16" t="s">
        <v>45</v>
      </c>
      <c r="D3" s="16" t="s">
        <v>46</v>
      </c>
      <c r="E3" s="16" t="s">
        <v>47</v>
      </c>
      <c r="F3" s="16" t="s">
        <v>48</v>
      </c>
      <c r="G3" s="16" t="s">
        <v>49</v>
      </c>
      <c r="H3" s="79" t="s">
        <v>50</v>
      </c>
      <c r="I3" s="80"/>
      <c r="J3" s="80"/>
      <c r="K3" s="80"/>
      <c r="L3" s="80"/>
      <c r="M3" s="80"/>
      <c r="N3" s="80"/>
      <c r="O3" s="80"/>
      <c r="P3" s="80"/>
      <c r="Q3" s="80"/>
      <c r="R3" s="80"/>
      <c r="S3" s="80"/>
      <c r="T3" s="80"/>
      <c r="U3" s="80"/>
      <c r="V3" s="80"/>
      <c r="W3" s="81"/>
      <c r="X3" s="85" t="s">
        <v>51</v>
      </c>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t="s">
        <v>27</v>
      </c>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row>
    <row r="4" spans="1:144" x14ac:dyDescent="0.2">
      <c r="A4" s="15" t="s">
        <v>52</v>
      </c>
      <c r="B4" s="17"/>
      <c r="C4" s="17"/>
      <c r="D4" s="17"/>
      <c r="E4" s="17"/>
      <c r="F4" s="17"/>
      <c r="G4" s="17"/>
      <c r="H4" s="82"/>
      <c r="I4" s="83"/>
      <c r="J4" s="83"/>
      <c r="K4" s="83"/>
      <c r="L4" s="83"/>
      <c r="M4" s="83"/>
      <c r="N4" s="83"/>
      <c r="O4" s="83"/>
      <c r="P4" s="83"/>
      <c r="Q4" s="83"/>
      <c r="R4" s="83"/>
      <c r="S4" s="83"/>
      <c r="T4" s="83"/>
      <c r="U4" s="83"/>
      <c r="V4" s="83"/>
      <c r="W4" s="84"/>
      <c r="X4" s="78" t="s">
        <v>53</v>
      </c>
      <c r="Y4" s="78"/>
      <c r="Z4" s="78"/>
      <c r="AA4" s="78"/>
      <c r="AB4" s="78"/>
      <c r="AC4" s="78"/>
      <c r="AD4" s="78"/>
      <c r="AE4" s="78"/>
      <c r="AF4" s="78"/>
      <c r="AG4" s="78"/>
      <c r="AH4" s="78"/>
      <c r="AI4" s="78" t="s">
        <v>54</v>
      </c>
      <c r="AJ4" s="78"/>
      <c r="AK4" s="78"/>
      <c r="AL4" s="78"/>
      <c r="AM4" s="78"/>
      <c r="AN4" s="78"/>
      <c r="AO4" s="78"/>
      <c r="AP4" s="78"/>
      <c r="AQ4" s="78"/>
      <c r="AR4" s="78"/>
      <c r="AS4" s="78"/>
      <c r="AT4" s="78" t="s">
        <v>55</v>
      </c>
      <c r="AU4" s="78"/>
      <c r="AV4" s="78"/>
      <c r="AW4" s="78"/>
      <c r="AX4" s="78"/>
      <c r="AY4" s="78"/>
      <c r="AZ4" s="78"/>
      <c r="BA4" s="78"/>
      <c r="BB4" s="78"/>
      <c r="BC4" s="78"/>
      <c r="BD4" s="78"/>
      <c r="BE4" s="78" t="s">
        <v>56</v>
      </c>
      <c r="BF4" s="78"/>
      <c r="BG4" s="78"/>
      <c r="BH4" s="78"/>
      <c r="BI4" s="78"/>
      <c r="BJ4" s="78"/>
      <c r="BK4" s="78"/>
      <c r="BL4" s="78"/>
      <c r="BM4" s="78"/>
      <c r="BN4" s="78"/>
      <c r="BO4" s="78"/>
      <c r="BP4" s="78" t="s">
        <v>57</v>
      </c>
      <c r="BQ4" s="78"/>
      <c r="BR4" s="78"/>
      <c r="BS4" s="78"/>
      <c r="BT4" s="78"/>
      <c r="BU4" s="78"/>
      <c r="BV4" s="78"/>
      <c r="BW4" s="78"/>
      <c r="BX4" s="78"/>
      <c r="BY4" s="78"/>
      <c r="BZ4" s="78"/>
      <c r="CA4" s="78" t="s">
        <v>58</v>
      </c>
      <c r="CB4" s="78"/>
      <c r="CC4" s="78"/>
      <c r="CD4" s="78"/>
      <c r="CE4" s="78"/>
      <c r="CF4" s="78"/>
      <c r="CG4" s="78"/>
      <c r="CH4" s="78"/>
      <c r="CI4" s="78"/>
      <c r="CJ4" s="78"/>
      <c r="CK4" s="78"/>
      <c r="CL4" s="78" t="s">
        <v>59</v>
      </c>
      <c r="CM4" s="78"/>
      <c r="CN4" s="78"/>
      <c r="CO4" s="78"/>
      <c r="CP4" s="78"/>
      <c r="CQ4" s="78"/>
      <c r="CR4" s="78"/>
      <c r="CS4" s="78"/>
      <c r="CT4" s="78"/>
      <c r="CU4" s="78"/>
      <c r="CV4" s="78"/>
      <c r="CW4" s="78" t="s">
        <v>60</v>
      </c>
      <c r="CX4" s="78"/>
      <c r="CY4" s="78"/>
      <c r="CZ4" s="78"/>
      <c r="DA4" s="78"/>
      <c r="DB4" s="78"/>
      <c r="DC4" s="78"/>
      <c r="DD4" s="78"/>
      <c r="DE4" s="78"/>
      <c r="DF4" s="78"/>
      <c r="DG4" s="78"/>
      <c r="DH4" s="78" t="s">
        <v>61</v>
      </c>
      <c r="DI4" s="78"/>
      <c r="DJ4" s="78"/>
      <c r="DK4" s="78"/>
      <c r="DL4" s="78"/>
      <c r="DM4" s="78"/>
      <c r="DN4" s="78"/>
      <c r="DO4" s="78"/>
      <c r="DP4" s="78"/>
      <c r="DQ4" s="78"/>
      <c r="DR4" s="78"/>
      <c r="DS4" s="78" t="s">
        <v>62</v>
      </c>
      <c r="DT4" s="78"/>
      <c r="DU4" s="78"/>
      <c r="DV4" s="78"/>
      <c r="DW4" s="78"/>
      <c r="DX4" s="78"/>
      <c r="DY4" s="78"/>
      <c r="DZ4" s="78"/>
      <c r="EA4" s="78"/>
      <c r="EB4" s="78"/>
      <c r="EC4" s="78"/>
      <c r="ED4" s="78" t="s">
        <v>63</v>
      </c>
      <c r="EE4" s="78"/>
      <c r="EF4" s="78"/>
      <c r="EG4" s="78"/>
      <c r="EH4" s="78"/>
      <c r="EI4" s="78"/>
      <c r="EJ4" s="78"/>
      <c r="EK4" s="78"/>
      <c r="EL4" s="78"/>
      <c r="EM4" s="78"/>
      <c r="EN4" s="78"/>
    </row>
    <row r="5" spans="1:144" x14ac:dyDescent="0.2">
      <c r="A5" s="15" t="s">
        <v>64</v>
      </c>
      <c r="B5" s="18"/>
      <c r="C5" s="18"/>
      <c r="D5" s="18"/>
      <c r="E5" s="18"/>
      <c r="F5" s="18"/>
      <c r="G5" s="18"/>
      <c r="H5" s="19" t="s">
        <v>65</v>
      </c>
      <c r="I5" s="19" t="s">
        <v>66</v>
      </c>
      <c r="J5" s="19" t="s">
        <v>67</v>
      </c>
      <c r="K5" s="19" t="s">
        <v>68</v>
      </c>
      <c r="L5" s="19" t="s">
        <v>69</v>
      </c>
      <c r="M5" s="19" t="s">
        <v>5</v>
      </c>
      <c r="N5" s="19" t="s">
        <v>70</v>
      </c>
      <c r="O5" s="19" t="s">
        <v>71</v>
      </c>
      <c r="P5" s="19" t="s">
        <v>72</v>
      </c>
      <c r="Q5" s="19" t="s">
        <v>73</v>
      </c>
      <c r="R5" s="19" t="s">
        <v>74</v>
      </c>
      <c r="S5" s="19" t="s">
        <v>75</v>
      </c>
      <c r="T5" s="19" t="s">
        <v>76</v>
      </c>
      <c r="U5" s="19" t="s">
        <v>77</v>
      </c>
      <c r="V5" s="19" t="s">
        <v>78</v>
      </c>
      <c r="W5" s="19" t="s">
        <v>79</v>
      </c>
      <c r="X5" s="19" t="s">
        <v>80</v>
      </c>
      <c r="Y5" s="19" t="s">
        <v>81</v>
      </c>
      <c r="Z5" s="19" t="s">
        <v>82</v>
      </c>
      <c r="AA5" s="19" t="s">
        <v>83</v>
      </c>
      <c r="AB5" s="19" t="s">
        <v>84</v>
      </c>
      <c r="AC5" s="19" t="s">
        <v>85</v>
      </c>
      <c r="AD5" s="19" t="s">
        <v>86</v>
      </c>
      <c r="AE5" s="19" t="s">
        <v>87</v>
      </c>
      <c r="AF5" s="19" t="s">
        <v>88</v>
      </c>
      <c r="AG5" s="19" t="s">
        <v>89</v>
      </c>
      <c r="AH5" s="19" t="s">
        <v>29</v>
      </c>
      <c r="AI5" s="19" t="s">
        <v>80</v>
      </c>
      <c r="AJ5" s="19" t="s">
        <v>81</v>
      </c>
      <c r="AK5" s="19" t="s">
        <v>82</v>
      </c>
      <c r="AL5" s="19" t="s">
        <v>83</v>
      </c>
      <c r="AM5" s="19" t="s">
        <v>84</v>
      </c>
      <c r="AN5" s="19" t="s">
        <v>85</v>
      </c>
      <c r="AO5" s="19" t="s">
        <v>86</v>
      </c>
      <c r="AP5" s="19" t="s">
        <v>87</v>
      </c>
      <c r="AQ5" s="19" t="s">
        <v>88</v>
      </c>
      <c r="AR5" s="19" t="s">
        <v>89</v>
      </c>
      <c r="AS5" s="19" t="s">
        <v>90</v>
      </c>
      <c r="AT5" s="19" t="s">
        <v>80</v>
      </c>
      <c r="AU5" s="19" t="s">
        <v>81</v>
      </c>
      <c r="AV5" s="19" t="s">
        <v>82</v>
      </c>
      <c r="AW5" s="19" t="s">
        <v>83</v>
      </c>
      <c r="AX5" s="19" t="s">
        <v>84</v>
      </c>
      <c r="AY5" s="19" t="s">
        <v>85</v>
      </c>
      <c r="AZ5" s="19" t="s">
        <v>86</v>
      </c>
      <c r="BA5" s="19" t="s">
        <v>87</v>
      </c>
      <c r="BB5" s="19" t="s">
        <v>88</v>
      </c>
      <c r="BC5" s="19" t="s">
        <v>89</v>
      </c>
      <c r="BD5" s="19" t="s">
        <v>90</v>
      </c>
      <c r="BE5" s="19" t="s">
        <v>80</v>
      </c>
      <c r="BF5" s="19" t="s">
        <v>81</v>
      </c>
      <c r="BG5" s="19" t="s">
        <v>82</v>
      </c>
      <c r="BH5" s="19" t="s">
        <v>83</v>
      </c>
      <c r="BI5" s="19" t="s">
        <v>84</v>
      </c>
      <c r="BJ5" s="19" t="s">
        <v>85</v>
      </c>
      <c r="BK5" s="19" t="s">
        <v>86</v>
      </c>
      <c r="BL5" s="19" t="s">
        <v>87</v>
      </c>
      <c r="BM5" s="19" t="s">
        <v>88</v>
      </c>
      <c r="BN5" s="19" t="s">
        <v>89</v>
      </c>
      <c r="BO5" s="19" t="s">
        <v>90</v>
      </c>
      <c r="BP5" s="19" t="s">
        <v>80</v>
      </c>
      <c r="BQ5" s="19" t="s">
        <v>81</v>
      </c>
      <c r="BR5" s="19" t="s">
        <v>82</v>
      </c>
      <c r="BS5" s="19" t="s">
        <v>83</v>
      </c>
      <c r="BT5" s="19" t="s">
        <v>84</v>
      </c>
      <c r="BU5" s="19" t="s">
        <v>85</v>
      </c>
      <c r="BV5" s="19" t="s">
        <v>86</v>
      </c>
      <c r="BW5" s="19" t="s">
        <v>87</v>
      </c>
      <c r="BX5" s="19" t="s">
        <v>88</v>
      </c>
      <c r="BY5" s="19" t="s">
        <v>89</v>
      </c>
      <c r="BZ5" s="19" t="s">
        <v>90</v>
      </c>
      <c r="CA5" s="19" t="s">
        <v>80</v>
      </c>
      <c r="CB5" s="19" t="s">
        <v>81</v>
      </c>
      <c r="CC5" s="19" t="s">
        <v>82</v>
      </c>
      <c r="CD5" s="19" t="s">
        <v>83</v>
      </c>
      <c r="CE5" s="19" t="s">
        <v>84</v>
      </c>
      <c r="CF5" s="19" t="s">
        <v>85</v>
      </c>
      <c r="CG5" s="19" t="s">
        <v>86</v>
      </c>
      <c r="CH5" s="19" t="s">
        <v>87</v>
      </c>
      <c r="CI5" s="19" t="s">
        <v>88</v>
      </c>
      <c r="CJ5" s="19" t="s">
        <v>89</v>
      </c>
      <c r="CK5" s="19" t="s">
        <v>90</v>
      </c>
      <c r="CL5" s="19" t="s">
        <v>80</v>
      </c>
      <c r="CM5" s="19" t="s">
        <v>81</v>
      </c>
      <c r="CN5" s="19" t="s">
        <v>82</v>
      </c>
      <c r="CO5" s="19" t="s">
        <v>83</v>
      </c>
      <c r="CP5" s="19" t="s">
        <v>84</v>
      </c>
      <c r="CQ5" s="19" t="s">
        <v>85</v>
      </c>
      <c r="CR5" s="19" t="s">
        <v>86</v>
      </c>
      <c r="CS5" s="19" t="s">
        <v>87</v>
      </c>
      <c r="CT5" s="19" t="s">
        <v>88</v>
      </c>
      <c r="CU5" s="19" t="s">
        <v>89</v>
      </c>
      <c r="CV5" s="19" t="s">
        <v>90</v>
      </c>
      <c r="CW5" s="19" t="s">
        <v>80</v>
      </c>
      <c r="CX5" s="19" t="s">
        <v>81</v>
      </c>
      <c r="CY5" s="19" t="s">
        <v>82</v>
      </c>
      <c r="CZ5" s="19" t="s">
        <v>83</v>
      </c>
      <c r="DA5" s="19" t="s">
        <v>84</v>
      </c>
      <c r="DB5" s="19" t="s">
        <v>85</v>
      </c>
      <c r="DC5" s="19" t="s">
        <v>86</v>
      </c>
      <c r="DD5" s="19" t="s">
        <v>87</v>
      </c>
      <c r="DE5" s="19" t="s">
        <v>88</v>
      </c>
      <c r="DF5" s="19" t="s">
        <v>89</v>
      </c>
      <c r="DG5" s="19" t="s">
        <v>90</v>
      </c>
      <c r="DH5" s="19" t="s">
        <v>80</v>
      </c>
      <c r="DI5" s="19" t="s">
        <v>81</v>
      </c>
      <c r="DJ5" s="19" t="s">
        <v>82</v>
      </c>
      <c r="DK5" s="19" t="s">
        <v>83</v>
      </c>
      <c r="DL5" s="19" t="s">
        <v>84</v>
      </c>
      <c r="DM5" s="19" t="s">
        <v>85</v>
      </c>
      <c r="DN5" s="19" t="s">
        <v>86</v>
      </c>
      <c r="DO5" s="19" t="s">
        <v>87</v>
      </c>
      <c r="DP5" s="19" t="s">
        <v>88</v>
      </c>
      <c r="DQ5" s="19" t="s">
        <v>89</v>
      </c>
      <c r="DR5" s="19" t="s">
        <v>90</v>
      </c>
      <c r="DS5" s="19" t="s">
        <v>80</v>
      </c>
      <c r="DT5" s="19" t="s">
        <v>81</v>
      </c>
      <c r="DU5" s="19" t="s">
        <v>82</v>
      </c>
      <c r="DV5" s="19" t="s">
        <v>83</v>
      </c>
      <c r="DW5" s="19" t="s">
        <v>84</v>
      </c>
      <c r="DX5" s="19" t="s">
        <v>85</v>
      </c>
      <c r="DY5" s="19" t="s">
        <v>86</v>
      </c>
      <c r="DZ5" s="19" t="s">
        <v>87</v>
      </c>
      <c r="EA5" s="19" t="s">
        <v>88</v>
      </c>
      <c r="EB5" s="19" t="s">
        <v>89</v>
      </c>
      <c r="EC5" s="19" t="s">
        <v>90</v>
      </c>
      <c r="ED5" s="19" t="s">
        <v>80</v>
      </c>
      <c r="EE5" s="19" t="s">
        <v>81</v>
      </c>
      <c r="EF5" s="19" t="s">
        <v>82</v>
      </c>
      <c r="EG5" s="19" t="s">
        <v>83</v>
      </c>
      <c r="EH5" s="19" t="s">
        <v>84</v>
      </c>
      <c r="EI5" s="19" t="s">
        <v>85</v>
      </c>
      <c r="EJ5" s="19" t="s">
        <v>86</v>
      </c>
      <c r="EK5" s="19" t="s">
        <v>87</v>
      </c>
      <c r="EL5" s="19" t="s">
        <v>88</v>
      </c>
      <c r="EM5" s="19" t="s">
        <v>89</v>
      </c>
      <c r="EN5" s="19" t="s">
        <v>90</v>
      </c>
    </row>
    <row r="6" spans="1:144" s="23" customFormat="1" x14ac:dyDescent="0.2">
      <c r="A6" s="15" t="s">
        <v>91</v>
      </c>
      <c r="B6" s="20">
        <f>B7</f>
        <v>2024</v>
      </c>
      <c r="C6" s="20">
        <f t="shared" ref="C6:W6" si="3">C7</f>
        <v>272256</v>
      </c>
      <c r="D6" s="20">
        <f t="shared" si="3"/>
        <v>46</v>
      </c>
      <c r="E6" s="20">
        <f t="shared" si="3"/>
        <v>1</v>
      </c>
      <c r="F6" s="20">
        <f t="shared" si="3"/>
        <v>0</v>
      </c>
      <c r="G6" s="20">
        <f t="shared" si="3"/>
        <v>1</v>
      </c>
      <c r="H6" s="20" t="str">
        <f t="shared" si="3"/>
        <v>大阪府　高石市</v>
      </c>
      <c r="I6" s="20" t="str">
        <f t="shared" si="3"/>
        <v>法適用</v>
      </c>
      <c r="J6" s="20" t="str">
        <f t="shared" si="3"/>
        <v>水道事業</v>
      </c>
      <c r="K6" s="20" t="str">
        <f t="shared" si="3"/>
        <v>末端給水事業</v>
      </c>
      <c r="L6" s="20" t="str">
        <f t="shared" si="3"/>
        <v>A4</v>
      </c>
      <c r="M6" s="20" t="str">
        <f t="shared" si="3"/>
        <v>非設置</v>
      </c>
      <c r="N6" s="21" t="str">
        <f t="shared" si="3"/>
        <v>-</v>
      </c>
      <c r="O6" s="21">
        <f t="shared" si="3"/>
        <v>66.11</v>
      </c>
      <c r="P6" s="21">
        <f t="shared" si="3"/>
        <v>100</v>
      </c>
      <c r="Q6" s="21">
        <f t="shared" si="3"/>
        <v>2845</v>
      </c>
      <c r="R6" s="21">
        <f t="shared" si="3"/>
        <v>55968</v>
      </c>
      <c r="S6" s="21">
        <f t="shared" si="3"/>
        <v>11.3</v>
      </c>
      <c r="T6" s="21">
        <f t="shared" si="3"/>
        <v>4952.92</v>
      </c>
      <c r="U6" s="21">
        <f t="shared" si="3"/>
        <v>56103</v>
      </c>
      <c r="V6" s="21">
        <f t="shared" si="3"/>
        <v>11.77</v>
      </c>
      <c r="W6" s="21">
        <f t="shared" si="3"/>
        <v>4766.6099999999997</v>
      </c>
      <c r="X6" s="22">
        <f>IF(X7="",NA(),X7)</f>
        <v>129.84</v>
      </c>
      <c r="Y6" s="22">
        <f t="shared" ref="Y6:AG6" si="4">IF(Y7="",NA(),Y7)</f>
        <v>125.73</v>
      </c>
      <c r="Z6" s="22">
        <f t="shared" si="4"/>
        <v>124.45</v>
      </c>
      <c r="AA6" s="22">
        <f t="shared" si="4"/>
        <v>119.36</v>
      </c>
      <c r="AB6" s="22">
        <f t="shared" si="4"/>
        <v>113.9</v>
      </c>
      <c r="AC6" s="22">
        <f t="shared" si="4"/>
        <v>110.91</v>
      </c>
      <c r="AD6" s="22">
        <f t="shared" si="4"/>
        <v>111.49</v>
      </c>
      <c r="AE6" s="22">
        <f t="shared" si="4"/>
        <v>109.09</v>
      </c>
      <c r="AF6" s="22">
        <f t="shared" si="4"/>
        <v>109.05</v>
      </c>
      <c r="AG6" s="22">
        <f t="shared" si="4"/>
        <v>107.61</v>
      </c>
      <c r="AH6" s="21" t="str">
        <f>IF(AH7="","",IF(AH7="-","【-】","【"&amp;SUBSTITUTE(TEXT(AH7,"#,##0.00"),"-","△")&amp;"】"))</f>
        <v>【107.26】</v>
      </c>
      <c r="AI6" s="21">
        <f>IF(AI7="",NA(),AI7)</f>
        <v>0</v>
      </c>
      <c r="AJ6" s="21">
        <f t="shared" ref="AJ6:AR6" si="5">IF(AJ7="",NA(),AJ7)</f>
        <v>0</v>
      </c>
      <c r="AK6" s="21">
        <f t="shared" si="5"/>
        <v>0</v>
      </c>
      <c r="AL6" s="21">
        <f t="shared" si="5"/>
        <v>0</v>
      </c>
      <c r="AM6" s="21">
        <f t="shared" si="5"/>
        <v>0</v>
      </c>
      <c r="AN6" s="22">
        <f t="shared" si="5"/>
        <v>0.92</v>
      </c>
      <c r="AO6" s="22">
        <f t="shared" si="5"/>
        <v>0.87</v>
      </c>
      <c r="AP6" s="22">
        <f t="shared" si="5"/>
        <v>0.93</v>
      </c>
      <c r="AQ6" s="22">
        <f t="shared" si="5"/>
        <v>1.02</v>
      </c>
      <c r="AR6" s="22">
        <f t="shared" si="5"/>
        <v>1.24</v>
      </c>
      <c r="AS6" s="21" t="str">
        <f>IF(AS7="","",IF(AS7="-","【-】","【"&amp;SUBSTITUTE(TEXT(AS7,"#,##0.00"),"-","△")&amp;"】"))</f>
        <v>【1.61】</v>
      </c>
      <c r="AT6" s="22">
        <f>IF(AT7="",NA(),AT7)</f>
        <v>421.53</v>
      </c>
      <c r="AU6" s="22">
        <f t="shared" ref="AU6:BC6" si="6">IF(AU7="",NA(),AU7)</f>
        <v>483.83</v>
      </c>
      <c r="AV6" s="22">
        <f t="shared" si="6"/>
        <v>587.14</v>
      </c>
      <c r="AW6" s="22">
        <f t="shared" si="6"/>
        <v>640.59</v>
      </c>
      <c r="AX6" s="22">
        <f t="shared" si="6"/>
        <v>399.17</v>
      </c>
      <c r="AY6" s="22">
        <f t="shared" si="6"/>
        <v>350.79</v>
      </c>
      <c r="AZ6" s="22">
        <f t="shared" si="6"/>
        <v>354.57</v>
      </c>
      <c r="BA6" s="22">
        <f t="shared" si="6"/>
        <v>357.74</v>
      </c>
      <c r="BB6" s="22">
        <f t="shared" si="6"/>
        <v>344.88</v>
      </c>
      <c r="BC6" s="22">
        <f t="shared" si="6"/>
        <v>326.02</v>
      </c>
      <c r="BD6" s="21" t="str">
        <f>IF(BD7="","",IF(BD7="-","【-】","【"&amp;SUBSTITUTE(TEXT(BD7,"#,##0.00"),"-","△")&amp;"】"))</f>
        <v>【239.69】</v>
      </c>
      <c r="BE6" s="22">
        <f>IF(BE7="",NA(),BE7)</f>
        <v>164.65</v>
      </c>
      <c r="BF6" s="22">
        <f t="shared" ref="BF6:BN6" si="7">IF(BF7="",NA(),BF7)</f>
        <v>167.64</v>
      </c>
      <c r="BG6" s="22">
        <f t="shared" si="7"/>
        <v>178.38</v>
      </c>
      <c r="BH6" s="22">
        <f t="shared" si="7"/>
        <v>193.63</v>
      </c>
      <c r="BI6" s="22">
        <f t="shared" si="7"/>
        <v>214.91</v>
      </c>
      <c r="BJ6" s="22">
        <f t="shared" si="7"/>
        <v>322.92</v>
      </c>
      <c r="BK6" s="22">
        <f t="shared" si="7"/>
        <v>303.45999999999998</v>
      </c>
      <c r="BL6" s="22">
        <f t="shared" si="7"/>
        <v>307.27999999999997</v>
      </c>
      <c r="BM6" s="22">
        <f t="shared" si="7"/>
        <v>304.02</v>
      </c>
      <c r="BN6" s="22">
        <f t="shared" si="7"/>
        <v>300.54000000000002</v>
      </c>
      <c r="BO6" s="21" t="str">
        <f>IF(BO7="","",IF(BO7="-","【-】","【"&amp;SUBSTITUTE(TEXT(BO7,"#,##0.00"),"-","△")&amp;"】"))</f>
        <v>【264.86】</v>
      </c>
      <c r="BP6" s="22">
        <f>IF(BP7="",NA(),BP7)</f>
        <v>117.08</v>
      </c>
      <c r="BQ6" s="22">
        <f t="shared" ref="BQ6:BY6" si="8">IF(BQ7="",NA(),BQ7)</f>
        <v>119.64</v>
      </c>
      <c r="BR6" s="22">
        <f t="shared" si="8"/>
        <v>118</v>
      </c>
      <c r="BS6" s="22">
        <f t="shared" si="8"/>
        <v>112.4</v>
      </c>
      <c r="BT6" s="22">
        <f t="shared" si="8"/>
        <v>105.12</v>
      </c>
      <c r="BU6" s="22">
        <f t="shared" si="8"/>
        <v>100.85</v>
      </c>
      <c r="BV6" s="22">
        <f t="shared" si="8"/>
        <v>103.79</v>
      </c>
      <c r="BW6" s="22">
        <f t="shared" si="8"/>
        <v>98.3</v>
      </c>
      <c r="BX6" s="22">
        <f t="shared" si="8"/>
        <v>98.89</v>
      </c>
      <c r="BY6" s="22">
        <f t="shared" si="8"/>
        <v>99.25</v>
      </c>
      <c r="BZ6" s="21" t="str">
        <f>IF(BZ7="","",IF(BZ7="-","【-】","【"&amp;SUBSTITUTE(TEXT(BZ7,"#,##0.00"),"-","△")&amp;"】"))</f>
        <v>【97.59】</v>
      </c>
      <c r="CA6" s="22">
        <f>IF(CA7="",NA(),CA7)</f>
        <v>138.27000000000001</v>
      </c>
      <c r="CB6" s="22">
        <f t="shared" ref="CB6:CJ6" si="9">IF(CB7="",NA(),CB7)</f>
        <v>145</v>
      </c>
      <c r="CC6" s="22">
        <f t="shared" si="9"/>
        <v>147.35</v>
      </c>
      <c r="CD6" s="22">
        <f t="shared" si="9"/>
        <v>153.94999999999999</v>
      </c>
      <c r="CE6" s="22">
        <f t="shared" si="9"/>
        <v>163.5</v>
      </c>
      <c r="CF6" s="22">
        <f t="shared" si="9"/>
        <v>167.1</v>
      </c>
      <c r="CG6" s="22">
        <f t="shared" si="9"/>
        <v>167.86</v>
      </c>
      <c r="CH6" s="22">
        <f t="shared" si="9"/>
        <v>173.68</v>
      </c>
      <c r="CI6" s="22">
        <f t="shared" si="9"/>
        <v>174.52</v>
      </c>
      <c r="CJ6" s="22">
        <f t="shared" si="9"/>
        <v>178.92</v>
      </c>
      <c r="CK6" s="21" t="str">
        <f>IF(CK7="","",IF(CK7="-","【-】","【"&amp;SUBSTITUTE(TEXT(CK7,"#,##0.00"),"-","△")&amp;"】"))</f>
        <v>【181.66】</v>
      </c>
      <c r="CL6" s="22">
        <f>IF(CL7="",NA(),CL7)</f>
        <v>49.59</v>
      </c>
      <c r="CM6" s="22">
        <f t="shared" ref="CM6:CU6" si="10">IF(CM7="",NA(),CM7)</f>
        <v>47.42</v>
      </c>
      <c r="CN6" s="22">
        <f t="shared" si="10"/>
        <v>56.09</v>
      </c>
      <c r="CO6" s="22">
        <f t="shared" si="10"/>
        <v>55.28</v>
      </c>
      <c r="CP6" s="22">
        <f t="shared" si="10"/>
        <v>55.52</v>
      </c>
      <c r="CQ6" s="22">
        <f t="shared" si="10"/>
        <v>59.91</v>
      </c>
      <c r="CR6" s="22">
        <f t="shared" si="10"/>
        <v>59.4</v>
      </c>
      <c r="CS6" s="22">
        <f t="shared" si="10"/>
        <v>59.24</v>
      </c>
      <c r="CT6" s="22">
        <f t="shared" si="10"/>
        <v>58.77</v>
      </c>
      <c r="CU6" s="22">
        <f t="shared" si="10"/>
        <v>59.17</v>
      </c>
      <c r="CV6" s="21" t="str">
        <f>IF(CV7="","",IF(CV7="-","【-】","【"&amp;SUBSTITUTE(TEXT(CV7,"#,##0.00"),"-","△")&amp;"】"))</f>
        <v>【60.21】</v>
      </c>
      <c r="CW6" s="22">
        <f>IF(CW7="",NA(),CW7)</f>
        <v>93.26</v>
      </c>
      <c r="CX6" s="22">
        <f t="shared" ref="CX6:DF6" si="11">IF(CX7="",NA(),CX7)</f>
        <v>96.2</v>
      </c>
      <c r="CY6" s="22">
        <f t="shared" si="11"/>
        <v>95.94</v>
      </c>
      <c r="CZ6" s="22">
        <f t="shared" si="11"/>
        <v>95.54</v>
      </c>
      <c r="DA6" s="22">
        <f t="shared" si="11"/>
        <v>93.79</v>
      </c>
      <c r="DB6" s="22">
        <f t="shared" si="11"/>
        <v>87.26</v>
      </c>
      <c r="DC6" s="22">
        <f t="shared" si="11"/>
        <v>87.57</v>
      </c>
      <c r="DD6" s="22">
        <f t="shared" si="11"/>
        <v>87.26</v>
      </c>
      <c r="DE6" s="22">
        <f t="shared" si="11"/>
        <v>86.95</v>
      </c>
      <c r="DF6" s="22">
        <f t="shared" si="11"/>
        <v>86.58</v>
      </c>
      <c r="DG6" s="21" t="str">
        <f>IF(DG7="","",IF(DG7="-","【-】","【"&amp;SUBSTITUTE(TEXT(DG7,"#,##0.00"),"-","△")&amp;"】"))</f>
        <v>【89.21】</v>
      </c>
      <c r="DH6" s="22">
        <f>IF(DH7="",NA(),DH7)</f>
        <v>56.39</v>
      </c>
      <c r="DI6" s="22">
        <f t="shared" ref="DI6:DQ6" si="12">IF(DI7="",NA(),DI7)</f>
        <v>54.88</v>
      </c>
      <c r="DJ6" s="22">
        <f t="shared" si="12"/>
        <v>54.05</v>
      </c>
      <c r="DK6" s="22">
        <f t="shared" si="12"/>
        <v>52.97</v>
      </c>
      <c r="DL6" s="22">
        <f t="shared" si="12"/>
        <v>51.31</v>
      </c>
      <c r="DM6" s="22">
        <f t="shared" si="12"/>
        <v>49.2</v>
      </c>
      <c r="DN6" s="22">
        <f t="shared" si="12"/>
        <v>50.01</v>
      </c>
      <c r="DO6" s="22">
        <f t="shared" si="12"/>
        <v>50.99</v>
      </c>
      <c r="DP6" s="22">
        <f t="shared" si="12"/>
        <v>51.79</v>
      </c>
      <c r="DQ6" s="22">
        <f t="shared" si="12"/>
        <v>52.02</v>
      </c>
      <c r="DR6" s="21" t="str">
        <f>IF(DR7="","",IF(DR7="-","【-】","【"&amp;SUBSTITUTE(TEXT(DR7,"#,##0.00"),"-","△")&amp;"】"))</f>
        <v>【52.41】</v>
      </c>
      <c r="DS6" s="22">
        <f>IF(DS7="",NA(),DS7)</f>
        <v>34.01</v>
      </c>
      <c r="DT6" s="22">
        <f t="shared" ref="DT6:EB6" si="13">IF(DT7="",NA(),DT7)</f>
        <v>35.020000000000003</v>
      </c>
      <c r="DU6" s="22">
        <f t="shared" si="13"/>
        <v>35.14</v>
      </c>
      <c r="DV6" s="22">
        <f t="shared" si="13"/>
        <v>35.049999999999997</v>
      </c>
      <c r="DW6" s="22">
        <f t="shared" si="13"/>
        <v>35.18</v>
      </c>
      <c r="DX6" s="22">
        <f t="shared" si="13"/>
        <v>18.329999999999998</v>
      </c>
      <c r="DY6" s="22">
        <f t="shared" si="13"/>
        <v>20.27</v>
      </c>
      <c r="DZ6" s="22">
        <f t="shared" si="13"/>
        <v>21.69</v>
      </c>
      <c r="EA6" s="22">
        <f t="shared" si="13"/>
        <v>23.19</v>
      </c>
      <c r="EB6" s="22">
        <f t="shared" si="13"/>
        <v>24.61</v>
      </c>
      <c r="EC6" s="21" t="str">
        <f>IF(EC7="","",IF(EC7="-","【-】","【"&amp;SUBSTITUTE(TEXT(EC7,"#,##0.00"),"-","△")&amp;"】"))</f>
        <v>【26.78】</v>
      </c>
      <c r="ED6" s="22">
        <f>IF(ED7="",NA(),ED7)</f>
        <v>1.86</v>
      </c>
      <c r="EE6" s="22">
        <f t="shared" ref="EE6:EM6" si="14">IF(EE7="",NA(),EE7)</f>
        <v>1.82</v>
      </c>
      <c r="EF6" s="22">
        <f t="shared" si="14"/>
        <v>1.63</v>
      </c>
      <c r="EG6" s="22">
        <f t="shared" si="14"/>
        <v>0.59</v>
      </c>
      <c r="EH6" s="22">
        <f t="shared" si="14"/>
        <v>0.94</v>
      </c>
      <c r="EI6" s="22">
        <f t="shared" si="14"/>
        <v>0.6</v>
      </c>
      <c r="EJ6" s="22">
        <f t="shared" si="14"/>
        <v>0.56000000000000005</v>
      </c>
      <c r="EK6" s="22">
        <f t="shared" si="14"/>
        <v>0.6</v>
      </c>
      <c r="EL6" s="22">
        <f t="shared" si="14"/>
        <v>0.53</v>
      </c>
      <c r="EM6" s="22">
        <f t="shared" si="14"/>
        <v>0.54</v>
      </c>
      <c r="EN6" s="21" t="str">
        <f>IF(EN7="","",IF(EN7="-","【-】","【"&amp;SUBSTITUTE(TEXT(EN7,"#,##0.00"),"-","△")&amp;"】"))</f>
        <v>【0.59】</v>
      </c>
    </row>
    <row r="7" spans="1:144" s="23" customFormat="1" x14ac:dyDescent="0.2">
      <c r="A7" s="15"/>
      <c r="B7" s="24">
        <v>2024</v>
      </c>
      <c r="C7" s="24">
        <v>272256</v>
      </c>
      <c r="D7" s="24">
        <v>46</v>
      </c>
      <c r="E7" s="24">
        <v>1</v>
      </c>
      <c r="F7" s="24">
        <v>0</v>
      </c>
      <c r="G7" s="24">
        <v>1</v>
      </c>
      <c r="H7" s="24" t="s">
        <v>92</v>
      </c>
      <c r="I7" s="24" t="s">
        <v>93</v>
      </c>
      <c r="J7" s="24" t="s">
        <v>94</v>
      </c>
      <c r="K7" s="24" t="s">
        <v>95</v>
      </c>
      <c r="L7" s="24" t="s">
        <v>96</v>
      </c>
      <c r="M7" s="24" t="s">
        <v>97</v>
      </c>
      <c r="N7" s="25" t="s">
        <v>98</v>
      </c>
      <c r="O7" s="25">
        <v>66.11</v>
      </c>
      <c r="P7" s="25">
        <v>100</v>
      </c>
      <c r="Q7" s="25">
        <v>2845</v>
      </c>
      <c r="R7" s="25">
        <v>55968</v>
      </c>
      <c r="S7" s="25">
        <v>11.3</v>
      </c>
      <c r="T7" s="25">
        <v>4952.92</v>
      </c>
      <c r="U7" s="25">
        <v>56103</v>
      </c>
      <c r="V7" s="25">
        <v>11.77</v>
      </c>
      <c r="W7" s="25">
        <v>4766.6099999999997</v>
      </c>
      <c r="X7" s="25">
        <v>129.84</v>
      </c>
      <c r="Y7" s="25">
        <v>125.73</v>
      </c>
      <c r="Z7" s="25">
        <v>124.45</v>
      </c>
      <c r="AA7" s="25">
        <v>119.36</v>
      </c>
      <c r="AB7" s="25">
        <v>113.9</v>
      </c>
      <c r="AC7" s="25">
        <v>110.91</v>
      </c>
      <c r="AD7" s="25">
        <v>111.49</v>
      </c>
      <c r="AE7" s="25">
        <v>109.09</v>
      </c>
      <c r="AF7" s="25">
        <v>109.05</v>
      </c>
      <c r="AG7" s="25">
        <v>107.61</v>
      </c>
      <c r="AH7" s="25">
        <v>107.26</v>
      </c>
      <c r="AI7" s="25">
        <v>0</v>
      </c>
      <c r="AJ7" s="25">
        <v>0</v>
      </c>
      <c r="AK7" s="25">
        <v>0</v>
      </c>
      <c r="AL7" s="25">
        <v>0</v>
      </c>
      <c r="AM7" s="25">
        <v>0</v>
      </c>
      <c r="AN7" s="25">
        <v>0.92</v>
      </c>
      <c r="AO7" s="25">
        <v>0.87</v>
      </c>
      <c r="AP7" s="25">
        <v>0.93</v>
      </c>
      <c r="AQ7" s="25">
        <v>1.02</v>
      </c>
      <c r="AR7" s="25">
        <v>1.24</v>
      </c>
      <c r="AS7" s="25">
        <v>1.61</v>
      </c>
      <c r="AT7" s="25">
        <v>421.53</v>
      </c>
      <c r="AU7" s="25">
        <v>483.83</v>
      </c>
      <c r="AV7" s="25">
        <v>587.14</v>
      </c>
      <c r="AW7" s="25">
        <v>640.59</v>
      </c>
      <c r="AX7" s="25">
        <v>399.17</v>
      </c>
      <c r="AY7" s="25">
        <v>350.79</v>
      </c>
      <c r="AZ7" s="25">
        <v>354.57</v>
      </c>
      <c r="BA7" s="25">
        <v>357.74</v>
      </c>
      <c r="BB7" s="25">
        <v>344.88</v>
      </c>
      <c r="BC7" s="25">
        <v>326.02</v>
      </c>
      <c r="BD7" s="25">
        <v>239.69</v>
      </c>
      <c r="BE7" s="25">
        <v>164.65</v>
      </c>
      <c r="BF7" s="25">
        <v>167.64</v>
      </c>
      <c r="BG7" s="25">
        <v>178.38</v>
      </c>
      <c r="BH7" s="25">
        <v>193.63</v>
      </c>
      <c r="BI7" s="25">
        <v>214.91</v>
      </c>
      <c r="BJ7" s="25">
        <v>322.92</v>
      </c>
      <c r="BK7" s="25">
        <v>303.45999999999998</v>
      </c>
      <c r="BL7" s="25">
        <v>307.27999999999997</v>
      </c>
      <c r="BM7" s="25">
        <v>304.02</v>
      </c>
      <c r="BN7" s="25">
        <v>300.54000000000002</v>
      </c>
      <c r="BO7" s="25">
        <v>264.86</v>
      </c>
      <c r="BP7" s="25">
        <v>117.08</v>
      </c>
      <c r="BQ7" s="25">
        <v>119.64</v>
      </c>
      <c r="BR7" s="25">
        <v>118</v>
      </c>
      <c r="BS7" s="25">
        <v>112.4</v>
      </c>
      <c r="BT7" s="25">
        <v>105.12</v>
      </c>
      <c r="BU7" s="25">
        <v>100.85</v>
      </c>
      <c r="BV7" s="25">
        <v>103.79</v>
      </c>
      <c r="BW7" s="25">
        <v>98.3</v>
      </c>
      <c r="BX7" s="25">
        <v>98.89</v>
      </c>
      <c r="BY7" s="25">
        <v>99.25</v>
      </c>
      <c r="BZ7" s="25">
        <v>97.59</v>
      </c>
      <c r="CA7" s="25">
        <v>138.27000000000001</v>
      </c>
      <c r="CB7" s="25">
        <v>145</v>
      </c>
      <c r="CC7" s="25">
        <v>147.35</v>
      </c>
      <c r="CD7" s="25">
        <v>153.94999999999999</v>
      </c>
      <c r="CE7" s="25">
        <v>163.5</v>
      </c>
      <c r="CF7" s="25">
        <v>167.1</v>
      </c>
      <c r="CG7" s="25">
        <v>167.86</v>
      </c>
      <c r="CH7" s="25">
        <v>173.68</v>
      </c>
      <c r="CI7" s="25">
        <v>174.52</v>
      </c>
      <c r="CJ7" s="25">
        <v>178.92</v>
      </c>
      <c r="CK7" s="25">
        <v>181.66</v>
      </c>
      <c r="CL7" s="25">
        <v>49.59</v>
      </c>
      <c r="CM7" s="25">
        <v>47.42</v>
      </c>
      <c r="CN7" s="25">
        <v>56.09</v>
      </c>
      <c r="CO7" s="25">
        <v>55.28</v>
      </c>
      <c r="CP7" s="25">
        <v>55.52</v>
      </c>
      <c r="CQ7" s="25">
        <v>59.91</v>
      </c>
      <c r="CR7" s="25">
        <v>59.4</v>
      </c>
      <c r="CS7" s="25">
        <v>59.24</v>
      </c>
      <c r="CT7" s="25">
        <v>58.77</v>
      </c>
      <c r="CU7" s="25">
        <v>59.17</v>
      </c>
      <c r="CV7" s="25">
        <v>60.21</v>
      </c>
      <c r="CW7" s="25">
        <v>93.26</v>
      </c>
      <c r="CX7" s="25">
        <v>96.2</v>
      </c>
      <c r="CY7" s="25">
        <v>95.94</v>
      </c>
      <c r="CZ7" s="25">
        <v>95.54</v>
      </c>
      <c r="DA7" s="25">
        <v>93.79</v>
      </c>
      <c r="DB7" s="25">
        <v>87.26</v>
      </c>
      <c r="DC7" s="25">
        <v>87.57</v>
      </c>
      <c r="DD7" s="25">
        <v>87.26</v>
      </c>
      <c r="DE7" s="25">
        <v>86.95</v>
      </c>
      <c r="DF7" s="25">
        <v>86.58</v>
      </c>
      <c r="DG7" s="25">
        <v>89.21</v>
      </c>
      <c r="DH7" s="25">
        <v>56.39</v>
      </c>
      <c r="DI7" s="25">
        <v>54.88</v>
      </c>
      <c r="DJ7" s="25">
        <v>54.05</v>
      </c>
      <c r="DK7" s="25">
        <v>52.97</v>
      </c>
      <c r="DL7" s="25">
        <v>51.31</v>
      </c>
      <c r="DM7" s="25">
        <v>49.2</v>
      </c>
      <c r="DN7" s="25">
        <v>50.01</v>
      </c>
      <c r="DO7" s="25">
        <v>50.99</v>
      </c>
      <c r="DP7" s="25">
        <v>51.79</v>
      </c>
      <c r="DQ7" s="25">
        <v>52.02</v>
      </c>
      <c r="DR7" s="25">
        <v>52.41</v>
      </c>
      <c r="DS7" s="25">
        <v>34.01</v>
      </c>
      <c r="DT7" s="25">
        <v>35.020000000000003</v>
      </c>
      <c r="DU7" s="25">
        <v>35.14</v>
      </c>
      <c r="DV7" s="25">
        <v>35.049999999999997</v>
      </c>
      <c r="DW7" s="25">
        <v>35.18</v>
      </c>
      <c r="DX7" s="25">
        <v>18.329999999999998</v>
      </c>
      <c r="DY7" s="25">
        <v>20.27</v>
      </c>
      <c r="DZ7" s="25">
        <v>21.69</v>
      </c>
      <c r="EA7" s="25">
        <v>23.19</v>
      </c>
      <c r="EB7" s="25">
        <v>24.61</v>
      </c>
      <c r="EC7" s="25">
        <v>26.78</v>
      </c>
      <c r="ED7" s="25">
        <v>1.86</v>
      </c>
      <c r="EE7" s="25">
        <v>1.82</v>
      </c>
      <c r="EF7" s="25">
        <v>1.63</v>
      </c>
      <c r="EG7" s="25">
        <v>0.59</v>
      </c>
      <c r="EH7" s="25">
        <v>0.94</v>
      </c>
      <c r="EI7" s="25">
        <v>0.6</v>
      </c>
      <c r="EJ7" s="25">
        <v>0.56000000000000005</v>
      </c>
      <c r="EK7" s="25">
        <v>0.6</v>
      </c>
      <c r="EL7" s="25">
        <v>0.53</v>
      </c>
      <c r="EM7" s="25">
        <v>0.54</v>
      </c>
      <c r="EN7" s="25">
        <v>0.59</v>
      </c>
    </row>
    <row r="8" spans="1:144" x14ac:dyDescent="0.2">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2">
      <c r="A9" s="28"/>
      <c r="B9" s="28" t="s">
        <v>99</v>
      </c>
      <c r="C9" s="28" t="s">
        <v>100</v>
      </c>
      <c r="D9" s="28" t="s">
        <v>101</v>
      </c>
      <c r="E9" s="28" t="s">
        <v>102</v>
      </c>
      <c r="F9" s="28" t="s">
        <v>103</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2">
      <c r="A10" s="28" t="s">
        <v>44</v>
      </c>
      <c r="B10" s="29">
        <f>DATEVALUE($B7-B11&amp;"/1/"&amp;B12)</f>
        <v>37257</v>
      </c>
      <c r="C10" s="29">
        <f t="shared" ref="C10:F10" si="15">DATEVALUE($B7-C11&amp;"/1/"&amp;C12)</f>
        <v>37622</v>
      </c>
      <c r="D10" s="29">
        <f t="shared" si="15"/>
        <v>37987</v>
      </c>
      <c r="E10" s="29">
        <f t="shared" si="15"/>
        <v>38353</v>
      </c>
      <c r="F10" s="29">
        <f t="shared" si="15"/>
        <v>38718</v>
      </c>
    </row>
    <row r="11" spans="1:144" x14ac:dyDescent="0.2">
      <c r="B11">
        <v>22</v>
      </c>
      <c r="C11">
        <v>21</v>
      </c>
      <c r="D11">
        <v>20</v>
      </c>
      <c r="E11">
        <v>19</v>
      </c>
      <c r="F11">
        <v>18</v>
      </c>
      <c r="G11" t="s">
        <v>104</v>
      </c>
    </row>
    <row r="12" spans="1:144" x14ac:dyDescent="0.2">
      <c r="B12">
        <v>1</v>
      </c>
      <c r="C12">
        <v>1</v>
      </c>
      <c r="D12">
        <v>1</v>
      </c>
      <c r="E12">
        <v>1</v>
      </c>
      <c r="F12">
        <v>1</v>
      </c>
      <c r="G12" t="s">
        <v>105</v>
      </c>
    </row>
    <row r="13" spans="1:144" x14ac:dyDescent="0.2">
      <c r="B13" t="s">
        <v>106</v>
      </c>
      <c r="C13" t="s">
        <v>106</v>
      </c>
      <c r="D13" t="s">
        <v>106</v>
      </c>
      <c r="E13" t="s">
        <v>106</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中村　友哉</cp:lastModifiedBy>
  <cp:lastPrinted>2026-01-26T00:11:03Z</cp:lastPrinted>
  <dcterms:created xsi:type="dcterms:W3CDTF">2025-12-12T09:19:47Z</dcterms:created>
  <dcterms:modified xsi:type="dcterms:W3CDTF">2026-02-03T06:25:28Z</dcterms:modified>
  <cp:category/>
</cp:coreProperties>
</file>