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9C143830-52F7-4F43-B7C4-546399F32636}" xr6:coauthVersionLast="47" xr6:coauthVersionMax="47" xr10:uidLastSave="{00000000-0000-0000-0000-000000000000}"/>
  <workbookProtection workbookAlgorithmName="SHA-512" workbookHashValue="ChbJUrpL2usOn6SCU8XKDsf5dI9C+8vmSqtG8N7OH9N5oq98wA28Vsz7dk57Dt013xwGox0XIsJZHVfkBecybA==" workbookSaltValue="ZYyQG+SihYrUgqSQMaWH2A==" workbookSpinCount="100000" lockStructure="1"/>
  <bookViews>
    <workbookView xWindow="-108" yWindow="-108" windowWidth="23256" windowHeight="1389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I85" i="4"/>
  <c r="G85" i="4"/>
  <c r="F85" i="4"/>
  <c r="E85" i="4"/>
  <c r="AT10" i="4"/>
  <c r="AL10" i="4"/>
  <c r="I10" i="4"/>
  <c r="AL8" i="4"/>
  <c r="P8" i="4"/>
  <c r="I8" i="4"/>
</calcChain>
</file>

<file path=xl/sharedStrings.xml><?xml version="1.0" encoding="utf-8"?>
<sst xmlns="http://schemas.openxmlformats.org/spreadsheetml/2006/main" count="236" uniqueCount="115">
  <si>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</si>
  <si>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</si>
  <si>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</si>
  <si>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</si>
  <si>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</si>
  <si>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</si>
  <si>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</si>
  <si>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</si>
  <si>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</si>
  <si>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</si>
  <si>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</si>
  <si>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</si>
  <si>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</si>
  <si>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</si>
  <si>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</si>
  <si>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</si>
  <si>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</si>
  <si>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</si>
  <si>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</si>
  <si>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</si>
  <si>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</si>
  <si>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</si>
  <si>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</si>
  <si>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</si>
  <si>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</si>
  <si>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</si>
  <si>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</si>
  <si>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</si>
  <si>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</si>
  <si>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</si>
  <si>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</si>
  <si>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</si>
  <si>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</si>
  <si>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</si>
  <si>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</si>
  <si>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</si>
  <si>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</si>
  <si>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</si>
  <si>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</si>
  <si>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</si>
  <si>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</si>
  <si>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</si>
  <si>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</si>
  <si>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</si>
  <si>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</si>
  <si>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</si>
  <si>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</si>
  <si>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</si>
  <si>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</si>
  <si>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</si>
  <si>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</si>
  <si>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</si>
  <si>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</si>
  <si>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</si>
  <si>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</si>
  <si>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</si>
  <si>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</si>
  <si>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</si>
  <si>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</si>
  <si>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</si>
  <si>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</si>
  <si>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</si>
  <si>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</si>
  <si>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</si>
  <si>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</si>
  <si>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</si>
  <si>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</si>
  <si>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</si>
  <si>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</si>
  <si>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</si>
  <si>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</si>
  <si>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</si>
  <si>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</si>
  <si>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</si>
  <si>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</si>
  <si>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</si>
  <si>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</si>
  <si>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</si>
  <si>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</si>
  <si>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</si>
  <si>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</si>
  <si>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</si>
  <si>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</si>
  <si>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</si>
  <si>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</si>
  <si>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</si>
  <si>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</si>
  <si>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</si>
  <si>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</si>
  <si>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</si>
  <si>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</si>
  <si>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</si>
  <si>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</si>
  <si>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</si>
  <si>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</si>
  <si>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</si>
  <si>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柏原市</t>
  </si>
  <si>
    <t>法適用</t>
  </si>
  <si>
    <t>下水道事業</t>
  </si>
  <si>
    <t>公共下水道</t>
  </si>
  <si>
    <t>Bb1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</si>
  <si>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</si>
  <si>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</si>
  <si>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</si>
  <si>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</si>
  <si>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</si>
  <si>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</si>
  <si>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</si>
  <si>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</si>
  <si>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</si>
  <si>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</si>
  <si>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</si>
  <si>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平成26年度の使用料改定により、平成27年度以降は経常利益を確保することができています。しかし、人口減少などにより、使用料収益の減少が続くことが予想され、また下水道施設の老朽化などに伴う費用も増加してくることから、今後、経営状況はより厳しいものになると考えられます。
　そのような状況を見据え、令和元年度には下水道施設の更新時期の最適化や費用の平準化を図ったストックマネジメント計画を策定しました。さらに、令和2年度には中長期的な経営の基本計画である経営戦略を策定しました。
　これらの計画に基づき、今後も計画的かつ効率的に事業を推進し、健全な事業運営に取り組んでまいります。</t>
    <phoneticPr fontId="4"/>
  </si>
  <si>
    <t>　①有形固定資産減価償却率については、管渠等の資産の償却により、毎年２ポイント程度増加しています。
　②管渠老朽化率については、法定耐用年数を経過した管渠が1.16％となりましたが、本市はまだ比較的新しい管渠が多いことから、定期的な点検・調査により計画的な更新に取り組んでいます。</t>
    <phoneticPr fontId="4"/>
  </si>
  <si>
    <t>　①経常収支比率については、105.16％と前年度に引き続き100％を上回り、経常利益を確保できています。しかし、本市は流域下水道の上流に位置する地理的な理由により、下水道整備への着手が後発となったことから、他団体と比べて企業債償還の進捗が遅れています。未償還企業債が比較的多く、毎年の企業債償還額が多いことから、③流動比率が類似団体と比べて低く、④企業債残高対事業規模比率についても、依然として類似団体よりも高い数値となっており、資金的に厳しい経営となっています。
　⑥汚水処理原価についても前述の通り未償還企業債が比較的多いことから支払利息が多く、類似団体と比べて高い金額となっています。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</si>
</sst>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formatCode="#,##0.00;&quot;△&quot;#,##0.00">
                  <c:v>0</c:v>
                </c:pt>
                <c:pt idx="1">
                  <c:v>0.01</c:v>
                </c:pt>
                <c:pt idx="2" formatCode="#,##0.00;&quot;△&quot;#,##0.00">
                  <c:v>0</c:v>
                </c:pt>
                <c:pt idx="3">
                  <c:v>0.12</c:v>
                </c:pt>
                <c:pt idx="4" formatCode="#,##0.00;&quot;△&quot;#,##0.00">
                  <c:v>0</c:v>
                </c:pt>
              </c:numCache>
            </c:numRef>
          </c:val>
          <c:extLst>
            <c:ext xmlns:c16="http://schemas.microsoft.com/office/drawing/2014/chart" uri="{C3380CC4-5D6E-409C-BE32-E72D297353CC}">
              <c16:uniqueId val="{00000000-4148-4CCC-A8CD-04DB7CCE0094}"/>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0.12</c:v>
                </c:pt>
                <c:pt idx="1">
                  <c:v>0.35</c:v>
                </c:pt>
                <c:pt idx="2">
                  <c:v>0.1</c:v>
                </c:pt>
                <c:pt idx="3">
                  <c:v>1.51</c:v>
                </c:pt>
                <c:pt idx="4">
                  <c:v>0.17</c:v>
                </c:pt>
              </c:numCache>
            </c:numRef>
          </c:val>
          <c:smooth val="0"/>
          <c:extLst>
            <c:ext xmlns:c16="http://schemas.microsoft.com/office/drawing/2014/chart" uri="{C3380CC4-5D6E-409C-BE32-E72D297353CC}">
              <c16:uniqueId val="{00000001-4148-4CCC-A8CD-04DB7CCE0094}"/>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611C-4F4A-BC3C-B7EB5A2388E5}"/>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80.11</c:v>
                </c:pt>
                <c:pt idx="1">
                  <c:v>82.83</c:v>
                </c:pt>
                <c:pt idx="2">
                  <c:v>69.38</c:v>
                </c:pt>
                <c:pt idx="3">
                  <c:v>70.39</c:v>
                </c:pt>
                <c:pt idx="4">
                  <c:v>72.13</c:v>
                </c:pt>
              </c:numCache>
            </c:numRef>
          </c:val>
          <c:smooth val="0"/>
          <c:extLst>
            <c:ext xmlns:c16="http://schemas.microsoft.com/office/drawing/2014/chart" uri="{C3380CC4-5D6E-409C-BE32-E72D297353CC}">
              <c16:uniqueId val="{00000001-611C-4F4A-BC3C-B7EB5A2388E5}"/>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92.04</c:v>
                </c:pt>
                <c:pt idx="1">
                  <c:v>92.31</c:v>
                </c:pt>
                <c:pt idx="2">
                  <c:v>92.43</c:v>
                </c:pt>
                <c:pt idx="3">
                  <c:v>92.65</c:v>
                </c:pt>
                <c:pt idx="4">
                  <c:v>92.69</c:v>
                </c:pt>
              </c:numCache>
            </c:numRef>
          </c:val>
          <c:extLst>
            <c:ext xmlns:c16="http://schemas.microsoft.com/office/drawing/2014/chart" uri="{C3380CC4-5D6E-409C-BE32-E72D297353CC}">
              <c16:uniqueId val="{00000000-F803-458E-902D-80999D19B4FA}"/>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95.96</c:v>
                </c:pt>
                <c:pt idx="1">
                  <c:v>95.73</c:v>
                </c:pt>
                <c:pt idx="2">
                  <c:v>96.1</c:v>
                </c:pt>
                <c:pt idx="3">
                  <c:v>96.61</c:v>
                </c:pt>
                <c:pt idx="4">
                  <c:v>96.35</c:v>
                </c:pt>
              </c:numCache>
            </c:numRef>
          </c:val>
          <c:smooth val="0"/>
          <c:extLst>
            <c:ext xmlns:c16="http://schemas.microsoft.com/office/drawing/2014/chart" uri="{C3380CC4-5D6E-409C-BE32-E72D297353CC}">
              <c16:uniqueId val="{00000001-F803-458E-902D-80999D19B4FA}"/>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104.99</c:v>
                </c:pt>
                <c:pt idx="1">
                  <c:v>105.86</c:v>
                </c:pt>
                <c:pt idx="2">
                  <c:v>104.44</c:v>
                </c:pt>
                <c:pt idx="3">
                  <c:v>104.25</c:v>
                </c:pt>
                <c:pt idx="4">
                  <c:v>105.16</c:v>
                </c:pt>
              </c:numCache>
            </c:numRef>
          </c:val>
          <c:extLst>
            <c:ext xmlns:c16="http://schemas.microsoft.com/office/drawing/2014/chart" uri="{C3380CC4-5D6E-409C-BE32-E72D297353CC}">
              <c16:uniqueId val="{00000000-6F24-4DF6-80DC-169918127198}"/>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107.87</c:v>
                </c:pt>
                <c:pt idx="1">
                  <c:v>109.78</c:v>
                </c:pt>
                <c:pt idx="2">
                  <c:v>109.96</c:v>
                </c:pt>
                <c:pt idx="3">
                  <c:v>109.44</c:v>
                </c:pt>
                <c:pt idx="4">
                  <c:v>109.53</c:v>
                </c:pt>
              </c:numCache>
            </c:numRef>
          </c:val>
          <c:smooth val="0"/>
          <c:extLst>
            <c:ext xmlns:c16="http://schemas.microsoft.com/office/drawing/2014/chart" uri="{C3380CC4-5D6E-409C-BE32-E72D297353CC}">
              <c16:uniqueId val="{00000001-6F24-4DF6-80DC-169918127198}"/>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19.63</c:v>
                </c:pt>
                <c:pt idx="1">
                  <c:v>22.19</c:v>
                </c:pt>
                <c:pt idx="2">
                  <c:v>24.65</c:v>
                </c:pt>
                <c:pt idx="3">
                  <c:v>26.81</c:v>
                </c:pt>
                <c:pt idx="4">
                  <c:v>28.94</c:v>
                </c:pt>
              </c:numCache>
            </c:numRef>
          </c:val>
          <c:extLst>
            <c:ext xmlns:c16="http://schemas.microsoft.com/office/drawing/2014/chart" uri="{C3380CC4-5D6E-409C-BE32-E72D297353CC}">
              <c16:uniqueId val="{00000000-537D-44A9-B2FB-6E60E27A4B3D}"/>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20.23</c:v>
                </c:pt>
                <c:pt idx="1">
                  <c:v>22.34</c:v>
                </c:pt>
                <c:pt idx="2">
                  <c:v>24.65</c:v>
                </c:pt>
                <c:pt idx="3">
                  <c:v>24.87</c:v>
                </c:pt>
                <c:pt idx="4">
                  <c:v>26.94</c:v>
                </c:pt>
              </c:numCache>
            </c:numRef>
          </c:val>
          <c:smooth val="0"/>
          <c:extLst>
            <c:ext xmlns:c16="http://schemas.microsoft.com/office/drawing/2014/chart" uri="{C3380CC4-5D6E-409C-BE32-E72D297353CC}">
              <c16:uniqueId val="{00000001-537D-44A9-B2FB-6E60E27A4B3D}"/>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formatCode="#,##0.00;&quot;△&quot;#,##0.00;&quot;-&quot;">
                  <c:v>0.21</c:v>
                </c:pt>
                <c:pt idx="3" formatCode="#,##0.00;&quot;△&quot;#,##0.00;&quot;-&quot;">
                  <c:v>1.08</c:v>
                </c:pt>
                <c:pt idx="4" formatCode="#,##0.00;&quot;△&quot;#,##0.00;&quot;-&quot;">
                  <c:v>1.1599999999999999</c:v>
                </c:pt>
              </c:numCache>
            </c:numRef>
          </c:val>
          <c:extLst>
            <c:ext xmlns:c16="http://schemas.microsoft.com/office/drawing/2014/chart" uri="{C3380CC4-5D6E-409C-BE32-E72D297353CC}">
              <c16:uniqueId val="{00000000-B30D-458D-A5FF-8DE6BEFB2FB1}"/>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1.63</c:v>
                </c:pt>
                <c:pt idx="1">
                  <c:v>1.94</c:v>
                </c:pt>
                <c:pt idx="2">
                  <c:v>2.42</c:v>
                </c:pt>
                <c:pt idx="3">
                  <c:v>3</c:v>
                </c:pt>
                <c:pt idx="4">
                  <c:v>3.91</c:v>
                </c:pt>
              </c:numCache>
            </c:numRef>
          </c:val>
          <c:smooth val="0"/>
          <c:extLst>
            <c:ext xmlns:c16="http://schemas.microsoft.com/office/drawing/2014/chart" uri="{C3380CC4-5D6E-409C-BE32-E72D297353CC}">
              <c16:uniqueId val="{00000001-B30D-458D-A5FF-8DE6BEFB2FB1}"/>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F4D-4744-BE1B-46BEF4CB4A52}"/>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11.59</c:v>
                </c:pt>
                <c:pt idx="1">
                  <c:v>9.36</c:v>
                </c:pt>
                <c:pt idx="2">
                  <c:v>7.56</c:v>
                </c:pt>
                <c:pt idx="3">
                  <c:v>5.84</c:v>
                </c:pt>
                <c:pt idx="4">
                  <c:v>3.58</c:v>
                </c:pt>
              </c:numCache>
            </c:numRef>
          </c:val>
          <c:smooth val="0"/>
          <c:extLst>
            <c:ext xmlns:c16="http://schemas.microsoft.com/office/drawing/2014/chart" uri="{C3380CC4-5D6E-409C-BE32-E72D297353CC}">
              <c16:uniqueId val="{00000001-7F4D-4744-BE1B-46BEF4CB4A52}"/>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24.95</c:v>
                </c:pt>
                <c:pt idx="1">
                  <c:v>27.92</c:v>
                </c:pt>
                <c:pt idx="2">
                  <c:v>33.08</c:v>
                </c:pt>
                <c:pt idx="3">
                  <c:v>42.46</c:v>
                </c:pt>
                <c:pt idx="4">
                  <c:v>53.8</c:v>
                </c:pt>
              </c:numCache>
            </c:numRef>
          </c:val>
          <c:extLst>
            <c:ext xmlns:c16="http://schemas.microsoft.com/office/drawing/2014/chart" uri="{C3380CC4-5D6E-409C-BE32-E72D297353CC}">
              <c16:uniqueId val="{00000000-FA50-4EC9-AA21-4DF9F9A3F0BF}"/>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37.200000000000003</c:v>
                </c:pt>
                <c:pt idx="1">
                  <c:v>47.13</c:v>
                </c:pt>
                <c:pt idx="2">
                  <c:v>50.85</c:v>
                </c:pt>
                <c:pt idx="3">
                  <c:v>63.13</c:v>
                </c:pt>
                <c:pt idx="4">
                  <c:v>70.599999999999994</c:v>
                </c:pt>
              </c:numCache>
            </c:numRef>
          </c:val>
          <c:smooth val="0"/>
          <c:extLst>
            <c:ext xmlns:c16="http://schemas.microsoft.com/office/drawing/2014/chart" uri="{C3380CC4-5D6E-409C-BE32-E72D297353CC}">
              <c16:uniqueId val="{00000001-FA50-4EC9-AA21-4DF9F9A3F0BF}"/>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1426.09</c:v>
                </c:pt>
                <c:pt idx="1">
                  <c:v>1384.85</c:v>
                </c:pt>
                <c:pt idx="2">
                  <c:v>1358.76</c:v>
                </c:pt>
                <c:pt idx="3">
                  <c:v>1304.6300000000001</c:v>
                </c:pt>
                <c:pt idx="4">
                  <c:v>1372.31</c:v>
                </c:pt>
              </c:numCache>
            </c:numRef>
          </c:val>
          <c:extLst>
            <c:ext xmlns:c16="http://schemas.microsoft.com/office/drawing/2014/chart" uri="{C3380CC4-5D6E-409C-BE32-E72D297353CC}">
              <c16:uniqueId val="{00000000-C02F-4E5D-9678-B691A5FB9858}"/>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843.72</c:v>
                </c:pt>
                <c:pt idx="1">
                  <c:v>788.62</c:v>
                </c:pt>
                <c:pt idx="2">
                  <c:v>772.15</c:v>
                </c:pt>
                <c:pt idx="3">
                  <c:v>717.6</c:v>
                </c:pt>
                <c:pt idx="4">
                  <c:v>718.5</c:v>
                </c:pt>
              </c:numCache>
            </c:numRef>
          </c:val>
          <c:smooth val="0"/>
          <c:extLst>
            <c:ext xmlns:c16="http://schemas.microsoft.com/office/drawing/2014/chart" uri="{C3380CC4-5D6E-409C-BE32-E72D297353CC}">
              <c16:uniqueId val="{00000001-C02F-4E5D-9678-B691A5FB9858}"/>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101.44</c:v>
                </c:pt>
                <c:pt idx="1">
                  <c:v>102.29</c:v>
                </c:pt>
                <c:pt idx="2">
                  <c:v>99.95</c:v>
                </c:pt>
                <c:pt idx="3">
                  <c:v>99.48</c:v>
                </c:pt>
                <c:pt idx="4">
                  <c:v>99.31</c:v>
                </c:pt>
              </c:numCache>
            </c:numRef>
          </c:val>
          <c:extLst>
            <c:ext xmlns:c16="http://schemas.microsoft.com/office/drawing/2014/chart" uri="{C3380CC4-5D6E-409C-BE32-E72D297353CC}">
              <c16:uniqueId val="{00000000-B942-4015-86B6-CAF259BF97D8}"/>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94.81</c:v>
                </c:pt>
                <c:pt idx="1">
                  <c:v>99.88</c:v>
                </c:pt>
                <c:pt idx="2">
                  <c:v>98.82</c:v>
                </c:pt>
                <c:pt idx="3">
                  <c:v>97.58</c:v>
                </c:pt>
                <c:pt idx="4">
                  <c:v>98.33</c:v>
                </c:pt>
              </c:numCache>
            </c:numRef>
          </c:val>
          <c:smooth val="0"/>
          <c:extLst>
            <c:ext xmlns:c16="http://schemas.microsoft.com/office/drawing/2014/chart" uri="{C3380CC4-5D6E-409C-BE32-E72D297353CC}">
              <c16:uniqueId val="{00000001-B942-4015-86B6-CAF259BF97D8}"/>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164.55</c:v>
                </c:pt>
                <c:pt idx="1">
                  <c:v>162.91</c:v>
                </c:pt>
                <c:pt idx="2">
                  <c:v>166.37</c:v>
                </c:pt>
                <c:pt idx="3">
                  <c:v>167.51</c:v>
                </c:pt>
                <c:pt idx="4">
                  <c:v>164.83</c:v>
                </c:pt>
              </c:numCache>
            </c:numRef>
          </c:val>
          <c:extLst>
            <c:ext xmlns:c16="http://schemas.microsoft.com/office/drawing/2014/chart" uri="{C3380CC4-5D6E-409C-BE32-E72D297353CC}">
              <c16:uniqueId val="{00000000-51DA-4238-8FA8-E11C9EFADC7B}"/>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129.9</c:v>
                </c:pt>
                <c:pt idx="1">
                  <c:v>126.94</c:v>
                </c:pt>
                <c:pt idx="2">
                  <c:v>128.38999999999999</c:v>
                </c:pt>
                <c:pt idx="3">
                  <c:v>129.85</c:v>
                </c:pt>
                <c:pt idx="4">
                  <c:v>133.66</c:v>
                </c:pt>
              </c:numCache>
            </c:numRef>
          </c:val>
          <c:smooth val="0"/>
          <c:extLst>
            <c:ext xmlns:c16="http://schemas.microsoft.com/office/drawing/2014/chart" uri="{C3380CC4-5D6E-409C-BE32-E72D297353CC}">
              <c16:uniqueId val="{00000001-51DA-4238-8FA8-E11C9EFADC7B}"/>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7" t="str">
        <f>データ!H6</f>
        <v>大阪府　柏原市</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0" t="s">
        <v>1</v>
      </c>
      <c r="C7" s="50"/>
      <c r="D7" s="50"/>
      <c r="E7" s="50"/>
      <c r="F7" s="50"/>
      <c r="G7" s="50"/>
      <c r="H7" s="50"/>
      <c r="I7" s="50" t="s">
        <v>2</v>
      </c>
      <c r="J7" s="50"/>
      <c r="K7" s="50"/>
      <c r="L7" s="50"/>
      <c r="M7" s="50"/>
      <c r="N7" s="50"/>
      <c r="O7" s="50"/>
      <c r="P7" s="50" t="s">
        <v>3</v>
      </c>
      <c r="Q7" s="50"/>
      <c r="R7" s="50"/>
      <c r="S7" s="50"/>
      <c r="T7" s="50"/>
      <c r="U7" s="50"/>
      <c r="V7" s="50"/>
      <c r="W7" s="50" t="s">
        <v>4</v>
      </c>
      <c r="X7" s="50"/>
      <c r="Y7" s="50"/>
      <c r="Z7" s="50"/>
      <c r="AA7" s="50"/>
      <c r="AB7" s="50"/>
      <c r="AC7" s="50"/>
      <c r="AD7" s="50" t="s">
        <v>5</v>
      </c>
      <c r="AE7" s="50"/>
      <c r="AF7" s="50"/>
      <c r="AG7" s="50"/>
      <c r="AH7" s="50"/>
      <c r="AI7" s="50"/>
      <c r="AJ7" s="50"/>
      <c r="AK7" s="3"/>
      <c r="AL7" s="50" t="s">
        <v>6</v>
      </c>
      <c r="AM7" s="50"/>
      <c r="AN7" s="50"/>
      <c r="AO7" s="50"/>
      <c r="AP7" s="50"/>
      <c r="AQ7" s="50"/>
      <c r="AR7" s="50"/>
      <c r="AS7" s="50"/>
      <c r="AT7" s="50" t="s">
        <v>7</v>
      </c>
      <c r="AU7" s="50"/>
      <c r="AV7" s="50"/>
      <c r="AW7" s="50"/>
      <c r="AX7" s="50"/>
      <c r="AY7" s="50"/>
      <c r="AZ7" s="50"/>
      <c r="BA7" s="50"/>
      <c r="BB7" s="50" t="s">
        <v>8</v>
      </c>
      <c r="BC7" s="50"/>
      <c r="BD7" s="50"/>
      <c r="BE7" s="50"/>
      <c r="BF7" s="50"/>
      <c r="BG7" s="50"/>
      <c r="BH7" s="50"/>
      <c r="BI7" s="50"/>
      <c r="BJ7" s="3"/>
      <c r="BK7" s="3"/>
      <c r="BL7" s="68" t="s">
        <v>9</v>
      </c>
      <c r="BM7" s="69"/>
      <c r="BN7" s="69"/>
      <c r="BO7" s="69"/>
      <c r="BP7" s="69"/>
      <c r="BQ7" s="69"/>
      <c r="BR7" s="69"/>
      <c r="BS7" s="69"/>
      <c r="BT7" s="69"/>
      <c r="BU7" s="69"/>
      <c r="BV7" s="69"/>
      <c r="BW7" s="69"/>
      <c r="BX7" s="69"/>
      <c r="BY7" s="70"/>
    </row>
    <row r="8" spans="1:78" ht="18.75" customHeight="1" x14ac:dyDescent="0.2">
      <c r="A8" s="2"/>
      <c r="B8" s="64" t="str">
        <f>データ!I6</f>
        <v>法適用</v>
      </c>
      <c r="C8" s="64"/>
      <c r="D8" s="64"/>
      <c r="E8" s="64"/>
      <c r="F8" s="64"/>
      <c r="G8" s="64"/>
      <c r="H8" s="64"/>
      <c r="I8" s="64" t="str">
        <f>データ!J6</f>
        <v>下水道事業</v>
      </c>
      <c r="J8" s="64"/>
      <c r="K8" s="64"/>
      <c r="L8" s="64"/>
      <c r="M8" s="64"/>
      <c r="N8" s="64"/>
      <c r="O8" s="64"/>
      <c r="P8" s="64" t="str">
        <f>データ!K6</f>
        <v>公共下水道</v>
      </c>
      <c r="Q8" s="64"/>
      <c r="R8" s="64"/>
      <c r="S8" s="64"/>
      <c r="T8" s="64"/>
      <c r="U8" s="64"/>
      <c r="V8" s="64"/>
      <c r="W8" s="64" t="str">
        <f>データ!L6</f>
        <v>Bb1</v>
      </c>
      <c r="X8" s="64"/>
      <c r="Y8" s="64"/>
      <c r="Z8" s="64"/>
      <c r="AA8" s="64"/>
      <c r="AB8" s="64"/>
      <c r="AC8" s="64"/>
      <c r="AD8" s="65" t="str">
        <f>データ!$M$6</f>
        <v>非設置</v>
      </c>
      <c r="AE8" s="65"/>
      <c r="AF8" s="65"/>
      <c r="AG8" s="65"/>
      <c r="AH8" s="65"/>
      <c r="AI8" s="65"/>
      <c r="AJ8" s="65"/>
      <c r="AK8" s="3"/>
      <c r="AL8" s="44">
        <f>データ!S6</f>
        <v>66500</v>
      </c>
      <c r="AM8" s="44"/>
      <c r="AN8" s="44"/>
      <c r="AO8" s="44"/>
      <c r="AP8" s="44"/>
      <c r="AQ8" s="44"/>
      <c r="AR8" s="44"/>
      <c r="AS8" s="44"/>
      <c r="AT8" s="45">
        <f>データ!T6</f>
        <v>25.33</v>
      </c>
      <c r="AU8" s="45"/>
      <c r="AV8" s="45"/>
      <c r="AW8" s="45"/>
      <c r="AX8" s="45"/>
      <c r="AY8" s="45"/>
      <c r="AZ8" s="45"/>
      <c r="BA8" s="45"/>
      <c r="BB8" s="45">
        <f>データ!U6</f>
        <v>2625.35</v>
      </c>
      <c r="BC8" s="45"/>
      <c r="BD8" s="45"/>
      <c r="BE8" s="45"/>
      <c r="BF8" s="45"/>
      <c r="BG8" s="45"/>
      <c r="BH8" s="45"/>
      <c r="BI8" s="45"/>
      <c r="BJ8" s="3"/>
      <c r="BK8" s="3"/>
      <c r="BL8" s="60" t="s">
        <v>10</v>
      </c>
      <c r="BM8" s="61"/>
      <c r="BN8" s="62" t="s">
        <v>11</v>
      </c>
      <c r="BO8" s="62"/>
      <c r="BP8" s="62"/>
      <c r="BQ8" s="62"/>
      <c r="BR8" s="62"/>
      <c r="BS8" s="62"/>
      <c r="BT8" s="62"/>
      <c r="BU8" s="62"/>
      <c r="BV8" s="62"/>
      <c r="BW8" s="62"/>
      <c r="BX8" s="62"/>
      <c r="BY8" s="63"/>
    </row>
    <row r="9" spans="1:78" ht="18.75" customHeight="1" x14ac:dyDescent="0.2">
      <c r="A9" s="2"/>
      <c r="B9" s="50" t="s">
        <v>12</v>
      </c>
      <c r="C9" s="50"/>
      <c r="D9" s="50"/>
      <c r="E9" s="50"/>
      <c r="F9" s="50"/>
      <c r="G9" s="50"/>
      <c r="H9" s="50"/>
      <c r="I9" s="50" t="s">
        <v>13</v>
      </c>
      <c r="J9" s="50"/>
      <c r="K9" s="50"/>
      <c r="L9" s="50"/>
      <c r="M9" s="50"/>
      <c r="N9" s="50"/>
      <c r="O9" s="50"/>
      <c r="P9" s="50" t="s">
        <v>14</v>
      </c>
      <c r="Q9" s="50"/>
      <c r="R9" s="50"/>
      <c r="S9" s="50"/>
      <c r="T9" s="50"/>
      <c r="U9" s="50"/>
      <c r="V9" s="50"/>
      <c r="W9" s="50" t="s">
        <v>15</v>
      </c>
      <c r="X9" s="50"/>
      <c r="Y9" s="50"/>
      <c r="Z9" s="50"/>
      <c r="AA9" s="50"/>
      <c r="AB9" s="50"/>
      <c r="AC9" s="50"/>
      <c r="AD9" s="50" t="s">
        <v>16</v>
      </c>
      <c r="AE9" s="50"/>
      <c r="AF9" s="50"/>
      <c r="AG9" s="50"/>
      <c r="AH9" s="50"/>
      <c r="AI9" s="50"/>
      <c r="AJ9" s="50"/>
      <c r="AK9" s="3"/>
      <c r="AL9" s="50" t="s">
        <v>17</v>
      </c>
      <c r="AM9" s="50"/>
      <c r="AN9" s="50"/>
      <c r="AO9" s="50"/>
      <c r="AP9" s="50"/>
      <c r="AQ9" s="50"/>
      <c r="AR9" s="50"/>
      <c r="AS9" s="50"/>
      <c r="AT9" s="50" t="s">
        <v>18</v>
      </c>
      <c r="AU9" s="50"/>
      <c r="AV9" s="50"/>
      <c r="AW9" s="50"/>
      <c r="AX9" s="50"/>
      <c r="AY9" s="50"/>
      <c r="AZ9" s="50"/>
      <c r="BA9" s="50"/>
      <c r="BB9" s="50" t="s">
        <v>19</v>
      </c>
      <c r="BC9" s="50"/>
      <c r="BD9" s="50"/>
      <c r="BE9" s="50"/>
      <c r="BF9" s="50"/>
      <c r="BG9" s="50"/>
      <c r="BH9" s="50"/>
      <c r="BI9" s="50"/>
      <c r="BJ9" s="3"/>
      <c r="BK9" s="3"/>
      <c r="BL9" s="51" t="s">
        <v>20</v>
      </c>
      <c r="BM9" s="52"/>
      <c r="BN9" s="53" t="s">
        <v>21</v>
      </c>
      <c r="BO9" s="53"/>
      <c r="BP9" s="53"/>
      <c r="BQ9" s="53"/>
      <c r="BR9" s="53"/>
      <c r="BS9" s="53"/>
      <c r="BT9" s="53"/>
      <c r="BU9" s="53"/>
      <c r="BV9" s="53"/>
      <c r="BW9" s="53"/>
      <c r="BX9" s="53"/>
      <c r="BY9" s="54"/>
    </row>
    <row r="10" spans="1:78" ht="18.75" customHeight="1" x14ac:dyDescent="0.2">
      <c r="A10" s="2"/>
      <c r="B10" s="45" t="str">
        <f>データ!N6</f>
        <v>-</v>
      </c>
      <c r="C10" s="45"/>
      <c r="D10" s="45"/>
      <c r="E10" s="45"/>
      <c r="F10" s="45"/>
      <c r="G10" s="45"/>
      <c r="H10" s="45"/>
      <c r="I10" s="45">
        <f>データ!O6</f>
        <v>56.27</v>
      </c>
      <c r="J10" s="45"/>
      <c r="K10" s="45"/>
      <c r="L10" s="45"/>
      <c r="M10" s="45"/>
      <c r="N10" s="45"/>
      <c r="O10" s="45"/>
      <c r="P10" s="45">
        <f>データ!P6</f>
        <v>88.59</v>
      </c>
      <c r="Q10" s="45"/>
      <c r="R10" s="45"/>
      <c r="S10" s="45"/>
      <c r="T10" s="45"/>
      <c r="U10" s="45"/>
      <c r="V10" s="45"/>
      <c r="W10" s="45">
        <f>データ!Q6</f>
        <v>71.81</v>
      </c>
      <c r="X10" s="45"/>
      <c r="Y10" s="45"/>
      <c r="Z10" s="45"/>
      <c r="AA10" s="45"/>
      <c r="AB10" s="45"/>
      <c r="AC10" s="45"/>
      <c r="AD10" s="44">
        <f>データ!R6</f>
        <v>2805</v>
      </c>
      <c r="AE10" s="44"/>
      <c r="AF10" s="44"/>
      <c r="AG10" s="44"/>
      <c r="AH10" s="44"/>
      <c r="AI10" s="44"/>
      <c r="AJ10" s="44"/>
      <c r="AK10" s="2"/>
      <c r="AL10" s="44">
        <f>データ!V6</f>
        <v>58768</v>
      </c>
      <c r="AM10" s="44"/>
      <c r="AN10" s="44"/>
      <c r="AO10" s="44"/>
      <c r="AP10" s="44"/>
      <c r="AQ10" s="44"/>
      <c r="AR10" s="44"/>
      <c r="AS10" s="44"/>
      <c r="AT10" s="45">
        <f>データ!W6</f>
        <v>6.05</v>
      </c>
      <c r="AU10" s="45"/>
      <c r="AV10" s="45"/>
      <c r="AW10" s="45"/>
      <c r="AX10" s="45"/>
      <c r="AY10" s="45"/>
      <c r="AZ10" s="45"/>
      <c r="BA10" s="45"/>
      <c r="BB10" s="45">
        <f>データ!X6</f>
        <v>9713.7199999999993</v>
      </c>
      <c r="BC10" s="45"/>
      <c r="BD10" s="45"/>
      <c r="BE10" s="45"/>
      <c r="BF10" s="45"/>
      <c r="BG10" s="45"/>
      <c r="BH10" s="45"/>
      <c r="BI10" s="45"/>
      <c r="BJ10" s="2"/>
      <c r="BK10" s="2"/>
      <c r="BL10" s="46" t="s">
        <v>22</v>
      </c>
      <c r="BM10" s="47"/>
      <c r="BN10" s="48" t="s">
        <v>23</v>
      </c>
      <c r="BO10" s="48"/>
      <c r="BP10" s="48"/>
      <c r="BQ10" s="48"/>
      <c r="BR10" s="48"/>
      <c r="BS10" s="48"/>
      <c r="BT10" s="48"/>
      <c r="BU10" s="48"/>
      <c r="BV10" s="48"/>
      <c r="BW10" s="48"/>
      <c r="BX10" s="48"/>
      <c r="BY10" s="4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114</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113</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112</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iRW4zVwnAEy9NOebhpoe+hDTOho7iAMw8Jr3yBNPPNVqWo9hIG7X5cGoQ4U2ejwL+T7CnAauMbO08vK7JZDgFQ==" saltValue="AMHtr7jjCabl6hIKUQeL0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272213</v>
      </c>
      <c r="D6" s="19">
        <f t="shared" si="3"/>
        <v>46</v>
      </c>
      <c r="E6" s="19">
        <f t="shared" si="3"/>
        <v>17</v>
      </c>
      <c r="F6" s="19">
        <f t="shared" si="3"/>
        <v>1</v>
      </c>
      <c r="G6" s="19">
        <f t="shared" si="3"/>
        <v>0</v>
      </c>
      <c r="H6" s="19" t="str">
        <f t="shared" si="3"/>
        <v>大阪府　柏原市</v>
      </c>
      <c r="I6" s="19" t="str">
        <f t="shared" si="3"/>
        <v>法適用</v>
      </c>
      <c r="J6" s="19" t="str">
        <f t="shared" si="3"/>
        <v>下水道事業</v>
      </c>
      <c r="K6" s="19" t="str">
        <f t="shared" si="3"/>
        <v>公共下水道</v>
      </c>
      <c r="L6" s="19" t="str">
        <f t="shared" si="3"/>
        <v>Bb1</v>
      </c>
      <c r="M6" s="19" t="str">
        <f t="shared" si="3"/>
        <v>非設置</v>
      </c>
      <c r="N6" s="20" t="str">
        <f t="shared" si="3"/>
        <v>-</v>
      </c>
      <c r="O6" s="20">
        <f t="shared" si="3"/>
        <v>56.27</v>
      </c>
      <c r="P6" s="20">
        <f t="shared" si="3"/>
        <v>88.59</v>
      </c>
      <c r="Q6" s="20">
        <f t="shared" si="3"/>
        <v>71.81</v>
      </c>
      <c r="R6" s="20">
        <f t="shared" si="3"/>
        <v>2805</v>
      </c>
      <c r="S6" s="20">
        <f t="shared" si="3"/>
        <v>66500</v>
      </c>
      <c r="T6" s="20">
        <f t="shared" si="3"/>
        <v>25.33</v>
      </c>
      <c r="U6" s="20">
        <f t="shared" si="3"/>
        <v>2625.35</v>
      </c>
      <c r="V6" s="20">
        <f t="shared" si="3"/>
        <v>58768</v>
      </c>
      <c r="W6" s="20">
        <f t="shared" si="3"/>
        <v>6.05</v>
      </c>
      <c r="X6" s="20">
        <f t="shared" si="3"/>
        <v>9713.7199999999993</v>
      </c>
      <c r="Y6" s="21">
        <f>IF(Y7="",NA(),Y7)</f>
        <v>104.99</v>
      </c>
      <c r="Z6" s="21">
        <f t="shared" ref="Z6:AH6" si="4">IF(Z7="",NA(),Z7)</f>
        <v>105.86</v>
      </c>
      <c r="AA6" s="21">
        <f t="shared" si="4"/>
        <v>104.44</v>
      </c>
      <c r="AB6" s="21">
        <f t="shared" si="4"/>
        <v>104.25</v>
      </c>
      <c r="AC6" s="21">
        <f t="shared" si="4"/>
        <v>105.16</v>
      </c>
      <c r="AD6" s="21">
        <f t="shared" si="4"/>
        <v>107.87</v>
      </c>
      <c r="AE6" s="21">
        <f t="shared" si="4"/>
        <v>109.78</v>
      </c>
      <c r="AF6" s="21">
        <f t="shared" si="4"/>
        <v>109.96</v>
      </c>
      <c r="AG6" s="21">
        <f t="shared" si="4"/>
        <v>109.44</v>
      </c>
      <c r="AH6" s="21">
        <f t="shared" si="4"/>
        <v>109.53</v>
      </c>
      <c r="AI6" s="20" t="str">
        <f>IF(AI7="","",IF(AI7="-","【-】","【"&amp;SUBSTITUTE(TEXT(AI7,"#,##0.00"),"-","△")&amp;"】"))</f>
        <v>【105.36】</v>
      </c>
      <c r="AJ6" s="20">
        <f>IF(AJ7="",NA(),AJ7)</f>
        <v>0</v>
      </c>
      <c r="AK6" s="20">
        <f t="shared" ref="AK6:AS6" si="5">IF(AK7="",NA(),AK7)</f>
        <v>0</v>
      </c>
      <c r="AL6" s="20">
        <f t="shared" si="5"/>
        <v>0</v>
      </c>
      <c r="AM6" s="20">
        <f t="shared" si="5"/>
        <v>0</v>
      </c>
      <c r="AN6" s="20">
        <f t="shared" si="5"/>
        <v>0</v>
      </c>
      <c r="AO6" s="21">
        <f t="shared" si="5"/>
        <v>11.59</v>
      </c>
      <c r="AP6" s="21">
        <f t="shared" si="5"/>
        <v>9.36</v>
      </c>
      <c r="AQ6" s="21">
        <f t="shared" si="5"/>
        <v>7.56</v>
      </c>
      <c r="AR6" s="21">
        <f t="shared" si="5"/>
        <v>5.84</v>
      </c>
      <c r="AS6" s="21">
        <f t="shared" si="5"/>
        <v>3.58</v>
      </c>
      <c r="AT6" s="20" t="str">
        <f>IF(AT7="","",IF(AT7="-","【-】","【"&amp;SUBSTITUTE(TEXT(AT7,"#,##0.00"),"-","△")&amp;"】"))</f>
        <v>【3.12】</v>
      </c>
      <c r="AU6" s="21">
        <f>IF(AU7="",NA(),AU7)</f>
        <v>24.95</v>
      </c>
      <c r="AV6" s="21">
        <f t="shared" ref="AV6:BD6" si="6">IF(AV7="",NA(),AV7)</f>
        <v>27.92</v>
      </c>
      <c r="AW6" s="21">
        <f t="shared" si="6"/>
        <v>33.08</v>
      </c>
      <c r="AX6" s="21">
        <f t="shared" si="6"/>
        <v>42.46</v>
      </c>
      <c r="AY6" s="21">
        <f t="shared" si="6"/>
        <v>53.8</v>
      </c>
      <c r="AZ6" s="21">
        <f t="shared" si="6"/>
        <v>37.200000000000003</v>
      </c>
      <c r="BA6" s="21">
        <f t="shared" si="6"/>
        <v>47.13</v>
      </c>
      <c r="BB6" s="21">
        <f t="shared" si="6"/>
        <v>50.85</v>
      </c>
      <c r="BC6" s="21">
        <f t="shared" si="6"/>
        <v>63.13</v>
      </c>
      <c r="BD6" s="21">
        <f t="shared" si="6"/>
        <v>70.599999999999994</v>
      </c>
      <c r="BE6" s="20" t="str">
        <f>IF(BE7="","",IF(BE7="-","【-】","【"&amp;SUBSTITUTE(TEXT(BE7,"#,##0.00"),"-","△")&amp;"】"))</f>
        <v>【82.75】</v>
      </c>
      <c r="BF6" s="21">
        <f>IF(BF7="",NA(),BF7)</f>
        <v>1426.09</v>
      </c>
      <c r="BG6" s="21">
        <f t="shared" ref="BG6:BO6" si="7">IF(BG7="",NA(),BG7)</f>
        <v>1384.85</v>
      </c>
      <c r="BH6" s="21">
        <f t="shared" si="7"/>
        <v>1358.76</v>
      </c>
      <c r="BI6" s="21">
        <f t="shared" si="7"/>
        <v>1304.6300000000001</v>
      </c>
      <c r="BJ6" s="21">
        <f t="shared" si="7"/>
        <v>1372.31</v>
      </c>
      <c r="BK6" s="21">
        <f t="shared" si="7"/>
        <v>843.72</v>
      </c>
      <c r="BL6" s="21">
        <f t="shared" si="7"/>
        <v>788.62</v>
      </c>
      <c r="BM6" s="21">
        <f t="shared" si="7"/>
        <v>772.15</v>
      </c>
      <c r="BN6" s="21">
        <f t="shared" si="7"/>
        <v>717.6</v>
      </c>
      <c r="BO6" s="21">
        <f t="shared" si="7"/>
        <v>718.5</v>
      </c>
      <c r="BP6" s="20" t="str">
        <f>IF(BP7="","",IF(BP7="-","【-】","【"&amp;SUBSTITUTE(TEXT(BP7,"#,##0.00"),"-","△")&amp;"】"))</f>
        <v>【602.56】</v>
      </c>
      <c r="BQ6" s="21">
        <f>IF(BQ7="",NA(),BQ7)</f>
        <v>101.44</v>
      </c>
      <c r="BR6" s="21">
        <f t="shared" ref="BR6:BZ6" si="8">IF(BR7="",NA(),BR7)</f>
        <v>102.29</v>
      </c>
      <c r="BS6" s="21">
        <f t="shared" si="8"/>
        <v>99.95</v>
      </c>
      <c r="BT6" s="21">
        <f t="shared" si="8"/>
        <v>99.48</v>
      </c>
      <c r="BU6" s="21">
        <f t="shared" si="8"/>
        <v>99.31</v>
      </c>
      <c r="BV6" s="21">
        <f t="shared" si="8"/>
        <v>94.81</v>
      </c>
      <c r="BW6" s="21">
        <f t="shared" si="8"/>
        <v>99.88</v>
      </c>
      <c r="BX6" s="21">
        <f t="shared" si="8"/>
        <v>98.82</v>
      </c>
      <c r="BY6" s="21">
        <f t="shared" si="8"/>
        <v>97.58</v>
      </c>
      <c r="BZ6" s="21">
        <f t="shared" si="8"/>
        <v>98.33</v>
      </c>
      <c r="CA6" s="20" t="str">
        <f>IF(CA7="","",IF(CA7="-","【-】","【"&amp;SUBSTITUTE(TEXT(CA7,"#,##0.00"),"-","△")&amp;"】"))</f>
        <v>【97.94】</v>
      </c>
      <c r="CB6" s="21">
        <f>IF(CB7="",NA(),CB7)</f>
        <v>164.55</v>
      </c>
      <c r="CC6" s="21">
        <f t="shared" ref="CC6:CK6" si="9">IF(CC7="",NA(),CC7)</f>
        <v>162.91</v>
      </c>
      <c r="CD6" s="21">
        <f t="shared" si="9"/>
        <v>166.37</v>
      </c>
      <c r="CE6" s="21">
        <f t="shared" si="9"/>
        <v>167.51</v>
      </c>
      <c r="CF6" s="21">
        <f t="shared" si="9"/>
        <v>164.83</v>
      </c>
      <c r="CG6" s="21">
        <f t="shared" si="9"/>
        <v>129.9</v>
      </c>
      <c r="CH6" s="21">
        <f t="shared" si="9"/>
        <v>126.94</v>
      </c>
      <c r="CI6" s="21">
        <f t="shared" si="9"/>
        <v>128.38999999999999</v>
      </c>
      <c r="CJ6" s="21">
        <f t="shared" si="9"/>
        <v>129.85</v>
      </c>
      <c r="CK6" s="21">
        <f t="shared" si="9"/>
        <v>133.66</v>
      </c>
      <c r="CL6" s="20" t="str">
        <f>IF(CL7="","",IF(CL7="-","【-】","【"&amp;SUBSTITUTE(TEXT(CL7,"#,##0.00"),"-","△")&amp;"】"))</f>
        <v>【140.98】</v>
      </c>
      <c r="CM6" s="21" t="str">
        <f>IF(CM7="",NA(),CM7)</f>
        <v>-</v>
      </c>
      <c r="CN6" s="21" t="str">
        <f t="shared" ref="CN6:CV6" si="10">IF(CN7="",NA(),CN7)</f>
        <v>-</v>
      </c>
      <c r="CO6" s="21" t="str">
        <f t="shared" si="10"/>
        <v>-</v>
      </c>
      <c r="CP6" s="21" t="str">
        <f t="shared" si="10"/>
        <v>-</v>
      </c>
      <c r="CQ6" s="21" t="str">
        <f t="shared" si="10"/>
        <v>-</v>
      </c>
      <c r="CR6" s="21">
        <f t="shared" si="10"/>
        <v>80.11</v>
      </c>
      <c r="CS6" s="21">
        <f t="shared" si="10"/>
        <v>82.83</v>
      </c>
      <c r="CT6" s="21">
        <f t="shared" si="10"/>
        <v>69.38</v>
      </c>
      <c r="CU6" s="21">
        <f t="shared" si="10"/>
        <v>70.39</v>
      </c>
      <c r="CV6" s="21">
        <f t="shared" si="10"/>
        <v>72.13</v>
      </c>
      <c r="CW6" s="20" t="str">
        <f>IF(CW7="","",IF(CW7="-","【-】","【"&amp;SUBSTITUTE(TEXT(CW7,"#,##0.00"),"-","△")&amp;"】"))</f>
        <v>【60.13】</v>
      </c>
      <c r="CX6" s="21">
        <f>IF(CX7="",NA(),CX7)</f>
        <v>92.04</v>
      </c>
      <c r="CY6" s="21">
        <f t="shared" ref="CY6:DG6" si="11">IF(CY7="",NA(),CY7)</f>
        <v>92.31</v>
      </c>
      <c r="CZ6" s="21">
        <f t="shared" si="11"/>
        <v>92.43</v>
      </c>
      <c r="DA6" s="21">
        <f t="shared" si="11"/>
        <v>92.65</v>
      </c>
      <c r="DB6" s="21">
        <f t="shared" si="11"/>
        <v>92.69</v>
      </c>
      <c r="DC6" s="21">
        <f t="shared" si="11"/>
        <v>95.96</v>
      </c>
      <c r="DD6" s="21">
        <f t="shared" si="11"/>
        <v>95.73</v>
      </c>
      <c r="DE6" s="21">
        <f t="shared" si="11"/>
        <v>96.1</v>
      </c>
      <c r="DF6" s="21">
        <f t="shared" si="11"/>
        <v>96.61</v>
      </c>
      <c r="DG6" s="21">
        <f t="shared" si="11"/>
        <v>96.35</v>
      </c>
      <c r="DH6" s="20" t="str">
        <f>IF(DH7="","",IF(DH7="-","【-】","【"&amp;SUBSTITUTE(TEXT(DH7,"#,##0.00"),"-","△")&amp;"】"))</f>
        <v>【96.00】</v>
      </c>
      <c r="DI6" s="21">
        <f>IF(DI7="",NA(),DI7)</f>
        <v>19.63</v>
      </c>
      <c r="DJ6" s="21">
        <f t="shared" ref="DJ6:DR6" si="12">IF(DJ7="",NA(),DJ7)</f>
        <v>22.19</v>
      </c>
      <c r="DK6" s="21">
        <f t="shared" si="12"/>
        <v>24.65</v>
      </c>
      <c r="DL6" s="21">
        <f t="shared" si="12"/>
        <v>26.81</v>
      </c>
      <c r="DM6" s="21">
        <f t="shared" si="12"/>
        <v>28.94</v>
      </c>
      <c r="DN6" s="21">
        <f t="shared" si="12"/>
        <v>20.23</v>
      </c>
      <c r="DO6" s="21">
        <f t="shared" si="12"/>
        <v>22.34</v>
      </c>
      <c r="DP6" s="21">
        <f t="shared" si="12"/>
        <v>24.65</v>
      </c>
      <c r="DQ6" s="21">
        <f t="shared" si="12"/>
        <v>24.87</v>
      </c>
      <c r="DR6" s="21">
        <f t="shared" si="12"/>
        <v>26.94</v>
      </c>
      <c r="DS6" s="20" t="str">
        <f>IF(DS7="","",IF(DS7="-","【-】","【"&amp;SUBSTITUTE(TEXT(DS7,"#,##0.00"),"-","△")&amp;"】"))</f>
        <v>【42.20】</v>
      </c>
      <c r="DT6" s="20">
        <f>IF(DT7="",NA(),DT7)</f>
        <v>0</v>
      </c>
      <c r="DU6" s="20">
        <f t="shared" ref="DU6:EC6" si="13">IF(DU7="",NA(),DU7)</f>
        <v>0</v>
      </c>
      <c r="DV6" s="21">
        <f t="shared" si="13"/>
        <v>0.21</v>
      </c>
      <c r="DW6" s="21">
        <f t="shared" si="13"/>
        <v>1.08</v>
      </c>
      <c r="DX6" s="21">
        <f t="shared" si="13"/>
        <v>1.1599999999999999</v>
      </c>
      <c r="DY6" s="21">
        <f t="shared" si="13"/>
        <v>1.63</v>
      </c>
      <c r="DZ6" s="21">
        <f t="shared" si="13"/>
        <v>1.94</v>
      </c>
      <c r="EA6" s="21">
        <f t="shared" si="13"/>
        <v>2.42</v>
      </c>
      <c r="EB6" s="21">
        <f t="shared" si="13"/>
        <v>3</v>
      </c>
      <c r="EC6" s="21">
        <f t="shared" si="13"/>
        <v>3.91</v>
      </c>
      <c r="ED6" s="20" t="str">
        <f>IF(ED7="","",IF(ED7="-","【-】","【"&amp;SUBSTITUTE(TEXT(ED7,"#,##0.00"),"-","△")&amp;"】"))</f>
        <v>【9.46】</v>
      </c>
      <c r="EE6" s="20">
        <f>IF(EE7="",NA(),EE7)</f>
        <v>0</v>
      </c>
      <c r="EF6" s="21">
        <f t="shared" ref="EF6:EN6" si="14">IF(EF7="",NA(),EF7)</f>
        <v>0.01</v>
      </c>
      <c r="EG6" s="20">
        <f t="shared" si="14"/>
        <v>0</v>
      </c>
      <c r="EH6" s="21">
        <f t="shared" si="14"/>
        <v>0.12</v>
      </c>
      <c r="EI6" s="20">
        <f t="shared" si="14"/>
        <v>0</v>
      </c>
      <c r="EJ6" s="21">
        <f t="shared" si="14"/>
        <v>0.12</v>
      </c>
      <c r="EK6" s="21">
        <f t="shared" si="14"/>
        <v>0.35</v>
      </c>
      <c r="EL6" s="21">
        <f t="shared" si="14"/>
        <v>0.1</v>
      </c>
      <c r="EM6" s="21">
        <f t="shared" si="14"/>
        <v>1.51</v>
      </c>
      <c r="EN6" s="21">
        <f t="shared" si="14"/>
        <v>0.17</v>
      </c>
      <c r="EO6" s="20" t="str">
        <f>IF(EO7="","",IF(EO7="-","【-】","【"&amp;SUBSTITUTE(TEXT(EO7,"#,##0.00"),"-","△")&amp;"】"))</f>
        <v>【0.19】</v>
      </c>
    </row>
    <row r="7" spans="1:148" s="22" customFormat="1" x14ac:dyDescent="0.2">
      <c r="A7" s="14"/>
      <c r="B7" s="23">
        <v>2024</v>
      </c>
      <c r="C7" s="23">
        <v>272213</v>
      </c>
      <c r="D7" s="23">
        <v>46</v>
      </c>
      <c r="E7" s="23">
        <v>17</v>
      </c>
      <c r="F7" s="23">
        <v>1</v>
      </c>
      <c r="G7" s="23">
        <v>0</v>
      </c>
      <c r="H7" s="23" t="s">
        <v>96</v>
      </c>
      <c r="I7" s="23" t="s">
        <v>97</v>
      </c>
      <c r="J7" s="23" t="s">
        <v>98</v>
      </c>
      <c r="K7" s="23" t="s">
        <v>99</v>
      </c>
      <c r="L7" s="23" t="s">
        <v>100</v>
      </c>
      <c r="M7" s="23" t="s">
        <v>101</v>
      </c>
      <c r="N7" s="24" t="s">
        <v>102</v>
      </c>
      <c r="O7" s="24">
        <v>56.27</v>
      </c>
      <c r="P7" s="24">
        <v>88.59</v>
      </c>
      <c r="Q7" s="24">
        <v>71.81</v>
      </c>
      <c r="R7" s="24">
        <v>2805</v>
      </c>
      <c r="S7" s="24">
        <v>66500</v>
      </c>
      <c r="T7" s="24">
        <v>25.33</v>
      </c>
      <c r="U7" s="24">
        <v>2625.35</v>
      </c>
      <c r="V7" s="24">
        <v>58768</v>
      </c>
      <c r="W7" s="24">
        <v>6.05</v>
      </c>
      <c r="X7" s="24">
        <v>9713.7199999999993</v>
      </c>
      <c r="Y7" s="24">
        <v>104.99</v>
      </c>
      <c r="Z7" s="24">
        <v>105.86</v>
      </c>
      <c r="AA7" s="24">
        <v>104.44</v>
      </c>
      <c r="AB7" s="24">
        <v>104.25</v>
      </c>
      <c r="AC7" s="24">
        <v>105.16</v>
      </c>
      <c r="AD7" s="24">
        <v>107.87</v>
      </c>
      <c r="AE7" s="24">
        <v>109.78</v>
      </c>
      <c r="AF7" s="24">
        <v>109.96</v>
      </c>
      <c r="AG7" s="24">
        <v>109.44</v>
      </c>
      <c r="AH7" s="24">
        <v>109.53</v>
      </c>
      <c r="AI7" s="24">
        <v>105.36</v>
      </c>
      <c r="AJ7" s="24">
        <v>0</v>
      </c>
      <c r="AK7" s="24">
        <v>0</v>
      </c>
      <c r="AL7" s="24">
        <v>0</v>
      </c>
      <c r="AM7" s="24">
        <v>0</v>
      </c>
      <c r="AN7" s="24">
        <v>0</v>
      </c>
      <c r="AO7" s="24">
        <v>11.59</v>
      </c>
      <c r="AP7" s="24">
        <v>9.36</v>
      </c>
      <c r="AQ7" s="24">
        <v>7.56</v>
      </c>
      <c r="AR7" s="24">
        <v>5.84</v>
      </c>
      <c r="AS7" s="24">
        <v>3.58</v>
      </c>
      <c r="AT7" s="24">
        <v>3.12</v>
      </c>
      <c r="AU7" s="24">
        <v>24.95</v>
      </c>
      <c r="AV7" s="24">
        <v>27.92</v>
      </c>
      <c r="AW7" s="24">
        <v>33.08</v>
      </c>
      <c r="AX7" s="24">
        <v>42.46</v>
      </c>
      <c r="AY7" s="24">
        <v>53.8</v>
      </c>
      <c r="AZ7" s="24">
        <v>37.200000000000003</v>
      </c>
      <c r="BA7" s="24">
        <v>47.13</v>
      </c>
      <c r="BB7" s="24">
        <v>50.85</v>
      </c>
      <c r="BC7" s="24">
        <v>63.13</v>
      </c>
      <c r="BD7" s="24">
        <v>70.599999999999994</v>
      </c>
      <c r="BE7" s="24">
        <v>82.75</v>
      </c>
      <c r="BF7" s="24">
        <v>1426.09</v>
      </c>
      <c r="BG7" s="24">
        <v>1384.85</v>
      </c>
      <c r="BH7" s="24">
        <v>1358.76</v>
      </c>
      <c r="BI7" s="24">
        <v>1304.6300000000001</v>
      </c>
      <c r="BJ7" s="24">
        <v>1372.31</v>
      </c>
      <c r="BK7" s="24">
        <v>843.72</v>
      </c>
      <c r="BL7" s="24">
        <v>788.62</v>
      </c>
      <c r="BM7" s="24">
        <v>772.15</v>
      </c>
      <c r="BN7" s="24">
        <v>717.6</v>
      </c>
      <c r="BO7" s="24">
        <v>718.5</v>
      </c>
      <c r="BP7" s="24">
        <v>602.55999999999995</v>
      </c>
      <c r="BQ7" s="24">
        <v>101.44</v>
      </c>
      <c r="BR7" s="24">
        <v>102.29</v>
      </c>
      <c r="BS7" s="24">
        <v>99.95</v>
      </c>
      <c r="BT7" s="24">
        <v>99.48</v>
      </c>
      <c r="BU7" s="24">
        <v>99.31</v>
      </c>
      <c r="BV7" s="24">
        <v>94.81</v>
      </c>
      <c r="BW7" s="24">
        <v>99.88</v>
      </c>
      <c r="BX7" s="24">
        <v>98.82</v>
      </c>
      <c r="BY7" s="24">
        <v>97.58</v>
      </c>
      <c r="BZ7" s="24">
        <v>98.33</v>
      </c>
      <c r="CA7" s="24">
        <v>97.94</v>
      </c>
      <c r="CB7" s="24">
        <v>164.55</v>
      </c>
      <c r="CC7" s="24">
        <v>162.91</v>
      </c>
      <c r="CD7" s="24">
        <v>166.37</v>
      </c>
      <c r="CE7" s="24">
        <v>167.51</v>
      </c>
      <c r="CF7" s="24">
        <v>164.83</v>
      </c>
      <c r="CG7" s="24">
        <v>129.9</v>
      </c>
      <c r="CH7" s="24">
        <v>126.94</v>
      </c>
      <c r="CI7" s="24">
        <v>128.38999999999999</v>
      </c>
      <c r="CJ7" s="24">
        <v>129.85</v>
      </c>
      <c r="CK7" s="24">
        <v>133.66</v>
      </c>
      <c r="CL7" s="24">
        <v>140.97999999999999</v>
      </c>
      <c r="CM7" s="24" t="s">
        <v>102</v>
      </c>
      <c r="CN7" s="24" t="s">
        <v>102</v>
      </c>
      <c r="CO7" s="24" t="s">
        <v>102</v>
      </c>
      <c r="CP7" s="24" t="s">
        <v>102</v>
      </c>
      <c r="CQ7" s="24" t="s">
        <v>102</v>
      </c>
      <c r="CR7" s="24">
        <v>80.11</v>
      </c>
      <c r="CS7" s="24">
        <v>82.83</v>
      </c>
      <c r="CT7" s="24">
        <v>69.38</v>
      </c>
      <c r="CU7" s="24">
        <v>70.39</v>
      </c>
      <c r="CV7" s="24">
        <v>72.13</v>
      </c>
      <c r="CW7" s="24">
        <v>60.13</v>
      </c>
      <c r="CX7" s="24">
        <v>92.04</v>
      </c>
      <c r="CY7" s="24">
        <v>92.31</v>
      </c>
      <c r="CZ7" s="24">
        <v>92.43</v>
      </c>
      <c r="DA7" s="24">
        <v>92.65</v>
      </c>
      <c r="DB7" s="24">
        <v>92.69</v>
      </c>
      <c r="DC7" s="24">
        <v>95.96</v>
      </c>
      <c r="DD7" s="24">
        <v>95.73</v>
      </c>
      <c r="DE7" s="24">
        <v>96.1</v>
      </c>
      <c r="DF7" s="24">
        <v>96.61</v>
      </c>
      <c r="DG7" s="24">
        <v>96.35</v>
      </c>
      <c r="DH7" s="24">
        <v>96</v>
      </c>
      <c r="DI7" s="24">
        <v>19.63</v>
      </c>
      <c r="DJ7" s="24">
        <v>22.19</v>
      </c>
      <c r="DK7" s="24">
        <v>24.65</v>
      </c>
      <c r="DL7" s="24">
        <v>26.81</v>
      </c>
      <c r="DM7" s="24">
        <v>28.94</v>
      </c>
      <c r="DN7" s="24">
        <v>20.23</v>
      </c>
      <c r="DO7" s="24">
        <v>22.34</v>
      </c>
      <c r="DP7" s="24">
        <v>24.65</v>
      </c>
      <c r="DQ7" s="24">
        <v>24.87</v>
      </c>
      <c r="DR7" s="24">
        <v>26.94</v>
      </c>
      <c r="DS7" s="24">
        <v>42.2</v>
      </c>
      <c r="DT7" s="24">
        <v>0</v>
      </c>
      <c r="DU7" s="24">
        <v>0</v>
      </c>
      <c r="DV7" s="24">
        <v>0.21</v>
      </c>
      <c r="DW7" s="24">
        <v>1.08</v>
      </c>
      <c r="DX7" s="24">
        <v>1.1599999999999999</v>
      </c>
      <c r="DY7" s="24">
        <v>1.63</v>
      </c>
      <c r="DZ7" s="24">
        <v>1.94</v>
      </c>
      <c r="EA7" s="24">
        <v>2.42</v>
      </c>
      <c r="EB7" s="24">
        <v>3</v>
      </c>
      <c r="EC7" s="24">
        <v>3.91</v>
      </c>
      <c r="ED7" s="24">
        <v>9.4600000000000009</v>
      </c>
      <c r="EE7" s="24">
        <v>0</v>
      </c>
      <c r="EF7" s="24">
        <v>0.01</v>
      </c>
      <c r="EG7" s="24">
        <v>0</v>
      </c>
      <c r="EH7" s="24">
        <v>0.12</v>
      </c>
      <c r="EI7" s="24">
        <v>0</v>
      </c>
      <c r="EJ7" s="24">
        <v>0.12</v>
      </c>
      <c r="EK7" s="24">
        <v>0.35</v>
      </c>
      <c r="EL7" s="24">
        <v>0.1</v>
      </c>
      <c r="EM7" s="24">
        <v>1.51</v>
      </c>
      <c r="EN7" s="24">
        <v>0.17</v>
      </c>
      <c r="EO7" s="24">
        <v>0.19</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下江　麗恵</cp:lastModifiedBy>
  <cp:lastPrinted>2026-01-26T09:09:01Z</cp:lastPrinted>
  <dcterms:created xsi:type="dcterms:W3CDTF">2025-12-23T06:03:04Z</dcterms:created>
  <dcterms:modified xsi:type="dcterms:W3CDTF">2026-02-18T07:43:50Z</dcterms:modified>
  <cp:category/>
</cp:coreProperties>
</file>