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9CEEF4F-9400-4092-A64D-F3984F616A8A}" xr6:coauthVersionLast="47" xr6:coauthVersionMax="47" xr10:uidLastSave="{00000000-0000-0000-0000-000000000000}"/>
  <workbookProtection workbookAlgorithmName="SHA-512" workbookHashValue="Qj+0JItjGbk3TrP9AsIqm/8pSQ1Gvoairl8MDWhc2pMcLVmcSwrOKfnc8SvW5FoPzhi1B/oryqxxFTDP+lra0A==" workbookSaltValue="RXV81LTS/D03Pp8lSsHae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I85" i="4"/>
  <c r="E85" i="4"/>
  <c r="AT10" i="4"/>
  <c r="I10" i="4"/>
  <c r="AL8" i="4"/>
  <c r="P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<sst xmlns="http://schemas.openxmlformats.org/spreadsheetml/2006/main" count="236" uniqueCount="116">
  <si>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</si>
  <si>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</si>
  <si>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</si>
  <si>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</si>
  <si>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</si>
  <si>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</si>
  <si>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</si>
  <si>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</si>
  <si>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</si>
  <si>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</si>
  <si>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</si>
  <si>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</si>
  <si>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</si>
  <si>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</si>
  <si>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</si>
  <si>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</si>
  <si>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</si>
  <si>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</si>
  <si>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</si>
  <si>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</si>
  <si>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</si>
  <si>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</si>
  <si>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</si>
  <si>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</si>
  <si>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</si>
  <si>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</si>
  <si>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</si>
  <si>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</si>
  <si>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</si>
  <si>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</si>
  <si>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</si>
  <si>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</si>
  <si>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</si>
  <si>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</si>
  <si>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</si>
  <si>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</si>
  <si>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</si>
  <si>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</si>
  <si>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</si>
  <si>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</si>
  <si>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</si>
  <si>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</si>
  <si>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</si>
  <si>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</si>
  <si>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</si>
  <si>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</si>
  <si>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</si>
  <si>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</si>
  <si>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</si>
  <si>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</si>
  <si>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</si>
  <si>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</si>
  <si>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</si>
  <si>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</si>
  <si>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</si>
  <si>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</si>
  <si>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</si>
  <si>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</si>
  <si>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</si>
  <si>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</si>
  <si>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</si>
  <si>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</si>
  <si>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</si>
  <si>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</si>
  <si>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</si>
  <si>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</si>
  <si>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</si>
  <si>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</si>
  <si>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</si>
  <si>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</si>
  <si>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</si>
  <si>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</si>
  <si>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</si>
  <si>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</si>
  <si>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</si>
  <si>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</si>
  <si>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</si>
  <si>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</si>
  <si>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</si>
  <si>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</si>
  <si>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</si>
  <si>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</si>
  <si>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</si>
  <si>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</si>
  <si>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</si>
  <si>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</si>
  <si>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</si>
  <si>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</si>
  <si>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</si>
  <si>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</si>
  <si>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</si>
  <si>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</si>
  <si>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</si>
  <si>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</si>
  <si>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</si>
  <si>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</si>
  <si>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枚方市</t>
  </si>
  <si>
    <t>法適用</t>
  </si>
  <si>
    <t>下水道事業</t>
  </si>
  <si>
    <t>公共下水道</t>
  </si>
  <si>
    <t>Aa</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</si>
  <si>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</si>
  <si>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</si>
  <si>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</si>
  <si>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</si>
  <si>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</si>
  <si>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</si>
  <si>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</si>
  <si>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</si>
  <si>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</si>
  <si>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</si>
  <si>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</si>
  <si>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</si>
  <si>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本市では、昭和30年代から民間などの大規模開発に伴い、下水道整備を進めてきました。
　平成30年度には汚水整備の事業概成を迎え、本格的な維持管理に向けて、下水道台帳のシステム化をはじめ、下水道ストックマネジメント計画を策定しました。
　「管渠老朽化率」は類似団体平均値を下回っているものの、管渠改善率が下回っていることから、老朽化が進行している状況です。
　また、管渠やポンプ場などの下水道施設にかかる維持管理コストが増加しており、今後の施設維持に向けて、令和元年度からストックマネジメント計画に基づく、点検調査等を実施し、必要な老朽化対策を行っています。</t>
    <phoneticPr fontId="4"/>
  </si>
  <si>
    <t>　昭和30年代の大規模開発に伴い、下水道整備をスタートし、昭和60年度以降、人口普及率の向上を最優先課題として、汚水管渠をはじめ雨水管渠や排水ポンプ場など、多くの施設を建設しました。
　また、平成に入ってから本格的に整備を実施したことにより企業債が増加し、現在でも経営面の大きな負担となっている状況です。
　住居系地域については、平成30年度に事業概成を迎えましたが、今後は、老朽化が進む管渠等の本格的な維持管理が必要となるため、「下水道長寿命化計画」や「ストックマネジメントの考え方」に基づく更新・改築事業に取り組んでいます。
　また、「経営戦略」及び「下水道整備基本計画」について、令和5年度に中間見直しを行いました。経営面では、一般会計からの基準外繰入金が福祉減免等の市の施策分を除き、令和4年度以降はゼロとなり、汚水処理経費を経営によって得られる収入で賄う独立採算を原則とした企業経営へ移行しています。事業面では計画性を重視しながら、経営基盤の強化を図っていきます。</t>
    <phoneticPr fontId="4"/>
  </si>
  <si>
    <t>　本市の公共下水道事業は、平成に入ってから本格的に整備を進めたことで、企業債残高が大きくなり、元利償還金を使用料収入で賄うことができないため、一般会計から多額の基準外繰入金を受けて事業運営を行ってきました。
　近年、企業債残高が順次償還終了を迎えていることから、「企業債残高対事業規模比率」は減少傾向にあります。一方、使用料単価の減少も影響し、「経費回収率」は100％をわずかに下回っていますが、汚水償還元金の減少により、運転資金は確保しています。
　「施設利用率」については、単独で処理施設を保有していないため、グラフには表れません。
　「水洗化率」は、一般住居地域を整備してきたことから、水洗便所設置済人口は緩やかに増加しており、98％となりました。
　これらのことから、「流動比率」で表れる短期的な資金面は改善している状況です。令和6年度についても、基準外繰入金の受け入れはゼロ（福祉減免分等の市の施策分を除く）として、段階的に安定経営に向けて取り組んでいるものと判断し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</si>
</sst>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0.04</c:v>
                </c:pt>
                <c:pt idx="1">
                  <c:v>0.01</c:v>
                </c:pt>
                <c:pt idx="2">
                  <c:v>0.02</c:v>
                </c:pt>
                <c:pt idx="3">
                  <c:v>0.06</c:v>
                </c:pt>
                <c:pt idx="4">
                  <c:v>0.03</c:v>
                </c:pt>
              </c:numCache>
            </c:numRef>
          </c:val>
          <c:extLst>
            <c:ext xmlns:c16="http://schemas.microsoft.com/office/drawing/2014/chart" uri="{C3380CC4-5D6E-409C-BE32-E72D297353CC}">
              <c16:uniqueId val="{00000000-36AE-421D-891E-8A6ADDA2A05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36AE-421D-891E-8A6ADDA2A05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B9E-40C5-AE78-904584699E8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7B9E-40C5-AE78-904584699E8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97.33</c:v>
                </c:pt>
                <c:pt idx="1">
                  <c:v>97.52</c:v>
                </c:pt>
                <c:pt idx="2">
                  <c:v>97.73</c:v>
                </c:pt>
                <c:pt idx="3">
                  <c:v>97.75</c:v>
                </c:pt>
                <c:pt idx="4">
                  <c:v>98</c:v>
                </c:pt>
              </c:numCache>
            </c:numRef>
          </c:val>
          <c:extLst>
            <c:ext xmlns:c16="http://schemas.microsoft.com/office/drawing/2014/chart" uri="{C3380CC4-5D6E-409C-BE32-E72D297353CC}">
              <c16:uniqueId val="{00000000-AC96-43E4-A560-99DDDCA67A2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AC96-43E4-A560-99DDDCA67A2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116.26</c:v>
                </c:pt>
                <c:pt idx="1">
                  <c:v>115.37</c:v>
                </c:pt>
                <c:pt idx="2">
                  <c:v>113.32</c:v>
                </c:pt>
                <c:pt idx="3">
                  <c:v>112.8</c:v>
                </c:pt>
                <c:pt idx="4">
                  <c:v>112.77</c:v>
                </c:pt>
              </c:numCache>
            </c:numRef>
          </c:val>
          <c:extLst>
            <c:ext xmlns:c16="http://schemas.microsoft.com/office/drawing/2014/chart" uri="{C3380CC4-5D6E-409C-BE32-E72D297353CC}">
              <c16:uniqueId val="{00000000-1F95-4359-8DC1-5010EBC29A6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1F95-4359-8DC1-5010EBC29A6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23.43</c:v>
                </c:pt>
                <c:pt idx="1">
                  <c:v>25.84</c:v>
                </c:pt>
                <c:pt idx="2">
                  <c:v>27.83</c:v>
                </c:pt>
                <c:pt idx="3">
                  <c:v>29.91</c:v>
                </c:pt>
                <c:pt idx="4">
                  <c:v>32.119999999999997</c:v>
                </c:pt>
              </c:numCache>
            </c:numRef>
          </c:val>
          <c:extLst>
            <c:ext xmlns:c16="http://schemas.microsoft.com/office/drawing/2014/chart" uri="{C3380CC4-5D6E-409C-BE32-E72D297353CC}">
              <c16:uniqueId val="{00000000-8C18-4E38-BC1E-CAD34CE73E7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8C18-4E38-BC1E-CAD34CE73E7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2.62</c:v>
                </c:pt>
                <c:pt idx="1">
                  <c:v>3.05</c:v>
                </c:pt>
                <c:pt idx="2">
                  <c:v>3.9</c:v>
                </c:pt>
                <c:pt idx="3">
                  <c:v>6.43</c:v>
                </c:pt>
                <c:pt idx="4">
                  <c:v>7.86</c:v>
                </c:pt>
              </c:numCache>
            </c:numRef>
          </c:val>
          <c:extLst>
            <c:ext xmlns:c16="http://schemas.microsoft.com/office/drawing/2014/chart" uri="{C3380CC4-5D6E-409C-BE32-E72D297353CC}">
              <c16:uniqueId val="{00000000-B627-4DE1-A85F-630C97F83DD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B627-4DE1-A85F-630C97F83DD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715-4F64-8168-B75855BA0E1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4715-4F64-8168-B75855BA0E1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46.41</c:v>
                </c:pt>
                <c:pt idx="1">
                  <c:v>58.75</c:v>
                </c:pt>
                <c:pt idx="2">
                  <c:v>69.8</c:v>
                </c:pt>
                <c:pt idx="3">
                  <c:v>88.7</c:v>
                </c:pt>
                <c:pt idx="4">
                  <c:v>113.69</c:v>
                </c:pt>
              </c:numCache>
            </c:numRef>
          </c:val>
          <c:extLst>
            <c:ext xmlns:c16="http://schemas.microsoft.com/office/drawing/2014/chart" uri="{C3380CC4-5D6E-409C-BE32-E72D297353CC}">
              <c16:uniqueId val="{00000000-A779-4311-9037-6E7EB54632D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A779-4311-9037-6E7EB54632D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642.28</c:v>
                </c:pt>
                <c:pt idx="1">
                  <c:v>587.41</c:v>
                </c:pt>
                <c:pt idx="2">
                  <c:v>538.04999999999995</c:v>
                </c:pt>
                <c:pt idx="3">
                  <c:v>491.77</c:v>
                </c:pt>
                <c:pt idx="4">
                  <c:v>449.16</c:v>
                </c:pt>
              </c:numCache>
            </c:numRef>
          </c:val>
          <c:extLst>
            <c:ext xmlns:c16="http://schemas.microsoft.com/office/drawing/2014/chart" uri="{C3380CC4-5D6E-409C-BE32-E72D297353CC}">
              <c16:uniqueId val="{00000000-EC0E-4EF3-B4ED-6D3E9DE17E4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EC0E-4EF3-B4ED-6D3E9DE17E4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99.11</c:v>
                </c:pt>
                <c:pt idx="1">
                  <c:v>98.83</c:v>
                </c:pt>
                <c:pt idx="2">
                  <c:v>97.95</c:v>
                </c:pt>
                <c:pt idx="3">
                  <c:v>98.6</c:v>
                </c:pt>
                <c:pt idx="4">
                  <c:v>99.24</c:v>
                </c:pt>
              </c:numCache>
            </c:numRef>
          </c:val>
          <c:extLst>
            <c:ext xmlns:c16="http://schemas.microsoft.com/office/drawing/2014/chart" uri="{C3380CC4-5D6E-409C-BE32-E72D297353CC}">
              <c16:uniqueId val="{00000000-8150-40FA-983C-BCFB063E507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8150-40FA-983C-BCFB063E507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c:v>
                </c:pt>
                <c:pt idx="1">
                  <c:v>150.35</c:v>
                </c:pt>
                <c:pt idx="2">
                  <c:v>152.02000000000001</c:v>
                </c:pt>
                <c:pt idx="3">
                  <c:v>151.15</c:v>
                </c:pt>
                <c:pt idx="4">
                  <c:v>150.51</c:v>
                </c:pt>
              </c:numCache>
            </c:numRef>
          </c:val>
          <c:extLst>
            <c:ext xmlns:c16="http://schemas.microsoft.com/office/drawing/2014/chart" uri="{C3380CC4-5D6E-409C-BE32-E72D297353CC}">
              <c16:uniqueId val="{00000000-C8DF-4D5F-97AF-176337F549E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C8DF-4D5F-97AF-176337F549E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枚方市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自治体職員</v>
      </c>
      <c r="AE8" s="65"/>
      <c r="AF8" s="65"/>
      <c r="AG8" s="65"/>
      <c r="AH8" s="65"/>
      <c r="AI8" s="65"/>
      <c r="AJ8" s="65"/>
      <c r="AK8" s="3"/>
      <c r="AL8" s="45">
        <f>データ!S6</f>
        <v>392328</v>
      </c>
      <c r="AM8" s="45"/>
      <c r="AN8" s="45"/>
      <c r="AO8" s="45"/>
      <c r="AP8" s="45"/>
      <c r="AQ8" s="45"/>
      <c r="AR8" s="45"/>
      <c r="AS8" s="45"/>
      <c r="AT8" s="44">
        <f>データ!T6</f>
        <v>65.12</v>
      </c>
      <c r="AU8" s="44"/>
      <c r="AV8" s="44"/>
      <c r="AW8" s="44"/>
      <c r="AX8" s="44"/>
      <c r="AY8" s="44"/>
      <c r="AZ8" s="44"/>
      <c r="BA8" s="44"/>
      <c r="BB8" s="44">
        <f>データ!U6</f>
        <v>6024.69</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77.08</v>
      </c>
      <c r="J10" s="44"/>
      <c r="K10" s="44"/>
      <c r="L10" s="44"/>
      <c r="M10" s="44"/>
      <c r="N10" s="44"/>
      <c r="O10" s="44"/>
      <c r="P10" s="44">
        <f>データ!P6</f>
        <v>97.94</v>
      </c>
      <c r="Q10" s="44"/>
      <c r="R10" s="44"/>
      <c r="S10" s="44"/>
      <c r="T10" s="44"/>
      <c r="U10" s="44"/>
      <c r="V10" s="44"/>
      <c r="W10" s="44">
        <f>データ!Q6</f>
        <v>88.98</v>
      </c>
      <c r="X10" s="44"/>
      <c r="Y10" s="44"/>
      <c r="Z10" s="44"/>
      <c r="AA10" s="44"/>
      <c r="AB10" s="44"/>
      <c r="AC10" s="44"/>
      <c r="AD10" s="45">
        <f>データ!R6</f>
        <v>2618</v>
      </c>
      <c r="AE10" s="45"/>
      <c r="AF10" s="45"/>
      <c r="AG10" s="45"/>
      <c r="AH10" s="45"/>
      <c r="AI10" s="45"/>
      <c r="AJ10" s="45"/>
      <c r="AK10" s="2"/>
      <c r="AL10" s="45">
        <f>データ!V6</f>
        <v>383494</v>
      </c>
      <c r="AM10" s="45"/>
      <c r="AN10" s="45"/>
      <c r="AO10" s="45"/>
      <c r="AP10" s="45"/>
      <c r="AQ10" s="45"/>
      <c r="AR10" s="45"/>
      <c r="AS10" s="45"/>
      <c r="AT10" s="44">
        <f>データ!W6</f>
        <v>34.92</v>
      </c>
      <c r="AU10" s="44"/>
      <c r="AV10" s="44"/>
      <c r="AW10" s="44"/>
      <c r="AX10" s="44"/>
      <c r="AY10" s="44"/>
      <c r="AZ10" s="44"/>
      <c r="BA10" s="44"/>
      <c r="BB10" s="44">
        <f>データ!X6</f>
        <v>10982.07</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114</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amfoJ3tc5D3E6+OgWNr3KjWuwrfrSRwn8wwCQ53JlQkxddZvDg4xsCifkM40gXResZdv9oqtbjlpvoe+exMxUw==" saltValue="ZcriURwJA+fmC9ZIpf1U8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272108</v>
      </c>
      <c r="D6" s="19">
        <f t="shared" si="3"/>
        <v>46</v>
      </c>
      <c r="E6" s="19">
        <f t="shared" si="3"/>
        <v>17</v>
      </c>
      <c r="F6" s="19">
        <f t="shared" si="3"/>
        <v>1</v>
      </c>
      <c r="G6" s="19">
        <f t="shared" si="3"/>
        <v>0</v>
      </c>
      <c r="H6" s="19" t="str">
        <f t="shared" si="3"/>
        <v>大阪府　枚方市</v>
      </c>
      <c r="I6" s="19" t="str">
        <f t="shared" si="3"/>
        <v>法適用</v>
      </c>
      <c r="J6" s="19" t="str">
        <f t="shared" si="3"/>
        <v>下水道事業</v>
      </c>
      <c r="K6" s="19" t="str">
        <f t="shared" si="3"/>
        <v>公共下水道</v>
      </c>
      <c r="L6" s="19" t="str">
        <f t="shared" si="3"/>
        <v>Aa</v>
      </c>
      <c r="M6" s="19" t="str">
        <f t="shared" si="3"/>
        <v>自治体職員</v>
      </c>
      <c r="N6" s="20" t="str">
        <f t="shared" si="3"/>
        <v>-</v>
      </c>
      <c r="O6" s="20">
        <f t="shared" si="3"/>
        <v>77.08</v>
      </c>
      <c r="P6" s="20">
        <f t="shared" si="3"/>
        <v>97.94</v>
      </c>
      <c r="Q6" s="20">
        <f t="shared" si="3"/>
        <v>88.98</v>
      </c>
      <c r="R6" s="20">
        <f t="shared" si="3"/>
        <v>2618</v>
      </c>
      <c r="S6" s="20">
        <f t="shared" si="3"/>
        <v>392328</v>
      </c>
      <c r="T6" s="20">
        <f t="shared" si="3"/>
        <v>65.12</v>
      </c>
      <c r="U6" s="20">
        <f t="shared" si="3"/>
        <v>6024.69</v>
      </c>
      <c r="V6" s="20">
        <f t="shared" si="3"/>
        <v>383494</v>
      </c>
      <c r="W6" s="20">
        <f t="shared" si="3"/>
        <v>34.92</v>
      </c>
      <c r="X6" s="20">
        <f t="shared" si="3"/>
        <v>10982.07</v>
      </c>
      <c r="Y6" s="21">
        <f>IF(Y7="",NA(),Y7)</f>
        <v>116.26</v>
      </c>
      <c r="Z6" s="21">
        <f t="shared" ref="Z6:AH6" si="4">IF(Z7="",NA(),Z7)</f>
        <v>115.37</v>
      </c>
      <c r="AA6" s="21">
        <f t="shared" si="4"/>
        <v>113.32</v>
      </c>
      <c r="AB6" s="21">
        <f t="shared" si="4"/>
        <v>112.8</v>
      </c>
      <c r="AC6" s="21">
        <f t="shared" si="4"/>
        <v>112.77</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46.41</v>
      </c>
      <c r="AV6" s="21">
        <f t="shared" ref="AV6:BD6" si="6">IF(AV7="",NA(),AV7)</f>
        <v>58.75</v>
      </c>
      <c r="AW6" s="21">
        <f t="shared" si="6"/>
        <v>69.8</v>
      </c>
      <c r="AX6" s="21">
        <f t="shared" si="6"/>
        <v>88.7</v>
      </c>
      <c r="AY6" s="21">
        <f t="shared" si="6"/>
        <v>113.69</v>
      </c>
      <c r="AZ6" s="21">
        <f t="shared" si="6"/>
        <v>77.72</v>
      </c>
      <c r="BA6" s="21">
        <f t="shared" si="6"/>
        <v>86.61</v>
      </c>
      <c r="BB6" s="21">
        <f t="shared" si="6"/>
        <v>100.73</v>
      </c>
      <c r="BC6" s="21">
        <f t="shared" si="6"/>
        <v>108.7</v>
      </c>
      <c r="BD6" s="21">
        <f t="shared" si="6"/>
        <v>120.78</v>
      </c>
      <c r="BE6" s="20" t="str">
        <f>IF(BE7="","",IF(BE7="-","【-】","【"&amp;SUBSTITUTE(TEXT(BE7,"#,##0.00"),"-","△")&amp;"】"))</f>
        <v>【82.75】</v>
      </c>
      <c r="BF6" s="21">
        <f>IF(BF7="",NA(),BF7)</f>
        <v>642.28</v>
      </c>
      <c r="BG6" s="21">
        <f t="shared" ref="BG6:BO6" si="7">IF(BG7="",NA(),BG7)</f>
        <v>587.41</v>
      </c>
      <c r="BH6" s="21">
        <f t="shared" si="7"/>
        <v>538.04999999999995</v>
      </c>
      <c r="BI6" s="21">
        <f t="shared" si="7"/>
        <v>491.77</v>
      </c>
      <c r="BJ6" s="21">
        <f t="shared" si="7"/>
        <v>449.16</v>
      </c>
      <c r="BK6" s="21">
        <f t="shared" si="7"/>
        <v>485.6</v>
      </c>
      <c r="BL6" s="21">
        <f t="shared" si="7"/>
        <v>463.93</v>
      </c>
      <c r="BM6" s="21">
        <f t="shared" si="7"/>
        <v>481.88</v>
      </c>
      <c r="BN6" s="21">
        <f t="shared" si="7"/>
        <v>460.03</v>
      </c>
      <c r="BO6" s="21">
        <f t="shared" si="7"/>
        <v>447.27</v>
      </c>
      <c r="BP6" s="20" t="str">
        <f>IF(BP7="","",IF(BP7="-","【-】","【"&amp;SUBSTITUTE(TEXT(BP7,"#,##0.00"),"-","△")&amp;"】"))</f>
        <v>【602.56】</v>
      </c>
      <c r="BQ6" s="21">
        <f>IF(BQ7="",NA(),BQ7)</f>
        <v>99.11</v>
      </c>
      <c r="BR6" s="21">
        <f t="shared" ref="BR6:BZ6" si="8">IF(BR7="",NA(),BR7)</f>
        <v>98.83</v>
      </c>
      <c r="BS6" s="21">
        <f t="shared" si="8"/>
        <v>97.95</v>
      </c>
      <c r="BT6" s="21">
        <f t="shared" si="8"/>
        <v>98.6</v>
      </c>
      <c r="BU6" s="21">
        <f t="shared" si="8"/>
        <v>99.24</v>
      </c>
      <c r="BV6" s="21">
        <f t="shared" si="8"/>
        <v>99.95</v>
      </c>
      <c r="BW6" s="21">
        <f t="shared" si="8"/>
        <v>103.4</v>
      </c>
      <c r="BX6" s="21">
        <f t="shared" si="8"/>
        <v>101.87</v>
      </c>
      <c r="BY6" s="21">
        <f t="shared" si="8"/>
        <v>101.33</v>
      </c>
      <c r="BZ6" s="21">
        <f t="shared" si="8"/>
        <v>101.5</v>
      </c>
      <c r="CA6" s="20" t="str">
        <f>IF(CA7="","",IF(CA7="-","【-】","【"&amp;SUBSTITUTE(TEXT(CA7,"#,##0.00"),"-","△")&amp;"】"))</f>
        <v>【97.94】</v>
      </c>
      <c r="CB6" s="21">
        <f>IF(CB7="",NA(),CB7)</f>
        <v>150</v>
      </c>
      <c r="CC6" s="21">
        <f t="shared" ref="CC6:CK6" si="9">IF(CC7="",NA(),CC7)</f>
        <v>150.35</v>
      </c>
      <c r="CD6" s="21">
        <f t="shared" si="9"/>
        <v>152.02000000000001</v>
      </c>
      <c r="CE6" s="21">
        <f t="shared" si="9"/>
        <v>151.15</v>
      </c>
      <c r="CF6" s="21">
        <f t="shared" si="9"/>
        <v>150.51</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97.33</v>
      </c>
      <c r="CY6" s="21">
        <f t="shared" ref="CY6:DG6" si="11">IF(CY7="",NA(),CY7)</f>
        <v>97.52</v>
      </c>
      <c r="CZ6" s="21">
        <f t="shared" si="11"/>
        <v>97.73</v>
      </c>
      <c r="DA6" s="21">
        <f t="shared" si="11"/>
        <v>97.75</v>
      </c>
      <c r="DB6" s="21">
        <f t="shared" si="11"/>
        <v>98</v>
      </c>
      <c r="DC6" s="21">
        <f t="shared" si="11"/>
        <v>97.7</v>
      </c>
      <c r="DD6" s="21">
        <f t="shared" si="11"/>
        <v>97.59</v>
      </c>
      <c r="DE6" s="21">
        <f t="shared" si="11"/>
        <v>97.53</v>
      </c>
      <c r="DF6" s="21">
        <f t="shared" si="11"/>
        <v>97.54</v>
      </c>
      <c r="DG6" s="21">
        <f t="shared" si="11"/>
        <v>97.51</v>
      </c>
      <c r="DH6" s="20" t="str">
        <f>IF(DH7="","",IF(DH7="-","【-】","【"&amp;SUBSTITUTE(TEXT(DH7,"#,##0.00"),"-","△")&amp;"】"))</f>
        <v>【96.00】</v>
      </c>
      <c r="DI6" s="21">
        <f>IF(DI7="",NA(),DI7)</f>
        <v>23.43</v>
      </c>
      <c r="DJ6" s="21">
        <f t="shared" ref="DJ6:DR6" si="12">IF(DJ7="",NA(),DJ7)</f>
        <v>25.84</v>
      </c>
      <c r="DK6" s="21">
        <f t="shared" si="12"/>
        <v>27.83</v>
      </c>
      <c r="DL6" s="21">
        <f t="shared" si="12"/>
        <v>29.91</v>
      </c>
      <c r="DM6" s="21">
        <f t="shared" si="12"/>
        <v>32.119999999999997</v>
      </c>
      <c r="DN6" s="21">
        <f t="shared" si="12"/>
        <v>23.38</v>
      </c>
      <c r="DO6" s="21">
        <f t="shared" si="12"/>
        <v>24.59</v>
      </c>
      <c r="DP6" s="21">
        <f t="shared" si="12"/>
        <v>26.87</v>
      </c>
      <c r="DQ6" s="21">
        <f t="shared" si="12"/>
        <v>29.31</v>
      </c>
      <c r="DR6" s="21">
        <f t="shared" si="12"/>
        <v>31.67</v>
      </c>
      <c r="DS6" s="20" t="str">
        <f>IF(DS7="","",IF(DS7="-","【-】","【"&amp;SUBSTITUTE(TEXT(DS7,"#,##0.00"),"-","△")&amp;"】"))</f>
        <v>【42.20】</v>
      </c>
      <c r="DT6" s="21">
        <f>IF(DT7="",NA(),DT7)</f>
        <v>2.62</v>
      </c>
      <c r="DU6" s="21">
        <f t="shared" ref="DU6:EC6" si="13">IF(DU7="",NA(),DU7)</f>
        <v>3.05</v>
      </c>
      <c r="DV6" s="21">
        <f t="shared" si="13"/>
        <v>3.9</v>
      </c>
      <c r="DW6" s="21">
        <f t="shared" si="13"/>
        <v>6.43</v>
      </c>
      <c r="DX6" s="21">
        <f t="shared" si="13"/>
        <v>7.86</v>
      </c>
      <c r="DY6" s="21">
        <f t="shared" si="13"/>
        <v>8.1999999999999993</v>
      </c>
      <c r="DZ6" s="21">
        <f t="shared" si="13"/>
        <v>9.43</v>
      </c>
      <c r="EA6" s="21">
        <f t="shared" si="13"/>
        <v>12.4</v>
      </c>
      <c r="EB6" s="21">
        <f t="shared" si="13"/>
        <v>13.81</v>
      </c>
      <c r="EC6" s="21">
        <f t="shared" si="13"/>
        <v>15.32</v>
      </c>
      <c r="ED6" s="20" t="str">
        <f>IF(ED7="","",IF(ED7="-","【-】","【"&amp;SUBSTITUTE(TEXT(ED7,"#,##0.00"),"-","△")&amp;"】"))</f>
        <v>【9.46】</v>
      </c>
      <c r="EE6" s="21">
        <f>IF(EE7="",NA(),EE7)</f>
        <v>0.04</v>
      </c>
      <c r="EF6" s="21">
        <f t="shared" ref="EF6:EN6" si="14">IF(EF7="",NA(),EF7)</f>
        <v>0.01</v>
      </c>
      <c r="EG6" s="21">
        <f t="shared" si="14"/>
        <v>0.02</v>
      </c>
      <c r="EH6" s="21">
        <f t="shared" si="14"/>
        <v>0.06</v>
      </c>
      <c r="EI6" s="21">
        <f t="shared" si="14"/>
        <v>0.03</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272108</v>
      </c>
      <c r="D7" s="23">
        <v>46</v>
      </c>
      <c r="E7" s="23">
        <v>17</v>
      </c>
      <c r="F7" s="23">
        <v>1</v>
      </c>
      <c r="G7" s="23">
        <v>0</v>
      </c>
      <c r="H7" s="23" t="s">
        <v>96</v>
      </c>
      <c r="I7" s="23" t="s">
        <v>97</v>
      </c>
      <c r="J7" s="23" t="s">
        <v>98</v>
      </c>
      <c r="K7" s="23" t="s">
        <v>99</v>
      </c>
      <c r="L7" s="23" t="s">
        <v>100</v>
      </c>
      <c r="M7" s="23" t="s">
        <v>101</v>
      </c>
      <c r="N7" s="24" t="s">
        <v>102</v>
      </c>
      <c r="O7" s="24">
        <v>77.08</v>
      </c>
      <c r="P7" s="24">
        <v>97.94</v>
      </c>
      <c r="Q7" s="24">
        <v>88.98</v>
      </c>
      <c r="R7" s="24">
        <v>2618</v>
      </c>
      <c r="S7" s="24">
        <v>392328</v>
      </c>
      <c r="T7" s="24">
        <v>65.12</v>
      </c>
      <c r="U7" s="24">
        <v>6024.69</v>
      </c>
      <c r="V7" s="24">
        <v>383494</v>
      </c>
      <c r="W7" s="24">
        <v>34.92</v>
      </c>
      <c r="X7" s="24">
        <v>10982.07</v>
      </c>
      <c r="Y7" s="24">
        <v>116.26</v>
      </c>
      <c r="Z7" s="24">
        <v>115.37</v>
      </c>
      <c r="AA7" s="24">
        <v>113.32</v>
      </c>
      <c r="AB7" s="24">
        <v>112.8</v>
      </c>
      <c r="AC7" s="24">
        <v>112.77</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46.41</v>
      </c>
      <c r="AV7" s="24">
        <v>58.75</v>
      </c>
      <c r="AW7" s="24">
        <v>69.8</v>
      </c>
      <c r="AX7" s="24">
        <v>88.7</v>
      </c>
      <c r="AY7" s="24">
        <v>113.69</v>
      </c>
      <c r="AZ7" s="24">
        <v>77.72</v>
      </c>
      <c r="BA7" s="24">
        <v>86.61</v>
      </c>
      <c r="BB7" s="24">
        <v>100.73</v>
      </c>
      <c r="BC7" s="24">
        <v>108.7</v>
      </c>
      <c r="BD7" s="24">
        <v>120.78</v>
      </c>
      <c r="BE7" s="24">
        <v>82.75</v>
      </c>
      <c r="BF7" s="24">
        <v>642.28</v>
      </c>
      <c r="BG7" s="24">
        <v>587.41</v>
      </c>
      <c r="BH7" s="24">
        <v>538.04999999999995</v>
      </c>
      <c r="BI7" s="24">
        <v>491.77</v>
      </c>
      <c r="BJ7" s="24">
        <v>449.16</v>
      </c>
      <c r="BK7" s="24">
        <v>485.6</v>
      </c>
      <c r="BL7" s="24">
        <v>463.93</v>
      </c>
      <c r="BM7" s="24">
        <v>481.88</v>
      </c>
      <c r="BN7" s="24">
        <v>460.03</v>
      </c>
      <c r="BO7" s="24">
        <v>447.27</v>
      </c>
      <c r="BP7" s="24">
        <v>602.55999999999995</v>
      </c>
      <c r="BQ7" s="24">
        <v>99.11</v>
      </c>
      <c r="BR7" s="24">
        <v>98.83</v>
      </c>
      <c r="BS7" s="24">
        <v>97.95</v>
      </c>
      <c r="BT7" s="24">
        <v>98.6</v>
      </c>
      <c r="BU7" s="24">
        <v>99.24</v>
      </c>
      <c r="BV7" s="24">
        <v>99.95</v>
      </c>
      <c r="BW7" s="24">
        <v>103.4</v>
      </c>
      <c r="BX7" s="24">
        <v>101.87</v>
      </c>
      <c r="BY7" s="24">
        <v>101.33</v>
      </c>
      <c r="BZ7" s="24">
        <v>101.5</v>
      </c>
      <c r="CA7" s="24">
        <v>97.94</v>
      </c>
      <c r="CB7" s="24">
        <v>150</v>
      </c>
      <c r="CC7" s="24">
        <v>150.35</v>
      </c>
      <c r="CD7" s="24">
        <v>152.02000000000001</v>
      </c>
      <c r="CE7" s="24">
        <v>151.15</v>
      </c>
      <c r="CF7" s="24">
        <v>150.51</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97.33</v>
      </c>
      <c r="CY7" s="24">
        <v>97.52</v>
      </c>
      <c r="CZ7" s="24">
        <v>97.73</v>
      </c>
      <c r="DA7" s="24">
        <v>97.75</v>
      </c>
      <c r="DB7" s="24">
        <v>98</v>
      </c>
      <c r="DC7" s="24">
        <v>97.7</v>
      </c>
      <c r="DD7" s="24">
        <v>97.59</v>
      </c>
      <c r="DE7" s="24">
        <v>97.53</v>
      </c>
      <c r="DF7" s="24">
        <v>97.54</v>
      </c>
      <c r="DG7" s="24">
        <v>97.51</v>
      </c>
      <c r="DH7" s="24">
        <v>96</v>
      </c>
      <c r="DI7" s="24">
        <v>23.43</v>
      </c>
      <c r="DJ7" s="24">
        <v>25.84</v>
      </c>
      <c r="DK7" s="24">
        <v>27.83</v>
      </c>
      <c r="DL7" s="24">
        <v>29.91</v>
      </c>
      <c r="DM7" s="24">
        <v>32.119999999999997</v>
      </c>
      <c r="DN7" s="24">
        <v>23.38</v>
      </c>
      <c r="DO7" s="24">
        <v>24.59</v>
      </c>
      <c r="DP7" s="24">
        <v>26.87</v>
      </c>
      <c r="DQ7" s="24">
        <v>29.31</v>
      </c>
      <c r="DR7" s="24">
        <v>31.67</v>
      </c>
      <c r="DS7" s="24">
        <v>42.2</v>
      </c>
      <c r="DT7" s="24">
        <v>2.62</v>
      </c>
      <c r="DU7" s="24">
        <v>3.05</v>
      </c>
      <c r="DV7" s="24">
        <v>3.9</v>
      </c>
      <c r="DW7" s="24">
        <v>6.43</v>
      </c>
      <c r="DX7" s="24">
        <v>7.86</v>
      </c>
      <c r="DY7" s="24">
        <v>8.1999999999999993</v>
      </c>
      <c r="DZ7" s="24">
        <v>9.43</v>
      </c>
      <c r="EA7" s="24">
        <v>12.4</v>
      </c>
      <c r="EB7" s="24">
        <v>13.81</v>
      </c>
      <c r="EC7" s="24">
        <v>15.32</v>
      </c>
      <c r="ED7" s="24">
        <v>9.4600000000000009</v>
      </c>
      <c r="EE7" s="24">
        <v>0.04</v>
      </c>
      <c r="EF7" s="24">
        <v>0.01</v>
      </c>
      <c r="EG7" s="24">
        <v>0.02</v>
      </c>
      <c r="EH7" s="24">
        <v>0.06</v>
      </c>
      <c r="EI7" s="24">
        <v>0.03</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家宮　順也</cp:lastModifiedBy>
  <cp:lastPrinted>2026-01-29T00:51:33Z</cp:lastPrinted>
  <dcterms:created xsi:type="dcterms:W3CDTF">2025-12-23T06:02:57Z</dcterms:created>
  <dcterms:modified xsi:type="dcterms:W3CDTF">2026-02-17T04:21:27Z</dcterms:modified>
  <cp:category/>
</cp:coreProperties>
</file>