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AF0E9AA4-A52E-4224-ADA9-1332F3C3150F}" xr6:coauthVersionLast="47" xr6:coauthVersionMax="47" xr10:uidLastSave="{00000000-0000-0000-0000-000000000000}"/>
  <workbookProtection workbookAlgorithmName="SHA-512" workbookHashValue="R0emlWU2/wNpbBs0TRmq9nhKOakRftH5d5YLzr9BnTdXKf8/p9yjzrP/6ajzFr2ycc9VZVZwirLzIYINMRPIIg==" workbookSaltValue="uhkDCjvni3WoIf5yiy6aNg=="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AT8" i="4" s="1"/>
  <c r="R6" i="5"/>
  <c r="AL8" i="4" s="1"/>
  <c r="Q6" i="5"/>
  <c r="P6" i="5"/>
  <c r="O6" i="5"/>
  <c r="I10" i="4" s="1"/>
  <c r="N6" i="5"/>
  <c r="B10" i="4" s="1"/>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85" i="4"/>
  <c r="G85" i="4"/>
  <c r="F85" i="4"/>
  <c r="E85" i="4"/>
  <c r="BB10" i="4"/>
  <c r="AT10" i="4"/>
  <c r="AL10" i="4"/>
  <c r="W10" i="4"/>
  <c r="P10" i="4"/>
  <c r="P8" i="4"/>
  <c r="I8" i="4"/>
  <c r="B8" i="4"/>
  <c r="B6" i="4"/>
</calcChain>
</file>

<file path=xl/sharedStrings.xml><?xml version="1.0" encoding="utf-8"?>
<sst xmlns="http://schemas.openxmlformats.org/spreadsheetml/2006/main" count="228" uniqueCount="111">
  <si>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</si>
  <si>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</si>
  <si>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</si>
  <si>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</si>
  <si>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</si>
  <si>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</si>
  <si>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</si>
  <si>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</si>
  <si>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</si>
  <si>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</si>
  <si>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</si>
  <si>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</si>
  <si>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</si>
  <si>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</si>
  <si>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</si>
  <si>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</si>
  <si>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</si>
  <si>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</si>
  <si>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</si>
  <si>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</si>
  <si>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</si>
  <si>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</si>
  <si>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</si>
  <si>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</si>
  <si>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</si>
  <si>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</si>
  <si>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</si>
  <si>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</si>
  <si>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</si>
  <si>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</si>
  <si>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</si>
  <si>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</si>
  <si>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</si>
  <si>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</si>
  <si>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</si>
  <si>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</si>
  <si>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</si>
  <si>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</si>
  <si>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</si>
  <si>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</si>
  <si>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</si>
  <si>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</si>
  <si>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</si>
  <si>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</si>
  <si>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</si>
  <si>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</si>
  <si>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</si>
  <si>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</si>
  <si>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</si>
  <si>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</si>
  <si>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</si>
  <si>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</si>
  <si>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</si>
  <si>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</si>
  <si>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</si>
  <si>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</si>
  <si>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</si>
  <si>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</si>
  <si>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</si>
  <si>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</si>
  <si>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</si>
  <si>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</si>
  <si>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</si>
  <si>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</si>
  <si>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</si>
  <si>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</si>
  <si>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</si>
  <si>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</si>
  <si>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</si>
  <si>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</si>
  <si>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</si>
  <si>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</si>
  <si>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</si>
  <si>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</si>
  <si>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</si>
  <si>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</si>
  <si>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</si>
  <si>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</si>
  <si>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</si>
  <si>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</si>
  <si>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</si>
  <si>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</si>
  <si>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</si>
  <si>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</si>
  <si>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</si>
  <si>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</si>
  <si>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</si>
  <si>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</si>
  <si>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</si>
  <si>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</si>
  <si>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</si>
  <si>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</si>
  <si>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守口市</t>
  </si>
  <si>
    <t>法適用</t>
  </si>
  <si>
    <t>水道事業</t>
  </si>
  <si>
    <t>末端給水事業</t>
  </si>
  <si>
    <t>A3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</si>
  <si>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</si>
  <si>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</si>
  <si>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</si>
  <si>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</si>
  <si>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</si>
  <si>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</si>
  <si>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</si>
  <si>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</si>
  <si>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</si>
  <si>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</si>
  <si>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</si>
  <si>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①経常収支は毎年度黒字を計上しており、②累積欠損金も発生しておらず、現在の経営状況は良好といえます。さらに、③流動比率は100％以上を維持しており、短期的な資金状況も良好といえます。
　令和2年度以降、職員数減少等に伴う人件費等の縮減により、①経常収支比率は安定して100％以上を維持し、⑥給水原価は低水準となり、⑤料金回収率は100％以上を維持しています。さらに、令和6年度からの大阪市との庭窪浄水場共同運用を見越して、浄水施設の維持管理費用が抑制傾向となり、令和2年度以降の⑤料金回収率は類似団体平均値を上回っています。
　また、本市は令和5年度まで単独で浄水場を擁し、浄水施設の建設改良費の財源として企業債を発行(企業債残高の約2割が浄水施設に係るもの)してきました。これにより、④企業債残高対給水収益比率は類似団体平均値に比べて高い値となっています。
　⑦施設利用率と⑧有収率は、類似団体平均値を上回っており、経営の効率性を維持できているといえます。</t>
    <rPh sb="184" eb="186">
      <t>レイワ</t>
    </rPh>
    <rPh sb="187" eb="189">
      <t>ネンド</t>
    </rPh>
    <rPh sb="202" eb="206">
      <t>キョウドウウンヨウ</t>
    </rPh>
    <rPh sb="207" eb="209">
      <t>ミコ</t>
    </rPh>
    <rPh sb="226" eb="228">
      <t>ケイコウ</t>
    </rPh>
    <rPh sb="271" eb="273">
      <t>レイワ</t>
    </rPh>
    <rPh sb="274" eb="276">
      <t>ネンド</t>
    </rPh>
    <rPh sb="278" eb="280">
      <t>タンドク</t>
    </rPh>
    <phoneticPr fontId="4"/>
  </si>
  <si>
    <t>　本市は早期(府内で3番目)に配水管を布設し給水を開始したことから、②管路経年化率は類似団体平均値に比べて高くなっています。特に、昭和44年度から令和元年度までに年平均8kmの配水管を布設しており、これらが順次法定耐用年数を経過しているため、数値は上昇傾向にあります。
　これに対して、本市では、老朽管路の更新事業を主要施策として位置付け、年間施工距離約3.6kmの更新を計画的に実施しており、③管路更新率は類似団体平均値より高い値となっています。
　また、令和6年度は大規模な施設更新がなかったことから、令和5年度に比べて①有形固定資産減価償却率は僅かに上昇しています。</t>
    <rPh sb="65" eb="67">
      <t>ショウワ</t>
    </rPh>
    <rPh sb="69" eb="70">
      <t>ネン</t>
    </rPh>
    <rPh sb="70" eb="71">
      <t>ド</t>
    </rPh>
    <rPh sb="73" eb="75">
      <t>レイワ</t>
    </rPh>
    <rPh sb="75" eb="78">
      <t>ガンネンド</t>
    </rPh>
    <rPh sb="81" eb="84">
      <t>ネンヘイキン</t>
    </rPh>
    <rPh sb="229" eb="231">
      <t>レイワ</t>
    </rPh>
    <rPh sb="232" eb="234">
      <t>ネンド</t>
    </rPh>
    <rPh sb="235" eb="238">
      <t>ダイキボ</t>
    </rPh>
    <rPh sb="239" eb="243">
      <t>シセツコウシン</t>
    </rPh>
    <rPh sb="275" eb="276">
      <t>ワズ</t>
    </rPh>
    <rPh sb="278" eb="280">
      <t>ジョウショウ</t>
    </rPh>
    <phoneticPr fontId="4"/>
  </si>
  <si>
    <t>　節水意識の定着や節水型生活機器の普及により水道料金収入の減少が続いているものの、費用の抑制により令和6年度は純利益を計上し、現在の経営状況は概ね良好であるといえます。しかし、今後も給水収益の減少が見込まれる中、配水管等の水道施設の更新事業を実施していく必要があり、事業経営は年々厳しさを増すことが予測されます。
　一方、令和6年度からの大阪市との庭窪浄水場共同運用により、40年間の浄水施設の更新事業費を大幅に縮減できる見込みです。また、老朽管路の更新事業については、令和10年度までに基幹管路の耐震化率を50％以上とすることを目標として計画的に実施します。
　なお、経営戦略の計画期間(令和元年度から10年度まで)における試算では、水道料金の改定を実施することなく経営を維持できる見込みです。</t>
    <rPh sb="174" eb="175">
      <t>ニワ</t>
    </rPh>
    <rPh sb="175" eb="176">
      <t>クボ</t>
    </rPh>
    <rPh sb="181" eb="183">
      <t>ウンヨウ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</si>
</sst>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1.04</c:v>
                </c:pt>
                <c:pt idx="1">
                  <c:v>1.1299999999999999</c:v>
                </c:pt>
                <c:pt idx="2">
                  <c:v>1.27</c:v>
                </c:pt>
                <c:pt idx="3">
                  <c:v>1.2</c:v>
                </c:pt>
                <c:pt idx="4">
                  <c:v>1.18</c:v>
                </c:pt>
              </c:numCache>
            </c:numRef>
          </c:val>
          <c:extLst>
            <c:ext xmlns:c16="http://schemas.microsoft.com/office/drawing/2014/chart" uri="{C3380CC4-5D6E-409C-BE32-E72D297353CC}">
              <c16:uniqueId val="{00000000-0411-4C60-9373-8D820D67DEAE}"/>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0.62</c:v>
                </c:pt>
                <c:pt idx="2">
                  <c:v>0.6</c:v>
                </c:pt>
                <c:pt idx="3">
                  <c:v>0.57999999999999996</c:v>
                </c:pt>
                <c:pt idx="4">
                  <c:v>0.56999999999999995</c:v>
                </c:pt>
              </c:numCache>
            </c:numRef>
          </c:val>
          <c:smooth val="0"/>
          <c:extLst>
            <c:ext xmlns:c16="http://schemas.microsoft.com/office/drawing/2014/chart" uri="{C3380CC4-5D6E-409C-BE32-E72D297353CC}">
              <c16:uniqueId val="{00000001-0411-4C60-9373-8D820D67DEAE}"/>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70.13</c:v>
                </c:pt>
                <c:pt idx="1">
                  <c:v>67.84</c:v>
                </c:pt>
                <c:pt idx="2">
                  <c:v>65.569999999999993</c:v>
                </c:pt>
                <c:pt idx="3">
                  <c:v>64.34</c:v>
                </c:pt>
                <c:pt idx="4">
                  <c:v>67.95</c:v>
                </c:pt>
              </c:numCache>
            </c:numRef>
          </c:val>
          <c:extLst>
            <c:ext xmlns:c16="http://schemas.microsoft.com/office/drawing/2014/chart" uri="{C3380CC4-5D6E-409C-BE32-E72D297353CC}">
              <c16:uniqueId val="{00000000-51AF-47C7-9F3B-43CDB22F1A1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63.23</c:v>
                </c:pt>
                <c:pt idx="1">
                  <c:v>62.59</c:v>
                </c:pt>
                <c:pt idx="2">
                  <c:v>61.81</c:v>
                </c:pt>
                <c:pt idx="3">
                  <c:v>62.35</c:v>
                </c:pt>
                <c:pt idx="4">
                  <c:v>62.69</c:v>
                </c:pt>
              </c:numCache>
            </c:numRef>
          </c:val>
          <c:smooth val="0"/>
          <c:extLst>
            <c:ext xmlns:c16="http://schemas.microsoft.com/office/drawing/2014/chart" uri="{C3380CC4-5D6E-409C-BE32-E72D297353CC}">
              <c16:uniqueId val="{00000001-51AF-47C7-9F3B-43CDB22F1A1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92.4</c:v>
                </c:pt>
                <c:pt idx="1">
                  <c:v>94.18</c:v>
                </c:pt>
                <c:pt idx="2">
                  <c:v>94.8</c:v>
                </c:pt>
                <c:pt idx="3">
                  <c:v>95.52</c:v>
                </c:pt>
                <c:pt idx="4">
                  <c:v>95.78</c:v>
                </c:pt>
              </c:numCache>
            </c:numRef>
          </c:val>
          <c:extLst>
            <c:ext xmlns:c16="http://schemas.microsoft.com/office/drawing/2014/chart" uri="{C3380CC4-5D6E-409C-BE32-E72D297353CC}">
              <c16:uniqueId val="{00000000-247A-4238-A47A-AA5A22C8A752}"/>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89.35</c:v>
                </c:pt>
                <c:pt idx="1">
                  <c:v>89.7</c:v>
                </c:pt>
                <c:pt idx="2">
                  <c:v>89.24</c:v>
                </c:pt>
                <c:pt idx="3">
                  <c:v>88.71</c:v>
                </c:pt>
                <c:pt idx="4">
                  <c:v>88.32</c:v>
                </c:pt>
              </c:numCache>
            </c:numRef>
          </c:val>
          <c:smooth val="0"/>
          <c:extLst>
            <c:ext xmlns:c16="http://schemas.microsoft.com/office/drawing/2014/chart" uri="{C3380CC4-5D6E-409C-BE32-E72D297353CC}">
              <c16:uniqueId val="{00000001-247A-4238-A47A-AA5A22C8A752}"/>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112.74</c:v>
                </c:pt>
                <c:pt idx="1">
                  <c:v>115.11</c:v>
                </c:pt>
                <c:pt idx="2">
                  <c:v>112.85</c:v>
                </c:pt>
                <c:pt idx="3">
                  <c:v>115.68</c:v>
                </c:pt>
                <c:pt idx="4">
                  <c:v>107.98</c:v>
                </c:pt>
              </c:numCache>
            </c:numRef>
          </c:val>
          <c:extLst>
            <c:ext xmlns:c16="http://schemas.microsoft.com/office/drawing/2014/chart" uri="{C3380CC4-5D6E-409C-BE32-E72D297353CC}">
              <c16:uniqueId val="{00000000-01AD-40AB-B1BF-3ED72D7A8211}"/>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111.89</c:v>
                </c:pt>
                <c:pt idx="2">
                  <c:v>109.99</c:v>
                </c:pt>
                <c:pt idx="3">
                  <c:v>110.2</c:v>
                </c:pt>
                <c:pt idx="4">
                  <c:v>108.49</c:v>
                </c:pt>
              </c:numCache>
            </c:numRef>
          </c:val>
          <c:smooth val="0"/>
          <c:extLst>
            <c:ext xmlns:c16="http://schemas.microsoft.com/office/drawing/2014/chart" uri="{C3380CC4-5D6E-409C-BE32-E72D297353CC}">
              <c16:uniqueId val="{00000001-01AD-40AB-B1BF-3ED72D7A8211}"/>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56.14</c:v>
                </c:pt>
                <c:pt idx="1">
                  <c:v>56.9</c:v>
                </c:pt>
                <c:pt idx="2">
                  <c:v>57.35</c:v>
                </c:pt>
                <c:pt idx="3">
                  <c:v>54.89</c:v>
                </c:pt>
                <c:pt idx="4">
                  <c:v>55.79</c:v>
                </c:pt>
              </c:numCache>
            </c:numRef>
          </c:val>
          <c:extLst>
            <c:ext xmlns:c16="http://schemas.microsoft.com/office/drawing/2014/chart" uri="{C3380CC4-5D6E-409C-BE32-E72D297353CC}">
              <c16:uniqueId val="{00000000-E264-4644-834F-0D30D7FA624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49.62</c:v>
                </c:pt>
                <c:pt idx="1">
                  <c:v>50.5</c:v>
                </c:pt>
                <c:pt idx="2">
                  <c:v>51.28</c:v>
                </c:pt>
                <c:pt idx="3">
                  <c:v>51.95</c:v>
                </c:pt>
                <c:pt idx="4">
                  <c:v>52.55</c:v>
                </c:pt>
              </c:numCache>
            </c:numRef>
          </c:val>
          <c:smooth val="0"/>
          <c:extLst>
            <c:ext xmlns:c16="http://schemas.microsoft.com/office/drawing/2014/chart" uri="{C3380CC4-5D6E-409C-BE32-E72D297353CC}">
              <c16:uniqueId val="{00000001-E264-4644-834F-0D30D7FA624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43.35</c:v>
                </c:pt>
                <c:pt idx="1">
                  <c:v>44.35</c:v>
                </c:pt>
                <c:pt idx="2">
                  <c:v>44.69</c:v>
                </c:pt>
                <c:pt idx="3">
                  <c:v>45.15</c:v>
                </c:pt>
                <c:pt idx="4">
                  <c:v>46.04</c:v>
                </c:pt>
              </c:numCache>
            </c:numRef>
          </c:val>
          <c:extLst>
            <c:ext xmlns:c16="http://schemas.microsoft.com/office/drawing/2014/chart" uri="{C3380CC4-5D6E-409C-BE32-E72D297353CC}">
              <c16:uniqueId val="{00000000-DC6C-4A10-B8CC-F728A1053E5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19.510000000000002</c:v>
                </c:pt>
                <c:pt idx="1">
                  <c:v>21.19</c:v>
                </c:pt>
                <c:pt idx="2">
                  <c:v>22.64</c:v>
                </c:pt>
                <c:pt idx="3">
                  <c:v>24.49</c:v>
                </c:pt>
                <c:pt idx="4">
                  <c:v>25.85</c:v>
                </c:pt>
              </c:numCache>
            </c:numRef>
          </c:val>
          <c:smooth val="0"/>
          <c:extLst>
            <c:ext xmlns:c16="http://schemas.microsoft.com/office/drawing/2014/chart" uri="{C3380CC4-5D6E-409C-BE32-E72D297353CC}">
              <c16:uniqueId val="{00000001-DC6C-4A10-B8CC-F728A1053E5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4A6-4EB6-9D10-6CA9C463D3E4}"/>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0.45</c:v>
                </c:pt>
                <c:pt idx="2" formatCode="#,##0.00;&quot;△&quot;#,##0.00">
                  <c:v>0</c:v>
                </c:pt>
                <c:pt idx="3">
                  <c:v>0.05</c:v>
                </c:pt>
                <c:pt idx="4" formatCode="#,##0.00;&quot;△&quot;#,##0.00">
                  <c:v>0</c:v>
                </c:pt>
              </c:numCache>
            </c:numRef>
          </c:val>
          <c:smooth val="0"/>
          <c:extLst>
            <c:ext xmlns:c16="http://schemas.microsoft.com/office/drawing/2014/chart" uri="{C3380CC4-5D6E-409C-BE32-E72D297353CC}">
              <c16:uniqueId val="{00000001-34A6-4EB6-9D10-6CA9C463D3E4}"/>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169.17</c:v>
                </c:pt>
                <c:pt idx="1">
                  <c:v>187.4</c:v>
                </c:pt>
                <c:pt idx="2">
                  <c:v>198.91</c:v>
                </c:pt>
                <c:pt idx="3">
                  <c:v>257.04000000000002</c:v>
                </c:pt>
                <c:pt idx="4">
                  <c:v>255.08</c:v>
                </c:pt>
              </c:numCache>
            </c:numRef>
          </c:val>
          <c:extLst>
            <c:ext xmlns:c16="http://schemas.microsoft.com/office/drawing/2014/chart" uri="{C3380CC4-5D6E-409C-BE32-E72D297353CC}">
              <c16:uniqueId val="{00000000-A26A-4AF7-86AA-13AFD7A0C32A}"/>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360.96</c:v>
                </c:pt>
                <c:pt idx="1">
                  <c:v>351.29</c:v>
                </c:pt>
                <c:pt idx="2">
                  <c:v>364.24</c:v>
                </c:pt>
                <c:pt idx="3">
                  <c:v>369.82</c:v>
                </c:pt>
                <c:pt idx="4">
                  <c:v>355.75</c:v>
                </c:pt>
              </c:numCache>
            </c:numRef>
          </c:val>
          <c:smooth val="0"/>
          <c:extLst>
            <c:ext xmlns:c16="http://schemas.microsoft.com/office/drawing/2014/chart" uri="{C3380CC4-5D6E-409C-BE32-E72D297353CC}">
              <c16:uniqueId val="{00000001-A26A-4AF7-86AA-13AFD7A0C32A}"/>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450.22</c:v>
                </c:pt>
                <c:pt idx="1">
                  <c:v>442.49</c:v>
                </c:pt>
                <c:pt idx="2">
                  <c:v>452.23</c:v>
                </c:pt>
                <c:pt idx="3">
                  <c:v>504.73</c:v>
                </c:pt>
                <c:pt idx="4">
                  <c:v>505</c:v>
                </c:pt>
              </c:numCache>
            </c:numRef>
          </c:val>
          <c:extLst>
            <c:ext xmlns:c16="http://schemas.microsoft.com/office/drawing/2014/chart" uri="{C3380CC4-5D6E-409C-BE32-E72D297353CC}">
              <c16:uniqueId val="{00000000-CDD2-4D48-8208-45181002BF7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239.18</c:v>
                </c:pt>
                <c:pt idx="1">
                  <c:v>236.29</c:v>
                </c:pt>
                <c:pt idx="2">
                  <c:v>238.77</c:v>
                </c:pt>
                <c:pt idx="3">
                  <c:v>218.57</c:v>
                </c:pt>
                <c:pt idx="4">
                  <c:v>222.45</c:v>
                </c:pt>
              </c:numCache>
            </c:numRef>
          </c:val>
          <c:smooth val="0"/>
          <c:extLst>
            <c:ext xmlns:c16="http://schemas.microsoft.com/office/drawing/2014/chart" uri="{C3380CC4-5D6E-409C-BE32-E72D297353CC}">
              <c16:uniqueId val="{00000001-CDD2-4D48-8208-45181002BF7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105.84</c:v>
                </c:pt>
                <c:pt idx="1">
                  <c:v>108.63</c:v>
                </c:pt>
                <c:pt idx="2">
                  <c:v>107.18</c:v>
                </c:pt>
                <c:pt idx="3">
                  <c:v>106.52</c:v>
                </c:pt>
                <c:pt idx="4">
                  <c:v>100.5</c:v>
                </c:pt>
              </c:numCache>
            </c:numRef>
          </c:val>
          <c:extLst>
            <c:ext xmlns:c16="http://schemas.microsoft.com/office/drawing/2014/chart" uri="{C3380CC4-5D6E-409C-BE32-E72D297353CC}">
              <c16:uniqueId val="{00000000-5745-4EA0-B201-724780028BBC}"/>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101.89</c:v>
                </c:pt>
                <c:pt idx="1">
                  <c:v>104.33</c:v>
                </c:pt>
                <c:pt idx="2">
                  <c:v>98.85</c:v>
                </c:pt>
                <c:pt idx="3">
                  <c:v>101.78</c:v>
                </c:pt>
                <c:pt idx="4">
                  <c:v>100.33</c:v>
                </c:pt>
              </c:numCache>
            </c:numRef>
          </c:val>
          <c:smooth val="0"/>
          <c:extLst>
            <c:ext xmlns:c16="http://schemas.microsoft.com/office/drawing/2014/chart" uri="{C3380CC4-5D6E-409C-BE32-E72D297353CC}">
              <c16:uniqueId val="{00000001-5745-4EA0-B201-724780028BBC}"/>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142.43</c:v>
                </c:pt>
                <c:pt idx="1">
                  <c:v>138.9</c:v>
                </c:pt>
                <c:pt idx="2">
                  <c:v>140.61000000000001</c:v>
                </c:pt>
                <c:pt idx="3">
                  <c:v>142.15</c:v>
                </c:pt>
                <c:pt idx="4">
                  <c:v>151.18</c:v>
                </c:pt>
              </c:numCache>
            </c:numRef>
          </c:val>
          <c:extLst>
            <c:ext xmlns:c16="http://schemas.microsoft.com/office/drawing/2014/chart" uri="{C3380CC4-5D6E-409C-BE32-E72D297353CC}">
              <c16:uniqueId val="{00000000-DE12-406B-8ED9-7722B93EC40F}"/>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156.32</c:v>
                </c:pt>
                <c:pt idx="1">
                  <c:v>157.4</c:v>
                </c:pt>
                <c:pt idx="2">
                  <c:v>162.61000000000001</c:v>
                </c:pt>
                <c:pt idx="3">
                  <c:v>163.94</c:v>
                </c:pt>
                <c:pt idx="4">
                  <c:v>169.31</c:v>
                </c:pt>
              </c:numCache>
            </c:numRef>
          </c:val>
          <c:smooth val="0"/>
          <c:extLst>
            <c:ext xmlns:c16="http://schemas.microsoft.com/office/drawing/2014/chart" uri="{C3380CC4-5D6E-409C-BE32-E72D297353CC}">
              <c16:uniqueId val="{00000001-DE12-406B-8ED9-7722B93EC40F}"/>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守口市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A3</v>
      </c>
      <c r="X8" s="43"/>
      <c r="Y8" s="43"/>
      <c r="Z8" s="43"/>
      <c r="AA8" s="43"/>
      <c r="AB8" s="43"/>
      <c r="AC8" s="43"/>
      <c r="AD8" s="43" t="str">
        <f>データ!$M$6</f>
        <v>自治体職員</v>
      </c>
      <c r="AE8" s="43"/>
      <c r="AF8" s="43"/>
      <c r="AG8" s="43"/>
      <c r="AH8" s="43"/>
      <c r="AI8" s="43"/>
      <c r="AJ8" s="43"/>
      <c r="AK8" s="2"/>
      <c r="AL8" s="44">
        <f>データ!$R$6</f>
        <v>140923</v>
      </c>
      <c r="AM8" s="44"/>
      <c r="AN8" s="44"/>
      <c r="AO8" s="44"/>
      <c r="AP8" s="44"/>
      <c r="AQ8" s="44"/>
      <c r="AR8" s="44"/>
      <c r="AS8" s="44"/>
      <c r="AT8" s="45">
        <f>データ!$S$6</f>
        <v>12.71</v>
      </c>
      <c r="AU8" s="46"/>
      <c r="AV8" s="46"/>
      <c r="AW8" s="46"/>
      <c r="AX8" s="46"/>
      <c r="AY8" s="46"/>
      <c r="AZ8" s="46"/>
      <c r="BA8" s="46"/>
      <c r="BB8" s="47">
        <f>データ!$T$6</f>
        <v>11087.57</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50.86</v>
      </c>
      <c r="J10" s="46"/>
      <c r="K10" s="46"/>
      <c r="L10" s="46"/>
      <c r="M10" s="46"/>
      <c r="N10" s="46"/>
      <c r="O10" s="77"/>
      <c r="P10" s="47">
        <f>データ!$P$6</f>
        <v>100</v>
      </c>
      <c r="Q10" s="47"/>
      <c r="R10" s="47"/>
      <c r="S10" s="47"/>
      <c r="T10" s="47"/>
      <c r="U10" s="47"/>
      <c r="V10" s="47"/>
      <c r="W10" s="44">
        <f>データ!$Q$6</f>
        <v>2572</v>
      </c>
      <c r="X10" s="44"/>
      <c r="Y10" s="44"/>
      <c r="Z10" s="44"/>
      <c r="AA10" s="44"/>
      <c r="AB10" s="44"/>
      <c r="AC10" s="44"/>
      <c r="AD10" s="2"/>
      <c r="AE10" s="2"/>
      <c r="AF10" s="2"/>
      <c r="AG10" s="2"/>
      <c r="AH10" s="2"/>
      <c r="AI10" s="2"/>
      <c r="AJ10" s="2"/>
      <c r="AK10" s="2"/>
      <c r="AL10" s="44">
        <f>データ!$U$6</f>
        <v>140868</v>
      </c>
      <c r="AM10" s="44"/>
      <c r="AN10" s="44"/>
      <c r="AO10" s="44"/>
      <c r="AP10" s="44"/>
      <c r="AQ10" s="44"/>
      <c r="AR10" s="44"/>
      <c r="AS10" s="44"/>
      <c r="AT10" s="45">
        <f>データ!$V$6</f>
        <v>12.71</v>
      </c>
      <c r="AU10" s="46"/>
      <c r="AV10" s="46"/>
      <c r="AW10" s="46"/>
      <c r="AX10" s="46"/>
      <c r="AY10" s="46"/>
      <c r="AZ10" s="46"/>
      <c r="BA10" s="46"/>
      <c r="BB10" s="47">
        <f>データ!$W$6</f>
        <v>11083.24</v>
      </c>
      <c r="BC10" s="47"/>
      <c r="BD10" s="47"/>
      <c r="BE10" s="47"/>
      <c r="BF10" s="47"/>
      <c r="BG10" s="47"/>
      <c r="BH10" s="47"/>
      <c r="BI10" s="47"/>
      <c r="BJ10" s="2"/>
      <c r="BK10" s="2"/>
      <c r="BL10" s="59" t="s">
        <v>21</v>
      </c>
      <c r="BM10" s="60"/>
      <c r="BN10" s="61" t="s">
        <v>22</v>
      </c>
      <c r="BO10" s="61"/>
      <c r="BP10" s="61"/>
      <c r="BQ10" s="61"/>
      <c r="BR10" s="61"/>
      <c r="BS10" s="61"/>
      <c r="BT10" s="61"/>
      <c r="BU10" s="61"/>
      <c r="BV10" s="61"/>
      <c r="BW10" s="61"/>
      <c r="BX10" s="61"/>
      <c r="BY10" s="62"/>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3" t="s">
        <v>23</v>
      </c>
      <c r="BM11" s="63"/>
      <c r="BN11" s="63"/>
      <c r="BO11" s="63"/>
      <c r="BP11" s="63"/>
      <c r="BQ11" s="63"/>
      <c r="BR11" s="63"/>
      <c r="BS11" s="63"/>
      <c r="BT11" s="63"/>
      <c r="BU11" s="63"/>
      <c r="BV11" s="63"/>
      <c r="BW11" s="63"/>
      <c r="BX11" s="63"/>
      <c r="BY11" s="63"/>
      <c r="BZ11" s="63"/>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3"/>
      <c r="BM12" s="63"/>
      <c r="BN12" s="63"/>
      <c r="BO12" s="63"/>
      <c r="BP12" s="63"/>
      <c r="BQ12" s="63"/>
      <c r="BR12" s="63"/>
      <c r="BS12" s="63"/>
      <c r="BT12" s="63"/>
      <c r="BU12" s="63"/>
      <c r="BV12" s="63"/>
      <c r="BW12" s="63"/>
      <c r="BX12" s="63"/>
      <c r="BY12" s="63"/>
      <c r="BZ12" s="63"/>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4"/>
      <c r="BM13" s="64"/>
      <c r="BN13" s="64"/>
      <c r="BO13" s="64"/>
      <c r="BP13" s="64"/>
      <c r="BQ13" s="64"/>
      <c r="BR13" s="64"/>
      <c r="BS13" s="64"/>
      <c r="BT13" s="64"/>
      <c r="BU13" s="64"/>
      <c r="BV13" s="64"/>
      <c r="BW13" s="64"/>
      <c r="BX13" s="64"/>
      <c r="BY13" s="64"/>
      <c r="BZ13" s="64"/>
    </row>
    <row r="14" spans="1:78" ht="13.5" customHeight="1" x14ac:dyDescent="0.2">
      <c r="A14" s="2"/>
      <c r="B14" s="65" t="s">
        <v>24</v>
      </c>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7"/>
      <c r="BK14" s="2"/>
      <c r="BL14" s="71" t="s">
        <v>25</v>
      </c>
      <c r="BM14" s="72"/>
      <c r="BN14" s="72"/>
      <c r="BO14" s="72"/>
      <c r="BP14" s="72"/>
      <c r="BQ14" s="72"/>
      <c r="BR14" s="72"/>
      <c r="BS14" s="72"/>
      <c r="BT14" s="72"/>
      <c r="BU14" s="72"/>
      <c r="BV14" s="72"/>
      <c r="BW14" s="72"/>
      <c r="BX14" s="72"/>
      <c r="BY14" s="72"/>
      <c r="BZ14" s="73"/>
    </row>
    <row r="15" spans="1:78" ht="13.5" customHeight="1" x14ac:dyDescent="0.2">
      <c r="A15" s="2"/>
      <c r="B15" s="68"/>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70"/>
      <c r="BK15" s="2"/>
      <c r="BL15" s="74"/>
      <c r="BM15" s="75"/>
      <c r="BN15" s="75"/>
      <c r="BO15" s="75"/>
      <c r="BP15" s="75"/>
      <c r="BQ15" s="75"/>
      <c r="BR15" s="75"/>
      <c r="BS15" s="75"/>
      <c r="BT15" s="75"/>
      <c r="BU15" s="75"/>
      <c r="BV15" s="75"/>
      <c r="BW15" s="75"/>
      <c r="BX15" s="75"/>
      <c r="BY15" s="75"/>
      <c r="BZ15" s="7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108</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1" t="s">
        <v>26</v>
      </c>
      <c r="BM45" s="72"/>
      <c r="BN45" s="72"/>
      <c r="BO45" s="72"/>
      <c r="BP45" s="72"/>
      <c r="BQ45" s="72"/>
      <c r="BR45" s="72"/>
      <c r="BS45" s="72"/>
      <c r="BT45" s="72"/>
      <c r="BU45" s="72"/>
      <c r="BV45" s="72"/>
      <c r="BW45" s="72"/>
      <c r="BX45" s="72"/>
      <c r="BY45" s="72"/>
      <c r="BZ45" s="73"/>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4"/>
      <c r="BM46" s="75"/>
      <c r="BN46" s="75"/>
      <c r="BO46" s="75"/>
      <c r="BP46" s="75"/>
      <c r="BQ46" s="75"/>
      <c r="BR46" s="75"/>
      <c r="BS46" s="75"/>
      <c r="BT46" s="75"/>
      <c r="BU46" s="75"/>
      <c r="BV46" s="75"/>
      <c r="BW46" s="75"/>
      <c r="BX46" s="75"/>
      <c r="BY46" s="75"/>
      <c r="BZ46" s="76"/>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109</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68" t="s">
        <v>27</v>
      </c>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70"/>
      <c r="BK60" s="2"/>
      <c r="BL60" s="56"/>
      <c r="BM60" s="57"/>
      <c r="BN60" s="57"/>
      <c r="BO60" s="57"/>
      <c r="BP60" s="57"/>
      <c r="BQ60" s="57"/>
      <c r="BR60" s="57"/>
      <c r="BS60" s="57"/>
      <c r="BT60" s="57"/>
      <c r="BU60" s="57"/>
      <c r="BV60" s="57"/>
      <c r="BW60" s="57"/>
      <c r="BX60" s="57"/>
      <c r="BY60" s="57"/>
      <c r="BZ60" s="58"/>
    </row>
    <row r="61" spans="1:78" ht="13.5" customHeight="1" x14ac:dyDescent="0.2">
      <c r="A61" s="2"/>
      <c r="B61" s="68"/>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70"/>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1" t="s">
        <v>28</v>
      </c>
      <c r="BM64" s="72"/>
      <c r="BN64" s="72"/>
      <c r="BO64" s="72"/>
      <c r="BP64" s="72"/>
      <c r="BQ64" s="72"/>
      <c r="BR64" s="72"/>
      <c r="BS64" s="72"/>
      <c r="BT64" s="72"/>
      <c r="BU64" s="72"/>
      <c r="BV64" s="72"/>
      <c r="BW64" s="72"/>
      <c r="BX64" s="72"/>
      <c r="BY64" s="72"/>
      <c r="BZ64" s="73"/>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4"/>
      <c r="BM65" s="75"/>
      <c r="BN65" s="75"/>
      <c r="BO65" s="75"/>
      <c r="BP65" s="75"/>
      <c r="BQ65" s="75"/>
      <c r="BR65" s="75"/>
      <c r="BS65" s="75"/>
      <c r="BT65" s="75"/>
      <c r="BU65" s="75"/>
      <c r="BV65" s="75"/>
      <c r="BW65" s="75"/>
      <c r="BX65" s="75"/>
      <c r="BY65" s="75"/>
      <c r="BZ65" s="76"/>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6" t="s">
        <v>110</v>
      </c>
      <c r="BM66" s="87"/>
      <c r="BN66" s="87"/>
      <c r="BO66" s="87"/>
      <c r="BP66" s="87"/>
      <c r="BQ66" s="87"/>
      <c r="BR66" s="87"/>
      <c r="BS66" s="87"/>
      <c r="BT66" s="87"/>
      <c r="BU66" s="87"/>
      <c r="BV66" s="87"/>
      <c r="BW66" s="87"/>
      <c r="BX66" s="87"/>
      <c r="BY66" s="87"/>
      <c r="BZ66" s="8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6"/>
      <c r="BM67" s="87"/>
      <c r="BN67" s="87"/>
      <c r="BO67" s="87"/>
      <c r="BP67" s="87"/>
      <c r="BQ67" s="87"/>
      <c r="BR67" s="87"/>
      <c r="BS67" s="87"/>
      <c r="BT67" s="87"/>
      <c r="BU67" s="87"/>
      <c r="BV67" s="87"/>
      <c r="BW67" s="87"/>
      <c r="BX67" s="87"/>
      <c r="BY67" s="87"/>
      <c r="BZ67" s="8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6"/>
      <c r="BM68" s="87"/>
      <c r="BN68" s="87"/>
      <c r="BO68" s="87"/>
      <c r="BP68" s="87"/>
      <c r="BQ68" s="87"/>
      <c r="BR68" s="87"/>
      <c r="BS68" s="87"/>
      <c r="BT68" s="87"/>
      <c r="BU68" s="87"/>
      <c r="BV68" s="87"/>
      <c r="BW68" s="87"/>
      <c r="BX68" s="87"/>
      <c r="BY68" s="87"/>
      <c r="BZ68" s="8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6"/>
      <c r="BM69" s="87"/>
      <c r="BN69" s="87"/>
      <c r="BO69" s="87"/>
      <c r="BP69" s="87"/>
      <c r="BQ69" s="87"/>
      <c r="BR69" s="87"/>
      <c r="BS69" s="87"/>
      <c r="BT69" s="87"/>
      <c r="BU69" s="87"/>
      <c r="BV69" s="87"/>
      <c r="BW69" s="87"/>
      <c r="BX69" s="87"/>
      <c r="BY69" s="87"/>
      <c r="BZ69" s="8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6"/>
      <c r="BM70" s="87"/>
      <c r="BN70" s="87"/>
      <c r="BO70" s="87"/>
      <c r="BP70" s="87"/>
      <c r="BQ70" s="87"/>
      <c r="BR70" s="87"/>
      <c r="BS70" s="87"/>
      <c r="BT70" s="87"/>
      <c r="BU70" s="87"/>
      <c r="BV70" s="87"/>
      <c r="BW70" s="87"/>
      <c r="BX70" s="87"/>
      <c r="BY70" s="87"/>
      <c r="BZ70" s="8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6"/>
      <c r="BM71" s="87"/>
      <c r="BN71" s="87"/>
      <c r="BO71" s="87"/>
      <c r="BP71" s="87"/>
      <c r="BQ71" s="87"/>
      <c r="BR71" s="87"/>
      <c r="BS71" s="87"/>
      <c r="BT71" s="87"/>
      <c r="BU71" s="87"/>
      <c r="BV71" s="87"/>
      <c r="BW71" s="87"/>
      <c r="BX71" s="87"/>
      <c r="BY71" s="87"/>
      <c r="BZ71" s="8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6"/>
      <c r="BM72" s="87"/>
      <c r="BN72" s="87"/>
      <c r="BO72" s="87"/>
      <c r="BP72" s="87"/>
      <c r="BQ72" s="87"/>
      <c r="BR72" s="87"/>
      <c r="BS72" s="87"/>
      <c r="BT72" s="87"/>
      <c r="BU72" s="87"/>
      <c r="BV72" s="87"/>
      <c r="BW72" s="87"/>
      <c r="BX72" s="87"/>
      <c r="BY72" s="87"/>
      <c r="BZ72" s="8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6"/>
      <c r="BM73" s="87"/>
      <c r="BN73" s="87"/>
      <c r="BO73" s="87"/>
      <c r="BP73" s="87"/>
      <c r="BQ73" s="87"/>
      <c r="BR73" s="87"/>
      <c r="BS73" s="87"/>
      <c r="BT73" s="87"/>
      <c r="BU73" s="87"/>
      <c r="BV73" s="87"/>
      <c r="BW73" s="87"/>
      <c r="BX73" s="87"/>
      <c r="BY73" s="87"/>
      <c r="BZ73" s="8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6"/>
      <c r="BM74" s="87"/>
      <c r="BN74" s="87"/>
      <c r="BO74" s="87"/>
      <c r="BP74" s="87"/>
      <c r="BQ74" s="87"/>
      <c r="BR74" s="87"/>
      <c r="BS74" s="87"/>
      <c r="BT74" s="87"/>
      <c r="BU74" s="87"/>
      <c r="BV74" s="87"/>
      <c r="BW74" s="87"/>
      <c r="BX74" s="87"/>
      <c r="BY74" s="87"/>
      <c r="BZ74" s="8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6"/>
      <c r="BM75" s="87"/>
      <c r="BN75" s="87"/>
      <c r="BO75" s="87"/>
      <c r="BP75" s="87"/>
      <c r="BQ75" s="87"/>
      <c r="BR75" s="87"/>
      <c r="BS75" s="87"/>
      <c r="BT75" s="87"/>
      <c r="BU75" s="87"/>
      <c r="BV75" s="87"/>
      <c r="BW75" s="87"/>
      <c r="BX75" s="87"/>
      <c r="BY75" s="87"/>
      <c r="BZ75" s="8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6"/>
      <c r="BM76" s="87"/>
      <c r="BN76" s="87"/>
      <c r="BO76" s="87"/>
      <c r="BP76" s="87"/>
      <c r="BQ76" s="87"/>
      <c r="BR76" s="87"/>
      <c r="BS76" s="87"/>
      <c r="BT76" s="87"/>
      <c r="BU76" s="87"/>
      <c r="BV76" s="87"/>
      <c r="BW76" s="87"/>
      <c r="BX76" s="87"/>
      <c r="BY76" s="87"/>
      <c r="BZ76" s="8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6"/>
      <c r="BM77" s="87"/>
      <c r="BN77" s="87"/>
      <c r="BO77" s="87"/>
      <c r="BP77" s="87"/>
      <c r="BQ77" s="87"/>
      <c r="BR77" s="87"/>
      <c r="BS77" s="87"/>
      <c r="BT77" s="87"/>
      <c r="BU77" s="87"/>
      <c r="BV77" s="87"/>
      <c r="BW77" s="87"/>
      <c r="BX77" s="87"/>
      <c r="BY77" s="87"/>
      <c r="BZ77" s="8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6"/>
      <c r="BM78" s="87"/>
      <c r="BN78" s="87"/>
      <c r="BO78" s="87"/>
      <c r="BP78" s="87"/>
      <c r="BQ78" s="87"/>
      <c r="BR78" s="87"/>
      <c r="BS78" s="87"/>
      <c r="BT78" s="87"/>
      <c r="BU78" s="87"/>
      <c r="BV78" s="87"/>
      <c r="BW78" s="87"/>
      <c r="BX78" s="87"/>
      <c r="BY78" s="87"/>
      <c r="BZ78" s="8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6"/>
      <c r="BM79" s="87"/>
      <c r="BN79" s="87"/>
      <c r="BO79" s="87"/>
      <c r="BP79" s="87"/>
      <c r="BQ79" s="87"/>
      <c r="BR79" s="87"/>
      <c r="BS79" s="87"/>
      <c r="BT79" s="87"/>
      <c r="BU79" s="87"/>
      <c r="BV79" s="87"/>
      <c r="BW79" s="87"/>
      <c r="BX79" s="87"/>
      <c r="BY79" s="87"/>
      <c r="BZ79" s="8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6"/>
      <c r="BM80" s="87"/>
      <c r="BN80" s="87"/>
      <c r="BO80" s="87"/>
      <c r="BP80" s="87"/>
      <c r="BQ80" s="87"/>
      <c r="BR80" s="87"/>
      <c r="BS80" s="87"/>
      <c r="BT80" s="87"/>
      <c r="BU80" s="87"/>
      <c r="BV80" s="87"/>
      <c r="BW80" s="87"/>
      <c r="BX80" s="87"/>
      <c r="BY80" s="87"/>
      <c r="BZ80" s="8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6"/>
      <c r="BM81" s="87"/>
      <c r="BN81" s="87"/>
      <c r="BO81" s="87"/>
      <c r="BP81" s="87"/>
      <c r="BQ81" s="87"/>
      <c r="BR81" s="87"/>
      <c r="BS81" s="87"/>
      <c r="BT81" s="87"/>
      <c r="BU81" s="87"/>
      <c r="BV81" s="87"/>
      <c r="BW81" s="87"/>
      <c r="BX81" s="87"/>
      <c r="BY81" s="87"/>
      <c r="BZ81" s="8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9"/>
      <c r="BM82" s="90"/>
      <c r="BN82" s="90"/>
      <c r="BO82" s="90"/>
      <c r="BP82" s="90"/>
      <c r="BQ82" s="90"/>
      <c r="BR82" s="90"/>
      <c r="BS82" s="90"/>
      <c r="BT82" s="90"/>
      <c r="BU82" s="90"/>
      <c r="BV82" s="90"/>
      <c r="BW82" s="90"/>
      <c r="BX82" s="90"/>
      <c r="BY82" s="90"/>
      <c r="BZ82" s="9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wq9aUKxIdcwvEW1Y0jz39sdKzvOkJoBSqlyoQGICdaW9R/Ola7B8u19u75cke7BTEjoT+zB24SJz9P7kl1FZkg==" saltValue="rUyfnOONluD1xJcSOTvCp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9" t="s">
        <v>50</v>
      </c>
      <c r="I3" s="80"/>
      <c r="J3" s="80"/>
      <c r="K3" s="80"/>
      <c r="L3" s="80"/>
      <c r="M3" s="80"/>
      <c r="N3" s="80"/>
      <c r="O3" s="80"/>
      <c r="P3" s="80"/>
      <c r="Q3" s="80"/>
      <c r="R3" s="80"/>
      <c r="S3" s="80"/>
      <c r="T3" s="80"/>
      <c r="U3" s="80"/>
      <c r="V3" s="80"/>
      <c r="W3" s="81"/>
      <c r="X3" s="85" t="s">
        <v>51</v>
      </c>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t="s">
        <v>27</v>
      </c>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row>
    <row r="4" spans="1:144" x14ac:dyDescent="0.2">
      <c r="A4" s="15" t="s">
        <v>52</v>
      </c>
      <c r="B4" s="17"/>
      <c r="C4" s="17"/>
      <c r="D4" s="17"/>
      <c r="E4" s="17"/>
      <c r="F4" s="17"/>
      <c r="G4" s="17"/>
      <c r="H4" s="82"/>
      <c r="I4" s="83"/>
      <c r="J4" s="83"/>
      <c r="K4" s="83"/>
      <c r="L4" s="83"/>
      <c r="M4" s="83"/>
      <c r="N4" s="83"/>
      <c r="O4" s="83"/>
      <c r="P4" s="83"/>
      <c r="Q4" s="83"/>
      <c r="R4" s="83"/>
      <c r="S4" s="83"/>
      <c r="T4" s="83"/>
      <c r="U4" s="83"/>
      <c r="V4" s="83"/>
      <c r="W4" s="84"/>
      <c r="X4" s="78" t="s">
        <v>53</v>
      </c>
      <c r="Y4" s="78"/>
      <c r="Z4" s="78"/>
      <c r="AA4" s="78"/>
      <c r="AB4" s="78"/>
      <c r="AC4" s="78"/>
      <c r="AD4" s="78"/>
      <c r="AE4" s="78"/>
      <c r="AF4" s="78"/>
      <c r="AG4" s="78"/>
      <c r="AH4" s="78"/>
      <c r="AI4" s="78" t="s">
        <v>54</v>
      </c>
      <c r="AJ4" s="78"/>
      <c r="AK4" s="78"/>
      <c r="AL4" s="78"/>
      <c r="AM4" s="78"/>
      <c r="AN4" s="78"/>
      <c r="AO4" s="78"/>
      <c r="AP4" s="78"/>
      <c r="AQ4" s="78"/>
      <c r="AR4" s="78"/>
      <c r="AS4" s="78"/>
      <c r="AT4" s="78" t="s">
        <v>55</v>
      </c>
      <c r="AU4" s="78"/>
      <c r="AV4" s="78"/>
      <c r="AW4" s="78"/>
      <c r="AX4" s="78"/>
      <c r="AY4" s="78"/>
      <c r="AZ4" s="78"/>
      <c r="BA4" s="78"/>
      <c r="BB4" s="78"/>
      <c r="BC4" s="78"/>
      <c r="BD4" s="78"/>
      <c r="BE4" s="78" t="s">
        <v>56</v>
      </c>
      <c r="BF4" s="78"/>
      <c r="BG4" s="78"/>
      <c r="BH4" s="78"/>
      <c r="BI4" s="78"/>
      <c r="BJ4" s="78"/>
      <c r="BK4" s="78"/>
      <c r="BL4" s="78"/>
      <c r="BM4" s="78"/>
      <c r="BN4" s="78"/>
      <c r="BO4" s="78"/>
      <c r="BP4" s="78" t="s">
        <v>57</v>
      </c>
      <c r="BQ4" s="78"/>
      <c r="BR4" s="78"/>
      <c r="BS4" s="78"/>
      <c r="BT4" s="78"/>
      <c r="BU4" s="78"/>
      <c r="BV4" s="78"/>
      <c r="BW4" s="78"/>
      <c r="BX4" s="78"/>
      <c r="BY4" s="78"/>
      <c r="BZ4" s="78"/>
      <c r="CA4" s="78" t="s">
        <v>58</v>
      </c>
      <c r="CB4" s="78"/>
      <c r="CC4" s="78"/>
      <c r="CD4" s="78"/>
      <c r="CE4" s="78"/>
      <c r="CF4" s="78"/>
      <c r="CG4" s="78"/>
      <c r="CH4" s="78"/>
      <c r="CI4" s="78"/>
      <c r="CJ4" s="78"/>
      <c r="CK4" s="78"/>
      <c r="CL4" s="78" t="s">
        <v>59</v>
      </c>
      <c r="CM4" s="78"/>
      <c r="CN4" s="78"/>
      <c r="CO4" s="78"/>
      <c r="CP4" s="78"/>
      <c r="CQ4" s="78"/>
      <c r="CR4" s="78"/>
      <c r="CS4" s="78"/>
      <c r="CT4" s="78"/>
      <c r="CU4" s="78"/>
      <c r="CV4" s="78"/>
      <c r="CW4" s="78" t="s">
        <v>60</v>
      </c>
      <c r="CX4" s="78"/>
      <c r="CY4" s="78"/>
      <c r="CZ4" s="78"/>
      <c r="DA4" s="78"/>
      <c r="DB4" s="78"/>
      <c r="DC4" s="78"/>
      <c r="DD4" s="78"/>
      <c r="DE4" s="78"/>
      <c r="DF4" s="78"/>
      <c r="DG4" s="78"/>
      <c r="DH4" s="78" t="s">
        <v>61</v>
      </c>
      <c r="DI4" s="78"/>
      <c r="DJ4" s="78"/>
      <c r="DK4" s="78"/>
      <c r="DL4" s="78"/>
      <c r="DM4" s="78"/>
      <c r="DN4" s="78"/>
      <c r="DO4" s="78"/>
      <c r="DP4" s="78"/>
      <c r="DQ4" s="78"/>
      <c r="DR4" s="78"/>
      <c r="DS4" s="78" t="s">
        <v>62</v>
      </c>
      <c r="DT4" s="78"/>
      <c r="DU4" s="78"/>
      <c r="DV4" s="78"/>
      <c r="DW4" s="78"/>
      <c r="DX4" s="78"/>
      <c r="DY4" s="78"/>
      <c r="DZ4" s="78"/>
      <c r="EA4" s="78"/>
      <c r="EB4" s="78"/>
      <c r="EC4" s="78"/>
      <c r="ED4" s="78" t="s">
        <v>63</v>
      </c>
      <c r="EE4" s="78"/>
      <c r="EF4" s="78"/>
      <c r="EG4" s="78"/>
      <c r="EH4" s="78"/>
      <c r="EI4" s="78"/>
      <c r="EJ4" s="78"/>
      <c r="EK4" s="78"/>
      <c r="EL4" s="78"/>
      <c r="EM4" s="78"/>
      <c r="EN4" s="78"/>
    </row>
    <row r="5" spans="1:144" x14ac:dyDescent="0.2">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2">
      <c r="A6" s="15" t="s">
        <v>91</v>
      </c>
      <c r="B6" s="20">
        <f>B7</f>
        <v>2024</v>
      </c>
      <c r="C6" s="20">
        <f t="shared" ref="C6:W6" si="3">C7</f>
        <v>272094</v>
      </c>
      <c r="D6" s="20">
        <f t="shared" si="3"/>
        <v>46</v>
      </c>
      <c r="E6" s="20">
        <f t="shared" si="3"/>
        <v>1</v>
      </c>
      <c r="F6" s="20">
        <f t="shared" si="3"/>
        <v>0</v>
      </c>
      <c r="G6" s="20">
        <f t="shared" si="3"/>
        <v>1</v>
      </c>
      <c r="H6" s="20" t="str">
        <f t="shared" si="3"/>
        <v>大阪府　守口市</v>
      </c>
      <c r="I6" s="20" t="str">
        <f t="shared" si="3"/>
        <v>法適用</v>
      </c>
      <c r="J6" s="20" t="str">
        <f t="shared" si="3"/>
        <v>水道事業</v>
      </c>
      <c r="K6" s="20" t="str">
        <f t="shared" si="3"/>
        <v>末端給水事業</v>
      </c>
      <c r="L6" s="20" t="str">
        <f t="shared" si="3"/>
        <v>A3</v>
      </c>
      <c r="M6" s="20" t="str">
        <f t="shared" si="3"/>
        <v>自治体職員</v>
      </c>
      <c r="N6" s="21" t="str">
        <f t="shared" si="3"/>
        <v>-</v>
      </c>
      <c r="O6" s="21">
        <f t="shared" si="3"/>
        <v>50.86</v>
      </c>
      <c r="P6" s="21">
        <f t="shared" si="3"/>
        <v>100</v>
      </c>
      <c r="Q6" s="21">
        <f t="shared" si="3"/>
        <v>2572</v>
      </c>
      <c r="R6" s="21">
        <f t="shared" si="3"/>
        <v>140923</v>
      </c>
      <c r="S6" s="21">
        <f t="shared" si="3"/>
        <v>12.71</v>
      </c>
      <c r="T6" s="21">
        <f t="shared" si="3"/>
        <v>11087.57</v>
      </c>
      <c r="U6" s="21">
        <f t="shared" si="3"/>
        <v>140868</v>
      </c>
      <c r="V6" s="21">
        <f t="shared" si="3"/>
        <v>12.71</v>
      </c>
      <c r="W6" s="21">
        <f t="shared" si="3"/>
        <v>11083.24</v>
      </c>
      <c r="X6" s="22">
        <f>IF(X7="",NA(),X7)</f>
        <v>112.74</v>
      </c>
      <c r="Y6" s="22">
        <f t="shared" ref="Y6:AG6" si="4">IF(Y7="",NA(),Y7)</f>
        <v>115.11</v>
      </c>
      <c r="Z6" s="22">
        <f t="shared" si="4"/>
        <v>112.85</v>
      </c>
      <c r="AA6" s="22">
        <f t="shared" si="4"/>
        <v>115.68</v>
      </c>
      <c r="AB6" s="22">
        <f t="shared" si="4"/>
        <v>107.98</v>
      </c>
      <c r="AC6" s="22">
        <f t="shared" si="4"/>
        <v>111.21</v>
      </c>
      <c r="AD6" s="22">
        <f t="shared" si="4"/>
        <v>111.89</v>
      </c>
      <c r="AE6" s="22">
        <f t="shared" si="4"/>
        <v>109.99</v>
      </c>
      <c r="AF6" s="22">
        <f t="shared" si="4"/>
        <v>110.2</v>
      </c>
      <c r="AG6" s="22">
        <f t="shared" si="4"/>
        <v>108.49</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2">
        <f t="shared" si="5"/>
        <v>0.45</v>
      </c>
      <c r="AP6" s="21">
        <f t="shared" si="5"/>
        <v>0</v>
      </c>
      <c r="AQ6" s="22">
        <f t="shared" si="5"/>
        <v>0.05</v>
      </c>
      <c r="AR6" s="21">
        <f t="shared" si="5"/>
        <v>0</v>
      </c>
      <c r="AS6" s="21" t="str">
        <f>IF(AS7="","",IF(AS7="-","【-】","【"&amp;SUBSTITUTE(TEXT(AS7,"#,##0.00"),"-","△")&amp;"】"))</f>
        <v>【1.61】</v>
      </c>
      <c r="AT6" s="22">
        <f>IF(AT7="",NA(),AT7)</f>
        <v>169.17</v>
      </c>
      <c r="AU6" s="22">
        <f t="shared" ref="AU6:BC6" si="6">IF(AU7="",NA(),AU7)</f>
        <v>187.4</v>
      </c>
      <c r="AV6" s="22">
        <f t="shared" si="6"/>
        <v>198.91</v>
      </c>
      <c r="AW6" s="22">
        <f t="shared" si="6"/>
        <v>257.04000000000002</v>
      </c>
      <c r="AX6" s="22">
        <f t="shared" si="6"/>
        <v>255.08</v>
      </c>
      <c r="AY6" s="22">
        <f t="shared" si="6"/>
        <v>360.96</v>
      </c>
      <c r="AZ6" s="22">
        <f t="shared" si="6"/>
        <v>351.29</v>
      </c>
      <c r="BA6" s="22">
        <f t="shared" si="6"/>
        <v>364.24</v>
      </c>
      <c r="BB6" s="22">
        <f t="shared" si="6"/>
        <v>369.82</v>
      </c>
      <c r="BC6" s="22">
        <f t="shared" si="6"/>
        <v>355.75</v>
      </c>
      <c r="BD6" s="21" t="str">
        <f>IF(BD7="","",IF(BD7="-","【-】","【"&amp;SUBSTITUTE(TEXT(BD7,"#,##0.00"),"-","△")&amp;"】"))</f>
        <v>【239.69】</v>
      </c>
      <c r="BE6" s="22">
        <f>IF(BE7="",NA(),BE7)</f>
        <v>450.22</v>
      </c>
      <c r="BF6" s="22">
        <f t="shared" ref="BF6:BN6" si="7">IF(BF7="",NA(),BF7)</f>
        <v>442.49</v>
      </c>
      <c r="BG6" s="22">
        <f t="shared" si="7"/>
        <v>452.23</v>
      </c>
      <c r="BH6" s="22">
        <f t="shared" si="7"/>
        <v>504.73</v>
      </c>
      <c r="BI6" s="22">
        <f t="shared" si="7"/>
        <v>505</v>
      </c>
      <c r="BJ6" s="22">
        <f t="shared" si="7"/>
        <v>239.18</v>
      </c>
      <c r="BK6" s="22">
        <f t="shared" si="7"/>
        <v>236.29</v>
      </c>
      <c r="BL6" s="22">
        <f t="shared" si="7"/>
        <v>238.77</v>
      </c>
      <c r="BM6" s="22">
        <f t="shared" si="7"/>
        <v>218.57</v>
      </c>
      <c r="BN6" s="22">
        <f t="shared" si="7"/>
        <v>222.45</v>
      </c>
      <c r="BO6" s="21" t="str">
        <f>IF(BO7="","",IF(BO7="-","【-】","【"&amp;SUBSTITUTE(TEXT(BO7,"#,##0.00"),"-","△")&amp;"】"))</f>
        <v>【264.86】</v>
      </c>
      <c r="BP6" s="22">
        <f>IF(BP7="",NA(),BP7)</f>
        <v>105.84</v>
      </c>
      <c r="BQ6" s="22">
        <f t="shared" ref="BQ6:BY6" si="8">IF(BQ7="",NA(),BQ7)</f>
        <v>108.63</v>
      </c>
      <c r="BR6" s="22">
        <f t="shared" si="8"/>
        <v>107.18</v>
      </c>
      <c r="BS6" s="22">
        <f t="shared" si="8"/>
        <v>106.52</v>
      </c>
      <c r="BT6" s="22">
        <f t="shared" si="8"/>
        <v>100.5</v>
      </c>
      <c r="BU6" s="22">
        <f t="shared" si="8"/>
        <v>101.89</v>
      </c>
      <c r="BV6" s="22">
        <f t="shared" si="8"/>
        <v>104.33</v>
      </c>
      <c r="BW6" s="22">
        <f t="shared" si="8"/>
        <v>98.85</v>
      </c>
      <c r="BX6" s="22">
        <f t="shared" si="8"/>
        <v>101.78</v>
      </c>
      <c r="BY6" s="22">
        <f t="shared" si="8"/>
        <v>100.33</v>
      </c>
      <c r="BZ6" s="21" t="str">
        <f>IF(BZ7="","",IF(BZ7="-","【-】","【"&amp;SUBSTITUTE(TEXT(BZ7,"#,##0.00"),"-","△")&amp;"】"))</f>
        <v>【97.59】</v>
      </c>
      <c r="CA6" s="22">
        <f>IF(CA7="",NA(),CA7)</f>
        <v>142.43</v>
      </c>
      <c r="CB6" s="22">
        <f t="shared" ref="CB6:CJ6" si="9">IF(CB7="",NA(),CB7)</f>
        <v>138.9</v>
      </c>
      <c r="CC6" s="22">
        <f t="shared" si="9"/>
        <v>140.61000000000001</v>
      </c>
      <c r="CD6" s="22">
        <f t="shared" si="9"/>
        <v>142.15</v>
      </c>
      <c r="CE6" s="22">
        <f t="shared" si="9"/>
        <v>151.18</v>
      </c>
      <c r="CF6" s="22">
        <f t="shared" si="9"/>
        <v>156.32</v>
      </c>
      <c r="CG6" s="22">
        <f t="shared" si="9"/>
        <v>157.4</v>
      </c>
      <c r="CH6" s="22">
        <f t="shared" si="9"/>
        <v>162.61000000000001</v>
      </c>
      <c r="CI6" s="22">
        <f t="shared" si="9"/>
        <v>163.94</v>
      </c>
      <c r="CJ6" s="22">
        <f t="shared" si="9"/>
        <v>169.31</v>
      </c>
      <c r="CK6" s="21" t="str">
        <f>IF(CK7="","",IF(CK7="-","【-】","【"&amp;SUBSTITUTE(TEXT(CK7,"#,##0.00"),"-","△")&amp;"】"))</f>
        <v>【181.66】</v>
      </c>
      <c r="CL6" s="22">
        <f>IF(CL7="",NA(),CL7)</f>
        <v>70.13</v>
      </c>
      <c r="CM6" s="22">
        <f t="shared" ref="CM6:CU6" si="10">IF(CM7="",NA(),CM7)</f>
        <v>67.84</v>
      </c>
      <c r="CN6" s="22">
        <f t="shared" si="10"/>
        <v>65.569999999999993</v>
      </c>
      <c r="CO6" s="22">
        <f t="shared" si="10"/>
        <v>64.34</v>
      </c>
      <c r="CP6" s="22">
        <f t="shared" si="10"/>
        <v>67.95</v>
      </c>
      <c r="CQ6" s="22">
        <f t="shared" si="10"/>
        <v>63.23</v>
      </c>
      <c r="CR6" s="22">
        <f t="shared" si="10"/>
        <v>62.59</v>
      </c>
      <c r="CS6" s="22">
        <f t="shared" si="10"/>
        <v>61.81</v>
      </c>
      <c r="CT6" s="22">
        <f t="shared" si="10"/>
        <v>62.35</v>
      </c>
      <c r="CU6" s="22">
        <f t="shared" si="10"/>
        <v>62.69</v>
      </c>
      <c r="CV6" s="21" t="str">
        <f>IF(CV7="","",IF(CV7="-","【-】","【"&amp;SUBSTITUTE(TEXT(CV7,"#,##0.00"),"-","△")&amp;"】"))</f>
        <v>【60.21】</v>
      </c>
      <c r="CW6" s="22">
        <f>IF(CW7="",NA(),CW7)</f>
        <v>92.4</v>
      </c>
      <c r="CX6" s="22">
        <f t="shared" ref="CX6:DF6" si="11">IF(CX7="",NA(),CX7)</f>
        <v>94.18</v>
      </c>
      <c r="CY6" s="22">
        <f t="shared" si="11"/>
        <v>94.8</v>
      </c>
      <c r="CZ6" s="22">
        <f t="shared" si="11"/>
        <v>95.52</v>
      </c>
      <c r="DA6" s="22">
        <f t="shared" si="11"/>
        <v>95.78</v>
      </c>
      <c r="DB6" s="22">
        <f t="shared" si="11"/>
        <v>89.35</v>
      </c>
      <c r="DC6" s="22">
        <f t="shared" si="11"/>
        <v>89.7</v>
      </c>
      <c r="DD6" s="22">
        <f t="shared" si="11"/>
        <v>89.24</v>
      </c>
      <c r="DE6" s="22">
        <f t="shared" si="11"/>
        <v>88.71</v>
      </c>
      <c r="DF6" s="22">
        <f t="shared" si="11"/>
        <v>88.32</v>
      </c>
      <c r="DG6" s="21" t="str">
        <f>IF(DG7="","",IF(DG7="-","【-】","【"&amp;SUBSTITUTE(TEXT(DG7,"#,##0.00"),"-","△")&amp;"】"))</f>
        <v>【89.21】</v>
      </c>
      <c r="DH6" s="22">
        <f>IF(DH7="",NA(),DH7)</f>
        <v>56.14</v>
      </c>
      <c r="DI6" s="22">
        <f t="shared" ref="DI6:DQ6" si="12">IF(DI7="",NA(),DI7)</f>
        <v>56.9</v>
      </c>
      <c r="DJ6" s="22">
        <f t="shared" si="12"/>
        <v>57.35</v>
      </c>
      <c r="DK6" s="22">
        <f t="shared" si="12"/>
        <v>54.89</v>
      </c>
      <c r="DL6" s="22">
        <f t="shared" si="12"/>
        <v>55.79</v>
      </c>
      <c r="DM6" s="22">
        <f t="shared" si="12"/>
        <v>49.62</v>
      </c>
      <c r="DN6" s="22">
        <f t="shared" si="12"/>
        <v>50.5</v>
      </c>
      <c r="DO6" s="22">
        <f t="shared" si="12"/>
        <v>51.28</v>
      </c>
      <c r="DP6" s="22">
        <f t="shared" si="12"/>
        <v>51.95</v>
      </c>
      <c r="DQ6" s="22">
        <f t="shared" si="12"/>
        <v>52.55</v>
      </c>
      <c r="DR6" s="21" t="str">
        <f>IF(DR7="","",IF(DR7="-","【-】","【"&amp;SUBSTITUTE(TEXT(DR7,"#,##0.00"),"-","△")&amp;"】"))</f>
        <v>【52.41】</v>
      </c>
      <c r="DS6" s="22">
        <f>IF(DS7="",NA(),DS7)</f>
        <v>43.35</v>
      </c>
      <c r="DT6" s="22">
        <f t="shared" ref="DT6:EB6" si="13">IF(DT7="",NA(),DT7)</f>
        <v>44.35</v>
      </c>
      <c r="DU6" s="22">
        <f t="shared" si="13"/>
        <v>44.69</v>
      </c>
      <c r="DV6" s="22">
        <f t="shared" si="13"/>
        <v>45.15</v>
      </c>
      <c r="DW6" s="22">
        <f t="shared" si="13"/>
        <v>46.04</v>
      </c>
      <c r="DX6" s="22">
        <f t="shared" si="13"/>
        <v>19.510000000000002</v>
      </c>
      <c r="DY6" s="22">
        <f t="shared" si="13"/>
        <v>21.19</v>
      </c>
      <c r="DZ6" s="22">
        <f t="shared" si="13"/>
        <v>22.64</v>
      </c>
      <c r="EA6" s="22">
        <f t="shared" si="13"/>
        <v>24.49</v>
      </c>
      <c r="EB6" s="22">
        <f t="shared" si="13"/>
        <v>25.85</v>
      </c>
      <c r="EC6" s="21" t="str">
        <f>IF(EC7="","",IF(EC7="-","【-】","【"&amp;SUBSTITUTE(TEXT(EC7,"#,##0.00"),"-","△")&amp;"】"))</f>
        <v>【26.78】</v>
      </c>
      <c r="ED6" s="22">
        <f>IF(ED7="",NA(),ED7)</f>
        <v>1.04</v>
      </c>
      <c r="EE6" s="22">
        <f t="shared" ref="EE6:EM6" si="14">IF(EE7="",NA(),EE7)</f>
        <v>1.1299999999999999</v>
      </c>
      <c r="EF6" s="22">
        <f t="shared" si="14"/>
        <v>1.27</v>
      </c>
      <c r="EG6" s="22">
        <f t="shared" si="14"/>
        <v>1.2</v>
      </c>
      <c r="EH6" s="22">
        <f t="shared" si="14"/>
        <v>1.18</v>
      </c>
      <c r="EI6" s="22">
        <f t="shared" si="14"/>
        <v>0.67</v>
      </c>
      <c r="EJ6" s="22">
        <f t="shared" si="14"/>
        <v>0.62</v>
      </c>
      <c r="EK6" s="22">
        <f t="shared" si="14"/>
        <v>0.6</v>
      </c>
      <c r="EL6" s="22">
        <f t="shared" si="14"/>
        <v>0.57999999999999996</v>
      </c>
      <c r="EM6" s="22">
        <f t="shared" si="14"/>
        <v>0.56999999999999995</v>
      </c>
      <c r="EN6" s="21" t="str">
        <f>IF(EN7="","",IF(EN7="-","【-】","【"&amp;SUBSTITUTE(TEXT(EN7,"#,##0.00"),"-","△")&amp;"】"))</f>
        <v>【0.59】</v>
      </c>
    </row>
    <row r="7" spans="1:144" s="23" customFormat="1" x14ac:dyDescent="0.2">
      <c r="A7" s="15"/>
      <c r="B7" s="24">
        <v>2024</v>
      </c>
      <c r="C7" s="24">
        <v>272094</v>
      </c>
      <c r="D7" s="24">
        <v>46</v>
      </c>
      <c r="E7" s="24">
        <v>1</v>
      </c>
      <c r="F7" s="24">
        <v>0</v>
      </c>
      <c r="G7" s="24">
        <v>1</v>
      </c>
      <c r="H7" s="24" t="s">
        <v>92</v>
      </c>
      <c r="I7" s="24" t="s">
        <v>93</v>
      </c>
      <c r="J7" s="24" t="s">
        <v>94</v>
      </c>
      <c r="K7" s="24" t="s">
        <v>95</v>
      </c>
      <c r="L7" s="24" t="s">
        <v>96</v>
      </c>
      <c r="M7" s="24" t="s">
        <v>97</v>
      </c>
      <c r="N7" s="25" t="s">
        <v>98</v>
      </c>
      <c r="O7" s="25">
        <v>50.86</v>
      </c>
      <c r="P7" s="25">
        <v>100</v>
      </c>
      <c r="Q7" s="25">
        <v>2572</v>
      </c>
      <c r="R7" s="25">
        <v>140923</v>
      </c>
      <c r="S7" s="25">
        <v>12.71</v>
      </c>
      <c r="T7" s="25">
        <v>11087.57</v>
      </c>
      <c r="U7" s="25">
        <v>140868</v>
      </c>
      <c r="V7" s="25">
        <v>12.71</v>
      </c>
      <c r="W7" s="25">
        <v>11083.24</v>
      </c>
      <c r="X7" s="25">
        <v>112.74</v>
      </c>
      <c r="Y7" s="25">
        <v>115.11</v>
      </c>
      <c r="Z7" s="25">
        <v>112.85</v>
      </c>
      <c r="AA7" s="25">
        <v>115.68</v>
      </c>
      <c r="AB7" s="25">
        <v>107.98</v>
      </c>
      <c r="AC7" s="25">
        <v>111.21</v>
      </c>
      <c r="AD7" s="25">
        <v>111.89</v>
      </c>
      <c r="AE7" s="25">
        <v>109.99</v>
      </c>
      <c r="AF7" s="25">
        <v>110.2</v>
      </c>
      <c r="AG7" s="25">
        <v>108.49</v>
      </c>
      <c r="AH7" s="25">
        <v>107.26</v>
      </c>
      <c r="AI7" s="25">
        <v>0</v>
      </c>
      <c r="AJ7" s="25">
        <v>0</v>
      </c>
      <c r="AK7" s="25">
        <v>0</v>
      </c>
      <c r="AL7" s="25">
        <v>0</v>
      </c>
      <c r="AM7" s="25">
        <v>0</v>
      </c>
      <c r="AN7" s="25">
        <v>0</v>
      </c>
      <c r="AO7" s="25">
        <v>0.45</v>
      </c>
      <c r="AP7" s="25">
        <v>0</v>
      </c>
      <c r="AQ7" s="25">
        <v>0.05</v>
      </c>
      <c r="AR7" s="25">
        <v>0</v>
      </c>
      <c r="AS7" s="25">
        <v>1.61</v>
      </c>
      <c r="AT7" s="25">
        <v>169.17</v>
      </c>
      <c r="AU7" s="25">
        <v>187.4</v>
      </c>
      <c r="AV7" s="25">
        <v>198.91</v>
      </c>
      <c r="AW7" s="25">
        <v>257.04000000000002</v>
      </c>
      <c r="AX7" s="25">
        <v>255.08</v>
      </c>
      <c r="AY7" s="25">
        <v>360.96</v>
      </c>
      <c r="AZ7" s="25">
        <v>351.29</v>
      </c>
      <c r="BA7" s="25">
        <v>364.24</v>
      </c>
      <c r="BB7" s="25">
        <v>369.82</v>
      </c>
      <c r="BC7" s="25">
        <v>355.75</v>
      </c>
      <c r="BD7" s="25">
        <v>239.69</v>
      </c>
      <c r="BE7" s="25">
        <v>450.22</v>
      </c>
      <c r="BF7" s="25">
        <v>442.49</v>
      </c>
      <c r="BG7" s="25">
        <v>452.23</v>
      </c>
      <c r="BH7" s="25">
        <v>504.73</v>
      </c>
      <c r="BI7" s="25">
        <v>505</v>
      </c>
      <c r="BJ7" s="25">
        <v>239.18</v>
      </c>
      <c r="BK7" s="25">
        <v>236.29</v>
      </c>
      <c r="BL7" s="25">
        <v>238.77</v>
      </c>
      <c r="BM7" s="25">
        <v>218.57</v>
      </c>
      <c r="BN7" s="25">
        <v>222.45</v>
      </c>
      <c r="BO7" s="25">
        <v>264.86</v>
      </c>
      <c r="BP7" s="25">
        <v>105.84</v>
      </c>
      <c r="BQ7" s="25">
        <v>108.63</v>
      </c>
      <c r="BR7" s="25">
        <v>107.18</v>
      </c>
      <c r="BS7" s="25">
        <v>106.52</v>
      </c>
      <c r="BT7" s="25">
        <v>100.5</v>
      </c>
      <c r="BU7" s="25">
        <v>101.89</v>
      </c>
      <c r="BV7" s="25">
        <v>104.33</v>
      </c>
      <c r="BW7" s="25">
        <v>98.85</v>
      </c>
      <c r="BX7" s="25">
        <v>101.78</v>
      </c>
      <c r="BY7" s="25">
        <v>100.33</v>
      </c>
      <c r="BZ7" s="25">
        <v>97.59</v>
      </c>
      <c r="CA7" s="25">
        <v>142.43</v>
      </c>
      <c r="CB7" s="25">
        <v>138.9</v>
      </c>
      <c r="CC7" s="25">
        <v>140.61000000000001</v>
      </c>
      <c r="CD7" s="25">
        <v>142.15</v>
      </c>
      <c r="CE7" s="25">
        <v>151.18</v>
      </c>
      <c r="CF7" s="25">
        <v>156.32</v>
      </c>
      <c r="CG7" s="25">
        <v>157.4</v>
      </c>
      <c r="CH7" s="25">
        <v>162.61000000000001</v>
      </c>
      <c r="CI7" s="25">
        <v>163.94</v>
      </c>
      <c r="CJ7" s="25">
        <v>169.31</v>
      </c>
      <c r="CK7" s="25">
        <v>181.66</v>
      </c>
      <c r="CL7" s="25">
        <v>70.13</v>
      </c>
      <c r="CM7" s="25">
        <v>67.84</v>
      </c>
      <c r="CN7" s="25">
        <v>65.569999999999993</v>
      </c>
      <c r="CO7" s="25">
        <v>64.34</v>
      </c>
      <c r="CP7" s="25">
        <v>67.95</v>
      </c>
      <c r="CQ7" s="25">
        <v>63.23</v>
      </c>
      <c r="CR7" s="25">
        <v>62.59</v>
      </c>
      <c r="CS7" s="25">
        <v>61.81</v>
      </c>
      <c r="CT7" s="25">
        <v>62.35</v>
      </c>
      <c r="CU7" s="25">
        <v>62.69</v>
      </c>
      <c r="CV7" s="25">
        <v>60.21</v>
      </c>
      <c r="CW7" s="25">
        <v>92.4</v>
      </c>
      <c r="CX7" s="25">
        <v>94.18</v>
      </c>
      <c r="CY7" s="25">
        <v>94.8</v>
      </c>
      <c r="CZ7" s="25">
        <v>95.52</v>
      </c>
      <c r="DA7" s="25">
        <v>95.78</v>
      </c>
      <c r="DB7" s="25">
        <v>89.35</v>
      </c>
      <c r="DC7" s="25">
        <v>89.7</v>
      </c>
      <c r="DD7" s="25">
        <v>89.24</v>
      </c>
      <c r="DE7" s="25">
        <v>88.71</v>
      </c>
      <c r="DF7" s="25">
        <v>88.32</v>
      </c>
      <c r="DG7" s="25">
        <v>89.21</v>
      </c>
      <c r="DH7" s="25">
        <v>56.14</v>
      </c>
      <c r="DI7" s="25">
        <v>56.9</v>
      </c>
      <c r="DJ7" s="25">
        <v>57.35</v>
      </c>
      <c r="DK7" s="25">
        <v>54.89</v>
      </c>
      <c r="DL7" s="25">
        <v>55.79</v>
      </c>
      <c r="DM7" s="25">
        <v>49.62</v>
      </c>
      <c r="DN7" s="25">
        <v>50.5</v>
      </c>
      <c r="DO7" s="25">
        <v>51.28</v>
      </c>
      <c r="DP7" s="25">
        <v>51.95</v>
      </c>
      <c r="DQ7" s="25">
        <v>52.55</v>
      </c>
      <c r="DR7" s="25">
        <v>52.41</v>
      </c>
      <c r="DS7" s="25">
        <v>43.35</v>
      </c>
      <c r="DT7" s="25">
        <v>44.35</v>
      </c>
      <c r="DU7" s="25">
        <v>44.69</v>
      </c>
      <c r="DV7" s="25">
        <v>45.15</v>
      </c>
      <c r="DW7" s="25">
        <v>46.04</v>
      </c>
      <c r="DX7" s="25">
        <v>19.510000000000002</v>
      </c>
      <c r="DY7" s="25">
        <v>21.19</v>
      </c>
      <c r="DZ7" s="25">
        <v>22.64</v>
      </c>
      <c r="EA7" s="25">
        <v>24.49</v>
      </c>
      <c r="EB7" s="25">
        <v>25.85</v>
      </c>
      <c r="EC7" s="25">
        <v>26.78</v>
      </c>
      <c r="ED7" s="25">
        <v>1.04</v>
      </c>
      <c r="EE7" s="25">
        <v>1.1299999999999999</v>
      </c>
      <c r="EF7" s="25">
        <v>1.27</v>
      </c>
      <c r="EG7" s="25">
        <v>1.2</v>
      </c>
      <c r="EH7" s="25">
        <v>1.18</v>
      </c>
      <c r="EI7" s="25">
        <v>0.67</v>
      </c>
      <c r="EJ7" s="25">
        <v>0.62</v>
      </c>
      <c r="EK7" s="25">
        <v>0.6</v>
      </c>
      <c r="EL7" s="25">
        <v>0.57999999999999996</v>
      </c>
      <c r="EM7" s="25">
        <v>0.56999999999999995</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104</v>
      </c>
    </row>
    <row r="12" spans="1:144" x14ac:dyDescent="0.2">
      <c r="B12">
        <v>1</v>
      </c>
      <c r="C12">
        <v>1</v>
      </c>
      <c r="D12">
        <v>1</v>
      </c>
      <c r="E12">
        <v>1</v>
      </c>
      <c r="F12">
        <v>1</v>
      </c>
      <c r="G12" t="s">
        <v>105</v>
      </c>
    </row>
    <row r="13" spans="1:144" x14ac:dyDescent="0.2">
      <c r="B13" t="s">
        <v>106</v>
      </c>
      <c r="C13" t="s">
        <v>106</v>
      </c>
      <c r="D13" t="s">
        <v>106</v>
      </c>
      <c r="E13" t="s">
        <v>106</v>
      </c>
      <c r="F13" t="s">
        <v>106</v>
      </c>
      <c r="G13" t="s">
        <v>107</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下江　麗恵</cp:lastModifiedBy>
  <cp:lastPrinted>2026-01-29T02:42:44Z</cp:lastPrinted>
  <dcterms:created xsi:type="dcterms:W3CDTF">2025-12-12T09:19:37Z</dcterms:created>
  <dcterms:modified xsi:type="dcterms:W3CDTF">2026-02-18T06:41:24Z</dcterms:modified>
  <cp:category/>
</cp:coreProperties>
</file>