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3EDCDDC0-B86B-44B0-B18F-6BEF3CD8AE27}" xr6:coauthVersionLast="47" xr6:coauthVersionMax="47" xr10:uidLastSave="{00000000-0000-0000-0000-000000000000}"/>
  <workbookProtection workbookAlgorithmName="SHA-512" workbookHashValue="jRkb26WFozCKHt4w9M3/xHQqc82t5QiAXv5xR1EXzTeCeIOIgR2dKbDZpmykkvWiFHq5pXFeDiLVThFFt4zHQw==" workbookSaltValue="sjv8tIFAzZH6domNZL2Yhg=="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U6" i="5"/>
  <c r="T6" i="5"/>
  <c r="BB8" i="4" s="1"/>
  <c r="S6" i="5"/>
  <c r="AT8" i="4" s="1"/>
  <c r="R6" i="5"/>
  <c r="AL8" i="4" s="1"/>
  <c r="Q6" i="5"/>
  <c r="W10" i="4" s="1"/>
  <c r="P6" i="5"/>
  <c r="P10" i="4" s="1"/>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I85" i="4"/>
  <c r="AT10" i="4"/>
  <c r="AL10" i="4"/>
  <c r="B10" i="4"/>
  <c r="AD8" i="4"/>
  <c r="W8" i="4"/>
  <c r="P8" i="4"/>
  <c r="I8" i="4"/>
  <c r="B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<sst xmlns="http://schemas.openxmlformats.org/spreadsheetml/2006/main" count="228" uniqueCount="113">
  <si>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</si>
  <si>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</si>
  <si>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</si>
  <si>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</si>
  <si>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</si>
  <si>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</si>
  <si>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</si>
  <si>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</si>
  <si>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</si>
  <si>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</si>
  <si>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</si>
  <si>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</si>
  <si>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</si>
  <si>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</si>
  <si>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</si>
  <si>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</si>
  <si>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</si>
  <si>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</si>
  <si>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</si>
  <si>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</si>
  <si>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</si>
  <si>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</si>
  <si>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</si>
  <si>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</si>
  <si>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</si>
  <si>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</si>
  <si>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</si>
  <si>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</si>
  <si>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</si>
  <si>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</si>
  <si>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</si>
  <si>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</si>
  <si>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</si>
  <si>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</si>
  <si>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</si>
  <si>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</si>
  <si>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</si>
  <si>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</si>
  <si>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</si>
  <si>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</si>
  <si>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</si>
  <si>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</si>
  <si>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</si>
  <si>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</si>
  <si>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</si>
  <si>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</si>
  <si>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</si>
  <si>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</si>
  <si>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</si>
  <si>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</si>
  <si>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</si>
  <si>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</si>
  <si>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</si>
  <si>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</si>
  <si>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</si>
  <si>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</si>
  <si>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</si>
  <si>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</si>
  <si>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</si>
  <si>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</si>
  <si>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</si>
  <si>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</si>
  <si>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</si>
  <si>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</si>
  <si>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</si>
  <si>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</si>
  <si>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</si>
  <si>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</si>
  <si>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</si>
  <si>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</si>
  <si>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</si>
  <si>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</si>
  <si>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</si>
  <si>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</si>
  <si>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</si>
  <si>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</si>
  <si>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</si>
  <si>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</si>
  <si>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</si>
  <si>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</si>
  <si>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</si>
  <si>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</si>
  <si>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</si>
  <si>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</si>
  <si>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</si>
  <si>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</si>
  <si>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</si>
  <si>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</si>
  <si>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</si>
  <si>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</si>
  <si>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</si>
  <si>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</si>
  <si>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</si>
  <si>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泉大津市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</si>
  <si>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</si>
  <si>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</si>
  <si>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</si>
  <si>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</si>
  <si>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</si>
  <si>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</si>
  <si>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</si>
  <si>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</si>
  <si>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</si>
  <si>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</si>
  <si>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</si>
  <si>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</si>
  <si>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</si>
  <si>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</si>
  <si>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</si>
  <si>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</si>
  <si>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①経常収支比率は、有収水量の減に伴う経常収益の減により前年度より3.6ポイント低下し全国平均及び類似団体の平均値を下回ったものの、健全経営の水準とされる100％を上回っています。
  ④企業債残高対給水収益比率については、老朽管更新工事に伴う企業債の増加により前年度に比べ12.37ポイント上昇しましたが、全国平均を上回っているものの類似団体平均値より低く、過度に企業債に依存している状況ではありません。
  ⑤料金回収率については、⑥の給水原価の増加により前年度に比べ3.67ポイント低下しました。
  ⑥給水原価は、修繕費の増などにより前年度に比べて6円70銭増加し、全国平均及び類似団体平均値を上回ることとなりました。
  ⑦施設利用率は、水需要の減少により減少傾向にあります。
  ⑧有収率については、配水量、有収水量がともに減少し前年度に比べて0.31ポイント低下しているものの、引き続いて全国平均及び類似団体平均値よりも高い数値を維持しています。</t>
    <rPh sb="59" eb="60">
      <t>シタ</t>
    </rPh>
    <rPh sb="67" eb="69">
      <t>ケンゼン</t>
    </rPh>
    <rPh sb="69" eb="71">
      <t>ケイエイ</t>
    </rPh>
    <rPh sb="72" eb="74">
      <t>スイジュン</t>
    </rPh>
    <rPh sb="83" eb="85">
      <t>ウワマワ</t>
    </rPh>
    <rPh sb="160" eb="162">
      <t>ウワマワ</t>
    </rPh>
    <rPh sb="280" eb="281">
      <t>エン</t>
    </rPh>
    <rPh sb="387" eb="389">
      <t>テイカ</t>
    </rPh>
    <phoneticPr fontId="4"/>
  </si>
  <si>
    <t>　高度成長期に布設した水道管の老朽化が進んでおり、有形固定資産減価償却率は、前年度に比べ0.19ポイント上昇しています。　
　また、管路経年化率は類似団体及び全国平均値を上回っており、他団体と比較すると老朽化が進んでいる状況であると考えられます。
　管路更新率については、類似団体及び全国平均値を上回っています。</t>
    <rPh sb="52" eb="54">
      <t>ジョウショウ</t>
    </rPh>
    <phoneticPr fontId="4"/>
  </si>
  <si>
    <t>　令和6年度においても黒字を計上しており、比較的安定した経営状態であると考えます。
　また、総務省より要請された「経営戦略」及び口径150㎜以上の配水管を対象にした整備計画に基づき、耐震化及びダウンサイジングを図りながら管路の更新を実施しているところです。
　さらに、技術者不足が問題となっておりますが、令和3年度より大阪市との技術協力に関する協定により外部技術者の応援を得ています。
　今後は、給水人口の減少などによる給水収益の減少、老朽化した施設の更新費用の増加、技術職員の不足、災害や事故発生時における体制の構築など課題解決に向けて、運営基盤の強化と安全・安心な水道水を安定的に届ける体制づくりのため、大阪広域水道企業団との水道事業統合を目指しています。</t>
    <rPh sb="194" eb="196">
      <t>コンゴ</t>
    </rPh>
    <rPh sb="315" eb="317">
      <t>スイドウ</t>
    </rPh>
    <rPh sb="317" eb="319">
      <t>ジギョウ</t>
    </rPh>
    <rPh sb="319" eb="321">
      <t>トウゴウ</t>
    </rPh>
    <rPh sb="322" eb="324">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</si>
</sst>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Alignment="1">
      <alignment horizontal="left" vertical="center"/>
    </xf>
    <xf numFmtId="0" fontId="16" fillId="0" borderId="10" xfId="0" applyFont="1" applyBorder="1" applyAlignment="1">
      <alignment horizontal="left" vertical="center"/>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0.69</c:v>
                </c:pt>
                <c:pt idx="1">
                  <c:v>1.08</c:v>
                </c:pt>
                <c:pt idx="2">
                  <c:v>1.34</c:v>
                </c:pt>
                <c:pt idx="3">
                  <c:v>1.23</c:v>
                </c:pt>
                <c:pt idx="4">
                  <c:v>0.69</c:v>
                </c:pt>
              </c:numCache>
            </c:numRef>
          </c:val>
          <c:extLst>
            <c:ext xmlns:c16="http://schemas.microsoft.com/office/drawing/2014/chart" uri="{C3380CC4-5D6E-409C-BE32-E72D297353CC}">
              <c16:uniqueId val="{00000000-A060-436A-82B2-EE53C45B4F1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A060-436A-82B2-EE53C45B4F1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52.57</c:v>
                </c:pt>
                <c:pt idx="1">
                  <c:v>51.62</c:v>
                </c:pt>
                <c:pt idx="2">
                  <c:v>51.48</c:v>
                </c:pt>
                <c:pt idx="3">
                  <c:v>50.2</c:v>
                </c:pt>
                <c:pt idx="4">
                  <c:v>50.19</c:v>
                </c:pt>
              </c:numCache>
            </c:numRef>
          </c:val>
          <c:extLst>
            <c:ext xmlns:c16="http://schemas.microsoft.com/office/drawing/2014/chart" uri="{C3380CC4-5D6E-409C-BE32-E72D297353CC}">
              <c16:uniqueId val="{00000000-FB05-407E-980B-C903743AD19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FB05-407E-980B-C903743AD19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93.46</c:v>
                </c:pt>
                <c:pt idx="1">
                  <c:v>94.24</c:v>
                </c:pt>
                <c:pt idx="2">
                  <c:v>92.62</c:v>
                </c:pt>
                <c:pt idx="3">
                  <c:v>93.91</c:v>
                </c:pt>
                <c:pt idx="4">
                  <c:v>93.6</c:v>
                </c:pt>
              </c:numCache>
            </c:numRef>
          </c:val>
          <c:extLst>
            <c:ext xmlns:c16="http://schemas.microsoft.com/office/drawing/2014/chart" uri="{C3380CC4-5D6E-409C-BE32-E72D297353CC}">
              <c16:uniqueId val="{00000000-8939-4BF5-A54A-1A2DDBE2D02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8939-4BF5-A54A-1A2DDBE2D02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120.49</c:v>
                </c:pt>
                <c:pt idx="1">
                  <c:v>110.4</c:v>
                </c:pt>
                <c:pt idx="2">
                  <c:v>109.51</c:v>
                </c:pt>
                <c:pt idx="3">
                  <c:v>109.28</c:v>
                </c:pt>
                <c:pt idx="4">
                  <c:v>105.68</c:v>
                </c:pt>
              </c:numCache>
            </c:numRef>
          </c:val>
          <c:extLst>
            <c:ext xmlns:c16="http://schemas.microsoft.com/office/drawing/2014/chart" uri="{C3380CC4-5D6E-409C-BE32-E72D297353CC}">
              <c16:uniqueId val="{00000000-5D54-4E1C-960C-8E29FD72DE8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5D54-4E1C-960C-8E29FD72DE8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48.72</c:v>
                </c:pt>
                <c:pt idx="1">
                  <c:v>49.09</c:v>
                </c:pt>
                <c:pt idx="2">
                  <c:v>49.26</c:v>
                </c:pt>
                <c:pt idx="3">
                  <c:v>48.99</c:v>
                </c:pt>
                <c:pt idx="4">
                  <c:v>49.18</c:v>
                </c:pt>
              </c:numCache>
            </c:numRef>
          </c:val>
          <c:extLst>
            <c:ext xmlns:c16="http://schemas.microsoft.com/office/drawing/2014/chart" uri="{C3380CC4-5D6E-409C-BE32-E72D297353CC}">
              <c16:uniqueId val="{00000000-E1E3-46C3-B56F-0F4E4917F6E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E1E3-46C3-B56F-0F4E4917F6E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27.97</c:v>
                </c:pt>
                <c:pt idx="1">
                  <c:v>30.01</c:v>
                </c:pt>
                <c:pt idx="2">
                  <c:v>30.02</c:v>
                </c:pt>
                <c:pt idx="3">
                  <c:v>29.93</c:v>
                </c:pt>
                <c:pt idx="4">
                  <c:v>30.91</c:v>
                </c:pt>
              </c:numCache>
            </c:numRef>
          </c:val>
          <c:extLst>
            <c:ext xmlns:c16="http://schemas.microsoft.com/office/drawing/2014/chart" uri="{C3380CC4-5D6E-409C-BE32-E72D297353CC}">
              <c16:uniqueId val="{00000000-9A28-4B04-A55B-681CB2E8593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9A28-4B04-A55B-681CB2E8593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961-484E-869A-0308B077C25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6961-484E-869A-0308B077C25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593.4</c:v>
                </c:pt>
                <c:pt idx="1">
                  <c:v>562.69000000000005</c:v>
                </c:pt>
                <c:pt idx="2">
                  <c:v>553.52</c:v>
                </c:pt>
                <c:pt idx="3">
                  <c:v>432.09</c:v>
                </c:pt>
                <c:pt idx="4">
                  <c:v>503.81</c:v>
                </c:pt>
              </c:numCache>
            </c:numRef>
          </c:val>
          <c:extLst>
            <c:ext xmlns:c16="http://schemas.microsoft.com/office/drawing/2014/chart" uri="{C3380CC4-5D6E-409C-BE32-E72D297353CC}">
              <c16:uniqueId val="{00000000-A9AD-48F6-912E-3DD59DCE143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A9AD-48F6-912E-3DD59DCE143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228.43</c:v>
                </c:pt>
                <c:pt idx="1">
                  <c:v>217.83</c:v>
                </c:pt>
                <c:pt idx="2">
                  <c:v>230.37</c:v>
                </c:pt>
                <c:pt idx="3">
                  <c:v>253.06</c:v>
                </c:pt>
                <c:pt idx="4">
                  <c:v>265.43</c:v>
                </c:pt>
              </c:numCache>
            </c:numRef>
          </c:val>
          <c:extLst>
            <c:ext xmlns:c16="http://schemas.microsoft.com/office/drawing/2014/chart" uri="{C3380CC4-5D6E-409C-BE32-E72D297353CC}">
              <c16:uniqueId val="{00000000-EAA6-429C-8219-6EDD53353F0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EAA6-429C-8219-6EDD53353F0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105</c:v>
                </c:pt>
                <c:pt idx="1">
                  <c:v>103.17</c:v>
                </c:pt>
                <c:pt idx="2">
                  <c:v>101.45</c:v>
                </c:pt>
                <c:pt idx="3">
                  <c:v>100.91</c:v>
                </c:pt>
                <c:pt idx="4">
                  <c:v>97.24</c:v>
                </c:pt>
              </c:numCache>
            </c:numRef>
          </c:val>
          <c:extLst>
            <c:ext xmlns:c16="http://schemas.microsoft.com/office/drawing/2014/chart" uri="{C3380CC4-5D6E-409C-BE32-E72D297353CC}">
              <c16:uniqueId val="{00000000-8DFF-45F8-AC1C-ADAC8721D59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8DFF-45F8-AC1C-ADAC8721D59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164.13</c:v>
                </c:pt>
                <c:pt idx="1">
                  <c:v>178.18</c:v>
                </c:pt>
                <c:pt idx="2">
                  <c:v>181.3</c:v>
                </c:pt>
                <c:pt idx="3">
                  <c:v>182.15</c:v>
                </c:pt>
                <c:pt idx="4">
                  <c:v>188.85</c:v>
                </c:pt>
              </c:numCache>
            </c:numRef>
          </c:val>
          <c:extLst>
            <c:ext xmlns:c16="http://schemas.microsoft.com/office/drawing/2014/chart" uri="{C3380CC4-5D6E-409C-BE32-E72D297353CC}">
              <c16:uniqueId val="{00000000-B5AD-4060-BD4A-36B1AF68C9A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B5AD-4060-BD4A-36B1AF68C9A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泉大津市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72762</v>
      </c>
      <c r="AM8" s="44"/>
      <c r="AN8" s="44"/>
      <c r="AO8" s="44"/>
      <c r="AP8" s="44"/>
      <c r="AQ8" s="44"/>
      <c r="AR8" s="44"/>
      <c r="AS8" s="44"/>
      <c r="AT8" s="45">
        <f>データ!$S$6</f>
        <v>14.33</v>
      </c>
      <c r="AU8" s="46"/>
      <c r="AV8" s="46"/>
      <c r="AW8" s="46"/>
      <c r="AX8" s="46"/>
      <c r="AY8" s="46"/>
      <c r="AZ8" s="46"/>
      <c r="BA8" s="46"/>
      <c r="BB8" s="47">
        <f>データ!$T$6</f>
        <v>5077.6000000000004</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70.349999999999994</v>
      </c>
      <c r="J10" s="46"/>
      <c r="K10" s="46"/>
      <c r="L10" s="46"/>
      <c r="M10" s="46"/>
      <c r="N10" s="46"/>
      <c r="O10" s="74"/>
      <c r="P10" s="47">
        <f>データ!$P$6</f>
        <v>100</v>
      </c>
      <c r="Q10" s="47"/>
      <c r="R10" s="47"/>
      <c r="S10" s="47"/>
      <c r="T10" s="47"/>
      <c r="U10" s="47"/>
      <c r="V10" s="47"/>
      <c r="W10" s="44">
        <f>データ!$Q$6</f>
        <v>3113</v>
      </c>
      <c r="X10" s="44"/>
      <c r="Y10" s="44"/>
      <c r="Z10" s="44"/>
      <c r="AA10" s="44"/>
      <c r="AB10" s="44"/>
      <c r="AC10" s="44"/>
      <c r="AD10" s="2"/>
      <c r="AE10" s="2"/>
      <c r="AF10" s="2"/>
      <c r="AG10" s="2"/>
      <c r="AH10" s="2"/>
      <c r="AI10" s="2"/>
      <c r="AJ10" s="2"/>
      <c r="AK10" s="2"/>
      <c r="AL10" s="44">
        <f>データ!$U$6</f>
        <v>73672</v>
      </c>
      <c r="AM10" s="44"/>
      <c r="AN10" s="44"/>
      <c r="AO10" s="44"/>
      <c r="AP10" s="44"/>
      <c r="AQ10" s="44"/>
      <c r="AR10" s="44"/>
      <c r="AS10" s="44"/>
      <c r="AT10" s="45">
        <f>データ!$V$6</f>
        <v>14.55</v>
      </c>
      <c r="AU10" s="46"/>
      <c r="AV10" s="46"/>
      <c r="AW10" s="46"/>
      <c r="AX10" s="46"/>
      <c r="AY10" s="46"/>
      <c r="AZ10" s="46"/>
      <c r="BA10" s="46"/>
      <c r="BB10" s="47">
        <f>データ!$W$6</f>
        <v>5063.37</v>
      </c>
      <c r="BC10" s="47"/>
      <c r="BD10" s="47"/>
      <c r="BE10" s="47"/>
      <c r="BF10" s="47"/>
      <c r="BG10" s="47"/>
      <c r="BH10" s="47"/>
      <c r="BI10" s="47"/>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8" t="s">
        <v>25</v>
      </c>
      <c r="BM14" s="69"/>
      <c r="BN14" s="69"/>
      <c r="BO14" s="69"/>
      <c r="BP14" s="69"/>
      <c r="BQ14" s="69"/>
      <c r="BR14" s="69"/>
      <c r="BS14" s="69"/>
      <c r="BT14" s="69"/>
      <c r="BU14" s="69"/>
      <c r="BV14" s="69"/>
      <c r="BW14" s="69"/>
      <c r="BX14" s="69"/>
      <c r="BY14" s="69"/>
      <c r="BZ14" s="70"/>
    </row>
    <row r="15" spans="1:78" ht="13.5" customHeight="1" x14ac:dyDescent="0.2">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71"/>
      <c r="BM15" s="72"/>
      <c r="BN15" s="72"/>
      <c r="BO15" s="72"/>
      <c r="BP15" s="72"/>
      <c r="BQ15" s="72"/>
      <c r="BR15" s="72"/>
      <c r="BS15" s="72"/>
      <c r="BT15" s="72"/>
      <c r="BU15" s="72"/>
      <c r="BV15" s="72"/>
      <c r="BW15" s="72"/>
      <c r="BX15" s="72"/>
      <c r="BY15" s="72"/>
      <c r="BZ15" s="7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110</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6" t="s">
        <v>26</v>
      </c>
      <c r="BM45" s="87"/>
      <c r="BN45" s="87"/>
      <c r="BO45" s="87"/>
      <c r="BP45" s="87"/>
      <c r="BQ45" s="87"/>
      <c r="BR45" s="87"/>
      <c r="BS45" s="87"/>
      <c r="BT45" s="87"/>
      <c r="BU45" s="87"/>
      <c r="BV45" s="87"/>
      <c r="BW45" s="87"/>
      <c r="BX45" s="87"/>
      <c r="BY45" s="87"/>
      <c r="BZ45" s="88"/>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9"/>
      <c r="BM46" s="90"/>
      <c r="BN46" s="90"/>
      <c r="BO46" s="90"/>
      <c r="BP46" s="90"/>
      <c r="BQ46" s="90"/>
      <c r="BR46" s="90"/>
      <c r="BS46" s="90"/>
      <c r="BT46" s="90"/>
      <c r="BU46" s="90"/>
      <c r="BV46" s="90"/>
      <c r="BW46" s="90"/>
      <c r="BX46" s="90"/>
      <c r="BY46" s="90"/>
      <c r="BZ46" s="91"/>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3" t="s">
        <v>111</v>
      </c>
      <c r="BM47" s="84"/>
      <c r="BN47" s="84"/>
      <c r="BO47" s="84"/>
      <c r="BP47" s="84"/>
      <c r="BQ47" s="84"/>
      <c r="BR47" s="84"/>
      <c r="BS47" s="84"/>
      <c r="BT47" s="84"/>
      <c r="BU47" s="84"/>
      <c r="BV47" s="84"/>
      <c r="BW47" s="84"/>
      <c r="BX47" s="84"/>
      <c r="BY47" s="84"/>
      <c r="BZ47" s="8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3"/>
      <c r="BM48" s="84"/>
      <c r="BN48" s="84"/>
      <c r="BO48" s="84"/>
      <c r="BP48" s="84"/>
      <c r="BQ48" s="84"/>
      <c r="BR48" s="84"/>
      <c r="BS48" s="84"/>
      <c r="BT48" s="84"/>
      <c r="BU48" s="84"/>
      <c r="BV48" s="84"/>
      <c r="BW48" s="84"/>
      <c r="BX48" s="84"/>
      <c r="BY48" s="84"/>
      <c r="BZ48" s="8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3"/>
      <c r="BM49" s="84"/>
      <c r="BN49" s="84"/>
      <c r="BO49" s="84"/>
      <c r="BP49" s="84"/>
      <c r="BQ49" s="84"/>
      <c r="BR49" s="84"/>
      <c r="BS49" s="84"/>
      <c r="BT49" s="84"/>
      <c r="BU49" s="84"/>
      <c r="BV49" s="84"/>
      <c r="BW49" s="84"/>
      <c r="BX49" s="84"/>
      <c r="BY49" s="84"/>
      <c r="BZ49" s="8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3"/>
      <c r="BM50" s="84"/>
      <c r="BN50" s="84"/>
      <c r="BO50" s="84"/>
      <c r="BP50" s="84"/>
      <c r="BQ50" s="84"/>
      <c r="BR50" s="84"/>
      <c r="BS50" s="84"/>
      <c r="BT50" s="84"/>
      <c r="BU50" s="84"/>
      <c r="BV50" s="84"/>
      <c r="BW50" s="84"/>
      <c r="BX50" s="84"/>
      <c r="BY50" s="84"/>
      <c r="BZ50" s="8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3"/>
      <c r="BM51" s="84"/>
      <c r="BN51" s="84"/>
      <c r="BO51" s="84"/>
      <c r="BP51" s="84"/>
      <c r="BQ51" s="84"/>
      <c r="BR51" s="84"/>
      <c r="BS51" s="84"/>
      <c r="BT51" s="84"/>
      <c r="BU51" s="84"/>
      <c r="BV51" s="84"/>
      <c r="BW51" s="84"/>
      <c r="BX51" s="84"/>
      <c r="BY51" s="84"/>
      <c r="BZ51" s="8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3"/>
      <c r="BM52" s="84"/>
      <c r="BN52" s="84"/>
      <c r="BO52" s="84"/>
      <c r="BP52" s="84"/>
      <c r="BQ52" s="84"/>
      <c r="BR52" s="84"/>
      <c r="BS52" s="84"/>
      <c r="BT52" s="84"/>
      <c r="BU52" s="84"/>
      <c r="BV52" s="84"/>
      <c r="BW52" s="84"/>
      <c r="BX52" s="84"/>
      <c r="BY52" s="84"/>
      <c r="BZ52" s="8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3"/>
      <c r="BM53" s="84"/>
      <c r="BN53" s="84"/>
      <c r="BO53" s="84"/>
      <c r="BP53" s="84"/>
      <c r="BQ53" s="84"/>
      <c r="BR53" s="84"/>
      <c r="BS53" s="84"/>
      <c r="BT53" s="84"/>
      <c r="BU53" s="84"/>
      <c r="BV53" s="84"/>
      <c r="BW53" s="84"/>
      <c r="BX53" s="84"/>
      <c r="BY53" s="84"/>
      <c r="BZ53" s="8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3"/>
      <c r="BM54" s="84"/>
      <c r="BN54" s="84"/>
      <c r="BO54" s="84"/>
      <c r="BP54" s="84"/>
      <c r="BQ54" s="84"/>
      <c r="BR54" s="84"/>
      <c r="BS54" s="84"/>
      <c r="BT54" s="84"/>
      <c r="BU54" s="84"/>
      <c r="BV54" s="84"/>
      <c r="BW54" s="84"/>
      <c r="BX54" s="84"/>
      <c r="BY54" s="84"/>
      <c r="BZ54" s="8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3"/>
      <c r="BM55" s="84"/>
      <c r="BN55" s="84"/>
      <c r="BO55" s="84"/>
      <c r="BP55" s="84"/>
      <c r="BQ55" s="84"/>
      <c r="BR55" s="84"/>
      <c r="BS55" s="84"/>
      <c r="BT55" s="84"/>
      <c r="BU55" s="84"/>
      <c r="BV55" s="84"/>
      <c r="BW55" s="84"/>
      <c r="BX55" s="84"/>
      <c r="BY55" s="84"/>
      <c r="BZ55" s="8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3"/>
      <c r="BM56" s="84"/>
      <c r="BN56" s="84"/>
      <c r="BO56" s="84"/>
      <c r="BP56" s="84"/>
      <c r="BQ56" s="84"/>
      <c r="BR56" s="84"/>
      <c r="BS56" s="84"/>
      <c r="BT56" s="84"/>
      <c r="BU56" s="84"/>
      <c r="BV56" s="84"/>
      <c r="BW56" s="84"/>
      <c r="BX56" s="84"/>
      <c r="BY56" s="84"/>
      <c r="BZ56" s="8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3"/>
      <c r="BM57" s="84"/>
      <c r="BN57" s="84"/>
      <c r="BO57" s="84"/>
      <c r="BP57" s="84"/>
      <c r="BQ57" s="84"/>
      <c r="BR57" s="84"/>
      <c r="BS57" s="84"/>
      <c r="BT57" s="84"/>
      <c r="BU57" s="84"/>
      <c r="BV57" s="84"/>
      <c r="BW57" s="84"/>
      <c r="BX57" s="84"/>
      <c r="BY57" s="84"/>
      <c r="BZ57" s="8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3"/>
      <c r="BM58" s="84"/>
      <c r="BN58" s="84"/>
      <c r="BO58" s="84"/>
      <c r="BP58" s="84"/>
      <c r="BQ58" s="84"/>
      <c r="BR58" s="84"/>
      <c r="BS58" s="84"/>
      <c r="BT58" s="84"/>
      <c r="BU58" s="84"/>
      <c r="BV58" s="84"/>
      <c r="BW58" s="84"/>
      <c r="BX58" s="84"/>
      <c r="BY58" s="84"/>
      <c r="BZ58" s="8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3"/>
      <c r="BM59" s="84"/>
      <c r="BN59" s="84"/>
      <c r="BO59" s="84"/>
      <c r="BP59" s="84"/>
      <c r="BQ59" s="84"/>
      <c r="BR59" s="84"/>
      <c r="BS59" s="84"/>
      <c r="BT59" s="84"/>
      <c r="BU59" s="84"/>
      <c r="BV59" s="84"/>
      <c r="BW59" s="84"/>
      <c r="BX59" s="84"/>
      <c r="BY59" s="84"/>
      <c r="BZ59" s="85"/>
    </row>
    <row r="60" spans="1:78" ht="13.5" customHeight="1" x14ac:dyDescent="0.2">
      <c r="A60" s="2"/>
      <c r="B60" s="65" t="s">
        <v>27</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83"/>
      <c r="BM60" s="84"/>
      <c r="BN60" s="84"/>
      <c r="BO60" s="84"/>
      <c r="BP60" s="84"/>
      <c r="BQ60" s="84"/>
      <c r="BR60" s="84"/>
      <c r="BS60" s="84"/>
      <c r="BT60" s="84"/>
      <c r="BU60" s="84"/>
      <c r="BV60" s="84"/>
      <c r="BW60" s="84"/>
      <c r="BX60" s="84"/>
      <c r="BY60" s="84"/>
      <c r="BZ60" s="85"/>
    </row>
    <row r="61" spans="1:78" ht="13.5" customHeight="1" x14ac:dyDescent="0.2">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83"/>
      <c r="BM61" s="84"/>
      <c r="BN61" s="84"/>
      <c r="BO61" s="84"/>
      <c r="BP61" s="84"/>
      <c r="BQ61" s="84"/>
      <c r="BR61" s="84"/>
      <c r="BS61" s="84"/>
      <c r="BT61" s="84"/>
      <c r="BU61" s="84"/>
      <c r="BV61" s="84"/>
      <c r="BW61" s="84"/>
      <c r="BX61" s="84"/>
      <c r="BY61" s="84"/>
      <c r="BZ61" s="8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3"/>
      <c r="BM62" s="84"/>
      <c r="BN62" s="84"/>
      <c r="BO62" s="84"/>
      <c r="BP62" s="84"/>
      <c r="BQ62" s="84"/>
      <c r="BR62" s="84"/>
      <c r="BS62" s="84"/>
      <c r="BT62" s="84"/>
      <c r="BU62" s="84"/>
      <c r="BV62" s="84"/>
      <c r="BW62" s="84"/>
      <c r="BX62" s="84"/>
      <c r="BY62" s="84"/>
      <c r="BZ62" s="8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6" t="s">
        <v>28</v>
      </c>
      <c r="BM64" s="87"/>
      <c r="BN64" s="87"/>
      <c r="BO64" s="87"/>
      <c r="BP64" s="87"/>
      <c r="BQ64" s="87"/>
      <c r="BR64" s="87"/>
      <c r="BS64" s="87"/>
      <c r="BT64" s="87"/>
      <c r="BU64" s="87"/>
      <c r="BV64" s="87"/>
      <c r="BW64" s="87"/>
      <c r="BX64" s="87"/>
      <c r="BY64" s="87"/>
      <c r="BZ64" s="88"/>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9"/>
      <c r="BM65" s="90"/>
      <c r="BN65" s="90"/>
      <c r="BO65" s="90"/>
      <c r="BP65" s="90"/>
      <c r="BQ65" s="90"/>
      <c r="BR65" s="90"/>
      <c r="BS65" s="90"/>
      <c r="BT65" s="90"/>
      <c r="BU65" s="90"/>
      <c r="BV65" s="90"/>
      <c r="BW65" s="90"/>
      <c r="BX65" s="90"/>
      <c r="BY65" s="90"/>
      <c r="BZ65" s="91"/>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3" t="s">
        <v>112</v>
      </c>
      <c r="BM66" s="84"/>
      <c r="BN66" s="84"/>
      <c r="BO66" s="84"/>
      <c r="BP66" s="84"/>
      <c r="BQ66" s="84"/>
      <c r="BR66" s="84"/>
      <c r="BS66" s="84"/>
      <c r="BT66" s="84"/>
      <c r="BU66" s="84"/>
      <c r="BV66" s="84"/>
      <c r="BW66" s="84"/>
      <c r="BX66" s="84"/>
      <c r="BY66" s="84"/>
      <c r="BZ66" s="8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3"/>
      <c r="BM67" s="84"/>
      <c r="BN67" s="84"/>
      <c r="BO67" s="84"/>
      <c r="BP67" s="84"/>
      <c r="BQ67" s="84"/>
      <c r="BR67" s="84"/>
      <c r="BS67" s="84"/>
      <c r="BT67" s="84"/>
      <c r="BU67" s="84"/>
      <c r="BV67" s="84"/>
      <c r="BW67" s="84"/>
      <c r="BX67" s="84"/>
      <c r="BY67" s="84"/>
      <c r="BZ67" s="8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3"/>
      <c r="BM68" s="84"/>
      <c r="BN68" s="84"/>
      <c r="BO68" s="84"/>
      <c r="BP68" s="84"/>
      <c r="BQ68" s="84"/>
      <c r="BR68" s="84"/>
      <c r="BS68" s="84"/>
      <c r="BT68" s="84"/>
      <c r="BU68" s="84"/>
      <c r="BV68" s="84"/>
      <c r="BW68" s="84"/>
      <c r="BX68" s="84"/>
      <c r="BY68" s="84"/>
      <c r="BZ68" s="8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3"/>
      <c r="BM69" s="84"/>
      <c r="BN69" s="84"/>
      <c r="BO69" s="84"/>
      <c r="BP69" s="84"/>
      <c r="BQ69" s="84"/>
      <c r="BR69" s="84"/>
      <c r="BS69" s="84"/>
      <c r="BT69" s="84"/>
      <c r="BU69" s="84"/>
      <c r="BV69" s="84"/>
      <c r="BW69" s="84"/>
      <c r="BX69" s="84"/>
      <c r="BY69" s="84"/>
      <c r="BZ69" s="8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3"/>
      <c r="BM70" s="84"/>
      <c r="BN70" s="84"/>
      <c r="BO70" s="84"/>
      <c r="BP70" s="84"/>
      <c r="BQ70" s="84"/>
      <c r="BR70" s="84"/>
      <c r="BS70" s="84"/>
      <c r="BT70" s="84"/>
      <c r="BU70" s="84"/>
      <c r="BV70" s="84"/>
      <c r="BW70" s="84"/>
      <c r="BX70" s="84"/>
      <c r="BY70" s="84"/>
      <c r="BZ70" s="8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3"/>
      <c r="BM71" s="84"/>
      <c r="BN71" s="84"/>
      <c r="BO71" s="84"/>
      <c r="BP71" s="84"/>
      <c r="BQ71" s="84"/>
      <c r="BR71" s="84"/>
      <c r="BS71" s="84"/>
      <c r="BT71" s="84"/>
      <c r="BU71" s="84"/>
      <c r="BV71" s="84"/>
      <c r="BW71" s="84"/>
      <c r="BX71" s="84"/>
      <c r="BY71" s="84"/>
      <c r="BZ71" s="8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3"/>
      <c r="BM72" s="84"/>
      <c r="BN72" s="84"/>
      <c r="BO72" s="84"/>
      <c r="BP72" s="84"/>
      <c r="BQ72" s="84"/>
      <c r="BR72" s="84"/>
      <c r="BS72" s="84"/>
      <c r="BT72" s="84"/>
      <c r="BU72" s="84"/>
      <c r="BV72" s="84"/>
      <c r="BW72" s="84"/>
      <c r="BX72" s="84"/>
      <c r="BY72" s="84"/>
      <c r="BZ72" s="8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3"/>
      <c r="BM73" s="84"/>
      <c r="BN73" s="84"/>
      <c r="BO73" s="84"/>
      <c r="BP73" s="84"/>
      <c r="BQ73" s="84"/>
      <c r="BR73" s="84"/>
      <c r="BS73" s="84"/>
      <c r="BT73" s="84"/>
      <c r="BU73" s="84"/>
      <c r="BV73" s="84"/>
      <c r="BW73" s="84"/>
      <c r="BX73" s="84"/>
      <c r="BY73" s="84"/>
      <c r="BZ73" s="8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3"/>
      <c r="BM74" s="84"/>
      <c r="BN74" s="84"/>
      <c r="BO74" s="84"/>
      <c r="BP74" s="84"/>
      <c r="BQ74" s="84"/>
      <c r="BR74" s="84"/>
      <c r="BS74" s="84"/>
      <c r="BT74" s="84"/>
      <c r="BU74" s="84"/>
      <c r="BV74" s="84"/>
      <c r="BW74" s="84"/>
      <c r="BX74" s="84"/>
      <c r="BY74" s="84"/>
      <c r="BZ74" s="8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3"/>
      <c r="BM75" s="84"/>
      <c r="BN75" s="84"/>
      <c r="BO75" s="84"/>
      <c r="BP75" s="84"/>
      <c r="BQ75" s="84"/>
      <c r="BR75" s="84"/>
      <c r="BS75" s="84"/>
      <c r="BT75" s="84"/>
      <c r="BU75" s="84"/>
      <c r="BV75" s="84"/>
      <c r="BW75" s="84"/>
      <c r="BX75" s="84"/>
      <c r="BY75" s="84"/>
      <c r="BZ75" s="8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3"/>
      <c r="BM76" s="84"/>
      <c r="BN76" s="84"/>
      <c r="BO76" s="84"/>
      <c r="BP76" s="84"/>
      <c r="BQ76" s="84"/>
      <c r="BR76" s="84"/>
      <c r="BS76" s="84"/>
      <c r="BT76" s="84"/>
      <c r="BU76" s="84"/>
      <c r="BV76" s="84"/>
      <c r="BW76" s="84"/>
      <c r="BX76" s="84"/>
      <c r="BY76" s="84"/>
      <c r="BZ76" s="8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3"/>
      <c r="BM77" s="84"/>
      <c r="BN77" s="84"/>
      <c r="BO77" s="84"/>
      <c r="BP77" s="84"/>
      <c r="BQ77" s="84"/>
      <c r="BR77" s="84"/>
      <c r="BS77" s="84"/>
      <c r="BT77" s="84"/>
      <c r="BU77" s="84"/>
      <c r="BV77" s="84"/>
      <c r="BW77" s="84"/>
      <c r="BX77" s="84"/>
      <c r="BY77" s="84"/>
      <c r="BZ77" s="8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3"/>
      <c r="BM78" s="84"/>
      <c r="BN78" s="84"/>
      <c r="BO78" s="84"/>
      <c r="BP78" s="84"/>
      <c r="BQ78" s="84"/>
      <c r="BR78" s="84"/>
      <c r="BS78" s="84"/>
      <c r="BT78" s="84"/>
      <c r="BU78" s="84"/>
      <c r="BV78" s="84"/>
      <c r="BW78" s="84"/>
      <c r="BX78" s="84"/>
      <c r="BY78" s="84"/>
      <c r="BZ78" s="8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3"/>
      <c r="BM79" s="84"/>
      <c r="BN79" s="84"/>
      <c r="BO79" s="84"/>
      <c r="BP79" s="84"/>
      <c r="BQ79" s="84"/>
      <c r="BR79" s="84"/>
      <c r="BS79" s="84"/>
      <c r="BT79" s="84"/>
      <c r="BU79" s="84"/>
      <c r="BV79" s="84"/>
      <c r="BW79" s="84"/>
      <c r="BX79" s="84"/>
      <c r="BY79" s="84"/>
      <c r="BZ79" s="8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3"/>
      <c r="BM80" s="84"/>
      <c r="BN80" s="84"/>
      <c r="BO80" s="84"/>
      <c r="BP80" s="84"/>
      <c r="BQ80" s="84"/>
      <c r="BR80" s="84"/>
      <c r="BS80" s="84"/>
      <c r="BT80" s="84"/>
      <c r="BU80" s="84"/>
      <c r="BV80" s="84"/>
      <c r="BW80" s="84"/>
      <c r="BX80" s="84"/>
      <c r="BY80" s="84"/>
      <c r="BZ80" s="8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3"/>
      <c r="BM81" s="84"/>
      <c r="BN81" s="84"/>
      <c r="BO81" s="84"/>
      <c r="BP81" s="84"/>
      <c r="BQ81" s="84"/>
      <c r="BR81" s="84"/>
      <c r="BS81" s="84"/>
      <c r="BT81" s="84"/>
      <c r="BU81" s="84"/>
      <c r="BV81" s="84"/>
      <c r="BW81" s="84"/>
      <c r="BX81" s="84"/>
      <c r="BY81" s="84"/>
      <c r="BZ81" s="8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2"/>
      <c r="BM82" s="93"/>
      <c r="BN82" s="93"/>
      <c r="BO82" s="93"/>
      <c r="BP82" s="93"/>
      <c r="BQ82" s="93"/>
      <c r="BR82" s="93"/>
      <c r="BS82" s="93"/>
      <c r="BT82" s="93"/>
      <c r="BU82" s="93"/>
      <c r="BV82" s="93"/>
      <c r="BW82" s="93"/>
      <c r="BX82" s="93"/>
      <c r="BY82" s="93"/>
      <c r="BZ82" s="9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hGIWM+RjZv/5gvEBkQpZBQT8/V+n22IpEeeAjCiwalia9ZJmoaNYDJR7JyFNDwA/4xrdS6heFmO2ys/iyLu4A==" saltValue="kIn5wTTBJL1vVHXR/Acg6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272060</v>
      </c>
      <c r="D6" s="20">
        <f t="shared" si="3"/>
        <v>46</v>
      </c>
      <c r="E6" s="20">
        <f t="shared" si="3"/>
        <v>1</v>
      </c>
      <c r="F6" s="20">
        <f t="shared" si="3"/>
        <v>0</v>
      </c>
      <c r="G6" s="20">
        <f t="shared" si="3"/>
        <v>1</v>
      </c>
      <c r="H6" s="20" t="str">
        <f t="shared" si="3"/>
        <v>大阪府　泉大津市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70.349999999999994</v>
      </c>
      <c r="P6" s="21">
        <f t="shared" si="3"/>
        <v>100</v>
      </c>
      <c r="Q6" s="21">
        <f t="shared" si="3"/>
        <v>3113</v>
      </c>
      <c r="R6" s="21">
        <f t="shared" si="3"/>
        <v>72762</v>
      </c>
      <c r="S6" s="21">
        <f t="shared" si="3"/>
        <v>14.33</v>
      </c>
      <c r="T6" s="21">
        <f t="shared" si="3"/>
        <v>5077.6000000000004</v>
      </c>
      <c r="U6" s="21">
        <f t="shared" si="3"/>
        <v>73672</v>
      </c>
      <c r="V6" s="21">
        <f t="shared" si="3"/>
        <v>14.55</v>
      </c>
      <c r="W6" s="21">
        <f t="shared" si="3"/>
        <v>5063.37</v>
      </c>
      <c r="X6" s="22">
        <f>IF(X7="",NA(),X7)</f>
        <v>120.49</v>
      </c>
      <c r="Y6" s="22">
        <f t="shared" ref="Y6:AG6" si="4">IF(Y7="",NA(),Y7)</f>
        <v>110.4</v>
      </c>
      <c r="Z6" s="22">
        <f t="shared" si="4"/>
        <v>109.51</v>
      </c>
      <c r="AA6" s="22">
        <f t="shared" si="4"/>
        <v>109.28</v>
      </c>
      <c r="AB6" s="22">
        <f t="shared" si="4"/>
        <v>105.68</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593.4</v>
      </c>
      <c r="AU6" s="22">
        <f t="shared" ref="AU6:BC6" si="6">IF(AU7="",NA(),AU7)</f>
        <v>562.69000000000005</v>
      </c>
      <c r="AV6" s="22">
        <f t="shared" si="6"/>
        <v>553.52</v>
      </c>
      <c r="AW6" s="22">
        <f t="shared" si="6"/>
        <v>432.09</v>
      </c>
      <c r="AX6" s="22">
        <f t="shared" si="6"/>
        <v>503.81</v>
      </c>
      <c r="AY6" s="22">
        <f t="shared" si="6"/>
        <v>350.79</v>
      </c>
      <c r="AZ6" s="22">
        <f t="shared" si="6"/>
        <v>354.57</v>
      </c>
      <c r="BA6" s="22">
        <f t="shared" si="6"/>
        <v>357.74</v>
      </c>
      <c r="BB6" s="22">
        <f t="shared" si="6"/>
        <v>344.88</v>
      </c>
      <c r="BC6" s="22">
        <f t="shared" si="6"/>
        <v>326.02</v>
      </c>
      <c r="BD6" s="21" t="str">
        <f>IF(BD7="","",IF(BD7="-","【-】","【"&amp;SUBSTITUTE(TEXT(BD7,"#,##0.00"),"-","△")&amp;"】"))</f>
        <v>【239.69】</v>
      </c>
      <c r="BE6" s="22">
        <f>IF(BE7="",NA(),BE7)</f>
        <v>228.43</v>
      </c>
      <c r="BF6" s="22">
        <f t="shared" ref="BF6:BN6" si="7">IF(BF7="",NA(),BF7)</f>
        <v>217.83</v>
      </c>
      <c r="BG6" s="22">
        <f t="shared" si="7"/>
        <v>230.37</v>
      </c>
      <c r="BH6" s="22">
        <f t="shared" si="7"/>
        <v>253.06</v>
      </c>
      <c r="BI6" s="22">
        <f t="shared" si="7"/>
        <v>265.43</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105</v>
      </c>
      <c r="BQ6" s="22">
        <f t="shared" ref="BQ6:BY6" si="8">IF(BQ7="",NA(),BQ7)</f>
        <v>103.17</v>
      </c>
      <c r="BR6" s="22">
        <f t="shared" si="8"/>
        <v>101.45</v>
      </c>
      <c r="BS6" s="22">
        <f t="shared" si="8"/>
        <v>100.91</v>
      </c>
      <c r="BT6" s="22">
        <f t="shared" si="8"/>
        <v>97.24</v>
      </c>
      <c r="BU6" s="22">
        <f t="shared" si="8"/>
        <v>100.85</v>
      </c>
      <c r="BV6" s="22">
        <f t="shared" si="8"/>
        <v>103.79</v>
      </c>
      <c r="BW6" s="22">
        <f t="shared" si="8"/>
        <v>98.3</v>
      </c>
      <c r="BX6" s="22">
        <f t="shared" si="8"/>
        <v>98.89</v>
      </c>
      <c r="BY6" s="22">
        <f t="shared" si="8"/>
        <v>99.25</v>
      </c>
      <c r="BZ6" s="21" t="str">
        <f>IF(BZ7="","",IF(BZ7="-","【-】","【"&amp;SUBSTITUTE(TEXT(BZ7,"#,##0.00"),"-","△")&amp;"】"))</f>
        <v>【97.59】</v>
      </c>
      <c r="CA6" s="22">
        <f>IF(CA7="",NA(),CA7)</f>
        <v>164.13</v>
      </c>
      <c r="CB6" s="22">
        <f t="shared" ref="CB6:CJ6" si="9">IF(CB7="",NA(),CB7)</f>
        <v>178.18</v>
      </c>
      <c r="CC6" s="22">
        <f t="shared" si="9"/>
        <v>181.3</v>
      </c>
      <c r="CD6" s="22">
        <f t="shared" si="9"/>
        <v>182.15</v>
      </c>
      <c r="CE6" s="22">
        <f t="shared" si="9"/>
        <v>188.85</v>
      </c>
      <c r="CF6" s="22">
        <f t="shared" si="9"/>
        <v>167.1</v>
      </c>
      <c r="CG6" s="22">
        <f t="shared" si="9"/>
        <v>167.86</v>
      </c>
      <c r="CH6" s="22">
        <f t="shared" si="9"/>
        <v>173.68</v>
      </c>
      <c r="CI6" s="22">
        <f t="shared" si="9"/>
        <v>174.52</v>
      </c>
      <c r="CJ6" s="22">
        <f t="shared" si="9"/>
        <v>178.92</v>
      </c>
      <c r="CK6" s="21" t="str">
        <f>IF(CK7="","",IF(CK7="-","【-】","【"&amp;SUBSTITUTE(TEXT(CK7,"#,##0.00"),"-","△")&amp;"】"))</f>
        <v>【181.66】</v>
      </c>
      <c r="CL6" s="22">
        <f>IF(CL7="",NA(),CL7)</f>
        <v>52.57</v>
      </c>
      <c r="CM6" s="22">
        <f t="shared" ref="CM6:CU6" si="10">IF(CM7="",NA(),CM7)</f>
        <v>51.62</v>
      </c>
      <c r="CN6" s="22">
        <f t="shared" si="10"/>
        <v>51.48</v>
      </c>
      <c r="CO6" s="22">
        <f t="shared" si="10"/>
        <v>50.2</v>
      </c>
      <c r="CP6" s="22">
        <f t="shared" si="10"/>
        <v>50.19</v>
      </c>
      <c r="CQ6" s="22">
        <f t="shared" si="10"/>
        <v>59.91</v>
      </c>
      <c r="CR6" s="22">
        <f t="shared" si="10"/>
        <v>59.4</v>
      </c>
      <c r="CS6" s="22">
        <f t="shared" si="10"/>
        <v>59.24</v>
      </c>
      <c r="CT6" s="22">
        <f t="shared" si="10"/>
        <v>58.77</v>
      </c>
      <c r="CU6" s="22">
        <f t="shared" si="10"/>
        <v>59.17</v>
      </c>
      <c r="CV6" s="21" t="str">
        <f>IF(CV7="","",IF(CV7="-","【-】","【"&amp;SUBSTITUTE(TEXT(CV7,"#,##0.00"),"-","△")&amp;"】"))</f>
        <v>【60.21】</v>
      </c>
      <c r="CW6" s="22">
        <f>IF(CW7="",NA(),CW7)</f>
        <v>93.46</v>
      </c>
      <c r="CX6" s="22">
        <f t="shared" ref="CX6:DF6" si="11">IF(CX7="",NA(),CX7)</f>
        <v>94.24</v>
      </c>
      <c r="CY6" s="22">
        <f t="shared" si="11"/>
        <v>92.62</v>
      </c>
      <c r="CZ6" s="22">
        <f t="shared" si="11"/>
        <v>93.91</v>
      </c>
      <c r="DA6" s="22">
        <f t="shared" si="11"/>
        <v>93.6</v>
      </c>
      <c r="DB6" s="22">
        <f t="shared" si="11"/>
        <v>87.26</v>
      </c>
      <c r="DC6" s="22">
        <f t="shared" si="11"/>
        <v>87.57</v>
      </c>
      <c r="DD6" s="22">
        <f t="shared" si="11"/>
        <v>87.26</v>
      </c>
      <c r="DE6" s="22">
        <f t="shared" si="11"/>
        <v>86.95</v>
      </c>
      <c r="DF6" s="22">
        <f t="shared" si="11"/>
        <v>86.58</v>
      </c>
      <c r="DG6" s="21" t="str">
        <f>IF(DG7="","",IF(DG7="-","【-】","【"&amp;SUBSTITUTE(TEXT(DG7,"#,##0.00"),"-","△")&amp;"】"))</f>
        <v>【89.21】</v>
      </c>
      <c r="DH6" s="22">
        <f>IF(DH7="",NA(),DH7)</f>
        <v>48.72</v>
      </c>
      <c r="DI6" s="22">
        <f t="shared" ref="DI6:DQ6" si="12">IF(DI7="",NA(),DI7)</f>
        <v>49.09</v>
      </c>
      <c r="DJ6" s="22">
        <f t="shared" si="12"/>
        <v>49.26</v>
      </c>
      <c r="DK6" s="22">
        <f t="shared" si="12"/>
        <v>48.99</v>
      </c>
      <c r="DL6" s="22">
        <f t="shared" si="12"/>
        <v>49.18</v>
      </c>
      <c r="DM6" s="22">
        <f t="shared" si="12"/>
        <v>49.2</v>
      </c>
      <c r="DN6" s="22">
        <f t="shared" si="12"/>
        <v>50.01</v>
      </c>
      <c r="DO6" s="22">
        <f t="shared" si="12"/>
        <v>50.99</v>
      </c>
      <c r="DP6" s="22">
        <f t="shared" si="12"/>
        <v>51.79</v>
      </c>
      <c r="DQ6" s="22">
        <f t="shared" si="12"/>
        <v>52.02</v>
      </c>
      <c r="DR6" s="21" t="str">
        <f>IF(DR7="","",IF(DR7="-","【-】","【"&amp;SUBSTITUTE(TEXT(DR7,"#,##0.00"),"-","△")&amp;"】"))</f>
        <v>【52.41】</v>
      </c>
      <c r="DS6" s="22">
        <f>IF(DS7="",NA(),DS7)</f>
        <v>27.97</v>
      </c>
      <c r="DT6" s="22">
        <f t="shared" ref="DT6:EB6" si="13">IF(DT7="",NA(),DT7)</f>
        <v>30.01</v>
      </c>
      <c r="DU6" s="22">
        <f t="shared" si="13"/>
        <v>30.02</v>
      </c>
      <c r="DV6" s="22">
        <f t="shared" si="13"/>
        <v>29.93</v>
      </c>
      <c r="DW6" s="22">
        <f t="shared" si="13"/>
        <v>30.91</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0.69</v>
      </c>
      <c r="EE6" s="22">
        <f t="shared" ref="EE6:EM6" si="14">IF(EE7="",NA(),EE7)</f>
        <v>1.08</v>
      </c>
      <c r="EF6" s="22">
        <f t="shared" si="14"/>
        <v>1.34</v>
      </c>
      <c r="EG6" s="22">
        <f t="shared" si="14"/>
        <v>1.23</v>
      </c>
      <c r="EH6" s="22">
        <f t="shared" si="14"/>
        <v>0.69</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272060</v>
      </c>
      <c r="D7" s="24">
        <v>46</v>
      </c>
      <c r="E7" s="24">
        <v>1</v>
      </c>
      <c r="F7" s="24">
        <v>0</v>
      </c>
      <c r="G7" s="24">
        <v>1</v>
      </c>
      <c r="H7" s="24" t="s">
        <v>93</v>
      </c>
      <c r="I7" s="24" t="s">
        <v>94</v>
      </c>
      <c r="J7" s="24" t="s">
        <v>95</v>
      </c>
      <c r="K7" s="24" t="s">
        <v>96</v>
      </c>
      <c r="L7" s="24" t="s">
        <v>97</v>
      </c>
      <c r="M7" s="24" t="s">
        <v>98</v>
      </c>
      <c r="N7" s="25" t="s">
        <v>99</v>
      </c>
      <c r="O7" s="25">
        <v>70.349999999999994</v>
      </c>
      <c r="P7" s="25">
        <v>100</v>
      </c>
      <c r="Q7" s="25">
        <v>3113</v>
      </c>
      <c r="R7" s="25">
        <v>72762</v>
      </c>
      <c r="S7" s="25">
        <v>14.33</v>
      </c>
      <c r="T7" s="25">
        <v>5077.6000000000004</v>
      </c>
      <c r="U7" s="25">
        <v>73672</v>
      </c>
      <c r="V7" s="25">
        <v>14.55</v>
      </c>
      <c r="W7" s="25">
        <v>5063.37</v>
      </c>
      <c r="X7" s="25">
        <v>120.49</v>
      </c>
      <c r="Y7" s="25">
        <v>110.4</v>
      </c>
      <c r="Z7" s="25">
        <v>109.51</v>
      </c>
      <c r="AA7" s="25">
        <v>109.28</v>
      </c>
      <c r="AB7" s="25">
        <v>105.68</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593.4</v>
      </c>
      <c r="AU7" s="25">
        <v>562.69000000000005</v>
      </c>
      <c r="AV7" s="25">
        <v>553.52</v>
      </c>
      <c r="AW7" s="25">
        <v>432.09</v>
      </c>
      <c r="AX7" s="25">
        <v>503.81</v>
      </c>
      <c r="AY7" s="25">
        <v>350.79</v>
      </c>
      <c r="AZ7" s="25">
        <v>354.57</v>
      </c>
      <c r="BA7" s="25">
        <v>357.74</v>
      </c>
      <c r="BB7" s="25">
        <v>344.88</v>
      </c>
      <c r="BC7" s="25">
        <v>326.02</v>
      </c>
      <c r="BD7" s="25">
        <v>239.69</v>
      </c>
      <c r="BE7" s="25">
        <v>228.43</v>
      </c>
      <c r="BF7" s="25">
        <v>217.83</v>
      </c>
      <c r="BG7" s="25">
        <v>230.37</v>
      </c>
      <c r="BH7" s="25">
        <v>253.06</v>
      </c>
      <c r="BI7" s="25">
        <v>265.43</v>
      </c>
      <c r="BJ7" s="25">
        <v>322.92</v>
      </c>
      <c r="BK7" s="25">
        <v>303.45999999999998</v>
      </c>
      <c r="BL7" s="25">
        <v>307.27999999999997</v>
      </c>
      <c r="BM7" s="25">
        <v>304.02</v>
      </c>
      <c r="BN7" s="25">
        <v>300.54000000000002</v>
      </c>
      <c r="BO7" s="25">
        <v>264.86</v>
      </c>
      <c r="BP7" s="25">
        <v>105</v>
      </c>
      <c r="BQ7" s="25">
        <v>103.17</v>
      </c>
      <c r="BR7" s="25">
        <v>101.45</v>
      </c>
      <c r="BS7" s="25">
        <v>100.91</v>
      </c>
      <c r="BT7" s="25">
        <v>97.24</v>
      </c>
      <c r="BU7" s="25">
        <v>100.85</v>
      </c>
      <c r="BV7" s="25">
        <v>103.79</v>
      </c>
      <c r="BW7" s="25">
        <v>98.3</v>
      </c>
      <c r="BX7" s="25">
        <v>98.89</v>
      </c>
      <c r="BY7" s="25">
        <v>99.25</v>
      </c>
      <c r="BZ7" s="25">
        <v>97.59</v>
      </c>
      <c r="CA7" s="25">
        <v>164.13</v>
      </c>
      <c r="CB7" s="25">
        <v>178.18</v>
      </c>
      <c r="CC7" s="25">
        <v>181.3</v>
      </c>
      <c r="CD7" s="25">
        <v>182.15</v>
      </c>
      <c r="CE7" s="25">
        <v>188.85</v>
      </c>
      <c r="CF7" s="25">
        <v>167.1</v>
      </c>
      <c r="CG7" s="25">
        <v>167.86</v>
      </c>
      <c r="CH7" s="25">
        <v>173.68</v>
      </c>
      <c r="CI7" s="25">
        <v>174.52</v>
      </c>
      <c r="CJ7" s="25">
        <v>178.92</v>
      </c>
      <c r="CK7" s="25">
        <v>181.66</v>
      </c>
      <c r="CL7" s="25">
        <v>52.57</v>
      </c>
      <c r="CM7" s="25">
        <v>51.62</v>
      </c>
      <c r="CN7" s="25">
        <v>51.48</v>
      </c>
      <c r="CO7" s="25">
        <v>50.2</v>
      </c>
      <c r="CP7" s="25">
        <v>50.19</v>
      </c>
      <c r="CQ7" s="25">
        <v>59.91</v>
      </c>
      <c r="CR7" s="25">
        <v>59.4</v>
      </c>
      <c r="CS7" s="25">
        <v>59.24</v>
      </c>
      <c r="CT7" s="25">
        <v>58.77</v>
      </c>
      <c r="CU7" s="25">
        <v>59.17</v>
      </c>
      <c r="CV7" s="25">
        <v>60.21</v>
      </c>
      <c r="CW7" s="25">
        <v>93.46</v>
      </c>
      <c r="CX7" s="25">
        <v>94.24</v>
      </c>
      <c r="CY7" s="25">
        <v>92.62</v>
      </c>
      <c r="CZ7" s="25">
        <v>93.91</v>
      </c>
      <c r="DA7" s="25">
        <v>93.6</v>
      </c>
      <c r="DB7" s="25">
        <v>87.26</v>
      </c>
      <c r="DC7" s="25">
        <v>87.57</v>
      </c>
      <c r="DD7" s="25">
        <v>87.26</v>
      </c>
      <c r="DE7" s="25">
        <v>86.95</v>
      </c>
      <c r="DF7" s="25">
        <v>86.58</v>
      </c>
      <c r="DG7" s="25">
        <v>89.21</v>
      </c>
      <c r="DH7" s="25">
        <v>48.72</v>
      </c>
      <c r="DI7" s="25">
        <v>49.09</v>
      </c>
      <c r="DJ7" s="25">
        <v>49.26</v>
      </c>
      <c r="DK7" s="25">
        <v>48.99</v>
      </c>
      <c r="DL7" s="25">
        <v>49.18</v>
      </c>
      <c r="DM7" s="25">
        <v>49.2</v>
      </c>
      <c r="DN7" s="25">
        <v>50.01</v>
      </c>
      <c r="DO7" s="25">
        <v>50.99</v>
      </c>
      <c r="DP7" s="25">
        <v>51.79</v>
      </c>
      <c r="DQ7" s="25">
        <v>52.02</v>
      </c>
      <c r="DR7" s="25">
        <v>52.41</v>
      </c>
      <c r="DS7" s="25">
        <v>27.97</v>
      </c>
      <c r="DT7" s="25">
        <v>30.01</v>
      </c>
      <c r="DU7" s="25">
        <v>30.02</v>
      </c>
      <c r="DV7" s="25">
        <v>29.93</v>
      </c>
      <c r="DW7" s="25">
        <v>30.91</v>
      </c>
      <c r="DX7" s="25">
        <v>18.329999999999998</v>
      </c>
      <c r="DY7" s="25">
        <v>20.27</v>
      </c>
      <c r="DZ7" s="25">
        <v>21.69</v>
      </c>
      <c r="EA7" s="25">
        <v>23.19</v>
      </c>
      <c r="EB7" s="25">
        <v>24.61</v>
      </c>
      <c r="EC7" s="25">
        <v>26.78</v>
      </c>
      <c r="ED7" s="25">
        <v>0.69</v>
      </c>
      <c r="EE7" s="25">
        <v>1.08</v>
      </c>
      <c r="EF7" s="25">
        <v>1.34</v>
      </c>
      <c r="EG7" s="25">
        <v>1.23</v>
      </c>
      <c r="EH7" s="25">
        <v>0.69</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2026-01-23T02:22:24Z</cp:lastPrinted>
  <dcterms:created xsi:type="dcterms:W3CDTF">2025-12-12T09:19:35Z</dcterms:created>
  <dcterms:modified xsi:type="dcterms:W3CDTF">2026-02-19T02:33:55Z</dcterms:modified>
  <cp:category/>
</cp:coreProperties>
</file>