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570"/>
  </bookViews>
  <sheets>
    <sheet name="府営公園の利用状況" sheetId="10" r:id="rId1"/>
    <sheet name="駐車場の利用状況" sheetId="11" r:id="rId2"/>
  </sheets>
  <definedNames>
    <definedName name="_xlnm.Print_Area" localSheetId="0">府営公園の利用状況!$A$1:$J$23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0" l="1"/>
  <c r="C20" i="10"/>
  <c r="H20" i="10"/>
  <c r="E20" i="10"/>
  <c r="B20" i="10"/>
  <c r="B10" i="11"/>
  <c r="AC28" i="11" l="1"/>
  <c r="AB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A27" i="11"/>
  <c r="Z27" i="11"/>
  <c r="AA26" i="11"/>
  <c r="Z26" i="11"/>
  <c r="AA25" i="11"/>
  <c r="AA28" i="11" s="1"/>
  <c r="Z25" i="11"/>
  <c r="Z28" i="11" l="1"/>
  <c r="AC19" i="11"/>
  <c r="AB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A18" i="11"/>
  <c r="Z18" i="11"/>
  <c r="AA17" i="11"/>
  <c r="Z17" i="11"/>
  <c r="AA16" i="11"/>
  <c r="AA19" i="11" s="1"/>
  <c r="Z16" i="11"/>
  <c r="Z19" i="11" s="1"/>
  <c r="D20" i="10" l="1"/>
  <c r="C10" i="11" l="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AB10" i="11"/>
  <c r="AC10" i="11"/>
  <c r="AA9" i="11"/>
  <c r="Z9" i="11"/>
  <c r="Z8" i="11"/>
  <c r="AA8" i="11"/>
  <c r="AA7" i="11"/>
  <c r="Z7" i="11"/>
  <c r="Z10" i="11" s="1"/>
  <c r="AA10" i="11" l="1"/>
  <c r="I20" i="10"/>
  <c r="G20" i="10"/>
  <c r="F20" i="10"/>
</calcChain>
</file>

<file path=xl/sharedStrings.xml><?xml version="1.0" encoding="utf-8"?>
<sst xmlns="http://schemas.openxmlformats.org/spreadsheetml/2006/main" count="180" uniqueCount="53">
  <si>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</si>
  <si>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</si>
  <si>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</si>
  <si>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</si>
  <si>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</si>
  <si>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</si>
  <si>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</si>
  <si>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</si>
  <si>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</si>
  <si>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</si>
  <si>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</si>
  <si>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</si>
  <si>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2"/>
  </si>
  <si>
    <t>R2</t>
  </si>
  <si>
    <t>R1</t>
  </si>
  <si>
    <t>平日</t>
    <rPh sb="0" eb="2">
      <t>ヘイジツ</t>
    </rPh>
    <phoneticPr fontId="1"/>
  </si>
  <si>
    <t>休日</t>
    <rPh sb="0" eb="2">
      <t>キュウジツ</t>
    </rPh>
    <phoneticPr fontId="1"/>
  </si>
  <si>
    <t>平成30年度</t>
    <rPh sb="0" eb="2">
      <t>ヘイセイ</t>
    </rPh>
    <rPh sb="4" eb="6">
      <t>ネンド</t>
    </rPh>
    <phoneticPr fontId="1"/>
  </si>
  <si>
    <t>平均</t>
    <rPh sb="0" eb="2">
      <t>ヘイキン</t>
    </rPh>
    <phoneticPr fontId="1"/>
  </si>
  <si>
    <t>※本表には大型車等の利用実績は含まれておりません</t>
    <rPh sb="1" eb="2">
      <t>ホン</t>
    </rPh>
    <rPh sb="2" eb="3">
      <t>ヒョウ</t>
    </rPh>
    <rPh sb="5" eb="8">
      <t>オオガタシャ</t>
    </rPh>
    <rPh sb="8" eb="9">
      <t>トウ</t>
    </rPh>
    <rPh sb="10" eb="12">
      <t>リヨウ</t>
    </rPh>
    <rPh sb="12" eb="14">
      <t>ジッセキ</t>
    </rPh>
    <rPh sb="15" eb="16">
      <t>フク</t>
    </rPh>
    <phoneticPr fontId="1"/>
  </si>
  <si>
    <t>服部緑地</t>
    <rPh sb="0" eb="4">
      <t>ハットリリョクチ</t>
    </rPh>
    <phoneticPr fontId="1"/>
  </si>
  <si>
    <t>浜寺公園</t>
    <rPh sb="0" eb="2">
      <t>ハマデラ</t>
    </rPh>
    <rPh sb="2" eb="4">
      <t>コウエン</t>
    </rPh>
    <phoneticPr fontId="1"/>
  </si>
  <si>
    <t>二色の浜公園</t>
    <rPh sb="0" eb="2">
      <t>ニシキ</t>
    </rPh>
    <rPh sb="3" eb="6">
      <t>ハマコウエン</t>
    </rPh>
    <phoneticPr fontId="1"/>
  </si>
  <si>
    <t>【服部緑地】</t>
    <rPh sb="1" eb="3">
      <t>ハットリ</t>
    </rPh>
    <rPh sb="3" eb="5">
      <t>リョクチ</t>
    </rPh>
    <phoneticPr fontId="1"/>
  </si>
  <si>
    <t>【浜寺公園】</t>
    <rPh sb="1" eb="3">
      <t>ハマデラ</t>
    </rPh>
    <rPh sb="3" eb="5">
      <t>コウエン</t>
    </rPh>
    <phoneticPr fontId="1"/>
  </si>
  <si>
    <t>【二色の浜公園】</t>
    <rPh sb="1" eb="3">
      <t>ニシキ</t>
    </rPh>
    <rPh sb="4" eb="5">
      <t>ハマ</t>
    </rPh>
    <rPh sb="5" eb="7">
      <t>コウエン</t>
    </rPh>
    <phoneticPr fontId="1"/>
  </si>
  <si>
    <t>令和２年度</t>
    <rPh sb="0" eb="2">
      <t>レイワ</t>
    </rPh>
    <rPh sb="3" eb="5">
      <t>ネンド</t>
    </rPh>
    <phoneticPr fontId="1"/>
  </si>
  <si>
    <t>令和１年度</t>
    <rPh sb="0" eb="2">
      <t>レイワ</t>
    </rPh>
    <rPh sb="3" eb="5">
      <t>ネンド</t>
    </rPh>
    <rPh sb="4" eb="5">
      <t>ド</t>
    </rPh>
    <phoneticPr fontId="1"/>
  </si>
  <si>
    <t>（単位：台）</t>
    <rPh sb="1" eb="3">
      <t>タンイ</t>
    </rPh>
    <rPh sb="4" eb="5">
      <t>ダイ</t>
    </rPh>
    <phoneticPr fontId="1"/>
  </si>
  <si>
    <t>（単位：千円）</t>
    <rPh sb="1" eb="3">
      <t>タンイ</t>
    </rPh>
    <rPh sb="4" eb="6">
      <t>センエン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</si>
  <si>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</si>
  <si>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</si>
  <si>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</si>
  <si>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</si>
  <si>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</si>
  <si>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</si>
  <si>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</si>
  <si>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</si>
  <si>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</si>
  <si>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</si>
  <si>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</si>
  <si>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</si>
  <si>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合計</t>
    <rPh sb="0" eb="2">
      <t>ゴウケイ</t>
    </rPh>
    <phoneticPr fontId="1"/>
  </si>
  <si>
    <t>※本表には大型車等の利用実績は含まれておりません</t>
    <phoneticPr fontId="1"/>
  </si>
  <si>
    <t>令和元年度</t>
    <rPh sb="0" eb="2">
      <t>レイワ</t>
    </rPh>
    <rPh sb="2" eb="3">
      <t>モト</t>
    </rPh>
    <rPh sb="3" eb="5">
      <t>ネンド</t>
    </rPh>
    <rPh sb="4" eb="5">
      <t>ド</t>
    </rPh>
    <phoneticPr fontId="1"/>
  </si>
  <si>
    <t>※本表には大型車等の利用実績は含まれております。定期利用等の実績は含まれておりません。</t>
    <rPh sb="24" eb="26">
      <t>テイキ</t>
    </rPh>
    <rPh sb="26" eb="28">
      <t>リヨウ</t>
    </rPh>
    <rPh sb="28" eb="29">
      <t>トウ</t>
    </rPh>
    <rPh sb="30" eb="32">
      <t>ジッセキ</t>
    </rPh>
    <rPh sb="33" eb="34">
      <t>フク</t>
    </rPh>
    <phoneticPr fontId="1"/>
  </si>
  <si>
    <t>（単位：千人）</t>
    <rPh sb="4" eb="5">
      <t>セン</t>
    </rPh>
    <phoneticPr fontId="1"/>
  </si>
  <si>
    <t>府営公園の利用状況（来園者数）</t>
    <rPh sb="10" eb="13">
      <t>ライエンシャ</t>
    </rPh>
    <rPh sb="13" eb="14">
      <t>スウ</t>
    </rPh>
    <phoneticPr fontId="1"/>
  </si>
  <si>
    <t>H30</t>
    <phoneticPr fontId="1"/>
  </si>
  <si>
    <t>H30年度～令和２年度　月別年間来園者数</t>
    <rPh sb="3" eb="5">
      <t>ネンド</t>
    </rPh>
    <rPh sb="6" eb="8">
      <t>レイワ</t>
    </rPh>
    <rPh sb="9" eb="11">
      <t>ネンド</t>
    </rPh>
    <rPh sb="12" eb="14">
      <t>ツキベツ</t>
    </rPh>
    <phoneticPr fontId="1"/>
  </si>
  <si>
    <t>※駐車場利用台数等からの推定値</t>
    <phoneticPr fontId="1"/>
  </si>
  <si>
    <t>駐車場の利用状況</t>
    <rPh sb="0" eb="3">
      <t>チュウシャジョウ</t>
    </rPh>
    <phoneticPr fontId="1"/>
  </si>
  <si>
    <t>収入</t>
    <rPh sb="0" eb="2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</si>
</sst>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0_);[Red]\(0.000\)"/>
    <numFmt numFmtId="178" formatCode="#,##0,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6" fillId="0" borderId="0" xfId="0" applyFont="1" applyFill="1">
      <alignment vertical="center"/>
    </xf>
    <xf numFmtId="38" fontId="7" fillId="0" borderId="0" xfId="1" applyFont="1" applyFill="1" applyAlignment="1">
      <alignment vertical="center" shrinkToFit="1"/>
    </xf>
    <xf numFmtId="38" fontId="6" fillId="2" borderId="0" xfId="1" applyFont="1" applyFill="1">
      <alignment vertical="center"/>
    </xf>
    <xf numFmtId="0" fontId="6" fillId="0" borderId="0" xfId="0" applyFont="1" applyFill="1" applyBorder="1">
      <alignment vertical="center"/>
    </xf>
    <xf numFmtId="38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38" fontId="6" fillId="2" borderId="0" xfId="1" applyFont="1" applyFill="1" applyBorder="1">
      <alignment vertical="center"/>
    </xf>
    <xf numFmtId="38" fontId="7" fillId="0" borderId="0" xfId="1" applyFont="1" applyFill="1" applyBorder="1" applyAlignment="1">
      <alignment vertical="center" shrinkToFit="1"/>
    </xf>
    <xf numFmtId="0" fontId="11" fillId="4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vertical="center"/>
    </xf>
    <xf numFmtId="176" fontId="0" fillId="3" borderId="0" xfId="1" applyNumberFormat="1" applyFont="1" applyFill="1" applyBorder="1" applyAlignment="1">
      <alignment horizontal="center" vertical="center"/>
    </xf>
    <xf numFmtId="176" fontId="0" fillId="2" borderId="0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0" fillId="0" borderId="0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38" fontId="13" fillId="0" borderId="0" xfId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 shrinkToFit="1"/>
    </xf>
    <xf numFmtId="0" fontId="8" fillId="0" borderId="11" xfId="0" applyFont="1" applyFill="1" applyBorder="1">
      <alignment vertical="center"/>
    </xf>
    <xf numFmtId="0" fontId="8" fillId="0" borderId="12" xfId="0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2" borderId="14" xfId="1" applyFont="1" applyFill="1" applyBorder="1" applyAlignment="1">
      <alignment horizontal="center" vertical="center"/>
    </xf>
    <xf numFmtId="38" fontId="8" fillId="2" borderId="16" xfId="1" applyFont="1" applyFill="1" applyBorder="1" applyAlignment="1">
      <alignment horizontal="center" vertical="center"/>
    </xf>
    <xf numFmtId="38" fontId="8" fillId="2" borderId="18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38" fontId="0" fillId="3" borderId="23" xfId="1" applyFont="1" applyFill="1" applyBorder="1">
      <alignment vertical="center"/>
    </xf>
    <xf numFmtId="38" fontId="0" fillId="3" borderId="24" xfId="1" applyFont="1" applyFill="1" applyBorder="1">
      <alignment vertical="center"/>
    </xf>
    <xf numFmtId="38" fontId="0" fillId="3" borderId="25" xfId="1" applyFont="1" applyFill="1" applyBorder="1">
      <alignment vertical="center"/>
    </xf>
    <xf numFmtId="178" fontId="0" fillId="3" borderId="26" xfId="1" applyNumberFormat="1" applyFont="1" applyFill="1" applyBorder="1">
      <alignment vertical="center"/>
    </xf>
    <xf numFmtId="178" fontId="0" fillId="3" borderId="24" xfId="1" applyNumberFormat="1" applyFont="1" applyFill="1" applyBorder="1">
      <alignment vertical="center"/>
    </xf>
    <xf numFmtId="38" fontId="0" fillId="3" borderId="27" xfId="1" applyFont="1" applyFill="1" applyBorder="1">
      <alignment vertical="center"/>
    </xf>
    <xf numFmtId="38" fontId="0" fillId="3" borderId="28" xfId="1" applyFont="1" applyFill="1" applyBorder="1">
      <alignment vertical="center"/>
    </xf>
    <xf numFmtId="38" fontId="0" fillId="3" borderId="29" xfId="1" applyFont="1" applyFill="1" applyBorder="1">
      <alignment vertical="center"/>
    </xf>
    <xf numFmtId="178" fontId="0" fillId="3" borderId="30" xfId="1" applyNumberFormat="1" applyFont="1" applyFill="1" applyBorder="1">
      <alignment vertical="center"/>
    </xf>
    <xf numFmtId="178" fontId="0" fillId="3" borderId="28" xfId="1" applyNumberFormat="1" applyFont="1" applyFill="1" applyBorder="1">
      <alignment vertical="center"/>
    </xf>
    <xf numFmtId="38" fontId="0" fillId="3" borderId="31" xfId="1" applyFont="1" applyFill="1" applyBorder="1">
      <alignment vertical="center"/>
    </xf>
    <xf numFmtId="38" fontId="0" fillId="3" borderId="32" xfId="1" applyFont="1" applyFill="1" applyBorder="1">
      <alignment vertical="center"/>
    </xf>
    <xf numFmtId="178" fontId="0" fillId="3" borderId="33" xfId="1" applyNumberFormat="1" applyFont="1" applyFill="1" applyBorder="1">
      <alignment vertical="center"/>
    </xf>
    <xf numFmtId="178" fontId="0" fillId="3" borderId="32" xfId="1" applyNumberFormat="1" applyFont="1" applyFill="1" applyBorder="1">
      <alignment vertical="center"/>
    </xf>
    <xf numFmtId="38" fontId="16" fillId="3" borderId="2" xfId="1" applyFont="1" applyFill="1" applyBorder="1">
      <alignment vertical="center"/>
    </xf>
    <xf numFmtId="38" fontId="16" fillId="3" borderId="3" xfId="1" applyFont="1" applyFill="1" applyBorder="1">
      <alignment vertical="center"/>
    </xf>
    <xf numFmtId="38" fontId="16" fillId="3" borderId="21" xfId="1" applyFont="1" applyFill="1" applyBorder="1">
      <alignment vertical="center"/>
    </xf>
    <xf numFmtId="178" fontId="16" fillId="3" borderId="22" xfId="1" applyNumberFormat="1" applyFont="1" applyFill="1" applyBorder="1">
      <alignment vertical="center"/>
    </xf>
    <xf numFmtId="178" fontId="16" fillId="3" borderId="3" xfId="1" applyNumberFormat="1" applyFont="1" applyFill="1" applyBorder="1">
      <alignment vertical="center"/>
    </xf>
    <xf numFmtId="178" fontId="16" fillId="3" borderId="2" xfId="1" applyNumberFormat="1" applyFont="1" applyFill="1" applyBorder="1">
      <alignment vertical="center"/>
    </xf>
    <xf numFmtId="0" fontId="12" fillId="4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3" fillId="0" borderId="0" xfId="0" applyFont="1" applyFill="1" applyBorder="1">
      <alignment vertical="center"/>
    </xf>
    <xf numFmtId="38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38" xfId="1" applyFont="1" applyFill="1" applyBorder="1" applyAlignment="1">
      <alignment horizontal="center" vertical="center"/>
    </xf>
    <xf numFmtId="38" fontId="8" fillId="0" borderId="42" xfId="1" applyFont="1" applyFill="1" applyBorder="1" applyAlignment="1">
      <alignment horizontal="center" vertical="center"/>
    </xf>
    <xf numFmtId="38" fontId="14" fillId="3" borderId="35" xfId="1" applyFont="1" applyFill="1" applyBorder="1" applyAlignment="1">
      <alignment horizontal="right" vertical="center" shrinkToFit="1"/>
    </xf>
    <xf numFmtId="38" fontId="14" fillId="3" borderId="39" xfId="1" applyFont="1" applyFill="1" applyBorder="1" applyAlignment="1">
      <alignment horizontal="right" vertical="center" shrinkToFit="1"/>
    </xf>
    <xf numFmtId="38" fontId="14" fillId="3" borderId="15" xfId="1" applyFont="1" applyFill="1" applyBorder="1" applyAlignment="1">
      <alignment horizontal="right" vertical="center" shrinkToFit="1"/>
    </xf>
    <xf numFmtId="38" fontId="14" fillId="3" borderId="43" xfId="1" applyFont="1" applyFill="1" applyBorder="1" applyAlignment="1">
      <alignment horizontal="right" vertical="center" shrinkToFit="1"/>
    </xf>
    <xf numFmtId="38" fontId="14" fillId="3" borderId="36" xfId="1" applyFont="1" applyFill="1" applyBorder="1" applyAlignment="1">
      <alignment horizontal="right" vertical="center" shrinkToFit="1"/>
    </xf>
    <xf numFmtId="38" fontId="14" fillId="3" borderId="40" xfId="1" applyFont="1" applyFill="1" applyBorder="1" applyAlignment="1">
      <alignment horizontal="right" vertical="center" shrinkToFit="1"/>
    </xf>
    <xf numFmtId="38" fontId="14" fillId="3" borderId="17" xfId="1" applyFont="1" applyFill="1" applyBorder="1" applyAlignment="1">
      <alignment horizontal="right" vertical="center" shrinkToFit="1"/>
    </xf>
    <xf numFmtId="38" fontId="14" fillId="3" borderId="44" xfId="1" applyFont="1" applyFill="1" applyBorder="1" applyAlignment="1">
      <alignment horizontal="right" vertical="center" shrinkToFit="1"/>
    </xf>
    <xf numFmtId="38" fontId="14" fillId="3" borderId="37" xfId="1" applyFont="1" applyFill="1" applyBorder="1" applyAlignment="1">
      <alignment horizontal="right" vertical="center" shrinkToFit="1"/>
    </xf>
    <xf numFmtId="38" fontId="14" fillId="3" borderId="41" xfId="1" applyFont="1" applyFill="1" applyBorder="1" applyAlignment="1">
      <alignment horizontal="right" vertical="center" shrinkToFit="1"/>
    </xf>
    <xf numFmtId="38" fontId="14" fillId="3" borderId="34" xfId="1" applyFont="1" applyFill="1" applyBorder="1" applyAlignment="1">
      <alignment horizontal="right" vertical="center" shrinkToFit="1"/>
    </xf>
    <xf numFmtId="38" fontId="14" fillId="3" borderId="45" xfId="1" applyFont="1" applyFill="1" applyBorder="1" applyAlignment="1">
      <alignment horizontal="right" vertical="center" shrinkToFit="1"/>
    </xf>
    <xf numFmtId="38" fontId="8" fillId="0" borderId="7" xfId="1" applyFont="1" applyFill="1" applyBorder="1" applyAlignment="1">
      <alignment vertical="center" shrinkToFit="1"/>
    </xf>
    <xf numFmtId="38" fontId="8" fillId="0" borderId="38" xfId="1" applyFont="1" applyFill="1" applyBorder="1" applyAlignment="1">
      <alignment vertical="center" shrinkToFit="1"/>
    </xf>
    <xf numFmtId="38" fontId="8" fillId="0" borderId="13" xfId="1" applyFont="1" applyFill="1" applyBorder="1" applyAlignment="1">
      <alignment vertical="center" shrinkToFit="1"/>
    </xf>
    <xf numFmtId="38" fontId="8" fillId="0" borderId="7" xfId="1" applyNumberFormat="1" applyFont="1" applyFill="1" applyBorder="1" applyAlignment="1">
      <alignment vertical="center" shrinkToFit="1"/>
    </xf>
    <xf numFmtId="38" fontId="8" fillId="0" borderId="42" xfId="1" applyNumberFormat="1" applyFont="1" applyFill="1" applyBorder="1" applyAlignment="1">
      <alignment vertical="center" shrinkToFit="1"/>
    </xf>
    <xf numFmtId="38" fontId="8" fillId="0" borderId="13" xfId="1" applyNumberFormat="1" applyFont="1" applyFill="1" applyBorder="1" applyAlignment="1">
      <alignment vertical="center" shrinkToFit="1"/>
    </xf>
    <xf numFmtId="0" fontId="0" fillId="5" borderId="7" xfId="0" applyFill="1" applyBorder="1" applyAlignment="1">
      <alignment horizontal="center" vertical="center"/>
    </xf>
    <xf numFmtId="38" fontId="0" fillId="3" borderId="46" xfId="1" applyFont="1" applyFill="1" applyBorder="1">
      <alignment vertical="center"/>
    </xf>
    <xf numFmtId="38" fontId="0" fillId="3" borderId="47" xfId="1" applyFont="1" applyFill="1" applyBorder="1">
      <alignment vertical="center"/>
    </xf>
    <xf numFmtId="38" fontId="0" fillId="3" borderId="48" xfId="1" applyFont="1" applyFill="1" applyBorder="1">
      <alignment vertical="center"/>
    </xf>
    <xf numFmtId="38" fontId="16" fillId="3" borderId="7" xfId="1" applyFont="1" applyFill="1" applyBorder="1">
      <alignment vertical="center"/>
    </xf>
    <xf numFmtId="38" fontId="0" fillId="3" borderId="49" xfId="1" applyFont="1" applyFill="1" applyBorder="1">
      <alignment vertical="center"/>
    </xf>
    <xf numFmtId="38" fontId="0" fillId="3" borderId="50" xfId="1" applyFont="1" applyFill="1" applyBorder="1">
      <alignment vertical="center"/>
    </xf>
    <xf numFmtId="38" fontId="0" fillId="3" borderId="51" xfId="1" applyFont="1" applyFill="1" applyBorder="1">
      <alignment vertical="center"/>
    </xf>
    <xf numFmtId="38" fontId="0" fillId="3" borderId="52" xfId="1" applyFont="1" applyFill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177" fontId="11" fillId="2" borderId="0" xfId="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6699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Z58"/>
  <sheetViews>
    <sheetView tabSelected="1" view="pageBreakPreview" zoomScale="55" zoomScaleNormal="25" zoomScaleSheetLayoutView="55" zoomScalePageLayoutView="25" workbookViewId="0">
      <selection activeCell="L13" sqref="L13"/>
    </sheetView>
  </sheetViews>
  <sheetFormatPr defaultRowHeight="13.5"/>
  <cols>
    <col min="1" max="1" width="21.75" style="1" customWidth="1"/>
    <col min="2" max="10" width="25" style="1" customWidth="1"/>
    <col min="11" max="11" width="15.75" style="1" customWidth="1"/>
    <col min="12" max="26" width="9" style="1" customWidth="1"/>
    <col min="27" max="27" width="9.125" style="4" customWidth="1"/>
    <col min="28" max="28" width="9.125" style="19" customWidth="1"/>
    <col min="29" max="30" width="9.125" style="4" customWidth="1"/>
    <col min="31" max="31" width="9" style="1"/>
    <col min="32" max="32" width="10.25" style="1" bestFit="1" customWidth="1"/>
    <col min="33" max="33" width="9.75" style="1" bestFit="1" customWidth="1"/>
    <col min="34" max="34" width="9" style="1"/>
    <col min="35" max="41" width="9.125" style="1" bestFit="1" customWidth="1"/>
    <col min="42" max="233" width="9" style="1"/>
    <col min="234" max="234" width="13" style="1" customWidth="1"/>
    <col min="235" max="235" width="16.375" style="1" customWidth="1"/>
    <col min="236" max="489" width="9" style="1"/>
    <col min="490" max="490" width="13" style="1" customWidth="1"/>
    <col min="491" max="491" width="16.375" style="1" customWidth="1"/>
    <col min="492" max="745" width="9" style="1"/>
    <col min="746" max="746" width="13" style="1" customWidth="1"/>
    <col min="747" max="747" width="16.375" style="1" customWidth="1"/>
    <col min="748" max="1001" width="9" style="1"/>
    <col min="1002" max="1002" width="13" style="1" customWidth="1"/>
    <col min="1003" max="1003" width="16.375" style="1" customWidth="1"/>
    <col min="1004" max="1257" width="9" style="1"/>
    <col min="1258" max="1258" width="13" style="1" customWidth="1"/>
    <col min="1259" max="1259" width="16.375" style="1" customWidth="1"/>
    <col min="1260" max="1513" width="9" style="1"/>
    <col min="1514" max="1514" width="13" style="1" customWidth="1"/>
    <col min="1515" max="1515" width="16.375" style="1" customWidth="1"/>
    <col min="1516" max="1769" width="9" style="1"/>
    <col min="1770" max="1770" width="13" style="1" customWidth="1"/>
    <col min="1771" max="1771" width="16.375" style="1" customWidth="1"/>
    <col min="1772" max="2025" width="9" style="1"/>
    <col min="2026" max="2026" width="13" style="1" customWidth="1"/>
    <col min="2027" max="2027" width="16.375" style="1" customWidth="1"/>
    <col min="2028" max="2281" width="9" style="1"/>
    <col min="2282" max="2282" width="13" style="1" customWidth="1"/>
    <col min="2283" max="2283" width="16.375" style="1" customWidth="1"/>
    <col min="2284" max="2537" width="9" style="1"/>
    <col min="2538" max="2538" width="13" style="1" customWidth="1"/>
    <col min="2539" max="2539" width="16.375" style="1" customWidth="1"/>
    <col min="2540" max="2793" width="9" style="1"/>
    <col min="2794" max="2794" width="13" style="1" customWidth="1"/>
    <col min="2795" max="2795" width="16.375" style="1" customWidth="1"/>
    <col min="2796" max="3049" width="9" style="1"/>
    <col min="3050" max="3050" width="13" style="1" customWidth="1"/>
    <col min="3051" max="3051" width="16.375" style="1" customWidth="1"/>
    <col min="3052" max="3305" width="9" style="1"/>
    <col min="3306" max="3306" width="13" style="1" customWidth="1"/>
    <col min="3307" max="3307" width="16.375" style="1" customWidth="1"/>
    <col min="3308" max="3561" width="9" style="1"/>
    <col min="3562" max="3562" width="13" style="1" customWidth="1"/>
    <col min="3563" max="3563" width="16.375" style="1" customWidth="1"/>
    <col min="3564" max="3817" width="9" style="1"/>
    <col min="3818" max="3818" width="13" style="1" customWidth="1"/>
    <col min="3819" max="3819" width="16.375" style="1" customWidth="1"/>
    <col min="3820" max="4073" width="9" style="1"/>
    <col min="4074" max="4074" width="13" style="1" customWidth="1"/>
    <col min="4075" max="4075" width="16.375" style="1" customWidth="1"/>
    <col min="4076" max="4329" width="9" style="1"/>
    <col min="4330" max="4330" width="13" style="1" customWidth="1"/>
    <col min="4331" max="4331" width="16.375" style="1" customWidth="1"/>
    <col min="4332" max="4585" width="9" style="1"/>
    <col min="4586" max="4586" width="13" style="1" customWidth="1"/>
    <col min="4587" max="4587" width="16.375" style="1" customWidth="1"/>
    <col min="4588" max="4841" width="9" style="1"/>
    <col min="4842" max="4842" width="13" style="1" customWidth="1"/>
    <col min="4843" max="4843" width="16.375" style="1" customWidth="1"/>
    <col min="4844" max="5097" width="9" style="1"/>
    <col min="5098" max="5098" width="13" style="1" customWidth="1"/>
    <col min="5099" max="5099" width="16.375" style="1" customWidth="1"/>
    <col min="5100" max="5353" width="9" style="1"/>
    <col min="5354" max="5354" width="13" style="1" customWidth="1"/>
    <col min="5355" max="5355" width="16.375" style="1" customWidth="1"/>
    <col min="5356" max="5609" width="9" style="1"/>
    <col min="5610" max="5610" width="13" style="1" customWidth="1"/>
    <col min="5611" max="5611" width="16.375" style="1" customWidth="1"/>
    <col min="5612" max="5865" width="9" style="1"/>
    <col min="5866" max="5866" width="13" style="1" customWidth="1"/>
    <col min="5867" max="5867" width="16.375" style="1" customWidth="1"/>
    <col min="5868" max="6121" width="9" style="1"/>
    <col min="6122" max="6122" width="13" style="1" customWidth="1"/>
    <col min="6123" max="6123" width="16.375" style="1" customWidth="1"/>
    <col min="6124" max="6377" width="9" style="1"/>
    <col min="6378" max="6378" width="13" style="1" customWidth="1"/>
    <col min="6379" max="6379" width="16.375" style="1" customWidth="1"/>
    <col min="6380" max="6633" width="9" style="1"/>
    <col min="6634" max="6634" width="13" style="1" customWidth="1"/>
    <col min="6635" max="6635" width="16.375" style="1" customWidth="1"/>
    <col min="6636" max="6889" width="9" style="1"/>
    <col min="6890" max="6890" width="13" style="1" customWidth="1"/>
    <col min="6891" max="6891" width="16.375" style="1" customWidth="1"/>
    <col min="6892" max="7145" width="9" style="1"/>
    <col min="7146" max="7146" width="13" style="1" customWidth="1"/>
    <col min="7147" max="7147" width="16.375" style="1" customWidth="1"/>
    <col min="7148" max="7401" width="9" style="1"/>
    <col min="7402" max="7402" width="13" style="1" customWidth="1"/>
    <col min="7403" max="7403" width="16.375" style="1" customWidth="1"/>
    <col min="7404" max="7657" width="9" style="1"/>
    <col min="7658" max="7658" width="13" style="1" customWidth="1"/>
    <col min="7659" max="7659" width="16.375" style="1" customWidth="1"/>
    <col min="7660" max="7913" width="9" style="1"/>
    <col min="7914" max="7914" width="13" style="1" customWidth="1"/>
    <col min="7915" max="7915" width="16.375" style="1" customWidth="1"/>
    <col min="7916" max="8169" width="9" style="1"/>
    <col min="8170" max="8170" width="13" style="1" customWidth="1"/>
    <col min="8171" max="8171" width="16.375" style="1" customWidth="1"/>
    <col min="8172" max="8425" width="9" style="1"/>
    <col min="8426" max="8426" width="13" style="1" customWidth="1"/>
    <col min="8427" max="8427" width="16.375" style="1" customWidth="1"/>
    <col min="8428" max="8681" width="9" style="1"/>
    <col min="8682" max="8682" width="13" style="1" customWidth="1"/>
    <col min="8683" max="8683" width="16.375" style="1" customWidth="1"/>
    <col min="8684" max="8937" width="9" style="1"/>
    <col min="8938" max="8938" width="13" style="1" customWidth="1"/>
    <col min="8939" max="8939" width="16.375" style="1" customWidth="1"/>
    <col min="8940" max="9193" width="9" style="1"/>
    <col min="9194" max="9194" width="13" style="1" customWidth="1"/>
    <col min="9195" max="9195" width="16.375" style="1" customWidth="1"/>
    <col min="9196" max="9449" width="9" style="1"/>
    <col min="9450" max="9450" width="13" style="1" customWidth="1"/>
    <col min="9451" max="9451" width="16.375" style="1" customWidth="1"/>
    <col min="9452" max="9705" width="9" style="1"/>
    <col min="9706" max="9706" width="13" style="1" customWidth="1"/>
    <col min="9707" max="9707" width="16.375" style="1" customWidth="1"/>
    <col min="9708" max="9961" width="9" style="1"/>
    <col min="9962" max="9962" width="13" style="1" customWidth="1"/>
    <col min="9963" max="9963" width="16.375" style="1" customWidth="1"/>
    <col min="9964" max="10217" width="9" style="1"/>
    <col min="10218" max="10218" width="13" style="1" customWidth="1"/>
    <col min="10219" max="10219" width="16.375" style="1" customWidth="1"/>
    <col min="10220" max="10473" width="9" style="1"/>
    <col min="10474" max="10474" width="13" style="1" customWidth="1"/>
    <col min="10475" max="10475" width="16.375" style="1" customWidth="1"/>
    <col min="10476" max="10729" width="9" style="1"/>
    <col min="10730" max="10730" width="13" style="1" customWidth="1"/>
    <col min="10731" max="10731" width="16.375" style="1" customWidth="1"/>
    <col min="10732" max="10985" width="9" style="1"/>
    <col min="10986" max="10986" width="13" style="1" customWidth="1"/>
    <col min="10987" max="10987" width="16.375" style="1" customWidth="1"/>
    <col min="10988" max="11241" width="9" style="1"/>
    <col min="11242" max="11242" width="13" style="1" customWidth="1"/>
    <col min="11243" max="11243" width="16.375" style="1" customWidth="1"/>
    <col min="11244" max="11497" width="9" style="1"/>
    <col min="11498" max="11498" width="13" style="1" customWidth="1"/>
    <col min="11499" max="11499" width="16.375" style="1" customWidth="1"/>
    <col min="11500" max="11753" width="9" style="1"/>
    <col min="11754" max="11754" width="13" style="1" customWidth="1"/>
    <col min="11755" max="11755" width="16.375" style="1" customWidth="1"/>
    <col min="11756" max="12009" width="9" style="1"/>
    <col min="12010" max="12010" width="13" style="1" customWidth="1"/>
    <col min="12011" max="12011" width="16.375" style="1" customWidth="1"/>
    <col min="12012" max="12265" width="9" style="1"/>
    <col min="12266" max="12266" width="13" style="1" customWidth="1"/>
    <col min="12267" max="12267" width="16.375" style="1" customWidth="1"/>
    <col min="12268" max="12521" width="9" style="1"/>
    <col min="12522" max="12522" width="13" style="1" customWidth="1"/>
    <col min="12523" max="12523" width="16.375" style="1" customWidth="1"/>
    <col min="12524" max="12777" width="9" style="1"/>
    <col min="12778" max="12778" width="13" style="1" customWidth="1"/>
    <col min="12779" max="12779" width="16.375" style="1" customWidth="1"/>
    <col min="12780" max="13033" width="9" style="1"/>
    <col min="13034" max="13034" width="13" style="1" customWidth="1"/>
    <col min="13035" max="13035" width="16.375" style="1" customWidth="1"/>
    <col min="13036" max="13289" width="9" style="1"/>
    <col min="13290" max="13290" width="13" style="1" customWidth="1"/>
    <col min="13291" max="13291" width="16.375" style="1" customWidth="1"/>
    <col min="13292" max="13545" width="9" style="1"/>
    <col min="13546" max="13546" width="13" style="1" customWidth="1"/>
    <col min="13547" max="13547" width="16.375" style="1" customWidth="1"/>
    <col min="13548" max="13801" width="9" style="1"/>
    <col min="13802" max="13802" width="13" style="1" customWidth="1"/>
    <col min="13803" max="13803" width="16.375" style="1" customWidth="1"/>
    <col min="13804" max="14057" width="9" style="1"/>
    <col min="14058" max="14058" width="13" style="1" customWidth="1"/>
    <col min="14059" max="14059" width="16.375" style="1" customWidth="1"/>
    <col min="14060" max="14313" width="9" style="1"/>
    <col min="14314" max="14314" width="13" style="1" customWidth="1"/>
    <col min="14315" max="14315" width="16.375" style="1" customWidth="1"/>
    <col min="14316" max="14569" width="9" style="1"/>
    <col min="14570" max="14570" width="13" style="1" customWidth="1"/>
    <col min="14571" max="14571" width="16.375" style="1" customWidth="1"/>
    <col min="14572" max="14825" width="9" style="1"/>
    <col min="14826" max="14826" width="13" style="1" customWidth="1"/>
    <col min="14827" max="14827" width="16.375" style="1" customWidth="1"/>
    <col min="14828" max="15081" width="9" style="1"/>
    <col min="15082" max="15082" width="13" style="1" customWidth="1"/>
    <col min="15083" max="15083" width="16.375" style="1" customWidth="1"/>
    <col min="15084" max="15337" width="9" style="1"/>
    <col min="15338" max="15338" width="13" style="1" customWidth="1"/>
    <col min="15339" max="15339" width="16.375" style="1" customWidth="1"/>
    <col min="15340" max="15593" width="9" style="1"/>
    <col min="15594" max="15594" width="13" style="1" customWidth="1"/>
    <col min="15595" max="15595" width="16.375" style="1" customWidth="1"/>
    <col min="15596" max="15849" width="9" style="1"/>
    <col min="15850" max="15850" width="13" style="1" customWidth="1"/>
    <col min="15851" max="15851" width="16.375" style="1" customWidth="1"/>
    <col min="15852" max="16105" width="9" style="1"/>
    <col min="16106" max="16106" width="13" style="1" customWidth="1"/>
    <col min="16107" max="16107" width="16.375" style="1" customWidth="1"/>
    <col min="16108" max="16384" width="9" style="1"/>
  </cols>
  <sheetData>
    <row r="1" spans="1:51" ht="35.25" customHeight="1"/>
    <row r="2" spans="1:51" ht="28.5" customHeight="1">
      <c r="A2" s="112" t="s">
        <v>47</v>
      </c>
      <c r="B2" s="112"/>
      <c r="C2" s="112"/>
      <c r="D2" s="112"/>
      <c r="E2" s="112"/>
      <c r="F2" s="112"/>
      <c r="G2" s="112"/>
      <c r="H2" s="112"/>
      <c r="I2" s="112"/>
      <c r="J2" s="112"/>
      <c r="K2" s="71"/>
      <c r="L2" s="9"/>
      <c r="M2" s="9"/>
      <c r="N2" s="9"/>
      <c r="O2" s="9"/>
      <c r="P2" s="9"/>
      <c r="Q2" s="9"/>
      <c r="R2" s="9"/>
      <c r="S2" s="9"/>
      <c r="T2" s="9"/>
      <c r="U2" s="9"/>
      <c r="V2" s="25"/>
      <c r="W2" s="25"/>
      <c r="X2" s="9"/>
      <c r="Y2" s="9"/>
      <c r="Z2" s="25"/>
      <c r="AA2" s="17"/>
      <c r="AB2" s="20"/>
      <c r="AC2" s="17"/>
      <c r="AD2" s="13"/>
    </row>
    <row r="3" spans="1:51" ht="28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71"/>
      <c r="L3" s="9"/>
      <c r="M3" s="9"/>
      <c r="N3" s="9"/>
      <c r="O3" s="9"/>
      <c r="P3" s="9"/>
      <c r="Q3" s="9"/>
      <c r="R3" s="9"/>
      <c r="S3" s="9"/>
      <c r="T3" s="9"/>
      <c r="U3" s="9"/>
      <c r="V3" s="25"/>
      <c r="W3" s="25"/>
      <c r="X3" s="9"/>
      <c r="Y3" s="9"/>
      <c r="Z3" s="25"/>
      <c r="AA3" s="17"/>
      <c r="AB3" s="20"/>
      <c r="AC3" s="17"/>
      <c r="AD3" s="13"/>
    </row>
    <row r="4" spans="1:51" ht="28.5" customHeight="1">
      <c r="A4" s="28"/>
      <c r="B4" s="28"/>
      <c r="C4" s="28"/>
      <c r="D4" s="28"/>
      <c r="E4" s="28"/>
      <c r="F4" s="28"/>
      <c r="G4" s="28"/>
      <c r="H4" s="118" t="s">
        <v>50</v>
      </c>
      <c r="I4" s="118"/>
      <c r="J4" s="118"/>
      <c r="K4" s="28"/>
      <c r="L4" s="29"/>
      <c r="M4" s="29"/>
      <c r="N4" s="29"/>
      <c r="O4" s="29"/>
      <c r="P4" s="17"/>
      <c r="Q4" s="17"/>
      <c r="R4" s="17"/>
      <c r="S4" s="17"/>
      <c r="T4" s="17"/>
      <c r="U4" s="17"/>
      <c r="V4" s="72"/>
      <c r="W4" s="72"/>
      <c r="X4" s="17"/>
      <c r="Y4" s="17"/>
      <c r="Z4" s="72"/>
      <c r="AA4" s="17"/>
      <c r="AB4" s="20"/>
      <c r="AC4" s="17"/>
      <c r="AD4" s="17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51" ht="24">
      <c r="A5" s="26" t="s">
        <v>49</v>
      </c>
      <c r="J5" s="75" t="s">
        <v>46</v>
      </c>
      <c r="P5" s="4"/>
      <c r="Q5" s="4"/>
      <c r="R5" s="4"/>
      <c r="S5" s="4"/>
      <c r="T5" s="4"/>
      <c r="U5" s="113"/>
      <c r="V5" s="113"/>
      <c r="W5" s="113"/>
      <c r="X5" s="113"/>
      <c r="Y5" s="114"/>
      <c r="Z5" s="114"/>
      <c r="AA5" s="10"/>
      <c r="AB5" s="21"/>
      <c r="AC5" s="10"/>
      <c r="AD5" s="10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51" ht="37.5" customHeight="1">
      <c r="A6" s="35"/>
      <c r="B6" s="115" t="s">
        <v>20</v>
      </c>
      <c r="C6" s="116"/>
      <c r="D6" s="117"/>
      <c r="E6" s="115" t="s">
        <v>21</v>
      </c>
      <c r="F6" s="116"/>
      <c r="G6" s="117"/>
      <c r="H6" s="115" t="s">
        <v>22</v>
      </c>
      <c r="I6" s="116"/>
      <c r="J6" s="117"/>
      <c r="K6" s="2"/>
      <c r="L6" s="2"/>
      <c r="M6" s="2"/>
      <c r="N6" s="2"/>
      <c r="O6" s="2"/>
      <c r="P6" s="8"/>
      <c r="Q6" s="8"/>
      <c r="R6" s="8"/>
      <c r="S6" s="11"/>
      <c r="T6" s="22"/>
      <c r="U6" s="11"/>
      <c r="V6" s="11"/>
      <c r="W6" s="4"/>
      <c r="X6" s="4"/>
      <c r="Y6" s="4"/>
      <c r="Z6" s="4"/>
      <c r="AB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51" s="30" customFormat="1" ht="37.5" customHeight="1">
      <c r="A7" s="36"/>
      <c r="B7" s="76" t="s">
        <v>48</v>
      </c>
      <c r="C7" s="77" t="s">
        <v>14</v>
      </c>
      <c r="D7" s="37" t="s">
        <v>13</v>
      </c>
      <c r="E7" s="76" t="s">
        <v>48</v>
      </c>
      <c r="F7" s="77" t="s">
        <v>14</v>
      </c>
      <c r="G7" s="37" t="s">
        <v>13</v>
      </c>
      <c r="H7" s="76" t="s">
        <v>48</v>
      </c>
      <c r="I7" s="78" t="s">
        <v>14</v>
      </c>
      <c r="J7" s="37" t="s">
        <v>13</v>
      </c>
      <c r="P7" s="73"/>
      <c r="Q7" s="73"/>
      <c r="R7" s="73"/>
      <c r="S7" s="31"/>
      <c r="T7" s="32"/>
      <c r="U7" s="31"/>
      <c r="V7" s="31"/>
      <c r="W7" s="73"/>
      <c r="X7" s="31"/>
      <c r="Y7" s="31"/>
      <c r="Z7" s="31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</row>
    <row r="8" spans="1:51" s="3" customFormat="1" ht="37.5" customHeight="1">
      <c r="A8" s="38" t="s">
        <v>0</v>
      </c>
      <c r="B8" s="79">
        <v>596</v>
      </c>
      <c r="C8" s="80">
        <v>622</v>
      </c>
      <c r="D8" s="81">
        <v>324</v>
      </c>
      <c r="E8" s="79">
        <v>263.8</v>
      </c>
      <c r="F8" s="80">
        <v>258</v>
      </c>
      <c r="G8" s="81">
        <v>162.9</v>
      </c>
      <c r="H8" s="79">
        <v>90.9</v>
      </c>
      <c r="I8" s="82">
        <v>76.128</v>
      </c>
      <c r="J8" s="81">
        <v>47.6</v>
      </c>
      <c r="K8" s="1"/>
      <c r="L8" s="1"/>
      <c r="M8" s="1"/>
      <c r="N8" s="1"/>
      <c r="O8" s="1"/>
      <c r="P8" s="4"/>
      <c r="Q8" s="4"/>
      <c r="R8" s="4"/>
      <c r="S8" s="18"/>
      <c r="T8" s="23"/>
      <c r="U8" s="18"/>
      <c r="V8" s="14"/>
      <c r="W8" s="4"/>
      <c r="X8" s="5"/>
      <c r="Y8" s="5"/>
      <c r="Z8" s="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7"/>
      <c r="AN8" s="7"/>
      <c r="AO8" s="7"/>
    </row>
    <row r="9" spans="1:51" s="3" customFormat="1" ht="37.5" customHeight="1">
      <c r="A9" s="39" t="s">
        <v>1</v>
      </c>
      <c r="B9" s="83">
        <v>684</v>
      </c>
      <c r="C9" s="84">
        <v>754</v>
      </c>
      <c r="D9" s="85">
        <v>278</v>
      </c>
      <c r="E9" s="83">
        <v>330.7</v>
      </c>
      <c r="F9" s="84">
        <v>416.4</v>
      </c>
      <c r="G9" s="85">
        <v>204</v>
      </c>
      <c r="H9" s="83">
        <v>119.524</v>
      </c>
      <c r="I9" s="86">
        <v>143.18</v>
      </c>
      <c r="J9" s="85">
        <v>54.792000000000002</v>
      </c>
      <c r="K9" s="1"/>
      <c r="L9" s="1"/>
      <c r="M9" s="1"/>
      <c r="N9" s="1"/>
      <c r="O9" s="1"/>
      <c r="P9" s="4"/>
      <c r="Q9" s="4"/>
      <c r="R9" s="4"/>
      <c r="S9" s="18"/>
      <c r="T9" s="23"/>
      <c r="U9" s="18"/>
      <c r="V9" s="15"/>
      <c r="W9" s="4"/>
      <c r="X9" s="5"/>
      <c r="Y9" s="5"/>
      <c r="Z9" s="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7"/>
      <c r="AO9" s="7"/>
    </row>
    <row r="10" spans="1:51" s="3" customFormat="1" ht="37.5" customHeight="1">
      <c r="A10" s="39" t="s">
        <v>2</v>
      </c>
      <c r="B10" s="83">
        <v>454</v>
      </c>
      <c r="C10" s="84">
        <v>467</v>
      </c>
      <c r="D10" s="85">
        <v>365</v>
      </c>
      <c r="E10" s="83">
        <v>101.3</v>
      </c>
      <c r="F10" s="84">
        <v>126.4</v>
      </c>
      <c r="G10" s="85">
        <v>92</v>
      </c>
      <c r="H10" s="83">
        <v>58.68</v>
      </c>
      <c r="I10" s="86">
        <v>52.356000000000002</v>
      </c>
      <c r="J10" s="85">
        <v>48.292000000000002</v>
      </c>
      <c r="K10" s="1"/>
      <c r="L10" s="1"/>
      <c r="M10" s="1"/>
      <c r="N10" s="1"/>
      <c r="O10" s="1"/>
      <c r="P10" s="4"/>
      <c r="Q10" s="4"/>
      <c r="R10" s="4"/>
      <c r="S10" s="18"/>
      <c r="T10" s="23"/>
      <c r="U10" s="18"/>
      <c r="V10" s="15"/>
      <c r="W10" s="4"/>
      <c r="X10" s="5"/>
      <c r="Y10" s="5"/>
      <c r="Z10" s="74"/>
      <c r="AA10" s="4"/>
      <c r="AB10" s="4"/>
      <c r="AC10" s="4"/>
      <c r="AD10" s="4"/>
      <c r="AE10" s="4"/>
      <c r="AF10" s="4"/>
      <c r="AG10" s="4"/>
      <c r="AH10" s="8"/>
      <c r="AI10" s="4"/>
      <c r="AJ10" s="4"/>
      <c r="AK10" s="4"/>
      <c r="AL10" s="4"/>
      <c r="AM10" s="7"/>
      <c r="AN10" s="7"/>
      <c r="AO10" s="7"/>
    </row>
    <row r="11" spans="1:51" s="3" customFormat="1" ht="37.5" customHeight="1">
      <c r="A11" s="39" t="s">
        <v>3</v>
      </c>
      <c r="B11" s="83">
        <v>846</v>
      </c>
      <c r="C11" s="84">
        <v>727</v>
      </c>
      <c r="D11" s="85">
        <v>412</v>
      </c>
      <c r="E11" s="83">
        <v>107.2</v>
      </c>
      <c r="F11" s="84">
        <v>100.6</v>
      </c>
      <c r="G11" s="85">
        <v>58.5</v>
      </c>
      <c r="H11" s="83">
        <v>72.584000000000003</v>
      </c>
      <c r="I11" s="86">
        <v>61.308</v>
      </c>
      <c r="J11" s="85">
        <v>43.915999999999997</v>
      </c>
      <c r="K11" s="1"/>
      <c r="L11" s="1"/>
      <c r="M11" s="1"/>
      <c r="N11" s="1"/>
      <c r="O11" s="1"/>
      <c r="P11" s="4"/>
      <c r="Q11" s="4"/>
      <c r="R11" s="4"/>
      <c r="S11" s="18"/>
      <c r="T11" s="23"/>
      <c r="U11" s="18"/>
      <c r="V11" s="15"/>
      <c r="W11" s="4"/>
      <c r="X11" s="5"/>
      <c r="Y11" s="5"/>
      <c r="Z11" s="74"/>
      <c r="AA11" s="4"/>
      <c r="AB11" s="4"/>
      <c r="AC11" s="4"/>
      <c r="AD11" s="4"/>
      <c r="AE11" s="4"/>
      <c r="AF11" s="4"/>
      <c r="AG11" s="4"/>
      <c r="AH11" s="8"/>
      <c r="AI11" s="4"/>
      <c r="AJ11" s="4"/>
      <c r="AK11" s="4"/>
      <c r="AL11" s="4"/>
      <c r="AM11" s="7"/>
      <c r="AN11" s="7"/>
      <c r="AO11" s="7"/>
    </row>
    <row r="12" spans="1:51" s="3" customFormat="1" ht="37.5" customHeight="1">
      <c r="A12" s="39" t="s">
        <v>4</v>
      </c>
      <c r="B12" s="83">
        <v>967</v>
      </c>
      <c r="C12" s="84">
        <v>1024</v>
      </c>
      <c r="D12" s="85">
        <v>921</v>
      </c>
      <c r="E12" s="83">
        <v>180.4</v>
      </c>
      <c r="F12" s="84">
        <v>416.4</v>
      </c>
      <c r="G12" s="85">
        <v>170</v>
      </c>
      <c r="H12" s="83">
        <v>86.436000000000007</v>
      </c>
      <c r="I12" s="86">
        <v>82.555999999999997</v>
      </c>
      <c r="J12" s="85">
        <v>75.084000000000003</v>
      </c>
      <c r="K12" s="1"/>
      <c r="L12" s="1"/>
      <c r="M12" s="1"/>
      <c r="N12" s="1"/>
      <c r="O12" s="1"/>
      <c r="P12" s="4"/>
      <c r="Q12" s="4"/>
      <c r="R12" s="4"/>
      <c r="S12" s="18"/>
      <c r="T12" s="23"/>
      <c r="U12" s="18"/>
      <c r="V12" s="15"/>
      <c r="W12" s="4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7"/>
      <c r="AN12" s="7"/>
      <c r="AO12" s="7"/>
    </row>
    <row r="13" spans="1:51" s="3" customFormat="1" ht="37.5" customHeight="1">
      <c r="A13" s="39" t="s">
        <v>5</v>
      </c>
      <c r="B13" s="83">
        <v>447</v>
      </c>
      <c r="C13" s="84">
        <v>538</v>
      </c>
      <c r="D13" s="85">
        <v>533</v>
      </c>
      <c r="E13" s="83">
        <v>108</v>
      </c>
      <c r="F13" s="84">
        <v>121</v>
      </c>
      <c r="G13" s="85">
        <v>166.5</v>
      </c>
      <c r="H13" s="83">
        <v>43.292000000000002</v>
      </c>
      <c r="I13" s="86">
        <v>59.351999999999997</v>
      </c>
      <c r="J13" s="85">
        <v>56.131999999999998</v>
      </c>
      <c r="K13" s="1"/>
      <c r="L13" s="1"/>
      <c r="M13" s="1"/>
      <c r="N13" s="1"/>
      <c r="O13" s="1"/>
      <c r="P13" s="4"/>
      <c r="Q13" s="4"/>
      <c r="R13" s="4"/>
      <c r="S13" s="18"/>
      <c r="T13" s="23"/>
      <c r="U13" s="18"/>
      <c r="V13" s="15"/>
      <c r="W13" s="4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7"/>
      <c r="AR13" s="7"/>
    </row>
    <row r="14" spans="1:51" s="3" customFormat="1" ht="37.5" customHeight="1">
      <c r="A14" s="39" t="s">
        <v>6</v>
      </c>
      <c r="B14" s="83">
        <v>637</v>
      </c>
      <c r="C14" s="84">
        <v>754</v>
      </c>
      <c r="D14" s="85">
        <v>638</v>
      </c>
      <c r="E14" s="83">
        <v>249.7</v>
      </c>
      <c r="F14" s="84">
        <v>242.6</v>
      </c>
      <c r="G14" s="85">
        <v>272.7</v>
      </c>
      <c r="H14" s="83">
        <v>45.252000000000002</v>
      </c>
      <c r="I14" s="86">
        <v>45.131999999999998</v>
      </c>
      <c r="J14" s="85">
        <v>45.856000000000002</v>
      </c>
      <c r="K14" s="1"/>
      <c r="L14" s="1"/>
      <c r="M14" s="1"/>
      <c r="N14" s="1"/>
      <c r="O14" s="1"/>
      <c r="P14" s="4"/>
      <c r="Q14" s="4"/>
      <c r="R14" s="4"/>
      <c r="S14" s="18"/>
      <c r="T14" s="23"/>
      <c r="U14" s="18"/>
      <c r="V14" s="14"/>
      <c r="W14" s="4"/>
      <c r="X14" s="5"/>
      <c r="Y14" s="5"/>
      <c r="Z14" s="5"/>
      <c r="AA14" s="4"/>
      <c r="AB14" s="4"/>
      <c r="AC14" s="4"/>
      <c r="AD14" s="6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1"/>
      <c r="AQ14" s="7"/>
      <c r="AR14" s="7"/>
    </row>
    <row r="15" spans="1:51" s="3" customFormat="1" ht="37.5" customHeight="1">
      <c r="A15" s="39" t="s">
        <v>7</v>
      </c>
      <c r="B15" s="83">
        <v>591</v>
      </c>
      <c r="C15" s="84">
        <v>608</v>
      </c>
      <c r="D15" s="85">
        <v>683</v>
      </c>
      <c r="E15" s="83">
        <v>145.9</v>
      </c>
      <c r="F15" s="84">
        <v>181.1</v>
      </c>
      <c r="G15" s="85">
        <v>202.3</v>
      </c>
      <c r="H15" s="83">
        <v>41.06</v>
      </c>
      <c r="I15" s="86">
        <v>40.667999999999999</v>
      </c>
      <c r="J15" s="85">
        <v>46.368000000000002</v>
      </c>
      <c r="K15" s="1"/>
      <c r="L15" s="1"/>
      <c r="M15" s="1"/>
      <c r="N15" s="1"/>
      <c r="O15" s="1"/>
      <c r="P15" s="4"/>
      <c r="Q15" s="4"/>
      <c r="R15" s="4"/>
      <c r="S15" s="18"/>
      <c r="T15" s="23"/>
      <c r="U15" s="18"/>
      <c r="V15" s="15"/>
      <c r="W15" s="4"/>
      <c r="X15" s="5"/>
      <c r="Y15" s="5"/>
      <c r="Z15" s="5"/>
      <c r="AA15" s="4"/>
      <c r="AB15" s="4"/>
      <c r="AC15" s="4"/>
      <c r="AD15" s="6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7"/>
      <c r="AR15" s="7"/>
    </row>
    <row r="16" spans="1:51" s="3" customFormat="1" ht="37.5" customHeight="1">
      <c r="A16" s="39" t="s">
        <v>8</v>
      </c>
      <c r="B16" s="83">
        <v>348</v>
      </c>
      <c r="C16" s="84">
        <v>379</v>
      </c>
      <c r="D16" s="85">
        <v>396</v>
      </c>
      <c r="E16" s="83">
        <v>37</v>
      </c>
      <c r="F16" s="84">
        <v>39.299999999999997</v>
      </c>
      <c r="G16" s="85">
        <v>60.6</v>
      </c>
      <c r="H16" s="83">
        <v>17.888000000000002</v>
      </c>
      <c r="I16" s="86">
        <v>17.832000000000001</v>
      </c>
      <c r="J16" s="85">
        <v>24.808</v>
      </c>
      <c r="K16" s="1"/>
      <c r="L16" s="1"/>
      <c r="M16" s="1"/>
      <c r="N16" s="1"/>
      <c r="O16" s="1"/>
      <c r="P16" s="4"/>
      <c r="Q16" s="4"/>
      <c r="R16" s="4"/>
      <c r="S16" s="18"/>
      <c r="T16" s="23"/>
      <c r="U16" s="18"/>
      <c r="V16" s="15"/>
      <c r="W16" s="4"/>
      <c r="X16" s="5"/>
      <c r="Y16" s="5"/>
      <c r="Z16" s="5"/>
      <c r="AA16" s="4"/>
      <c r="AB16" s="4"/>
      <c r="AC16" s="4"/>
      <c r="AD16" s="6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1"/>
      <c r="AT16" s="1"/>
      <c r="AU16" s="1"/>
      <c r="AV16" s="1"/>
      <c r="AW16" s="1"/>
      <c r="AX16" s="1"/>
      <c r="AY16" s="1"/>
    </row>
    <row r="17" spans="1:52" s="3" customFormat="1" ht="37.5" customHeight="1">
      <c r="A17" s="39" t="s">
        <v>9</v>
      </c>
      <c r="B17" s="83">
        <v>425</v>
      </c>
      <c r="C17" s="84">
        <v>379</v>
      </c>
      <c r="D17" s="85">
        <v>341</v>
      </c>
      <c r="E17" s="83">
        <v>41</v>
      </c>
      <c r="F17" s="84">
        <v>43.1</v>
      </c>
      <c r="G17" s="85">
        <v>52.5</v>
      </c>
      <c r="H17" s="83">
        <v>24.263999999999999</v>
      </c>
      <c r="I17" s="86">
        <v>23.652000000000001</v>
      </c>
      <c r="J17" s="85">
        <v>26.648</v>
      </c>
      <c r="K17" s="1"/>
      <c r="L17" s="1"/>
      <c r="M17" s="1"/>
      <c r="N17" s="1"/>
      <c r="O17" s="1"/>
      <c r="P17" s="4"/>
      <c r="Q17" s="4"/>
      <c r="R17" s="4"/>
      <c r="S17" s="18"/>
      <c r="T17" s="23"/>
      <c r="U17" s="18"/>
      <c r="V17" s="15"/>
      <c r="W17" s="4"/>
      <c r="X17" s="5"/>
      <c r="Y17" s="5"/>
      <c r="Z17" s="5"/>
      <c r="AA17" s="4"/>
      <c r="AB17" s="4"/>
      <c r="AC17" s="4"/>
      <c r="AD17" s="6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1"/>
      <c r="AT17" s="1"/>
      <c r="AU17" s="1"/>
      <c r="AV17" s="1"/>
      <c r="AW17" s="1"/>
      <c r="AX17" s="1"/>
      <c r="AY17" s="1"/>
      <c r="AZ17" s="1"/>
    </row>
    <row r="18" spans="1:52" s="3" customFormat="1" ht="37.5" customHeight="1">
      <c r="A18" s="39" t="s">
        <v>10</v>
      </c>
      <c r="B18" s="83">
        <v>443</v>
      </c>
      <c r="C18" s="84">
        <v>507</v>
      </c>
      <c r="D18" s="85">
        <v>508</v>
      </c>
      <c r="E18" s="83">
        <v>48.2</v>
      </c>
      <c r="F18" s="84">
        <v>61</v>
      </c>
      <c r="G18" s="85">
        <v>104.5</v>
      </c>
      <c r="H18" s="83">
        <v>24.815999999999999</v>
      </c>
      <c r="I18" s="86">
        <v>29.86</v>
      </c>
      <c r="J18" s="85">
        <v>44.268000000000001</v>
      </c>
      <c r="K18" s="1"/>
      <c r="L18" s="1"/>
      <c r="M18" s="1"/>
      <c r="N18" s="1"/>
      <c r="O18" s="1"/>
      <c r="P18" s="4"/>
      <c r="Q18" s="4"/>
      <c r="R18" s="4"/>
      <c r="S18" s="18"/>
      <c r="T18" s="23"/>
      <c r="U18" s="18"/>
      <c r="V18" s="14"/>
      <c r="W18" s="4"/>
      <c r="X18" s="5"/>
      <c r="Y18" s="5"/>
      <c r="Z18" s="5"/>
      <c r="AA18" s="4"/>
      <c r="AB18" s="4"/>
      <c r="AC18" s="4"/>
      <c r="AD18" s="6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1"/>
      <c r="AT18" s="1"/>
      <c r="AU18" s="1"/>
      <c r="AV18" s="1"/>
      <c r="AW18" s="1"/>
      <c r="AX18" s="1"/>
      <c r="AY18" s="1"/>
      <c r="AZ18" s="1"/>
    </row>
    <row r="19" spans="1:52" s="3" customFormat="1" ht="37.5" customHeight="1">
      <c r="A19" s="40" t="s">
        <v>11</v>
      </c>
      <c r="B19" s="87">
        <v>456</v>
      </c>
      <c r="C19" s="88">
        <v>504</v>
      </c>
      <c r="D19" s="89">
        <v>542</v>
      </c>
      <c r="E19" s="87">
        <v>137.30000000000001</v>
      </c>
      <c r="F19" s="88">
        <v>192.1</v>
      </c>
      <c r="G19" s="89">
        <v>186.8</v>
      </c>
      <c r="H19" s="87">
        <v>32.26</v>
      </c>
      <c r="I19" s="90">
        <v>51.216000000000001</v>
      </c>
      <c r="J19" s="89">
        <v>33.636000000000003</v>
      </c>
      <c r="K19" s="1"/>
      <c r="L19" s="1"/>
      <c r="M19" s="1"/>
      <c r="N19" s="1"/>
      <c r="O19" s="1"/>
      <c r="P19" s="4"/>
      <c r="Q19" s="4"/>
      <c r="R19" s="4"/>
      <c r="S19" s="16"/>
      <c r="T19" s="23"/>
      <c r="U19" s="16"/>
      <c r="V19" s="16"/>
      <c r="W19" s="4"/>
      <c r="X19" s="5"/>
      <c r="Y19" s="5"/>
      <c r="Z19" s="4"/>
      <c r="AA19" s="4"/>
      <c r="AB19" s="4"/>
      <c r="AC19" s="4"/>
      <c r="AD19" s="6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1"/>
      <c r="AT19" s="1"/>
      <c r="AU19" s="1"/>
      <c r="AV19" s="1"/>
      <c r="AW19" s="1"/>
      <c r="AX19" s="1"/>
      <c r="AY19" s="1"/>
      <c r="AZ19" s="1"/>
    </row>
    <row r="20" spans="1:52" ht="37.5" customHeight="1">
      <c r="A20" s="27" t="s">
        <v>12</v>
      </c>
      <c r="B20" s="91">
        <f t="shared" ref="B20" si="0">SUM(B8:B19)</f>
        <v>6894</v>
      </c>
      <c r="C20" s="92">
        <f>SUM(C8:C19)</f>
        <v>7263</v>
      </c>
      <c r="D20" s="93">
        <f t="shared" ref="D20" si="1">SUM(D8:D19)</f>
        <v>5941</v>
      </c>
      <c r="E20" s="94">
        <f t="shared" ref="E20" si="2">SUM(E8:E19)</f>
        <v>1750.5000000000002</v>
      </c>
      <c r="F20" s="92">
        <f t="shared" ref="F20:I20" si="3">SUM(F8:F19)</f>
        <v>2197.9999999999995</v>
      </c>
      <c r="G20" s="93">
        <f t="shared" si="3"/>
        <v>1733.2999999999997</v>
      </c>
      <c r="H20" s="94">
        <f t="shared" ref="H20" si="4">SUM(H8:H19)</f>
        <v>656.95600000000013</v>
      </c>
      <c r="I20" s="95">
        <f t="shared" si="3"/>
        <v>683.24</v>
      </c>
      <c r="J20" s="96">
        <f>SUM(J8:J19)</f>
        <v>547.4</v>
      </c>
      <c r="P20" s="4"/>
      <c r="Q20" s="4"/>
      <c r="R20" s="4"/>
      <c r="S20" s="12"/>
      <c r="T20" s="24"/>
      <c r="U20" s="12"/>
      <c r="V20" s="12"/>
      <c r="W20" s="4"/>
      <c r="X20" s="4"/>
      <c r="Y20" s="4"/>
      <c r="Z20" s="4"/>
      <c r="AB20" s="4"/>
      <c r="AD20" s="6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52" ht="45" customHeight="1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P21" s="4"/>
      <c r="Q21" s="4"/>
      <c r="R21" s="4"/>
      <c r="S21" s="4"/>
      <c r="T21" s="4"/>
      <c r="U21" s="4"/>
      <c r="V21" s="4"/>
      <c r="W21" s="4"/>
      <c r="X21" s="4"/>
      <c r="Y21" s="12"/>
      <c r="Z21" s="24"/>
      <c r="AA21" s="12"/>
      <c r="AB21" s="12"/>
      <c r="AE21" s="4"/>
      <c r="AF21" s="4"/>
      <c r="AG21" s="4"/>
      <c r="AH21" s="4"/>
      <c r="AI21" s="4"/>
      <c r="AJ21" s="6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2" ht="20.25" customHeight="1"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E22" s="4"/>
      <c r="AF22" s="4"/>
      <c r="AG22" s="4"/>
      <c r="AH22" s="4"/>
      <c r="AI22" s="4"/>
      <c r="AJ22" s="4"/>
      <c r="AK22" s="4"/>
      <c r="AL22" s="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20.25" customHeight="1"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E23" s="4"/>
      <c r="AF23" s="4"/>
      <c r="AG23" s="4"/>
      <c r="AH23" s="4"/>
      <c r="AI23" s="4"/>
      <c r="AJ23" s="4"/>
      <c r="AK23" s="4"/>
      <c r="AL23" s="6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ht="20.25" customHeight="1"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ht="20.25" customHeight="1"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20.25" customHeight="1"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27.75" customHeight="1"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E27" s="4"/>
      <c r="AF27" s="4"/>
      <c r="AG27" s="4"/>
      <c r="AH27" s="4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4"/>
      <c r="AV27" s="4"/>
      <c r="AW27" s="4"/>
      <c r="AX27" s="4"/>
      <c r="AY27" s="4"/>
      <c r="AZ27" s="4"/>
    </row>
    <row r="28" spans="1:52" ht="27.75" customHeight="1"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5"/>
      <c r="AV28" s="4"/>
      <c r="AW28" s="4"/>
      <c r="AX28" s="4"/>
      <c r="AY28" s="4"/>
      <c r="AZ28" s="4"/>
    </row>
    <row r="29" spans="1:52" ht="27.75" customHeight="1"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5"/>
      <c r="AV29" s="4"/>
      <c r="AW29" s="4"/>
      <c r="AX29" s="4"/>
      <c r="AY29" s="4"/>
      <c r="AZ29" s="4"/>
    </row>
    <row r="30" spans="1:52" ht="27.75" customHeight="1"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ht="27.75" customHeight="1"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ht="27.75" customHeight="1"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6:46" ht="27.75" customHeight="1"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6:46" ht="27.75" customHeight="1"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6:46" ht="27.75" customHeight="1"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6:46" ht="27.75" customHeight="1"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6:46" ht="27.75" customHeight="1"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6:46" ht="27.75" customHeight="1"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6:46"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6:46"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6:46"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6:46"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E42" s="4"/>
      <c r="AF42" s="4"/>
      <c r="AG42" s="4"/>
      <c r="AH42" s="7"/>
      <c r="AI42" s="4"/>
      <c r="AJ42" s="4"/>
      <c r="AK42" s="4"/>
      <c r="AL42" s="4"/>
      <c r="AM42" s="4"/>
      <c r="AN42" s="4"/>
      <c r="AO42" s="4"/>
    </row>
    <row r="43" spans="16:46"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E43" s="4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3"/>
      <c r="AQ43" s="3"/>
      <c r="AR43" s="3"/>
      <c r="AS43" s="3"/>
      <c r="AT43" s="3"/>
    </row>
    <row r="44" spans="16:46"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3"/>
      <c r="AQ44" s="3"/>
      <c r="AR44" s="3"/>
      <c r="AS44" s="3"/>
      <c r="AT44" s="3"/>
    </row>
    <row r="45" spans="16:46"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3"/>
      <c r="AQ45" s="3"/>
      <c r="AR45" s="3"/>
      <c r="AS45" s="3"/>
      <c r="AT45" s="3"/>
    </row>
    <row r="46" spans="16:46"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3"/>
      <c r="AQ46" s="3"/>
      <c r="AR46" s="3"/>
      <c r="AS46" s="3"/>
      <c r="AT46" s="3"/>
    </row>
    <row r="47" spans="16:46"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3"/>
      <c r="AQ47" s="3"/>
      <c r="AR47" s="3"/>
      <c r="AS47" s="3"/>
      <c r="AT47" s="3"/>
    </row>
    <row r="48" spans="16:46"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27:46"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27:46"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27:46"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27:46"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27:46"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27:46">
      <c r="AE54" s="3"/>
      <c r="AF54" s="3"/>
      <c r="AG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27:46">
      <c r="AE55" s="3"/>
    </row>
    <row r="57" spans="27:46" ht="9.75" customHeight="1"/>
    <row r="58" spans="27:46">
      <c r="AA58" s="1"/>
      <c r="AB58" s="1"/>
      <c r="AC58" s="1"/>
      <c r="AD58" s="1"/>
    </row>
  </sheetData>
  <mergeCells count="8">
    <mergeCell ref="A2:J3"/>
    <mergeCell ref="U5:V5"/>
    <mergeCell ref="W5:X5"/>
    <mergeCell ref="Y5:Z5"/>
    <mergeCell ref="B6:D6"/>
    <mergeCell ref="E6:G6"/>
    <mergeCell ref="H6:J6"/>
    <mergeCell ref="H4:J4"/>
  </mergeCells>
  <phoneticPr fontId="1"/>
  <printOptions horizontalCentered="1"/>
  <pageMargins left="0.7" right="0.7" top="0.75" bottom="0.75" header="0.3" footer="0.3"/>
  <pageSetup paperSize="9" scale="54" orientation="landscape" r:id="rId1"/>
  <rowBreaks count="1" manualBreakCount="1">
    <brk id="2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29"/>
  <sheetViews>
    <sheetView zoomScale="85" zoomScaleNormal="85" zoomScalePageLayoutView="115" workbookViewId="0">
      <selection activeCell="N13" sqref="N13"/>
    </sheetView>
  </sheetViews>
  <sheetFormatPr defaultRowHeight="13.5"/>
  <cols>
    <col min="1" max="1" width="10.5" customWidth="1"/>
    <col min="2" max="2" width="10" bestFit="1" customWidth="1"/>
    <col min="28" max="29" width="8.875" customWidth="1"/>
  </cols>
  <sheetData>
    <row r="1" spans="1:29" s="1" customFormat="1" ht="35.25" customHeight="1">
      <c r="AA1" s="4"/>
      <c r="AB1" s="19"/>
      <c r="AC1" s="4"/>
    </row>
    <row r="2" spans="1:29" s="1" customFormat="1" ht="18.75">
      <c r="A2" s="119" t="s">
        <v>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</row>
    <row r="3" spans="1:29" s="1" customFormat="1" ht="28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7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9"/>
      <c r="W3" s="109"/>
      <c r="X3" s="108"/>
      <c r="Y3" s="108"/>
      <c r="Z3" s="109"/>
      <c r="AA3" s="110"/>
      <c r="AB3" s="111"/>
      <c r="AC3" s="110"/>
    </row>
    <row r="4" spans="1:29" ht="14.25">
      <c r="A4" s="41" t="s">
        <v>23</v>
      </c>
      <c r="Z4" s="120" t="s">
        <v>28</v>
      </c>
      <c r="AA4" s="120"/>
      <c r="AB4" s="120" t="s">
        <v>29</v>
      </c>
      <c r="AC4" s="120"/>
    </row>
    <row r="5" spans="1:29">
      <c r="A5" s="125"/>
      <c r="B5" s="121" t="s">
        <v>30</v>
      </c>
      <c r="C5" s="124"/>
      <c r="D5" s="121" t="s">
        <v>31</v>
      </c>
      <c r="E5" s="124"/>
      <c r="F5" s="121" t="s">
        <v>32</v>
      </c>
      <c r="G5" s="124"/>
      <c r="H5" s="121" t="s">
        <v>33</v>
      </c>
      <c r="I5" s="124"/>
      <c r="J5" s="121" t="s">
        <v>34</v>
      </c>
      <c r="K5" s="124"/>
      <c r="L5" s="121" t="s">
        <v>35</v>
      </c>
      <c r="M5" s="124"/>
      <c r="N5" s="121" t="s">
        <v>36</v>
      </c>
      <c r="O5" s="124"/>
      <c r="P5" s="121" t="s">
        <v>37</v>
      </c>
      <c r="Q5" s="124"/>
      <c r="R5" s="121" t="s">
        <v>38</v>
      </c>
      <c r="S5" s="124"/>
      <c r="T5" s="121" t="s">
        <v>39</v>
      </c>
      <c r="U5" s="124"/>
      <c r="V5" s="121" t="s">
        <v>40</v>
      </c>
      <c r="W5" s="124"/>
      <c r="X5" s="121" t="s">
        <v>41</v>
      </c>
      <c r="Y5" s="124"/>
      <c r="Z5" s="121" t="s">
        <v>42</v>
      </c>
      <c r="AA5" s="122"/>
      <c r="AB5" s="123" t="s">
        <v>52</v>
      </c>
      <c r="AC5" s="124"/>
    </row>
    <row r="6" spans="1:29">
      <c r="A6" s="126"/>
      <c r="B6" s="97" t="s">
        <v>15</v>
      </c>
      <c r="C6" s="43" t="s">
        <v>16</v>
      </c>
      <c r="D6" s="97" t="s">
        <v>15</v>
      </c>
      <c r="E6" s="43" t="s">
        <v>16</v>
      </c>
      <c r="F6" s="97" t="s">
        <v>15</v>
      </c>
      <c r="G6" s="43" t="s">
        <v>16</v>
      </c>
      <c r="H6" s="97" t="s">
        <v>15</v>
      </c>
      <c r="I6" s="43" t="s">
        <v>16</v>
      </c>
      <c r="J6" s="97" t="s">
        <v>15</v>
      </c>
      <c r="K6" s="43" t="s">
        <v>16</v>
      </c>
      <c r="L6" s="97" t="s">
        <v>15</v>
      </c>
      <c r="M6" s="43" t="s">
        <v>16</v>
      </c>
      <c r="N6" s="97" t="s">
        <v>15</v>
      </c>
      <c r="O6" s="43" t="s">
        <v>16</v>
      </c>
      <c r="P6" s="97" t="s">
        <v>15</v>
      </c>
      <c r="Q6" s="43" t="s">
        <v>16</v>
      </c>
      <c r="R6" s="97" t="s">
        <v>15</v>
      </c>
      <c r="S6" s="43" t="s">
        <v>16</v>
      </c>
      <c r="T6" s="97" t="s">
        <v>15</v>
      </c>
      <c r="U6" s="43" t="s">
        <v>16</v>
      </c>
      <c r="V6" s="97" t="s">
        <v>15</v>
      </c>
      <c r="W6" s="43" t="s">
        <v>16</v>
      </c>
      <c r="X6" s="97" t="s">
        <v>15</v>
      </c>
      <c r="Y6" s="43" t="s">
        <v>16</v>
      </c>
      <c r="Z6" s="97" t="s">
        <v>15</v>
      </c>
      <c r="AA6" s="44" t="s">
        <v>16</v>
      </c>
      <c r="AB6" s="45" t="s">
        <v>15</v>
      </c>
      <c r="AC6" s="43" t="s">
        <v>16</v>
      </c>
    </row>
    <row r="7" spans="1:29">
      <c r="A7" s="46" t="s">
        <v>17</v>
      </c>
      <c r="B7" s="104">
        <v>14954</v>
      </c>
      <c r="C7" s="52">
        <v>12535</v>
      </c>
      <c r="D7" s="104">
        <v>14767</v>
      </c>
      <c r="E7" s="52">
        <v>13849</v>
      </c>
      <c r="F7" s="104">
        <v>11414</v>
      </c>
      <c r="G7" s="52">
        <v>7450</v>
      </c>
      <c r="H7" s="104">
        <v>16281</v>
      </c>
      <c r="I7" s="52">
        <v>10637</v>
      </c>
      <c r="J7" s="104">
        <v>21768</v>
      </c>
      <c r="K7" s="52">
        <v>9303</v>
      </c>
      <c r="L7" s="104">
        <v>7990</v>
      </c>
      <c r="M7" s="52">
        <v>9995</v>
      </c>
      <c r="N7" s="104">
        <v>14108</v>
      </c>
      <c r="O7" s="52">
        <v>9339</v>
      </c>
      <c r="P7" s="104">
        <v>12928</v>
      </c>
      <c r="Q7" s="52">
        <v>9796</v>
      </c>
      <c r="R7" s="104">
        <v>8750</v>
      </c>
      <c r="S7" s="52">
        <v>6241</v>
      </c>
      <c r="T7" s="104">
        <v>8185</v>
      </c>
      <c r="U7" s="52">
        <v>6954</v>
      </c>
      <c r="V7" s="104">
        <v>9530</v>
      </c>
      <c r="W7" s="52">
        <v>8084</v>
      </c>
      <c r="X7" s="104">
        <v>10228</v>
      </c>
      <c r="Y7" s="52">
        <v>10459</v>
      </c>
      <c r="Z7" s="98">
        <f>B7+D7+F7+H7+J7+L7+N7+P7+R7+T7+V7+X7</f>
        <v>150903</v>
      </c>
      <c r="AA7" s="102">
        <f>C7+E7+G7+I7+K7+M7+O7+Q7+S7+U7+W7+Y7</f>
        <v>114642</v>
      </c>
      <c r="AB7" s="54">
        <v>88872940</v>
      </c>
      <c r="AC7" s="55">
        <v>68274900</v>
      </c>
    </row>
    <row r="8" spans="1:29">
      <c r="A8" s="47" t="s">
        <v>44</v>
      </c>
      <c r="B8" s="99">
        <v>11875</v>
      </c>
      <c r="C8" s="57">
        <v>16751</v>
      </c>
      <c r="D8" s="99">
        <v>12953</v>
      </c>
      <c r="E8" s="57">
        <v>18545</v>
      </c>
      <c r="F8" s="99">
        <v>11141</v>
      </c>
      <c r="G8" s="57">
        <v>7941</v>
      </c>
      <c r="H8" s="99">
        <v>14683</v>
      </c>
      <c r="I8" s="57">
        <v>7983</v>
      </c>
      <c r="J8" s="99">
        <v>19239</v>
      </c>
      <c r="K8" s="57">
        <v>11585</v>
      </c>
      <c r="L8" s="99">
        <v>12909</v>
      </c>
      <c r="M8" s="57">
        <v>8085</v>
      </c>
      <c r="N8" s="99">
        <v>15230</v>
      </c>
      <c r="O8" s="57">
        <v>6362</v>
      </c>
      <c r="P8" s="99">
        <v>13677</v>
      </c>
      <c r="Q8" s="57">
        <v>11633</v>
      </c>
      <c r="R8" s="99">
        <v>9111</v>
      </c>
      <c r="S8" s="57">
        <v>6394</v>
      </c>
      <c r="T8" s="99">
        <v>10265</v>
      </c>
      <c r="U8" s="57">
        <v>6250</v>
      </c>
      <c r="V8" s="99">
        <v>13157</v>
      </c>
      <c r="W8" s="57">
        <v>7040</v>
      </c>
      <c r="X8" s="99">
        <v>17474</v>
      </c>
      <c r="Y8" s="57">
        <v>9223</v>
      </c>
      <c r="Z8" s="99">
        <f t="shared" ref="Z8:Z9" si="0">B8+D8+F8+H8+J8+L8+N8+P8+R8+T8+V8+X8</f>
        <v>161714</v>
      </c>
      <c r="AA8" s="58">
        <f t="shared" ref="AA8:AA9" si="1">C8+E8+G8+I8+K8+M8+O8+Q8+S8+U8+W8+Y8</f>
        <v>117792</v>
      </c>
      <c r="AB8" s="59">
        <v>93719370</v>
      </c>
      <c r="AC8" s="60">
        <v>70959480</v>
      </c>
    </row>
    <row r="9" spans="1:29">
      <c r="A9" s="48" t="s">
        <v>26</v>
      </c>
      <c r="B9" s="105">
        <v>11950</v>
      </c>
      <c r="C9" s="62">
        <v>7183</v>
      </c>
      <c r="D9" s="105">
        <v>9410</v>
      </c>
      <c r="E9" s="62">
        <v>5783</v>
      </c>
      <c r="F9" s="105">
        <v>11122</v>
      </c>
      <c r="G9" s="62">
        <v>6112</v>
      </c>
      <c r="H9" s="105">
        <v>10031</v>
      </c>
      <c r="I9" s="62">
        <v>7416</v>
      </c>
      <c r="J9" s="105">
        <v>18775</v>
      </c>
      <c r="K9" s="62">
        <v>13964</v>
      </c>
      <c r="L9" s="105">
        <v>10899</v>
      </c>
      <c r="M9" s="62">
        <v>11090</v>
      </c>
      <c r="N9" s="105">
        <v>15118</v>
      </c>
      <c r="O9" s="62">
        <v>7625</v>
      </c>
      <c r="P9" s="105">
        <v>16907</v>
      </c>
      <c r="Q9" s="62">
        <v>12436</v>
      </c>
      <c r="R9" s="105">
        <v>10725</v>
      </c>
      <c r="S9" s="62">
        <v>7314</v>
      </c>
      <c r="T9" s="105">
        <v>9497</v>
      </c>
      <c r="U9" s="62">
        <v>7181</v>
      </c>
      <c r="V9" s="105">
        <v>15951</v>
      </c>
      <c r="W9" s="62">
        <v>11534</v>
      </c>
      <c r="X9" s="105">
        <v>17242</v>
      </c>
      <c r="Y9" s="62">
        <v>9001</v>
      </c>
      <c r="Z9" s="100">
        <f t="shared" si="0"/>
        <v>157627</v>
      </c>
      <c r="AA9" s="103">
        <f t="shared" si="1"/>
        <v>106639</v>
      </c>
      <c r="AB9" s="63">
        <v>87582070</v>
      </c>
      <c r="AC9" s="64">
        <v>57499800</v>
      </c>
    </row>
    <row r="10" spans="1:29">
      <c r="A10" s="49" t="s">
        <v>18</v>
      </c>
      <c r="B10" s="101">
        <f>AVERAGE(B7:B9)</f>
        <v>12926.333333333334</v>
      </c>
      <c r="C10" s="66">
        <f t="shared" ref="C10:AC10" si="2">AVERAGE(C7:C9)</f>
        <v>12156.333333333334</v>
      </c>
      <c r="D10" s="101">
        <f t="shared" si="2"/>
        <v>12376.666666666666</v>
      </c>
      <c r="E10" s="66">
        <f t="shared" si="2"/>
        <v>12725.666666666666</v>
      </c>
      <c r="F10" s="101">
        <f t="shared" si="2"/>
        <v>11225.666666666666</v>
      </c>
      <c r="G10" s="66">
        <f t="shared" si="2"/>
        <v>7167.666666666667</v>
      </c>
      <c r="H10" s="101">
        <f t="shared" si="2"/>
        <v>13665</v>
      </c>
      <c r="I10" s="66">
        <f t="shared" si="2"/>
        <v>8678.6666666666661</v>
      </c>
      <c r="J10" s="101">
        <f t="shared" si="2"/>
        <v>19927.333333333332</v>
      </c>
      <c r="K10" s="66">
        <f t="shared" si="2"/>
        <v>11617.333333333334</v>
      </c>
      <c r="L10" s="101">
        <f t="shared" si="2"/>
        <v>10599.333333333334</v>
      </c>
      <c r="M10" s="66">
        <f t="shared" si="2"/>
        <v>9723.3333333333339</v>
      </c>
      <c r="N10" s="101">
        <f t="shared" si="2"/>
        <v>14818.666666666666</v>
      </c>
      <c r="O10" s="66">
        <f t="shared" si="2"/>
        <v>7775.333333333333</v>
      </c>
      <c r="P10" s="101">
        <f t="shared" si="2"/>
        <v>14504</v>
      </c>
      <c r="Q10" s="66">
        <f t="shared" si="2"/>
        <v>11288.333333333334</v>
      </c>
      <c r="R10" s="101">
        <f t="shared" si="2"/>
        <v>9528.6666666666661</v>
      </c>
      <c r="S10" s="66">
        <f t="shared" si="2"/>
        <v>6649.666666666667</v>
      </c>
      <c r="T10" s="101">
        <f t="shared" si="2"/>
        <v>9315.6666666666661</v>
      </c>
      <c r="U10" s="66">
        <f t="shared" si="2"/>
        <v>6795</v>
      </c>
      <c r="V10" s="101">
        <f t="shared" si="2"/>
        <v>12879.333333333334</v>
      </c>
      <c r="W10" s="66">
        <f t="shared" si="2"/>
        <v>8886</v>
      </c>
      <c r="X10" s="101">
        <f t="shared" si="2"/>
        <v>14981.333333333334</v>
      </c>
      <c r="Y10" s="66">
        <f t="shared" si="2"/>
        <v>9561</v>
      </c>
      <c r="Z10" s="101">
        <f t="shared" si="2"/>
        <v>156748</v>
      </c>
      <c r="AA10" s="67">
        <f t="shared" si="2"/>
        <v>113024.33333333333</v>
      </c>
      <c r="AB10" s="68">
        <f t="shared" si="2"/>
        <v>90058126.666666672</v>
      </c>
      <c r="AC10" s="70">
        <f t="shared" si="2"/>
        <v>65578060</v>
      </c>
    </row>
    <row r="11" spans="1:29">
      <c r="A11" s="50" t="s">
        <v>43</v>
      </c>
    </row>
    <row r="13" spans="1:29" ht="14.25">
      <c r="A13" s="41" t="s">
        <v>24</v>
      </c>
      <c r="Z13" s="120" t="s">
        <v>28</v>
      </c>
      <c r="AA13" s="120"/>
      <c r="AB13" s="120" t="s">
        <v>29</v>
      </c>
      <c r="AC13" s="120"/>
    </row>
    <row r="14" spans="1:29" ht="13.5" customHeight="1">
      <c r="A14" s="125"/>
      <c r="B14" s="121" t="s">
        <v>30</v>
      </c>
      <c r="C14" s="124"/>
      <c r="D14" s="121" t="s">
        <v>31</v>
      </c>
      <c r="E14" s="124"/>
      <c r="F14" s="121" t="s">
        <v>32</v>
      </c>
      <c r="G14" s="124"/>
      <c r="H14" s="121" t="s">
        <v>33</v>
      </c>
      <c r="I14" s="124"/>
      <c r="J14" s="121" t="s">
        <v>34</v>
      </c>
      <c r="K14" s="124"/>
      <c r="L14" s="121" t="s">
        <v>35</v>
      </c>
      <c r="M14" s="124"/>
      <c r="N14" s="121" t="s">
        <v>36</v>
      </c>
      <c r="O14" s="124"/>
      <c r="P14" s="121" t="s">
        <v>37</v>
      </c>
      <c r="Q14" s="124"/>
      <c r="R14" s="121" t="s">
        <v>38</v>
      </c>
      <c r="S14" s="124"/>
      <c r="T14" s="121" t="s">
        <v>39</v>
      </c>
      <c r="U14" s="124"/>
      <c r="V14" s="121" t="s">
        <v>40</v>
      </c>
      <c r="W14" s="124"/>
      <c r="X14" s="121" t="s">
        <v>41</v>
      </c>
      <c r="Y14" s="124"/>
      <c r="Z14" s="121" t="s">
        <v>42</v>
      </c>
      <c r="AA14" s="122"/>
      <c r="AB14" s="123" t="s">
        <v>52</v>
      </c>
      <c r="AC14" s="124"/>
    </row>
    <row r="15" spans="1:29">
      <c r="A15" s="126"/>
      <c r="B15" s="42" t="s">
        <v>15</v>
      </c>
      <c r="C15" s="43" t="s">
        <v>16</v>
      </c>
      <c r="D15" s="42" t="s">
        <v>15</v>
      </c>
      <c r="E15" s="43" t="s">
        <v>16</v>
      </c>
      <c r="F15" s="42" t="s">
        <v>15</v>
      </c>
      <c r="G15" s="43" t="s">
        <v>16</v>
      </c>
      <c r="H15" s="42" t="s">
        <v>15</v>
      </c>
      <c r="I15" s="43" t="s">
        <v>16</v>
      </c>
      <c r="J15" s="42" t="s">
        <v>15</v>
      </c>
      <c r="K15" s="43" t="s">
        <v>16</v>
      </c>
      <c r="L15" s="42" t="s">
        <v>15</v>
      </c>
      <c r="M15" s="43" t="s">
        <v>16</v>
      </c>
      <c r="N15" s="42" t="s">
        <v>15</v>
      </c>
      <c r="O15" s="43" t="s">
        <v>16</v>
      </c>
      <c r="P15" s="42" t="s">
        <v>15</v>
      </c>
      <c r="Q15" s="43" t="s">
        <v>16</v>
      </c>
      <c r="R15" s="42" t="s">
        <v>15</v>
      </c>
      <c r="S15" s="43" t="s">
        <v>16</v>
      </c>
      <c r="T15" s="42" t="s">
        <v>15</v>
      </c>
      <c r="U15" s="43" t="s">
        <v>16</v>
      </c>
      <c r="V15" s="42" t="s">
        <v>15</v>
      </c>
      <c r="W15" s="43" t="s">
        <v>16</v>
      </c>
      <c r="X15" s="42" t="s">
        <v>15</v>
      </c>
      <c r="Y15" s="43" t="s">
        <v>16</v>
      </c>
      <c r="Z15" s="42" t="s">
        <v>15</v>
      </c>
      <c r="AA15" s="44" t="s">
        <v>16</v>
      </c>
      <c r="AB15" s="45" t="s">
        <v>15</v>
      </c>
      <c r="AC15" s="43" t="s">
        <v>16</v>
      </c>
    </row>
    <row r="16" spans="1:29">
      <c r="A16" s="46" t="s">
        <v>17</v>
      </c>
      <c r="B16" s="51">
        <v>6532</v>
      </c>
      <c r="C16" s="52">
        <v>9015</v>
      </c>
      <c r="D16" s="51">
        <v>6124</v>
      </c>
      <c r="E16" s="52">
        <v>9818</v>
      </c>
      <c r="F16" s="51">
        <v>4896</v>
      </c>
      <c r="G16" s="52">
        <v>4803</v>
      </c>
      <c r="H16" s="51">
        <v>5524</v>
      </c>
      <c r="I16" s="52">
        <v>7273</v>
      </c>
      <c r="J16" s="51">
        <v>11274</v>
      </c>
      <c r="K16" s="52">
        <v>7962</v>
      </c>
      <c r="L16" s="51">
        <v>2161</v>
      </c>
      <c r="M16" s="52">
        <v>4845</v>
      </c>
      <c r="N16" s="51">
        <v>4119</v>
      </c>
      <c r="O16" s="52">
        <v>5390</v>
      </c>
      <c r="P16" s="51">
        <v>3704</v>
      </c>
      <c r="Q16" s="52">
        <v>5433</v>
      </c>
      <c r="R16" s="51">
        <v>2038</v>
      </c>
      <c r="S16" s="52">
        <v>2556</v>
      </c>
      <c r="T16" s="51">
        <v>2100</v>
      </c>
      <c r="U16" s="52">
        <v>2940</v>
      </c>
      <c r="V16" s="51">
        <v>2371</v>
      </c>
      <c r="W16" s="52">
        <v>3593</v>
      </c>
      <c r="X16" s="51">
        <v>3465</v>
      </c>
      <c r="Y16" s="52">
        <v>4731</v>
      </c>
      <c r="Z16" s="51">
        <f>SUMIF(B15:Y15,"平日",B16:Y16)</f>
        <v>54308</v>
      </c>
      <c r="AA16" s="53">
        <f>SUMIF(B15:Y15,"休日",B16:Y16)</f>
        <v>68359</v>
      </c>
      <c r="AB16" s="54">
        <v>35213580</v>
      </c>
      <c r="AC16" s="55">
        <v>43097720</v>
      </c>
    </row>
    <row r="17" spans="1:29">
      <c r="A17" s="47" t="s">
        <v>44</v>
      </c>
      <c r="B17" s="56">
        <v>7284</v>
      </c>
      <c r="C17" s="57">
        <v>9189</v>
      </c>
      <c r="D17" s="56">
        <v>6573</v>
      </c>
      <c r="E17" s="57">
        <v>13372</v>
      </c>
      <c r="F17" s="56">
        <v>5994</v>
      </c>
      <c r="G17" s="57">
        <v>5939</v>
      </c>
      <c r="H17" s="56">
        <v>6176</v>
      </c>
      <c r="I17" s="57">
        <v>5862</v>
      </c>
      <c r="J17" s="56">
        <v>10090</v>
      </c>
      <c r="K17" s="57">
        <v>9608</v>
      </c>
      <c r="L17" s="56">
        <v>3044</v>
      </c>
      <c r="M17" s="57">
        <v>4917</v>
      </c>
      <c r="N17" s="56">
        <v>4301</v>
      </c>
      <c r="O17" s="57">
        <v>4760</v>
      </c>
      <c r="P17" s="56">
        <v>3953</v>
      </c>
      <c r="Q17" s="57">
        <v>6367</v>
      </c>
      <c r="R17" s="56">
        <v>2304</v>
      </c>
      <c r="S17" s="57">
        <v>2573</v>
      </c>
      <c r="T17" s="56">
        <v>2147</v>
      </c>
      <c r="U17" s="57">
        <v>3163</v>
      </c>
      <c r="V17" s="56">
        <v>2864</v>
      </c>
      <c r="W17" s="57">
        <v>4716</v>
      </c>
      <c r="X17" s="56">
        <v>6514</v>
      </c>
      <c r="Y17" s="57">
        <v>6108</v>
      </c>
      <c r="Z17" s="56">
        <f>SUMIF(B15:Y15,"平日",B17:Y17)</f>
        <v>61244</v>
      </c>
      <c r="AA17" s="58">
        <f>SUMIF(B15:Y15,"休日",B17:Y18)</f>
        <v>76574</v>
      </c>
      <c r="AB17" s="59">
        <v>37551690</v>
      </c>
      <c r="AC17" s="60">
        <v>51073850</v>
      </c>
    </row>
    <row r="18" spans="1:29">
      <c r="A18" s="48" t="s">
        <v>26</v>
      </c>
      <c r="B18" s="61">
        <v>5518</v>
      </c>
      <c r="C18" s="62">
        <v>4935</v>
      </c>
      <c r="D18" s="61">
        <v>5513</v>
      </c>
      <c r="E18" s="62">
        <v>5080</v>
      </c>
      <c r="F18" s="61">
        <v>4245</v>
      </c>
      <c r="G18" s="62">
        <v>5436</v>
      </c>
      <c r="H18" s="61">
        <v>3315</v>
      </c>
      <c r="I18" s="62">
        <v>4477</v>
      </c>
      <c r="J18" s="61">
        <v>8000</v>
      </c>
      <c r="K18" s="62">
        <v>11613</v>
      </c>
      <c r="L18" s="61">
        <v>3190</v>
      </c>
      <c r="M18" s="62">
        <v>7546</v>
      </c>
      <c r="N18" s="61">
        <v>4505</v>
      </c>
      <c r="O18" s="62">
        <v>6319</v>
      </c>
      <c r="P18" s="61">
        <v>3406</v>
      </c>
      <c r="Q18" s="62">
        <v>9913</v>
      </c>
      <c r="R18" s="61">
        <v>3612</v>
      </c>
      <c r="S18" s="62">
        <v>4406</v>
      </c>
      <c r="T18" s="61">
        <v>3460</v>
      </c>
      <c r="U18" s="62">
        <v>3256</v>
      </c>
      <c r="V18" s="61">
        <v>3491</v>
      </c>
      <c r="W18" s="62">
        <v>10218</v>
      </c>
      <c r="X18" s="61">
        <v>6789</v>
      </c>
      <c r="Y18" s="62">
        <v>6345</v>
      </c>
      <c r="Z18" s="56">
        <f>SUMIF(B15:Y15,"平日",B18:Y18)</f>
        <v>55044</v>
      </c>
      <c r="AA18" s="58">
        <f>SUMIF(B15:Y15,"休日",B18:Y19)</f>
        <v>79544</v>
      </c>
      <c r="AB18" s="63">
        <v>38230590</v>
      </c>
      <c r="AC18" s="64">
        <v>39782470</v>
      </c>
    </row>
    <row r="19" spans="1:29">
      <c r="A19" s="49" t="s">
        <v>18</v>
      </c>
      <c r="B19" s="65">
        <f t="shared" ref="B19:AA19" si="3">AVERAGE(B16:B18)</f>
        <v>6444.666666666667</v>
      </c>
      <c r="C19" s="66">
        <f t="shared" si="3"/>
        <v>7713</v>
      </c>
      <c r="D19" s="65">
        <f t="shared" si="3"/>
        <v>6070</v>
      </c>
      <c r="E19" s="66">
        <f t="shared" si="3"/>
        <v>9423.3333333333339</v>
      </c>
      <c r="F19" s="65">
        <f t="shared" si="3"/>
        <v>5045</v>
      </c>
      <c r="G19" s="66">
        <f t="shared" si="3"/>
        <v>5392.666666666667</v>
      </c>
      <c r="H19" s="65">
        <f t="shared" si="3"/>
        <v>5005</v>
      </c>
      <c r="I19" s="66">
        <f t="shared" si="3"/>
        <v>5870.666666666667</v>
      </c>
      <c r="J19" s="65">
        <f t="shared" si="3"/>
        <v>9788</v>
      </c>
      <c r="K19" s="66">
        <f t="shared" si="3"/>
        <v>9727.6666666666661</v>
      </c>
      <c r="L19" s="65">
        <f t="shared" si="3"/>
        <v>2798.3333333333335</v>
      </c>
      <c r="M19" s="66">
        <f t="shared" si="3"/>
        <v>5769.333333333333</v>
      </c>
      <c r="N19" s="65">
        <f t="shared" si="3"/>
        <v>4308.333333333333</v>
      </c>
      <c r="O19" s="66">
        <f t="shared" si="3"/>
        <v>5489.666666666667</v>
      </c>
      <c r="P19" s="65">
        <f t="shared" si="3"/>
        <v>3687.6666666666665</v>
      </c>
      <c r="Q19" s="66">
        <f t="shared" si="3"/>
        <v>7237.666666666667</v>
      </c>
      <c r="R19" s="65">
        <f t="shared" si="3"/>
        <v>2651.3333333333335</v>
      </c>
      <c r="S19" s="66">
        <f t="shared" si="3"/>
        <v>3178.3333333333335</v>
      </c>
      <c r="T19" s="65">
        <f t="shared" si="3"/>
        <v>2569</v>
      </c>
      <c r="U19" s="66">
        <f t="shared" si="3"/>
        <v>3119.6666666666665</v>
      </c>
      <c r="V19" s="65">
        <f t="shared" si="3"/>
        <v>2908.6666666666665</v>
      </c>
      <c r="W19" s="66">
        <f t="shared" si="3"/>
        <v>6175.666666666667</v>
      </c>
      <c r="X19" s="65">
        <f t="shared" si="3"/>
        <v>5589.333333333333</v>
      </c>
      <c r="Y19" s="66">
        <f t="shared" si="3"/>
        <v>5728</v>
      </c>
      <c r="Z19" s="65">
        <f t="shared" si="3"/>
        <v>56865.333333333336</v>
      </c>
      <c r="AA19" s="67">
        <f t="shared" si="3"/>
        <v>74825.666666666672</v>
      </c>
      <c r="AB19" s="68">
        <f>AVERAGE(AB16:AB18)</f>
        <v>36998620</v>
      </c>
      <c r="AC19" s="69">
        <f>AVERAGE(AC16:AC18)</f>
        <v>44651346.666666664</v>
      </c>
    </row>
    <row r="20" spans="1:29">
      <c r="A20" s="50" t="s">
        <v>19</v>
      </c>
    </row>
    <row r="22" spans="1:29" ht="14.25">
      <c r="A22" s="41" t="s">
        <v>25</v>
      </c>
      <c r="Z22" s="120" t="s">
        <v>28</v>
      </c>
      <c r="AA22" s="120"/>
      <c r="AB22" s="120" t="s">
        <v>29</v>
      </c>
      <c r="AC22" s="120"/>
    </row>
    <row r="23" spans="1:29" ht="13.5" customHeight="1">
      <c r="A23" s="125"/>
      <c r="B23" s="121" t="s">
        <v>30</v>
      </c>
      <c r="C23" s="124"/>
      <c r="D23" s="121" t="s">
        <v>31</v>
      </c>
      <c r="E23" s="124"/>
      <c r="F23" s="121" t="s">
        <v>32</v>
      </c>
      <c r="G23" s="124"/>
      <c r="H23" s="121" t="s">
        <v>33</v>
      </c>
      <c r="I23" s="124"/>
      <c r="J23" s="121" t="s">
        <v>34</v>
      </c>
      <c r="K23" s="124"/>
      <c r="L23" s="121" t="s">
        <v>35</v>
      </c>
      <c r="M23" s="124"/>
      <c r="N23" s="121" t="s">
        <v>36</v>
      </c>
      <c r="O23" s="124"/>
      <c r="P23" s="121" t="s">
        <v>37</v>
      </c>
      <c r="Q23" s="124"/>
      <c r="R23" s="121" t="s">
        <v>38</v>
      </c>
      <c r="S23" s="124"/>
      <c r="T23" s="121" t="s">
        <v>39</v>
      </c>
      <c r="U23" s="124"/>
      <c r="V23" s="121" t="s">
        <v>40</v>
      </c>
      <c r="W23" s="124"/>
      <c r="X23" s="121" t="s">
        <v>41</v>
      </c>
      <c r="Y23" s="124"/>
      <c r="Z23" s="121" t="s">
        <v>42</v>
      </c>
      <c r="AA23" s="122"/>
      <c r="AB23" s="123" t="s">
        <v>52</v>
      </c>
      <c r="AC23" s="124"/>
    </row>
    <row r="24" spans="1:29">
      <c r="A24" s="126"/>
      <c r="B24" s="42" t="s">
        <v>15</v>
      </c>
      <c r="C24" s="43" t="s">
        <v>16</v>
      </c>
      <c r="D24" s="42" t="s">
        <v>15</v>
      </c>
      <c r="E24" s="43" t="s">
        <v>16</v>
      </c>
      <c r="F24" s="42" t="s">
        <v>15</v>
      </c>
      <c r="G24" s="43" t="s">
        <v>16</v>
      </c>
      <c r="H24" s="42" t="s">
        <v>15</v>
      </c>
      <c r="I24" s="43" t="s">
        <v>16</v>
      </c>
      <c r="J24" s="42" t="s">
        <v>15</v>
      </c>
      <c r="K24" s="43" t="s">
        <v>16</v>
      </c>
      <c r="L24" s="42" t="s">
        <v>15</v>
      </c>
      <c r="M24" s="43" t="s">
        <v>16</v>
      </c>
      <c r="N24" s="42" t="s">
        <v>15</v>
      </c>
      <c r="O24" s="43" t="s">
        <v>16</v>
      </c>
      <c r="P24" s="42" t="s">
        <v>15</v>
      </c>
      <c r="Q24" s="43" t="s">
        <v>16</v>
      </c>
      <c r="R24" s="42" t="s">
        <v>15</v>
      </c>
      <c r="S24" s="43" t="s">
        <v>16</v>
      </c>
      <c r="T24" s="42" t="s">
        <v>15</v>
      </c>
      <c r="U24" s="43" t="s">
        <v>16</v>
      </c>
      <c r="V24" s="42" t="s">
        <v>15</v>
      </c>
      <c r="W24" s="43" t="s">
        <v>16</v>
      </c>
      <c r="X24" s="42" t="s">
        <v>15</v>
      </c>
      <c r="Y24" s="43" t="s">
        <v>16</v>
      </c>
      <c r="Z24" s="42" t="s">
        <v>15</v>
      </c>
      <c r="AA24" s="44" t="s">
        <v>16</v>
      </c>
      <c r="AB24" s="45" t="s">
        <v>15</v>
      </c>
      <c r="AC24" s="43" t="s">
        <v>16</v>
      </c>
    </row>
    <row r="25" spans="1:29">
      <c r="A25" s="46" t="s">
        <v>17</v>
      </c>
      <c r="B25" s="51">
        <v>1464</v>
      </c>
      <c r="C25" s="52">
        <v>6590</v>
      </c>
      <c r="D25" s="51">
        <v>1512</v>
      </c>
      <c r="E25" s="52">
        <v>9035</v>
      </c>
      <c r="F25" s="51">
        <v>1189</v>
      </c>
      <c r="G25" s="52">
        <v>4024</v>
      </c>
      <c r="H25" s="51">
        <v>2066</v>
      </c>
      <c r="I25" s="52">
        <v>4388</v>
      </c>
      <c r="J25" s="51">
        <v>3743</v>
      </c>
      <c r="K25" s="52">
        <v>4173</v>
      </c>
      <c r="L25" s="51">
        <v>611</v>
      </c>
      <c r="M25" s="52">
        <v>3395</v>
      </c>
      <c r="N25" s="51">
        <v>1011</v>
      </c>
      <c r="O25" s="52">
        <v>2936</v>
      </c>
      <c r="P25" s="51">
        <v>771</v>
      </c>
      <c r="Q25" s="52">
        <v>2832</v>
      </c>
      <c r="R25" s="51">
        <v>506</v>
      </c>
      <c r="S25" s="52">
        <v>1094</v>
      </c>
      <c r="T25" s="51">
        <v>513</v>
      </c>
      <c r="U25" s="52">
        <v>1639</v>
      </c>
      <c r="V25" s="51">
        <v>615</v>
      </c>
      <c r="W25" s="52">
        <v>1562</v>
      </c>
      <c r="X25" s="51">
        <v>947</v>
      </c>
      <c r="Y25" s="52">
        <v>1918</v>
      </c>
      <c r="Z25" s="51">
        <f t="shared" ref="Z25:AA27" si="4">B25+D25+F25+H25+J25+L25+N25+P25+R25+T25+V25+X25</f>
        <v>14948</v>
      </c>
      <c r="AA25" s="53">
        <f t="shared" si="4"/>
        <v>43586</v>
      </c>
      <c r="AB25" s="54">
        <v>9253700</v>
      </c>
      <c r="AC25" s="55">
        <v>26674320</v>
      </c>
    </row>
    <row r="26" spans="1:29">
      <c r="A26" s="47" t="s">
        <v>27</v>
      </c>
      <c r="B26" s="56">
        <v>1362</v>
      </c>
      <c r="C26" s="57">
        <v>5554</v>
      </c>
      <c r="D26" s="56">
        <v>1352</v>
      </c>
      <c r="E26" s="57">
        <v>11178</v>
      </c>
      <c r="F26" s="56">
        <v>1225</v>
      </c>
      <c r="G26" s="57">
        <v>3392</v>
      </c>
      <c r="H26" s="56">
        <v>1871</v>
      </c>
      <c r="I26" s="57">
        <v>3705</v>
      </c>
      <c r="J26" s="56">
        <v>2681</v>
      </c>
      <c r="K26" s="57">
        <v>4673</v>
      </c>
      <c r="L26" s="56">
        <v>1283</v>
      </c>
      <c r="M26" s="57">
        <v>4183</v>
      </c>
      <c r="N26" s="56">
        <v>1231</v>
      </c>
      <c r="O26" s="57">
        <v>2918</v>
      </c>
      <c r="P26" s="56">
        <v>717</v>
      </c>
      <c r="Q26" s="57">
        <v>2983</v>
      </c>
      <c r="R26" s="56">
        <v>561</v>
      </c>
      <c r="S26" s="57">
        <v>1054</v>
      </c>
      <c r="T26" s="56">
        <v>481</v>
      </c>
      <c r="U26" s="57">
        <v>1674</v>
      </c>
      <c r="V26" s="56">
        <v>584</v>
      </c>
      <c r="W26" s="57">
        <v>2016</v>
      </c>
      <c r="X26" s="56">
        <v>1887</v>
      </c>
      <c r="Y26" s="57">
        <v>2827</v>
      </c>
      <c r="Z26" s="56">
        <f t="shared" si="4"/>
        <v>15235</v>
      </c>
      <c r="AA26" s="58">
        <f t="shared" si="4"/>
        <v>46157</v>
      </c>
      <c r="AB26" s="59">
        <v>9416400</v>
      </c>
      <c r="AC26" s="60">
        <v>28268260</v>
      </c>
    </row>
    <row r="27" spans="1:29">
      <c r="A27" s="48" t="s">
        <v>26</v>
      </c>
      <c r="B27" s="61">
        <v>2180</v>
      </c>
      <c r="C27" s="62">
        <v>2297</v>
      </c>
      <c r="D27" s="61">
        <v>2295</v>
      </c>
      <c r="E27" s="62">
        <v>2824</v>
      </c>
      <c r="F27" s="61">
        <v>1722</v>
      </c>
      <c r="G27" s="62">
        <v>2903</v>
      </c>
      <c r="H27" s="61">
        <v>1336</v>
      </c>
      <c r="I27" s="62">
        <v>2790</v>
      </c>
      <c r="J27" s="61">
        <v>2742</v>
      </c>
      <c r="K27" s="62">
        <v>4596</v>
      </c>
      <c r="L27" s="61">
        <v>1402</v>
      </c>
      <c r="M27" s="62">
        <v>4046</v>
      </c>
      <c r="N27" s="61">
        <v>1448</v>
      </c>
      <c r="O27" s="62">
        <v>2883</v>
      </c>
      <c r="P27" s="61">
        <v>1031</v>
      </c>
      <c r="Q27" s="62">
        <v>3272</v>
      </c>
      <c r="R27" s="61">
        <v>749</v>
      </c>
      <c r="S27" s="62">
        <v>1504</v>
      </c>
      <c r="T27" s="61">
        <v>1176</v>
      </c>
      <c r="U27" s="62">
        <v>1257</v>
      </c>
      <c r="V27" s="61">
        <v>848</v>
      </c>
      <c r="W27" s="62">
        <v>3214</v>
      </c>
      <c r="X27" s="61">
        <v>1435</v>
      </c>
      <c r="Y27" s="62">
        <v>1623</v>
      </c>
      <c r="Z27" s="56">
        <f>B27+D27+F27+H27+J27+L27+N27+P27+R27+T27+V27+X27</f>
        <v>18364</v>
      </c>
      <c r="AA27" s="58">
        <f t="shared" si="4"/>
        <v>33209</v>
      </c>
      <c r="AB27" s="63">
        <v>11400720</v>
      </c>
      <c r="AC27" s="64">
        <v>20764960</v>
      </c>
    </row>
    <row r="28" spans="1:29">
      <c r="A28" s="49" t="s">
        <v>18</v>
      </c>
      <c r="B28" s="65">
        <f t="shared" ref="B28:AA28" si="5">(B25+B26+B27)/3</f>
        <v>1668.6666666666667</v>
      </c>
      <c r="C28" s="66">
        <f t="shared" si="5"/>
        <v>4813.666666666667</v>
      </c>
      <c r="D28" s="65">
        <f t="shared" si="5"/>
        <v>1719.6666666666667</v>
      </c>
      <c r="E28" s="66">
        <f t="shared" si="5"/>
        <v>7679</v>
      </c>
      <c r="F28" s="65">
        <f t="shared" si="5"/>
        <v>1378.6666666666667</v>
      </c>
      <c r="G28" s="66">
        <f t="shared" si="5"/>
        <v>3439.6666666666665</v>
      </c>
      <c r="H28" s="65">
        <f t="shared" si="5"/>
        <v>1757.6666666666667</v>
      </c>
      <c r="I28" s="66">
        <f t="shared" si="5"/>
        <v>3627.6666666666665</v>
      </c>
      <c r="J28" s="65">
        <f t="shared" si="5"/>
        <v>3055.3333333333335</v>
      </c>
      <c r="K28" s="66">
        <f t="shared" si="5"/>
        <v>4480.666666666667</v>
      </c>
      <c r="L28" s="65">
        <f t="shared" si="5"/>
        <v>1098.6666666666667</v>
      </c>
      <c r="M28" s="66">
        <f t="shared" si="5"/>
        <v>3874.6666666666665</v>
      </c>
      <c r="N28" s="65">
        <f t="shared" si="5"/>
        <v>1230</v>
      </c>
      <c r="O28" s="66">
        <f t="shared" si="5"/>
        <v>2912.3333333333335</v>
      </c>
      <c r="P28" s="65">
        <f t="shared" si="5"/>
        <v>839.66666666666663</v>
      </c>
      <c r="Q28" s="66">
        <f t="shared" si="5"/>
        <v>3029</v>
      </c>
      <c r="R28" s="65">
        <f t="shared" si="5"/>
        <v>605.33333333333337</v>
      </c>
      <c r="S28" s="66">
        <f t="shared" si="5"/>
        <v>1217.3333333333333</v>
      </c>
      <c r="T28" s="65">
        <f t="shared" si="5"/>
        <v>723.33333333333337</v>
      </c>
      <c r="U28" s="66">
        <f t="shared" si="5"/>
        <v>1523.3333333333333</v>
      </c>
      <c r="V28" s="65">
        <f t="shared" si="5"/>
        <v>682.33333333333337</v>
      </c>
      <c r="W28" s="66">
        <f t="shared" si="5"/>
        <v>2264</v>
      </c>
      <c r="X28" s="65">
        <f t="shared" si="5"/>
        <v>1423</v>
      </c>
      <c r="Y28" s="66">
        <f t="shared" si="5"/>
        <v>2122.6666666666665</v>
      </c>
      <c r="Z28" s="65">
        <f t="shared" si="5"/>
        <v>16182.333333333334</v>
      </c>
      <c r="AA28" s="67">
        <f t="shared" si="5"/>
        <v>40984</v>
      </c>
      <c r="AB28" s="68">
        <f>(AB25+AB26+AB27)/3</f>
        <v>10023606.666666666</v>
      </c>
      <c r="AC28" s="69">
        <f>(AC25+AC26+AC27)/3</f>
        <v>25235846.666666668</v>
      </c>
    </row>
    <row r="29" spans="1:29">
      <c r="A29" s="50" t="s">
        <v>45</v>
      </c>
    </row>
  </sheetData>
  <mergeCells count="52">
    <mergeCell ref="A14:A15"/>
    <mergeCell ref="B14:C14"/>
    <mergeCell ref="D14:E14"/>
    <mergeCell ref="F14:G14"/>
    <mergeCell ref="H14:I14"/>
    <mergeCell ref="R14:S14"/>
    <mergeCell ref="T14:U14"/>
    <mergeCell ref="V14:W14"/>
    <mergeCell ref="X14:Y14"/>
    <mergeCell ref="X5:Y5"/>
    <mergeCell ref="V5:W5"/>
    <mergeCell ref="R5:S5"/>
    <mergeCell ref="T5:U5"/>
    <mergeCell ref="J23:K23"/>
    <mergeCell ref="L23:M23"/>
    <mergeCell ref="N23:O23"/>
    <mergeCell ref="N14:O14"/>
    <mergeCell ref="P14:Q14"/>
    <mergeCell ref="J14:K14"/>
    <mergeCell ref="L14:M14"/>
    <mergeCell ref="A23:A24"/>
    <mergeCell ref="B23:C23"/>
    <mergeCell ref="D23:E23"/>
    <mergeCell ref="F23:G23"/>
    <mergeCell ref="H23:I23"/>
    <mergeCell ref="AB23:AC23"/>
    <mergeCell ref="P23:Q23"/>
    <mergeCell ref="R23:S23"/>
    <mergeCell ref="T23:U23"/>
    <mergeCell ref="V23:W23"/>
    <mergeCell ref="X23:Y23"/>
    <mergeCell ref="Z23:AA23"/>
    <mergeCell ref="Z22:AA22"/>
    <mergeCell ref="AB22:AC22"/>
    <mergeCell ref="Z14:AA14"/>
    <mergeCell ref="AB14:AC14"/>
    <mergeCell ref="Z5:AA5"/>
    <mergeCell ref="AB5:AC5"/>
    <mergeCell ref="A2:AC2"/>
    <mergeCell ref="Z4:AA4"/>
    <mergeCell ref="AB4:AC4"/>
    <mergeCell ref="Z13:AA13"/>
    <mergeCell ref="AB13:AC13"/>
    <mergeCell ref="L5:M5"/>
    <mergeCell ref="N5:O5"/>
    <mergeCell ref="P5:Q5"/>
    <mergeCell ref="J5:K5"/>
    <mergeCell ref="A5:A6"/>
    <mergeCell ref="B5:C5"/>
    <mergeCell ref="D5:E5"/>
    <mergeCell ref="F5:G5"/>
    <mergeCell ref="H5:I5"/>
  </mergeCells>
  <phoneticPr fontId="1"/>
  <pageMargins left="0.7" right="0.7" top="0.75" bottom="0.75" header="0.3" footer="0.3"/>
  <pageSetup paperSize="8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府営公園の利用状況</vt:lpstr>
      <vt:lpstr>駐車場の利用状況</vt:lpstr>
      <vt:lpstr>府営公園の利用状況!Print_Area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2021-07-05T09:28:06Z</dcterms:created>
  <dcterms:modified xsi:type="dcterms:W3CDTF">2021-07-08T07:39:58Z</dcterms:modified>
</cp:coreProperties>
</file>