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1\d10271$\doc\04府立人事G（50GB）\人事１係(H290830移転)\し　新採教員・実習教員\Ｒ０９　採用\03 手続き案内\02 決定稿（様式）\"/>
    </mc:Choice>
  </mc:AlternateContent>
  <xr:revisionPtr revIDLastSave="0" documentId="13_ncr:1_{C306C09E-8AD3-4BBA-9966-B235C8A372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Ｂ面" sheetId="7" r:id="rId1"/>
    <sheet name="記入例（既卒）" sheetId="9" r:id="rId2"/>
    <sheet name="記入例（新卒）" sheetId="10" r:id="rId3"/>
  </sheets>
  <definedNames>
    <definedName name="_xlnm.Print_Area" localSheetId="0">Ｂ面!$B$3:$J$81</definedName>
    <definedName name="_xlnm.Print_Area" localSheetId="1">'記入例（既卒）'!$B$1:$J$79</definedName>
    <definedName name="_xlnm.Print_Area" localSheetId="2">'記入例（新卒）'!$B$1:$J$79</definedName>
    <definedName name="_xlnm.Print_Titles" localSheetId="0">Ｂ面!$3:$5</definedName>
    <definedName name="_xlnm.Print_Titles" localSheetId="1">'記入例（既卒）'!$1:$3</definedName>
    <definedName name="_xlnm.Print_Titles" localSheetId="2">'記入例（新卒）'!$1:$3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4" i="7" l="1"/>
  <c r="P80" i="7" l="1"/>
  <c r="P78" i="7"/>
  <c r="P76" i="7"/>
  <c r="P74" i="7"/>
  <c r="P72" i="7"/>
  <c r="P70" i="7"/>
  <c r="P68" i="7"/>
  <c r="P66" i="7"/>
  <c r="P64" i="7"/>
  <c r="P62" i="7"/>
  <c r="P60" i="7"/>
  <c r="P58" i="7"/>
  <c r="P56" i="7"/>
  <c r="P54" i="7"/>
  <c r="P52" i="7"/>
  <c r="P50" i="7"/>
  <c r="P48" i="7"/>
  <c r="P46" i="7"/>
  <c r="P44" i="7"/>
  <c r="P42" i="7"/>
  <c r="R26" i="7" l="1" a="1"/>
  <c r="R26" i="7" s="1"/>
  <c r="R27" i="7" a="1"/>
  <c r="R27" i="7" s="1"/>
  <c r="R28" i="7" a="1"/>
  <c r="R28" i="7" s="1"/>
  <c r="R29" i="7" a="1"/>
  <c r="R29" i="7" s="1"/>
  <c r="R30" i="7" a="1"/>
  <c r="R30" i="7" s="1"/>
  <c r="R31" i="7" a="1"/>
  <c r="R31" i="7" s="1"/>
  <c r="R32" i="7" a="1"/>
  <c r="R32" i="7" s="1"/>
  <c r="R33" i="7" a="1"/>
  <c r="R33" i="7" s="1"/>
  <c r="R34" i="7" a="1"/>
  <c r="R34" i="7" s="1"/>
  <c r="R35" i="7" a="1"/>
  <c r="R35" i="7" s="1"/>
  <c r="R36" i="7" a="1"/>
  <c r="R36" i="7" s="1"/>
  <c r="R37" i="7" a="1"/>
  <c r="R37" i="7" s="1"/>
  <c r="R38" i="7" a="1"/>
  <c r="R38" i="7" s="1"/>
  <c r="R39" i="7" a="1"/>
  <c r="R39" i="7" s="1"/>
  <c r="R40" i="7" a="1"/>
  <c r="R40" i="7" s="1"/>
  <c r="R41" i="7" a="1"/>
  <c r="R41" i="7" s="1"/>
  <c r="R42" i="7" a="1"/>
  <c r="R42" i="7" s="1"/>
  <c r="R43" i="7" a="1"/>
  <c r="R43" i="7" s="1"/>
  <c r="R48" i="7" a="1"/>
  <c r="R48" i="7" s="1"/>
  <c r="R49" i="7" a="1"/>
  <c r="R49" i="7" s="1"/>
  <c r="R50" i="7" a="1"/>
  <c r="R50" i="7" s="1"/>
  <c r="R51" i="7" a="1"/>
  <c r="R51" i="7" s="1"/>
  <c r="R52" i="7" a="1"/>
  <c r="R52" i="7" s="1"/>
  <c r="R53" i="7" a="1"/>
  <c r="R53" i="7" s="1"/>
  <c r="R54" i="7" a="1"/>
  <c r="R54" i="7" s="1"/>
  <c r="R55" i="7" a="1"/>
  <c r="R55" i="7" s="1"/>
  <c r="R56" i="7" a="1"/>
  <c r="R56" i="7" s="1"/>
  <c r="R57" i="7" a="1"/>
  <c r="R57" i="7" s="1"/>
  <c r="R58" i="7" a="1"/>
  <c r="R58" i="7" s="1"/>
  <c r="R59" i="7" a="1"/>
  <c r="R59" i="7" s="1"/>
  <c r="R60" i="7" a="1"/>
  <c r="R60" i="7" s="1"/>
  <c r="R61" i="7" a="1"/>
  <c r="R61" i="7" s="1"/>
  <c r="R62" i="7" a="1"/>
  <c r="R62" i="7" s="1"/>
  <c r="R63" i="7" a="1"/>
  <c r="R63" i="7" s="1"/>
  <c r="R64" i="7" a="1"/>
  <c r="R64" i="7" s="1"/>
  <c r="R65" i="7" a="1"/>
  <c r="R65" i="7" s="1"/>
  <c r="R66" i="7" a="1"/>
  <c r="R66" i="7" s="1"/>
  <c r="R67" i="7" a="1"/>
  <c r="R67" i="7" s="1"/>
  <c r="R68" i="7" a="1"/>
  <c r="R68" i="7" s="1"/>
  <c r="R69" i="7" a="1"/>
  <c r="R69" i="7" s="1"/>
  <c r="R70" i="7" a="1"/>
  <c r="R70" i="7" s="1"/>
  <c r="R71" i="7" a="1"/>
  <c r="R71" i="7" s="1"/>
  <c r="R72" i="7" a="1"/>
  <c r="R72" i="7" s="1"/>
  <c r="R73" i="7" a="1"/>
  <c r="R73" i="7" s="1"/>
  <c r="R74" i="7" a="1"/>
  <c r="R74" i="7" s="1"/>
  <c r="R75" i="7" a="1"/>
  <c r="R75" i="7" s="1"/>
  <c r="R76" i="7" a="1"/>
  <c r="R76" i="7" s="1"/>
  <c r="R77" i="7" a="1"/>
  <c r="R77" i="7" s="1"/>
  <c r="R78" i="7" a="1"/>
  <c r="R78" i="7" s="1"/>
  <c r="R79" i="7" a="1"/>
  <c r="R79" i="7" s="1"/>
  <c r="R80" i="7" a="1"/>
  <c r="R80" i="7" s="1"/>
  <c r="R81" i="7" a="1"/>
  <c r="R81" i="7" s="1"/>
  <c r="Q8" i="7"/>
  <c r="Q10" i="7"/>
  <c r="Q12" i="7"/>
  <c r="Q14" i="7"/>
  <c r="Q16" i="7"/>
  <c r="Q18" i="7"/>
  <c r="Q20" i="7"/>
  <c r="Q22" i="7"/>
  <c r="Q24" i="7"/>
  <c r="Q26" i="7"/>
  <c r="Q28" i="7"/>
  <c r="Q30" i="7"/>
  <c r="Q32" i="7"/>
  <c r="Q34" i="7"/>
  <c r="Q36" i="7"/>
  <c r="Q38" i="7"/>
  <c r="Q40" i="7"/>
  <c r="Q42" i="7"/>
  <c r="Q44" i="7"/>
  <c r="Q46" i="7"/>
  <c r="Q48" i="7"/>
  <c r="Q50" i="7"/>
  <c r="Q52" i="7"/>
  <c r="Q54" i="7"/>
  <c r="Q56" i="7"/>
  <c r="Q58" i="7"/>
  <c r="Q60" i="7"/>
  <c r="Q62" i="7"/>
  <c r="Q64" i="7"/>
  <c r="Q66" i="7"/>
  <c r="Q68" i="7"/>
  <c r="Q70" i="7"/>
  <c r="Q72" i="7"/>
  <c r="Q74" i="7"/>
  <c r="Q76" i="7"/>
  <c r="Q78" i="7"/>
  <c r="Q80" i="7"/>
  <c r="Q6" i="7"/>
  <c r="P40" i="7"/>
  <c r="P38" i="7"/>
  <c r="P36" i="7"/>
  <c r="P34" i="7"/>
  <c r="P32" i="7"/>
  <c r="P30" i="7"/>
  <c r="P28" i="7"/>
  <c r="P26" i="7"/>
  <c r="P24" i="7"/>
  <c r="P22" i="7"/>
  <c r="P20" i="7"/>
  <c r="P18" i="7"/>
  <c r="P16" i="7"/>
  <c r="P14" i="7"/>
  <c r="P12" i="7"/>
  <c r="P10" i="7"/>
  <c r="P8" i="7"/>
  <c r="Q4" i="7" l="1"/>
  <c r="P4" i="7"/>
  <c r="L6" i="7"/>
  <c r="L26" i="7"/>
  <c r="O26" i="7" s="1"/>
  <c r="L27" i="7"/>
  <c r="O27" i="7" s="1"/>
  <c r="L28" i="7"/>
  <c r="O28" i="7" s="1"/>
  <c r="L29" i="7"/>
  <c r="O29" i="7" s="1"/>
  <c r="L30" i="7"/>
  <c r="O30" i="7" s="1"/>
  <c r="L31" i="7"/>
  <c r="O31" i="7" s="1"/>
  <c r="L32" i="7"/>
  <c r="O32" i="7" s="1"/>
  <c r="L33" i="7"/>
  <c r="O33" i="7" s="1"/>
  <c r="L34" i="7"/>
  <c r="O34" i="7" s="1"/>
  <c r="L35" i="7"/>
  <c r="O35" i="7" s="1"/>
  <c r="L36" i="7"/>
  <c r="O36" i="7" s="1"/>
  <c r="L37" i="7"/>
  <c r="O37" i="7" s="1"/>
  <c r="L38" i="7"/>
  <c r="O38" i="7" s="1"/>
  <c r="L39" i="7"/>
  <c r="O39" i="7" s="1"/>
  <c r="L40" i="7"/>
  <c r="O40" i="7" s="1"/>
  <c r="L41" i="7"/>
  <c r="O41" i="7" s="1"/>
  <c r="L42" i="7"/>
  <c r="O42" i="7" s="1"/>
  <c r="L43" i="7"/>
  <c r="O43" i="7" s="1"/>
  <c r="L44" i="7"/>
  <c r="L45" i="7"/>
  <c r="L46" i="7"/>
  <c r="L47" i="7"/>
  <c r="L48" i="7"/>
  <c r="O48" i="7" s="1"/>
  <c r="L49" i="7"/>
  <c r="O49" i="7" s="1"/>
  <c r="L50" i="7"/>
  <c r="O50" i="7" s="1"/>
  <c r="L51" i="7"/>
  <c r="O51" i="7" s="1"/>
  <c r="L52" i="7"/>
  <c r="O52" i="7" s="1"/>
  <c r="L53" i="7"/>
  <c r="O53" i="7" s="1"/>
  <c r="L54" i="7"/>
  <c r="O54" i="7" s="1"/>
  <c r="L55" i="7"/>
  <c r="O55" i="7" s="1"/>
  <c r="L56" i="7"/>
  <c r="O56" i="7" s="1"/>
  <c r="L57" i="7"/>
  <c r="O57" i="7" s="1"/>
  <c r="L58" i="7"/>
  <c r="O58" i="7" s="1"/>
  <c r="L59" i="7"/>
  <c r="O59" i="7" s="1"/>
  <c r="L60" i="7"/>
  <c r="O60" i="7" s="1"/>
  <c r="L61" i="7"/>
  <c r="O61" i="7" s="1"/>
  <c r="L62" i="7"/>
  <c r="O62" i="7" s="1"/>
  <c r="L63" i="7"/>
  <c r="O63" i="7" s="1"/>
  <c r="L64" i="7"/>
  <c r="O64" i="7" s="1"/>
  <c r="L65" i="7"/>
  <c r="O65" i="7" s="1"/>
  <c r="L66" i="7"/>
  <c r="O66" i="7" s="1"/>
  <c r="L67" i="7"/>
  <c r="O67" i="7" s="1"/>
  <c r="L68" i="7"/>
  <c r="O68" i="7" s="1"/>
  <c r="L69" i="7"/>
  <c r="O69" i="7" s="1"/>
  <c r="L70" i="7"/>
  <c r="O70" i="7" s="1"/>
  <c r="L71" i="7"/>
  <c r="O71" i="7" s="1"/>
  <c r="L72" i="7"/>
  <c r="O72" i="7" s="1"/>
  <c r="L73" i="7"/>
  <c r="O73" i="7" s="1"/>
  <c r="L74" i="7"/>
  <c r="O74" i="7" s="1"/>
  <c r="L75" i="7"/>
  <c r="O75" i="7" s="1"/>
  <c r="L76" i="7"/>
  <c r="O76" i="7" s="1"/>
  <c r="L77" i="7"/>
  <c r="O77" i="7" s="1"/>
  <c r="L78" i="7"/>
  <c r="O78" i="7" s="1"/>
  <c r="L79" i="7"/>
  <c r="O79" i="7" s="1"/>
  <c r="L80" i="7"/>
  <c r="O80" i="7" s="1"/>
  <c r="L81" i="7"/>
  <c r="O81" i="7" s="1"/>
  <c r="L25" i="7"/>
  <c r="O25" i="7" s="1"/>
  <c r="L24" i="7"/>
  <c r="O24" i="7" s="1"/>
  <c r="L8" i="7"/>
  <c r="L9" i="7"/>
  <c r="L10" i="7"/>
  <c r="L11" i="7"/>
  <c r="O11" i="7" s="1"/>
  <c r="L12" i="7"/>
  <c r="O12" i="7" s="1"/>
  <c r="L13" i="7"/>
  <c r="O13" i="7" s="1"/>
  <c r="L14" i="7"/>
  <c r="O14" i="7" s="1"/>
  <c r="L15" i="7"/>
  <c r="O15" i="7" s="1"/>
  <c r="L16" i="7"/>
  <c r="L17" i="7"/>
  <c r="O17" i="7" s="1"/>
  <c r="L18" i="7"/>
  <c r="L19" i="7"/>
  <c r="O19" i="7" s="1"/>
  <c r="L20" i="7"/>
  <c r="O20" i="7" s="1"/>
  <c r="L21" i="7"/>
  <c r="O21" i="7" s="1"/>
  <c r="L22" i="7"/>
  <c r="O22" i="7" s="1"/>
  <c r="L23" i="7"/>
  <c r="O23" i="7" s="1"/>
  <c r="L7" i="7"/>
  <c r="O7" i="7" s="1"/>
  <c r="R10" i="7" l="1" a="1"/>
  <c r="R10" i="7" s="1"/>
  <c r="R8" i="7" a="1"/>
  <c r="R8" i="7" s="1"/>
  <c r="O47" i="7"/>
  <c r="R47" i="7" a="1"/>
  <c r="R47" i="7" s="1"/>
  <c r="O46" i="7"/>
  <c r="R46" i="7" a="1"/>
  <c r="R46" i="7" s="1"/>
  <c r="O45" i="7"/>
  <c r="R45" i="7" a="1"/>
  <c r="R45" i="7" s="1"/>
  <c r="O44" i="7"/>
  <c r="R44" i="7" a="1"/>
  <c r="R44" i="7" s="1"/>
  <c r="R9" i="7" a="1"/>
  <c r="R9" i="7" s="1"/>
  <c r="R14" i="7" a="1"/>
  <c r="R14" i="7" s="1"/>
  <c r="R18" i="7" a="1"/>
  <c r="R18" i="7" s="1"/>
  <c r="R22" i="7" a="1"/>
  <c r="R22" i="7" s="1"/>
  <c r="R12" i="7" a="1"/>
  <c r="R12" i="7" s="1"/>
  <c r="R20" i="7" a="1"/>
  <c r="R20" i="7" s="1"/>
  <c r="R13" i="7" a="1"/>
  <c r="R13" i="7" s="1"/>
  <c r="R25" i="7" a="1"/>
  <c r="R25" i="7" s="1"/>
  <c r="R17" i="7" a="1"/>
  <c r="R17" i="7" s="1"/>
  <c r="R11" i="7" a="1"/>
  <c r="R11" i="7" s="1"/>
  <c r="R15" i="7" a="1"/>
  <c r="R15" i="7" s="1"/>
  <c r="R19" i="7" a="1"/>
  <c r="R19" i="7" s="1"/>
  <c r="R23" i="7" a="1"/>
  <c r="R23" i="7" s="1"/>
  <c r="R16" i="7" a="1"/>
  <c r="R16" i="7" s="1"/>
  <c r="R24" i="7" a="1"/>
  <c r="R24" i="7" s="1"/>
  <c r="R21" i="7" a="1"/>
  <c r="R21" i="7" s="1"/>
  <c r="O9" i="7"/>
  <c r="O6" i="7"/>
  <c r="O18" i="7"/>
  <c r="O16" i="7"/>
  <c r="O8" i="7"/>
  <c r="O10" i="7"/>
  <c r="O4" i="7" l="1"/>
  <c r="R4" i="7"/>
  <c r="O2" i="7" l="1"/>
  <c r="D1" i="7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<sst xmlns="http://schemas.openxmlformats.org/spreadsheetml/2006/main" count="551" uniqueCount="49">
  <si>
    <t>級</t>
    <rPh sb="0" eb="1">
      <t>キュウ</t>
    </rPh>
    <phoneticPr fontId="1"/>
  </si>
  <si>
    <t>号給</t>
    <rPh sb="0" eb="1">
      <t>ゴウ</t>
    </rPh>
    <rPh sb="1" eb="2">
      <t>キュウ</t>
    </rPh>
    <phoneticPr fontId="1"/>
  </si>
  <si>
    <t>発令庁</t>
    <rPh sb="0" eb="2">
      <t>ハツレイ</t>
    </rPh>
    <rPh sb="2" eb="3">
      <t>チョウ</t>
    </rPh>
    <phoneticPr fontId="1"/>
  </si>
  <si>
    <t>任　免　賞　罰　事　項　等</t>
    <rPh sb="0" eb="1">
      <t>ニン</t>
    </rPh>
    <rPh sb="2" eb="3">
      <t>メン</t>
    </rPh>
    <rPh sb="4" eb="5">
      <t>ショウ</t>
    </rPh>
    <rPh sb="6" eb="7">
      <t>バツ</t>
    </rPh>
    <rPh sb="8" eb="9">
      <t>コト</t>
    </rPh>
    <rPh sb="10" eb="11">
      <t>コウ</t>
    </rPh>
    <rPh sb="12" eb="13">
      <t>トウ</t>
    </rPh>
    <phoneticPr fontId="1"/>
  </si>
  <si>
    <t>金　　額</t>
    <rPh sb="0" eb="1">
      <t>キン</t>
    </rPh>
    <rPh sb="3" eb="4">
      <t>ガク</t>
    </rPh>
    <phoneticPr fontId="1"/>
  </si>
  <si>
    <t>保険加入
の 有 無</t>
    <rPh sb="0" eb="1">
      <t>ホ</t>
    </rPh>
    <rPh sb="1" eb="2">
      <t>ケン</t>
    </rPh>
    <rPh sb="2" eb="4">
      <t>カニュウ</t>
    </rPh>
    <rPh sb="7" eb="8">
      <t>ユウ</t>
    </rPh>
    <rPh sb="9" eb="10">
      <t>ム</t>
    </rPh>
    <phoneticPr fontId="1"/>
  </si>
  <si>
    <t>給　　　　　　　料</t>
    <rPh sb="0" eb="1">
      <t>キュウ</t>
    </rPh>
    <rPh sb="8" eb="9">
      <t>リョウ</t>
    </rPh>
    <phoneticPr fontId="1"/>
  </si>
  <si>
    <t>自</t>
    <rPh sb="0" eb="1">
      <t>ジ</t>
    </rPh>
    <phoneticPr fontId="1"/>
  </si>
  <si>
    <t>至</t>
    <rPh sb="0" eb="1">
      <t>イタ</t>
    </rPh>
    <phoneticPr fontId="1"/>
  </si>
  <si>
    <t>社会保険</t>
    <rPh sb="0" eb="2">
      <t>シャカイ</t>
    </rPh>
    <rPh sb="2" eb="4">
      <t>ホケン</t>
    </rPh>
    <phoneticPr fontId="1"/>
  </si>
  <si>
    <t>雇用保険</t>
    <rPh sb="0" eb="2">
      <t>コヨウ</t>
    </rPh>
    <rPh sb="2" eb="4">
      <t>ホケン</t>
    </rPh>
    <phoneticPr fontId="1"/>
  </si>
  <si>
    <t>【履歴書B面】</t>
    <phoneticPr fontId="1"/>
  </si>
  <si>
    <t>在家庭</t>
    <rPh sb="0" eb="3">
      <t>ザイカテイ</t>
    </rPh>
    <phoneticPr fontId="1"/>
  </si>
  <si>
    <t>大阪府教育委員会</t>
    <rPh sb="0" eb="8">
      <t>オオサカフキョウイクイインカイ</t>
    </rPh>
    <phoneticPr fontId="1"/>
  </si>
  <si>
    <t>無</t>
  </si>
  <si>
    <t>○○</t>
  </si>
  <si>
    <t>○○○○○○円</t>
    <rPh sb="6" eb="7">
      <t>エン</t>
    </rPh>
    <phoneticPr fontId="1"/>
  </si>
  <si>
    <t>有</t>
  </si>
  <si>
    <t>株式会社○○学習塾　塾講師（正社員）</t>
    <rPh sb="0" eb="4">
      <t>カブシキガイシャ</t>
    </rPh>
    <rPh sb="6" eb="9">
      <t>ガクシュウジュク</t>
    </rPh>
    <rPh sb="10" eb="13">
      <t>ジュクコウシ</t>
    </rPh>
    <rPh sb="14" eb="17">
      <t>セイシャイン</t>
    </rPh>
    <phoneticPr fontId="1"/>
  </si>
  <si>
    <t>株式会社〇〇　営業職（正社員）</t>
    <rPh sb="0" eb="4">
      <t>カブシキガイシャ</t>
    </rPh>
    <rPh sb="7" eb="9">
      <t>エイギョウ</t>
    </rPh>
    <rPh sb="9" eb="10">
      <t>ショク</t>
    </rPh>
    <rPh sb="11" eb="14">
      <t>セイシャイン</t>
    </rPh>
    <phoneticPr fontId="1"/>
  </si>
  <si>
    <t>大阪府立□□高等学校全日制課程産休臨時講師を命ずる
教育職給料表（二）を適用し1級○○号給を給する
ただし、期間は令和5年7月21日までとする</t>
    <rPh sb="15" eb="19">
      <t>サンキュウリンジ</t>
    </rPh>
    <rPh sb="19" eb="21">
      <t>コウシ</t>
    </rPh>
    <phoneticPr fontId="1"/>
  </si>
  <si>
    <t>大阪府立□□高等学校全日制課程育児休業任期付講師を命ずる
教育職給料表（二）を適用し1級○○号給を給する
ただし、期間は令和6年3月31日までとする</t>
    <rPh sb="15" eb="17">
      <t>イクジ</t>
    </rPh>
    <rPh sb="17" eb="19">
      <t>キュウギョウ</t>
    </rPh>
    <rPh sb="19" eb="21">
      <t>ニンキ</t>
    </rPh>
    <rPh sb="21" eb="22">
      <t>ヅケ</t>
    </rPh>
    <rPh sb="22" eb="24">
      <t>コウシ</t>
    </rPh>
    <phoneticPr fontId="1"/>
  </si>
  <si>
    <t>大阪府立△△高等学校　非常勤講師</t>
    <rPh sb="6" eb="8">
      <t>コウトウ</t>
    </rPh>
    <rPh sb="11" eb="16">
      <t>ヒジョウキンコウシ</t>
    </rPh>
    <phoneticPr fontId="1"/>
  </si>
  <si>
    <t>大阪府立××高等学校　非常勤講師</t>
    <rPh sb="6" eb="8">
      <t>コウトウ</t>
    </rPh>
    <rPh sb="11" eb="16">
      <t>ヒジョウキンコウシ</t>
    </rPh>
    <phoneticPr fontId="1"/>
  </si>
  <si>
    <t>株式会社△△　事務職（正社員）</t>
    <rPh sb="0" eb="4">
      <t>カブシキガイシャ</t>
    </rPh>
    <rPh sb="7" eb="10">
      <t>ジムショク</t>
    </rPh>
    <rPh sb="11" eb="14">
      <t>セイシャイン</t>
    </rPh>
    <phoneticPr fontId="1"/>
  </si>
  <si>
    <t>1</t>
  </si>
  <si>
    <t>氏名（</t>
    <rPh sb="0" eb="2">
      <t>シメイ</t>
    </rPh>
    <phoneticPr fontId="1"/>
  </si>
  <si>
    <t>）</t>
    <phoneticPr fontId="1"/>
  </si>
  <si>
    <r>
      <t xml:space="preserve">年　月　日
</t>
    </r>
    <r>
      <rPr>
        <b/>
        <sz val="11"/>
        <rFont val="ＭＳ Ｐ明朝"/>
        <family val="1"/>
        <charset val="128"/>
      </rPr>
      <t>※和暦で入力</t>
    </r>
    <rPh sb="0" eb="1">
      <t>ネン</t>
    </rPh>
    <rPh sb="2" eb="3">
      <t>ツキ</t>
    </rPh>
    <rPh sb="4" eb="5">
      <t>ヒ</t>
    </rPh>
    <rPh sb="7" eb="9">
      <t>ワレキ</t>
    </rPh>
    <rPh sb="10" eb="12">
      <t>ニュウリョク</t>
    </rPh>
    <phoneticPr fontId="1"/>
  </si>
  <si>
    <t>ERR文言</t>
    <rPh sb="3" eb="5">
      <t>モンゴン</t>
    </rPh>
    <phoneticPr fontId="1"/>
  </si>
  <si>
    <t>採用年度</t>
    <rPh sb="0" eb="4">
      <t>サイヨウネンド</t>
    </rPh>
    <phoneticPr fontId="1"/>
  </si>
  <si>
    <t>西暦表記</t>
    <rPh sb="0" eb="2">
      <t>セイレキ</t>
    </rPh>
    <rPh sb="2" eb="4">
      <t>ヒョウキ</t>
    </rPh>
    <phoneticPr fontId="1"/>
  </si>
  <si>
    <t>ERR有無</t>
    <rPh sb="3" eb="5">
      <t>ウム</t>
    </rPh>
    <phoneticPr fontId="1"/>
  </si>
  <si>
    <t>ERRNO</t>
    <phoneticPr fontId="1"/>
  </si>
  <si>
    <t>令和９年３月３１日までの経歴を記入してください。</t>
    <rPh sb="0" eb="2">
      <t>レイワ</t>
    </rPh>
    <rPh sb="3" eb="4">
      <t>ネン</t>
    </rPh>
    <rPh sb="5" eb="6">
      <t>ガツ</t>
    </rPh>
    <rPh sb="8" eb="9">
      <t>ニチ</t>
    </rPh>
    <phoneticPr fontId="1"/>
  </si>
  <si>
    <t>隙間期間のないように経歴を記入してください。</t>
  </si>
  <si>
    <t>就職等年月日が退職等年月日より未来の日付になってます。</t>
    <phoneticPr fontId="1"/>
  </si>
  <si>
    <t>就職等年月日は過去から順番記入してください。</t>
    <phoneticPr fontId="1"/>
  </si>
  <si>
    <t>必須エラー：</t>
    <rPh sb="0" eb="2">
      <t>ヒッス</t>
    </rPh>
    <phoneticPr fontId="1"/>
  </si>
  <si>
    <t>正常の場合：</t>
    <rPh sb="0" eb="2">
      <t>セイジョウ</t>
    </rPh>
    <rPh sb="3" eb="5">
      <t>バアイ</t>
    </rPh>
    <phoneticPr fontId="1"/>
  </si>
  <si>
    <t>【入力不備なし】</t>
    <rPh sb="1" eb="3">
      <t>ニュウリョク</t>
    </rPh>
    <rPh sb="3" eb="5">
      <t>フビ</t>
    </rPh>
    <phoneticPr fontId="1"/>
  </si>
  <si>
    <t>入力チェック→</t>
    <rPh sb="0" eb="2">
      <t>ニュウリョク</t>
    </rPh>
    <phoneticPr fontId="1"/>
  </si>
  <si>
    <t>大阪　太郎</t>
    <rPh sb="0" eb="2">
      <t>オオサカ</t>
    </rPh>
    <rPh sb="3" eb="5">
      <t>タロウ</t>
    </rPh>
    <phoneticPr fontId="1"/>
  </si>
  <si>
    <t>氏名を入力してください。</t>
    <rPh sb="0" eb="2">
      <t>シメイ</t>
    </rPh>
    <rPh sb="3" eb="5">
      <t>ニュウリョク</t>
    </rPh>
    <phoneticPr fontId="1"/>
  </si>
  <si>
    <t>○○府立○○高等学校</t>
    <rPh sb="2" eb="4">
      <t>フリツ</t>
    </rPh>
    <rPh sb="6" eb="8">
      <t>コウトウ</t>
    </rPh>
    <rPh sb="8" eb="10">
      <t>ガッコウ</t>
    </rPh>
    <phoneticPr fontId="1"/>
  </si>
  <si>
    <t>□□大学□□学部□□学科</t>
    <phoneticPr fontId="1"/>
  </si>
  <si>
    <t>××大学×××学科　（科目履修生）</t>
    <rPh sb="7" eb="9">
      <t>ガッカ</t>
    </rPh>
    <rPh sb="11" eb="16">
      <t>カモクリシュウセイ</t>
    </rPh>
    <phoneticPr fontId="1"/>
  </si>
  <si>
    <t>私立○○学園　常勤講師</t>
    <rPh sb="0" eb="2">
      <t>シリツ</t>
    </rPh>
    <rPh sb="4" eb="6">
      <t>ガクエン</t>
    </rPh>
    <rPh sb="7" eb="11">
      <t>ジョウキンコウシ</t>
    </rPh>
    <phoneticPr fontId="1"/>
  </si>
  <si>
    <t>□□大学院□□学部□□専攻</t>
    <rPh sb="4" eb="5">
      <t>イン</t>
    </rPh>
    <rPh sb="11" eb="13">
      <t>センコウ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</si>
</sst>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#,##0&quot;円&quot;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  <scheme val="major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color rgb="FFFFFF00"/>
      <name val="ＭＳ 明朝"/>
      <family val="1"/>
      <charset val="128"/>
    </font>
    <font>
      <b/>
      <sz val="16"/>
      <color rgb="FFFFFF00"/>
      <name val="ＭＳ 明朝"/>
      <family val="1"/>
      <charset val="128"/>
    </font>
    <font>
      <b/>
      <sz val="18"/>
      <color rgb="FFFFFF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7E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70">
    <xf numFmtId="0" fontId="0" fillId="0" borderId="0" xfId="0"/>
    <xf numFmtId="0" fontId="2" fillId="0" borderId="0" xfId="0" applyFont="1"/>
    <xf numFmtId="0" fontId="4" fillId="0" borderId="8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textRotation="255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/>
    </xf>
    <xf numFmtId="0" fontId="2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top" textRotation="255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76" fontId="8" fillId="0" borderId="9" xfId="0" applyNumberFormat="1" applyFont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/>
    </xf>
    <xf numFmtId="176" fontId="8" fillId="0" borderId="15" xfId="0" applyNumberFormat="1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176" fontId="8" fillId="0" borderId="9" xfId="0" applyNumberFormat="1" applyFont="1" applyBorder="1" applyAlignment="1" applyProtection="1">
      <alignment horizontal="center" vertical="center"/>
      <protection locked="0"/>
    </xf>
    <xf numFmtId="176" fontId="8" fillId="0" borderId="11" xfId="0" applyNumberFormat="1" applyFont="1" applyBorder="1" applyAlignment="1" applyProtection="1">
      <alignment horizontal="center" vertical="center"/>
      <protection locked="0"/>
    </xf>
    <xf numFmtId="176" fontId="8" fillId="0" borderId="15" xfId="0" applyNumberFormat="1" applyFont="1" applyBorder="1" applyAlignment="1" applyProtection="1">
      <alignment horizontal="center" vertical="center"/>
      <protection locked="0"/>
    </xf>
    <xf numFmtId="49" fontId="4" fillId="0" borderId="12" xfId="0" applyNumberFormat="1" applyFont="1" applyBorder="1" applyAlignment="1" applyProtection="1">
      <alignment horizontal="center" vertical="center" wrapText="1"/>
      <protection locked="0"/>
    </xf>
    <xf numFmtId="49" fontId="4" fillId="0" borderId="13" xfId="0" applyNumberFormat="1" applyFont="1" applyBorder="1" applyAlignment="1" applyProtection="1">
      <alignment horizontal="center" vertic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textRotation="255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6" fillId="0" borderId="1" xfId="0" applyNumberFormat="1" applyFont="1" applyBorder="1" applyAlignment="1" applyProtection="1">
      <alignment horizontal="center" vertical="center" shrinkToFit="1"/>
      <protection locked="0"/>
    </xf>
    <xf numFmtId="177" fontId="6" fillId="0" borderId="1" xfId="1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3" xfId="0" quotePrefix="1" applyNumberFormat="1" applyFont="1" applyBorder="1" applyAlignment="1">
      <alignment horizontal="center" vertical="center"/>
    </xf>
    <xf numFmtId="49" fontId="4" fillId="0" borderId="5" xfId="0" applyNumberFormat="1" applyFont="1" applyBorder="1" applyAlignment="1" applyProtection="1">
      <alignment horizontal="left" vertical="center" wrapText="1" shrinkToFit="1"/>
      <protection locked="0"/>
    </xf>
    <xf numFmtId="49" fontId="6" fillId="0" borderId="5" xfId="0" applyNumberFormat="1" applyFont="1" applyBorder="1" applyAlignment="1" applyProtection="1">
      <alignment horizontal="center" vertical="center" shrinkToFit="1"/>
      <protection locked="0"/>
    </xf>
    <xf numFmtId="177" fontId="6" fillId="0" borderId="5" xfId="1" applyNumberFormat="1" applyFont="1" applyBorder="1" applyAlignment="1" applyProtection="1">
      <alignment horizontal="center" vertical="center" shrinkToFit="1"/>
      <protection locked="0"/>
    </xf>
    <xf numFmtId="49" fontId="4" fillId="0" borderId="5" xfId="0" applyNumberFormat="1" applyFont="1" applyBorder="1" applyAlignment="1" applyProtection="1">
      <alignment horizontal="center" vertical="center" shrinkToFit="1"/>
      <protection locked="0"/>
    </xf>
    <xf numFmtId="0" fontId="3" fillId="2" borderId="17" xfId="0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>
      <alignment horizontal="left" vertical="center" wrapText="1" shrinkToFit="1"/>
    </xf>
    <xf numFmtId="49" fontId="4" fillId="0" borderId="5" xfId="0" applyNumberFormat="1" applyFont="1" applyBorder="1" applyAlignment="1">
      <alignment horizontal="left" vertical="center" wrapText="1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177" fontId="6" fillId="0" borderId="1" xfId="1" applyNumberFormat="1" applyFont="1" applyBorder="1" applyAlignment="1">
      <alignment horizontal="center" vertical="center" shrinkToFit="1"/>
    </xf>
    <xf numFmtId="177" fontId="6" fillId="0" borderId="5" xfId="1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top" textRotation="255"/>
    </xf>
    <xf numFmtId="49" fontId="4" fillId="0" borderId="18" xfId="0" applyNumberFormat="1" applyFont="1" applyBorder="1" applyAlignment="1">
      <alignment horizontal="left" vertical="center" wrapText="1" shrinkToFit="1"/>
    </xf>
    <xf numFmtId="49" fontId="4" fillId="0" borderId="19" xfId="0" applyNumberFormat="1" applyFont="1" applyBorder="1" applyAlignment="1">
      <alignment horizontal="left" vertical="center" wrapText="1" shrinkToFit="1"/>
    </xf>
    <xf numFmtId="0" fontId="3" fillId="2" borderId="17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F7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145679</xdr:colOff>
      <xdr:row>0</xdr:row>
      <xdr:rowOff>22412</xdr:rowOff>
    </xdr:from>
    <xdr:to>
      <xdr:col>21</xdr:col>
      <xdr:colOff>313766</xdr:colOff>
      <xdr:row>0</xdr:row>
      <xdr:rowOff>930088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9384CBD0-23B4-49AF-BA06-28CA701B6A21}"/>
            </a:ext>
          </a:extLst>
        </xdr:cNvPr>
        <xdr:cNvSpPr/>
      </xdr:nvSpPr>
      <xdr:spPr>
        <a:xfrm>
          <a:off x="8583708" y="22412"/>
          <a:ext cx="8852646" cy="907676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t"/>
        <a:lstStyle/>
        <a:p>
          <a:pPr algn="l"/>
          <a:r>
            <a:rPr kumimoji="1" lang="ja-JP" altLang="en-US" sz="1400" b="1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★注意事項★</a:t>
          </a:r>
          <a:endParaRPr kumimoji="1" lang="en-US" altLang="ja-JP" sz="1400" b="1">
            <a:solidFill>
              <a:schemeClr val="tx1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・高校入学から令和９年３月３１日までの歴を入力し、左記入力チェックで</a:t>
          </a:r>
          <a:r>
            <a:rPr kumimoji="1" lang="en-US" altLang="ja-JP" sz="12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【</a:t>
          </a:r>
          <a:r>
            <a:rPr kumimoji="1" lang="ja-JP" altLang="en-US" sz="12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入力不備なし</a:t>
          </a:r>
          <a:r>
            <a:rPr kumimoji="1" lang="en-US" altLang="ja-JP" sz="12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】</a:t>
          </a:r>
          <a:r>
            <a:rPr kumimoji="1" lang="ja-JP" altLang="en-US" sz="12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となるまで入力してください。</a:t>
          </a:r>
          <a:endParaRPr kumimoji="1" lang="en-US" altLang="ja-JP" sz="1200">
            <a:solidFill>
              <a:schemeClr val="tx1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・欄が不足する場合は、シートを複製してください。</a:t>
          </a:r>
          <a:endParaRPr kumimoji="1" lang="ja-JP" altLang="en-US" sz="1400">
            <a:solidFill>
              <a:schemeClr val="tx1"/>
            </a:solidFill>
          </a:endParaRPr>
        </a:p>
        <a:p>
          <a:pPr algn="l"/>
          <a:endParaRPr kumimoji="1" lang="ja-JP" altLang="en-US" sz="14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1949822</xdr:colOff>
      <xdr:row>5</xdr:row>
      <xdr:rowOff>111262</xdr:rowOff>
    </xdr:from>
    <xdr:ext cx="3810001" cy="818826"/>
    <xdr:sp macro="" textlink="">
      <xdr:nvSpPr>
        <xdr:cNvPr id="2" name="AutoShape 39">
          <a:extLst>
            <a:ext uri="{FF2B5EF4-FFF2-40B4-BE49-F238E27FC236}">
              <a16:creationId xmlns:a16="http://schemas.microsoft.com/office/drawing/2014/main" id="{847DBA57-9041-4465-88F4-1AFDBE160592}"/>
            </a:ext>
          </a:extLst>
        </xdr:cNvPr>
        <xdr:cNvSpPr>
          <a:spLocks noChangeArrowheads="1"/>
        </xdr:cNvSpPr>
      </xdr:nvSpPr>
      <xdr:spPr bwMode="auto">
        <a:xfrm>
          <a:off x="4022910" y="1545615"/>
          <a:ext cx="3810001" cy="818826"/>
        </a:xfrm>
        <a:prstGeom prst="wedgeRoundRectCallout">
          <a:avLst>
            <a:gd name="adj1" fmla="val -85666"/>
            <a:gd name="adj2" fmla="val -8377"/>
            <a:gd name="adj3" fmla="val 16667"/>
          </a:avLst>
        </a:prstGeom>
        <a:solidFill>
          <a:schemeClr val="accent6">
            <a:lumMod val="40000"/>
            <a:lumOff val="6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18288" rIns="0" bIns="18288" anchor="ctr" upright="1">
          <a:no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高校卒業後、大学等入学までの間に職歴等がある場合は</a:t>
          </a:r>
          <a:endParaRPr lang="en-US" altLang="ja-JP" sz="1100" b="0" i="0" u="none" strike="noStrike" baseline="0">
            <a:solidFill>
              <a:srgbClr val="0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　その職歴について記載してください。</a:t>
          </a:r>
          <a:endParaRPr lang="en-US" altLang="ja-JP" sz="1100" b="0" i="0" u="none" strike="noStrike" baseline="0">
            <a:solidFill>
              <a:srgbClr val="0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　浪人期間は「在家庭」と記載してください。</a:t>
          </a:r>
          <a:endParaRPr lang="en-US" altLang="ja-JP" sz="1100" b="0" i="0" u="none" strike="noStrike" baseline="0">
            <a:solidFill>
              <a:srgbClr val="0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oneCellAnchor>
  <xdr:oneCellAnchor>
    <xdr:from>
      <xdr:col>3</xdr:col>
      <xdr:colOff>2487705</xdr:colOff>
      <xdr:row>9</xdr:row>
      <xdr:rowOff>84290</xdr:rowOff>
    </xdr:from>
    <xdr:ext cx="4347883" cy="800974"/>
    <xdr:sp macro="" textlink="">
      <xdr:nvSpPr>
        <xdr:cNvPr id="3" name="AutoShape 39">
          <a:extLst>
            <a:ext uri="{FF2B5EF4-FFF2-40B4-BE49-F238E27FC236}">
              <a16:creationId xmlns:a16="http://schemas.microsoft.com/office/drawing/2014/main" id="{C03DE304-2AF8-4CEE-BFD8-719DB061B8DA}"/>
            </a:ext>
          </a:extLst>
        </xdr:cNvPr>
        <xdr:cNvSpPr>
          <a:spLocks noChangeArrowheads="1"/>
        </xdr:cNvSpPr>
      </xdr:nvSpPr>
      <xdr:spPr bwMode="auto">
        <a:xfrm>
          <a:off x="4560793" y="3042643"/>
          <a:ext cx="4347883" cy="800974"/>
        </a:xfrm>
        <a:prstGeom prst="wedgeRoundRectCallout">
          <a:avLst>
            <a:gd name="adj1" fmla="val -71313"/>
            <a:gd name="adj2" fmla="val 62366"/>
            <a:gd name="adj3" fmla="val 16667"/>
          </a:avLst>
        </a:prstGeom>
        <a:solidFill>
          <a:schemeClr val="accent6">
            <a:lumMod val="40000"/>
            <a:lumOff val="6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18288" rIns="0" bIns="18288" anchor="ctr" upright="1">
          <a:no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 　夜間・通信制の大学等の在学期間中・科目履修生の期間に</a:t>
          </a:r>
          <a:endParaRPr lang="en-US" altLang="ja-JP" sz="1100" b="0" i="0" u="none" strike="noStrike" baseline="0">
            <a:solidFill>
              <a:srgbClr val="0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　職歴がある場合は、その職歴について記載してください。</a:t>
          </a:r>
          <a:endParaRPr lang="en-US" altLang="ja-JP" sz="1000" b="0" i="0" u="none" strike="noStrike" baseline="0">
            <a:solidFill>
              <a:srgbClr val="0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oneCellAnchor>
  <xdr:twoCellAnchor>
    <xdr:from>
      <xdr:col>5</xdr:col>
      <xdr:colOff>224118</xdr:colOff>
      <xdr:row>20</xdr:row>
      <xdr:rowOff>179294</xdr:rowOff>
    </xdr:from>
    <xdr:to>
      <xdr:col>7</xdr:col>
      <xdr:colOff>1289674</xdr:colOff>
      <xdr:row>22</xdr:row>
      <xdr:rowOff>328973</xdr:rowOff>
    </xdr:to>
    <xdr:sp macro="" textlink="">
      <xdr:nvSpPr>
        <xdr:cNvPr id="4" name="AutoShape 34">
          <a:extLst>
            <a:ext uri="{FF2B5EF4-FFF2-40B4-BE49-F238E27FC236}">
              <a16:creationId xmlns:a16="http://schemas.microsoft.com/office/drawing/2014/main" id="{AEE3BED0-42DC-4A4C-9263-ADA11F7BB91F}"/>
            </a:ext>
          </a:extLst>
        </xdr:cNvPr>
        <xdr:cNvSpPr>
          <a:spLocks noChangeArrowheads="1"/>
        </xdr:cNvSpPr>
      </xdr:nvSpPr>
      <xdr:spPr bwMode="auto">
        <a:xfrm>
          <a:off x="6006353" y="7328647"/>
          <a:ext cx="2421468" cy="911679"/>
        </a:xfrm>
        <a:prstGeom prst="wedgeRoundRectCallout">
          <a:avLst>
            <a:gd name="adj1" fmla="val -70246"/>
            <a:gd name="adj2" fmla="val 114188"/>
            <a:gd name="adj3" fmla="val 16667"/>
          </a:avLst>
        </a:prstGeom>
        <a:solidFill>
          <a:schemeClr val="accent6">
            <a:lumMod val="40000"/>
            <a:lumOff val="6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同一の勤務先で年度途中に任用要件が変わった場合、それぞれの任用要件ごとに記入してください。</a:t>
          </a:r>
        </a:p>
      </xdr:txBody>
    </xdr:sp>
    <xdr:clientData/>
  </xdr:twoCellAnchor>
  <xdr:twoCellAnchor>
    <xdr:from>
      <xdr:col>5</xdr:col>
      <xdr:colOff>224118</xdr:colOff>
      <xdr:row>20</xdr:row>
      <xdr:rowOff>179294</xdr:rowOff>
    </xdr:from>
    <xdr:to>
      <xdr:col>7</xdr:col>
      <xdr:colOff>1289674</xdr:colOff>
      <xdr:row>22</xdr:row>
      <xdr:rowOff>328973</xdr:rowOff>
    </xdr:to>
    <xdr:sp macro="" textlink="">
      <xdr:nvSpPr>
        <xdr:cNvPr id="5" name="AutoShape 34">
          <a:extLst>
            <a:ext uri="{FF2B5EF4-FFF2-40B4-BE49-F238E27FC236}">
              <a16:creationId xmlns:a16="http://schemas.microsoft.com/office/drawing/2014/main" id="{9B3B96A3-BE71-4A64-826C-4B5CFBB34FBB}"/>
            </a:ext>
          </a:extLst>
        </xdr:cNvPr>
        <xdr:cNvSpPr>
          <a:spLocks noChangeArrowheads="1"/>
        </xdr:cNvSpPr>
      </xdr:nvSpPr>
      <xdr:spPr bwMode="auto">
        <a:xfrm>
          <a:off x="6006353" y="7328647"/>
          <a:ext cx="2421468" cy="911679"/>
        </a:xfrm>
        <a:prstGeom prst="wedgeRoundRectCallout">
          <a:avLst>
            <a:gd name="adj1" fmla="val -78860"/>
            <a:gd name="adj2" fmla="val 11993"/>
            <a:gd name="adj3" fmla="val 16667"/>
          </a:avLst>
        </a:prstGeom>
        <a:solidFill>
          <a:schemeClr val="accent6">
            <a:lumMod val="40000"/>
            <a:lumOff val="6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同一の勤務先で任用要件が変わった場合、それぞれの任用要件ごとに記入してください。</a:t>
          </a:r>
        </a:p>
      </xdr:txBody>
    </xdr:sp>
    <xdr:clientData/>
  </xdr:twoCellAnchor>
  <xdr:oneCellAnchor>
    <xdr:from>
      <xdr:col>4</xdr:col>
      <xdr:colOff>56029</xdr:colOff>
      <xdr:row>16</xdr:row>
      <xdr:rowOff>201706</xdr:rowOff>
    </xdr:from>
    <xdr:ext cx="1661957" cy="1272253"/>
    <xdr:sp macro="" textlink="">
      <xdr:nvSpPr>
        <xdr:cNvPr id="7" name="AutoShape 35">
          <a:extLst>
            <a:ext uri="{FF2B5EF4-FFF2-40B4-BE49-F238E27FC236}">
              <a16:creationId xmlns:a16="http://schemas.microsoft.com/office/drawing/2014/main" id="{665EC63C-801A-4820-84AB-5DD11EBFDF9E}"/>
            </a:ext>
          </a:extLst>
        </xdr:cNvPr>
        <xdr:cNvSpPr>
          <a:spLocks noChangeArrowheads="1"/>
        </xdr:cNvSpPr>
      </xdr:nvSpPr>
      <xdr:spPr bwMode="auto">
        <a:xfrm>
          <a:off x="5468470" y="5827059"/>
          <a:ext cx="1661957" cy="1272253"/>
        </a:xfrm>
        <a:prstGeom prst="wedgeRoundRectCallout">
          <a:avLst>
            <a:gd name="adj1" fmla="val -88717"/>
            <a:gd name="adj2" fmla="val 57853"/>
            <a:gd name="adj3" fmla="val 16667"/>
          </a:avLst>
        </a:prstGeom>
        <a:solidFill>
          <a:schemeClr val="accent6">
            <a:lumMod val="40000"/>
            <a:lumOff val="6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36000" tIns="36000" rIns="36000" bIns="36000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初任給決定時の加算要因になりますので、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1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雇用形態（正規・常勤・非常勤・派遣・パート等）、職務内容（事務職・教員・塾の講師等）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を記載してください。</a:t>
          </a:r>
        </a:p>
      </xdr:txBody>
    </xdr:sp>
    <xdr:clientData/>
  </xdr:oneCellAnchor>
  <xdr:oneCellAnchor>
    <xdr:from>
      <xdr:col>4</xdr:col>
      <xdr:colOff>62753</xdr:colOff>
      <xdr:row>16</xdr:row>
      <xdr:rowOff>219635</xdr:rowOff>
    </xdr:from>
    <xdr:ext cx="1661957" cy="1272253"/>
    <xdr:sp macro="" textlink="">
      <xdr:nvSpPr>
        <xdr:cNvPr id="8" name="AutoShape 35">
          <a:extLst>
            <a:ext uri="{FF2B5EF4-FFF2-40B4-BE49-F238E27FC236}">
              <a16:creationId xmlns:a16="http://schemas.microsoft.com/office/drawing/2014/main" id="{275E2BD5-A07E-4888-AF22-FD2EB909ECE5}"/>
            </a:ext>
          </a:extLst>
        </xdr:cNvPr>
        <xdr:cNvSpPr>
          <a:spLocks noChangeArrowheads="1"/>
        </xdr:cNvSpPr>
      </xdr:nvSpPr>
      <xdr:spPr bwMode="auto">
        <a:xfrm>
          <a:off x="5475194" y="5844988"/>
          <a:ext cx="1661957" cy="1272253"/>
        </a:xfrm>
        <a:prstGeom prst="wedgeRoundRectCallout">
          <a:avLst>
            <a:gd name="adj1" fmla="val -101528"/>
            <a:gd name="adj2" fmla="val 6767"/>
            <a:gd name="adj3" fmla="val 16667"/>
          </a:avLst>
        </a:prstGeom>
        <a:solidFill>
          <a:schemeClr val="accent6">
            <a:lumMod val="40000"/>
            <a:lumOff val="6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36000" tIns="36000" rIns="36000" bIns="36000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初任給決定時の加算要因になりますので、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1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雇用形態（正規・常勤・非常勤・派遣・パート等）、職務内容（事務職・教員・塾の講師等）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を記載してください。</a:t>
          </a:r>
        </a:p>
      </xdr:txBody>
    </xdr:sp>
    <xdr:clientData/>
  </xdr:oneCellAnchor>
  <xdr:oneCellAnchor>
    <xdr:from>
      <xdr:col>4</xdr:col>
      <xdr:colOff>58271</xdr:colOff>
      <xdr:row>16</xdr:row>
      <xdr:rowOff>170185</xdr:rowOff>
    </xdr:from>
    <xdr:ext cx="1880345" cy="1294954"/>
    <xdr:sp macro="" textlink="">
      <xdr:nvSpPr>
        <xdr:cNvPr id="9" name="AutoShape 35">
          <a:extLst>
            <a:ext uri="{FF2B5EF4-FFF2-40B4-BE49-F238E27FC236}">
              <a16:creationId xmlns:a16="http://schemas.microsoft.com/office/drawing/2014/main" id="{CD9F695C-8810-4DE5-B134-9CE049BA2AB1}"/>
            </a:ext>
          </a:extLst>
        </xdr:cNvPr>
        <xdr:cNvSpPr>
          <a:spLocks noChangeArrowheads="1"/>
        </xdr:cNvSpPr>
      </xdr:nvSpPr>
      <xdr:spPr bwMode="auto">
        <a:xfrm>
          <a:off x="5470712" y="5795538"/>
          <a:ext cx="1880345" cy="1294954"/>
        </a:xfrm>
        <a:prstGeom prst="wedgeRoundRectCallout">
          <a:avLst>
            <a:gd name="adj1" fmla="val -103551"/>
            <a:gd name="adj2" fmla="val -46961"/>
            <a:gd name="adj3" fmla="val 16667"/>
          </a:avLst>
        </a:prstGeom>
        <a:solidFill>
          <a:schemeClr val="accent6">
            <a:lumMod val="40000"/>
            <a:lumOff val="6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36000" tIns="36000" rIns="36000" bIns="36000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初任給決定時の加算要因になりますので、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1" i="0" u="sng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雇用形態（正規・常勤・非常勤・派遣・パート等）、職務内容（事務職・教員・塾の講師等）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を記載してください。</a:t>
          </a:r>
        </a:p>
      </xdr:txBody>
    </xdr:sp>
    <xdr:clientData/>
  </xdr:oneCellAnchor>
  <xdr:twoCellAnchor>
    <xdr:from>
      <xdr:col>4</xdr:col>
      <xdr:colOff>336177</xdr:colOff>
      <xdr:row>26</xdr:row>
      <xdr:rowOff>22412</xdr:rowOff>
    </xdr:from>
    <xdr:to>
      <xdr:col>7</xdr:col>
      <xdr:colOff>718974</xdr:colOff>
      <xdr:row>28</xdr:row>
      <xdr:rowOff>226519</xdr:rowOff>
    </xdr:to>
    <xdr:sp macro="" textlink="">
      <xdr:nvSpPr>
        <xdr:cNvPr id="10" name="AutoShape 34">
          <a:extLst>
            <a:ext uri="{FF2B5EF4-FFF2-40B4-BE49-F238E27FC236}">
              <a16:creationId xmlns:a16="http://schemas.microsoft.com/office/drawing/2014/main" id="{BEC9FA7C-9D26-4A00-9CD6-8696D07DEFDF}"/>
            </a:ext>
          </a:extLst>
        </xdr:cNvPr>
        <xdr:cNvSpPr>
          <a:spLocks noChangeArrowheads="1"/>
        </xdr:cNvSpPr>
      </xdr:nvSpPr>
      <xdr:spPr bwMode="auto">
        <a:xfrm>
          <a:off x="5748618" y="9457765"/>
          <a:ext cx="2108503" cy="966107"/>
        </a:xfrm>
        <a:prstGeom prst="wedgeRoundRectCallout">
          <a:avLst>
            <a:gd name="adj1" fmla="val -96846"/>
            <a:gd name="adj2" fmla="val 113892"/>
            <a:gd name="adj3" fmla="val 16667"/>
          </a:avLst>
        </a:prstGeom>
        <a:solidFill>
          <a:schemeClr val="accent6">
            <a:lumMod val="40000"/>
            <a:lumOff val="6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勤務期間が重複する勤務経歴についても、正しく記入してください。</a:t>
          </a:r>
        </a:p>
      </xdr:txBody>
    </xdr:sp>
    <xdr:clientData/>
  </xdr:twoCellAnchor>
  <xdr:twoCellAnchor>
    <xdr:from>
      <xdr:col>4</xdr:col>
      <xdr:colOff>298077</xdr:colOff>
      <xdr:row>26</xdr:row>
      <xdr:rowOff>6724</xdr:rowOff>
    </xdr:from>
    <xdr:to>
      <xdr:col>8</xdr:col>
      <xdr:colOff>22412</xdr:colOff>
      <xdr:row>28</xdr:row>
      <xdr:rowOff>210831</xdr:rowOff>
    </xdr:to>
    <xdr:sp macro="" textlink="">
      <xdr:nvSpPr>
        <xdr:cNvPr id="11" name="AutoShape 34">
          <a:extLst>
            <a:ext uri="{FF2B5EF4-FFF2-40B4-BE49-F238E27FC236}">
              <a16:creationId xmlns:a16="http://schemas.microsoft.com/office/drawing/2014/main" id="{BFBAE50C-E28D-4003-AEDA-D6BAB96F006B}"/>
            </a:ext>
          </a:extLst>
        </xdr:cNvPr>
        <xdr:cNvSpPr>
          <a:spLocks noChangeArrowheads="1"/>
        </xdr:cNvSpPr>
      </xdr:nvSpPr>
      <xdr:spPr bwMode="auto">
        <a:xfrm>
          <a:off x="5710518" y="9442077"/>
          <a:ext cx="2749923" cy="966107"/>
        </a:xfrm>
        <a:prstGeom prst="wedgeRoundRectCallout">
          <a:avLst>
            <a:gd name="adj1" fmla="val -98635"/>
            <a:gd name="adj2" fmla="val 30379"/>
            <a:gd name="adj3" fmla="val 16667"/>
          </a:avLst>
        </a:prstGeom>
        <a:solidFill>
          <a:schemeClr val="accent6">
            <a:lumMod val="40000"/>
            <a:lumOff val="6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勤務期間が重複する勤務経歴についても、正しく記入してください。</a:t>
          </a:r>
          <a:endParaRPr lang="en-US" altLang="ja-JP" sz="1100" b="0" i="0" u="none" strike="noStrike" baseline="0">
            <a:solidFill>
              <a:srgbClr val="0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u="sng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※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例年、非常勤講師の歴に誤りがある方が多数いらっしゃいます。</a:t>
          </a:r>
        </a:p>
      </xdr:txBody>
    </xdr:sp>
    <xdr:clientData/>
  </xdr:twoCellAnchor>
  <xdr:twoCellAnchor>
    <xdr:from>
      <xdr:col>2</xdr:col>
      <xdr:colOff>369794</xdr:colOff>
      <xdr:row>33</xdr:row>
      <xdr:rowOff>347382</xdr:rowOff>
    </xdr:from>
    <xdr:to>
      <xdr:col>3</xdr:col>
      <xdr:colOff>2070137</xdr:colOff>
      <xdr:row>35</xdr:row>
      <xdr:rowOff>348140</xdr:rowOff>
    </xdr:to>
    <xdr:sp macro="" textlink="">
      <xdr:nvSpPr>
        <xdr:cNvPr id="12" name="AutoShape 21">
          <a:extLst>
            <a:ext uri="{FF2B5EF4-FFF2-40B4-BE49-F238E27FC236}">
              <a16:creationId xmlns:a16="http://schemas.microsoft.com/office/drawing/2014/main" id="{8E90634C-98C5-4A51-B80A-C3A6BF77328A}"/>
            </a:ext>
          </a:extLst>
        </xdr:cNvPr>
        <xdr:cNvSpPr>
          <a:spLocks noChangeArrowheads="1"/>
        </xdr:cNvSpPr>
      </xdr:nvSpPr>
      <xdr:spPr bwMode="auto">
        <a:xfrm>
          <a:off x="952500" y="12449735"/>
          <a:ext cx="3190725" cy="762758"/>
        </a:xfrm>
        <a:prstGeom prst="wedgeRoundRectCallout">
          <a:avLst>
            <a:gd name="adj1" fmla="val -39619"/>
            <a:gd name="adj2" fmla="val -89368"/>
            <a:gd name="adj3" fmla="val 16667"/>
          </a:avLst>
        </a:prstGeom>
        <a:solidFill>
          <a:schemeClr val="accent6">
            <a:lumMod val="40000"/>
            <a:lumOff val="6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必ず採用日の前日（令和９年３月３１日）までの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履歴事項を記入してください。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1949822</xdr:colOff>
      <xdr:row>5</xdr:row>
      <xdr:rowOff>111262</xdr:rowOff>
    </xdr:from>
    <xdr:ext cx="3810001" cy="818826"/>
    <xdr:sp macro="" textlink="">
      <xdr:nvSpPr>
        <xdr:cNvPr id="2" name="AutoShape 39">
          <a:extLst>
            <a:ext uri="{FF2B5EF4-FFF2-40B4-BE49-F238E27FC236}">
              <a16:creationId xmlns:a16="http://schemas.microsoft.com/office/drawing/2014/main" id="{5D94227C-6A89-477C-93CC-235ECD864C77}"/>
            </a:ext>
          </a:extLst>
        </xdr:cNvPr>
        <xdr:cNvSpPr>
          <a:spLocks noChangeArrowheads="1"/>
        </xdr:cNvSpPr>
      </xdr:nvSpPr>
      <xdr:spPr bwMode="auto">
        <a:xfrm>
          <a:off x="4016747" y="1540012"/>
          <a:ext cx="3810001" cy="818826"/>
        </a:xfrm>
        <a:prstGeom prst="wedgeRoundRectCallout">
          <a:avLst>
            <a:gd name="adj1" fmla="val -85666"/>
            <a:gd name="adj2" fmla="val -8377"/>
            <a:gd name="adj3" fmla="val 16667"/>
          </a:avLst>
        </a:prstGeom>
        <a:solidFill>
          <a:schemeClr val="accent6">
            <a:lumMod val="40000"/>
            <a:lumOff val="6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18288" rIns="0" bIns="18288" anchor="ctr" upright="1">
          <a:no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高校卒業後、大学等入学までの間に職歴等がある場合は</a:t>
          </a:r>
          <a:endParaRPr lang="en-US" altLang="ja-JP" sz="1100" b="0" i="0" u="none" strike="noStrike" baseline="0">
            <a:solidFill>
              <a:srgbClr val="0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　その職歴について記載してください。</a:t>
          </a:r>
          <a:endParaRPr lang="en-US" altLang="ja-JP" sz="1100" b="0" i="0" u="none" strike="noStrike" baseline="0">
            <a:solidFill>
              <a:srgbClr val="0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　浪人期間は「在家庭」と記載してください。</a:t>
          </a:r>
          <a:endParaRPr lang="en-US" altLang="ja-JP" sz="1100" b="0" i="0" u="none" strike="noStrike" baseline="0">
            <a:solidFill>
              <a:srgbClr val="0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oneCellAnchor>
  <xdr:twoCellAnchor>
    <xdr:from>
      <xdr:col>2</xdr:col>
      <xdr:colOff>324971</xdr:colOff>
      <xdr:row>9</xdr:row>
      <xdr:rowOff>291353</xdr:rowOff>
    </xdr:from>
    <xdr:to>
      <xdr:col>3</xdr:col>
      <xdr:colOff>2025314</xdr:colOff>
      <xdr:row>11</xdr:row>
      <xdr:rowOff>292111</xdr:rowOff>
    </xdr:to>
    <xdr:sp macro="" textlink="">
      <xdr:nvSpPr>
        <xdr:cNvPr id="12" name="AutoShape 21">
          <a:extLst>
            <a:ext uri="{FF2B5EF4-FFF2-40B4-BE49-F238E27FC236}">
              <a16:creationId xmlns:a16="http://schemas.microsoft.com/office/drawing/2014/main" id="{075AC2CE-ABCD-4F7F-B98B-D0E531E0A1AB}"/>
            </a:ext>
          </a:extLst>
        </xdr:cNvPr>
        <xdr:cNvSpPr>
          <a:spLocks noChangeArrowheads="1"/>
        </xdr:cNvSpPr>
      </xdr:nvSpPr>
      <xdr:spPr bwMode="auto">
        <a:xfrm>
          <a:off x="907677" y="3249706"/>
          <a:ext cx="3190725" cy="762758"/>
        </a:xfrm>
        <a:prstGeom prst="wedgeRoundRectCallout">
          <a:avLst>
            <a:gd name="adj1" fmla="val -39619"/>
            <a:gd name="adj2" fmla="val -89368"/>
            <a:gd name="adj3" fmla="val 16667"/>
          </a:avLst>
        </a:prstGeom>
        <a:solidFill>
          <a:schemeClr val="accent6">
            <a:lumMod val="40000"/>
            <a:lumOff val="6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必ず採用日の前日（令和９年３月３１日）までの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履歴事項を記入してください。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0F292-02D7-4766-8F83-19EAA961F719}">
  <sheetPr>
    <tabColor theme="5" tint="0.39997558519241921"/>
  </sheetPr>
  <dimension ref="A1:T81"/>
  <sheetViews>
    <sheetView tabSelected="1" view="pageBreakPreview" zoomScale="85" zoomScaleNormal="85" zoomScaleSheetLayoutView="85" workbookViewId="0">
      <selection activeCell="H3" sqref="H3:I3"/>
    </sheetView>
  </sheetViews>
  <sheetFormatPr defaultColWidth="9" defaultRowHeight="14.25" x14ac:dyDescent="0.15"/>
  <cols>
    <col min="1" max="1" width="4.125" style="1" customWidth="1"/>
    <col min="2" max="2" width="3.5" style="1" customWidth="1"/>
    <col min="3" max="3" width="19.5" style="20" bestFit="1" customWidth="1"/>
    <col min="4" max="4" width="43.75" style="1" customWidth="1"/>
    <col min="5" max="6" width="4.875" style="1" customWidth="1"/>
    <col min="7" max="7" width="13" style="1" bestFit="1" customWidth="1"/>
    <col min="8" max="8" width="17.125" style="1" customWidth="1"/>
    <col min="9" max="9" width="9.875" style="1" customWidth="1"/>
    <col min="10" max="10" width="5.625" style="1" customWidth="1"/>
    <col min="11" max="11" width="9" style="1"/>
    <col min="12" max="12" width="8.875" style="15" customWidth="1"/>
    <col min="13" max="13" width="9" style="15"/>
    <col min="14" max="14" width="9" style="1"/>
    <col min="15" max="15" width="9" style="24" customWidth="1"/>
    <col min="16" max="18" width="9" style="24"/>
    <col min="19" max="16384" width="9" style="1"/>
  </cols>
  <sheetData>
    <row r="1" spans="1:20" ht="75" customHeight="1" thickBot="1" x14ac:dyDescent="0.2">
      <c r="A1" s="33" t="s">
        <v>41</v>
      </c>
      <c r="B1" s="34"/>
      <c r="C1" s="35"/>
      <c r="D1" s="36" t="str">
        <f>IF(O2&lt;&gt;"",O2,Q2)</f>
        <v>氏名を入力してください。</v>
      </c>
      <c r="E1" s="37"/>
      <c r="F1" s="37"/>
      <c r="G1" s="37"/>
      <c r="H1" s="38"/>
      <c r="I1" s="26"/>
      <c r="J1" s="26"/>
    </row>
    <row r="2" spans="1:20" x14ac:dyDescent="0.15">
      <c r="N2" s="1" t="s">
        <v>38</v>
      </c>
      <c r="O2" s="24" t="str">
        <f>IFERROR(HLOOKUP(MAX(O4:S4),O3:S6,3,FALSE),"")</f>
        <v>氏名を入力してください。</v>
      </c>
      <c r="P2" s="24" t="s">
        <v>39</v>
      </c>
      <c r="Q2" s="24" t="s">
        <v>40</v>
      </c>
    </row>
    <row r="3" spans="1:20" ht="21" customHeight="1" thickBot="1" x14ac:dyDescent="0.2">
      <c r="A3" s="22"/>
      <c r="B3" s="11" t="s">
        <v>11</v>
      </c>
      <c r="C3" s="11"/>
      <c r="D3" s="11"/>
      <c r="E3" s="12"/>
      <c r="G3" s="16" t="s">
        <v>26</v>
      </c>
      <c r="H3" s="57"/>
      <c r="I3" s="57"/>
      <c r="J3" s="23" t="s">
        <v>27</v>
      </c>
      <c r="L3" s="24" t="s">
        <v>30</v>
      </c>
      <c r="M3" s="24">
        <v>2027</v>
      </c>
      <c r="N3" s="24" t="s">
        <v>33</v>
      </c>
      <c r="O3" s="24">
        <v>4</v>
      </c>
      <c r="P3" s="24">
        <v>1</v>
      </c>
      <c r="Q3" s="24">
        <v>3</v>
      </c>
      <c r="R3" s="24">
        <v>2</v>
      </c>
      <c r="S3" s="24">
        <v>5</v>
      </c>
    </row>
    <row r="4" spans="1:20" ht="15.75" customHeight="1" x14ac:dyDescent="0.2">
      <c r="A4" s="21"/>
      <c r="B4" s="48" t="s">
        <v>28</v>
      </c>
      <c r="C4" s="49"/>
      <c r="D4" s="49" t="s">
        <v>3</v>
      </c>
      <c r="E4" s="52" t="s">
        <v>6</v>
      </c>
      <c r="F4" s="49"/>
      <c r="G4" s="49"/>
      <c r="H4" s="49" t="s">
        <v>2</v>
      </c>
      <c r="I4" s="39" t="s">
        <v>5</v>
      </c>
      <c r="J4" s="40"/>
      <c r="N4" s="1" t="s">
        <v>32</v>
      </c>
      <c r="O4" s="24">
        <f>IF(SUM(O6:O81)=0,O3,0)</f>
        <v>4</v>
      </c>
      <c r="P4" s="24">
        <f>IF(SUM(P6:P81)=0,0,P3)</f>
        <v>0</v>
      </c>
      <c r="Q4" s="24">
        <f>IF(SUM(Q6:Q81)=0,0,Q3)</f>
        <v>0</v>
      </c>
      <c r="R4" s="24">
        <f>IF(SUM(R6:R81)=0,0,R3)</f>
        <v>0</v>
      </c>
      <c r="S4" s="25">
        <f>IF(H3="",S3,0)</f>
        <v>5</v>
      </c>
    </row>
    <row r="5" spans="1:20" ht="15.75" customHeight="1" x14ac:dyDescent="0.15">
      <c r="B5" s="50"/>
      <c r="C5" s="51"/>
      <c r="D5" s="51"/>
      <c r="E5" s="13" t="s">
        <v>0</v>
      </c>
      <c r="F5" s="13" t="s">
        <v>1</v>
      </c>
      <c r="G5" s="13" t="s">
        <v>4</v>
      </c>
      <c r="H5" s="51"/>
      <c r="I5" s="41"/>
      <c r="J5" s="42"/>
      <c r="L5" s="15" t="s">
        <v>31</v>
      </c>
      <c r="N5" s="1" t="s">
        <v>29</v>
      </c>
      <c r="O5" s="24" t="s">
        <v>34</v>
      </c>
      <c r="P5" s="24" t="s">
        <v>35</v>
      </c>
      <c r="Q5" s="24" t="s">
        <v>36</v>
      </c>
      <c r="R5" s="24" t="s">
        <v>37</v>
      </c>
      <c r="S5" s="24" t="s">
        <v>43</v>
      </c>
      <c r="T5" s="25"/>
    </row>
    <row r="6" spans="1:20" ht="30" customHeight="1" x14ac:dyDescent="0.15">
      <c r="A6" s="43"/>
      <c r="B6" s="2" t="s">
        <v>7</v>
      </c>
      <c r="C6" s="27"/>
      <c r="D6" s="44"/>
      <c r="E6" s="45"/>
      <c r="F6" s="45"/>
      <c r="G6" s="46"/>
      <c r="H6" s="47"/>
      <c r="I6" s="4" t="s">
        <v>9</v>
      </c>
      <c r="J6" s="30"/>
      <c r="L6" s="15">
        <f>VALUE(TEXT(C6,"yyyymmdd"))</f>
        <v>19000100</v>
      </c>
      <c r="O6" s="24">
        <f>IF(L6=20270331,1,0)</f>
        <v>0</v>
      </c>
      <c r="P6" s="24">
        <v>0</v>
      </c>
      <c r="Q6" s="24">
        <f>IF(AND(C6&lt;&gt;"",C6&gt;C7),1,0)</f>
        <v>0</v>
      </c>
      <c r="R6" s="24">
        <v>0</v>
      </c>
    </row>
    <row r="7" spans="1:20" ht="30" customHeight="1" x14ac:dyDescent="0.15">
      <c r="A7" s="43"/>
      <c r="B7" s="3" t="s">
        <v>8</v>
      </c>
      <c r="C7" s="28"/>
      <c r="D7" s="44"/>
      <c r="E7" s="45"/>
      <c r="F7" s="45"/>
      <c r="G7" s="46"/>
      <c r="H7" s="47"/>
      <c r="I7" s="6" t="s">
        <v>10</v>
      </c>
      <c r="J7" s="31"/>
      <c r="L7" s="15">
        <f>VALUE(TEXT(C7,"yyyymmdd"))</f>
        <v>19000100</v>
      </c>
      <c r="O7" s="24">
        <f t="shared" ref="O7:O70" si="0">IF(L7=20270331,1,0)</f>
        <v>0</v>
      </c>
      <c r="P7" s="24">
        <v>0</v>
      </c>
      <c r="Q7" s="24">
        <v>0</v>
      </c>
      <c r="R7" s="24">
        <v>0</v>
      </c>
    </row>
    <row r="8" spans="1:20" ht="30" customHeight="1" x14ac:dyDescent="0.15">
      <c r="A8" s="43"/>
      <c r="B8" s="2" t="s">
        <v>7</v>
      </c>
      <c r="C8" s="27"/>
      <c r="D8" s="44"/>
      <c r="E8" s="45"/>
      <c r="F8" s="45"/>
      <c r="G8" s="46"/>
      <c r="H8" s="47"/>
      <c r="I8" s="4" t="s">
        <v>9</v>
      </c>
      <c r="J8" s="30"/>
      <c r="L8" s="15">
        <f t="shared" ref="L8:L71" si="1">VALUE(TEXT(C8,"yyyymmdd"))</f>
        <v>19000100</v>
      </c>
      <c r="O8" s="24">
        <f t="shared" si="0"/>
        <v>0</v>
      </c>
      <c r="P8" s="24">
        <f>IF(C8&lt;&gt;"",IF(OR(AND(C8&gt;=C6,C8&lt;=C7),C8=C7+1),0,1),0)</f>
        <v>0</v>
      </c>
      <c r="Q8" s="24">
        <f t="shared" ref="Q8:Q70" si="2">IF(AND(C8&lt;&gt;"",C8&gt;C9),1,0)</f>
        <v>0</v>
      </c>
      <c r="R8" s="24" cm="1">
        <f t="array" ref="R8">IF(MOD(COLUMN(),2)=1,0,IF($C8&lt;&gt;"",MAX(IF((MOD(ROW($L$6:$L6),2)=0)*($L$6:$L6&gt;L8),ROW($L$6:$L6),0)),0))</f>
        <v>0</v>
      </c>
    </row>
    <row r="9" spans="1:20" ht="30" customHeight="1" x14ac:dyDescent="0.15">
      <c r="A9" s="43"/>
      <c r="B9" s="3" t="s">
        <v>8</v>
      </c>
      <c r="C9" s="28"/>
      <c r="D9" s="44"/>
      <c r="E9" s="45"/>
      <c r="F9" s="45"/>
      <c r="G9" s="46"/>
      <c r="H9" s="47"/>
      <c r="I9" s="6" t="s">
        <v>10</v>
      </c>
      <c r="J9" s="31"/>
      <c r="L9" s="15">
        <f t="shared" si="1"/>
        <v>19000100</v>
      </c>
      <c r="O9" s="24">
        <f t="shared" si="0"/>
        <v>0</v>
      </c>
      <c r="P9" s="24">
        <v>0</v>
      </c>
      <c r="Q9" s="24">
        <v>0</v>
      </c>
      <c r="R9" s="24" cm="1">
        <f t="array" ref="R9">IF(MOD(COLUMN(),2)=1,0,IF($C9&lt;&gt;"",MAX(IF((MOD(ROW($L$6:$L7),2)=0)*($L$6:$L7&gt;L9),ROW($L$6:$L7),0)),0))</f>
        <v>0</v>
      </c>
    </row>
    <row r="10" spans="1:20" ht="30" customHeight="1" x14ac:dyDescent="0.15">
      <c r="A10" s="43"/>
      <c r="B10" s="2" t="s">
        <v>7</v>
      </c>
      <c r="C10" s="27"/>
      <c r="D10" s="44"/>
      <c r="E10" s="45"/>
      <c r="F10" s="45"/>
      <c r="G10" s="46"/>
      <c r="H10" s="47"/>
      <c r="I10" s="4" t="s">
        <v>9</v>
      </c>
      <c r="J10" s="30"/>
      <c r="L10" s="15">
        <f t="shared" si="1"/>
        <v>19000100</v>
      </c>
      <c r="O10" s="24">
        <f t="shared" si="0"/>
        <v>0</v>
      </c>
      <c r="P10" s="24">
        <f>IF(C10&lt;&gt;"",IF(OR(AND(C10&gt;=C6,C10&lt;=C7),C10=C7+1,AND(C10&gt;=C8,C10&lt;=C9),C10=C9+1),0,1),0)</f>
        <v>0</v>
      </c>
      <c r="Q10" s="24">
        <f t="shared" si="2"/>
        <v>0</v>
      </c>
      <c r="R10" s="24" cm="1">
        <f t="array" ref="R10">IF(MOD(COLUMN(),2)=1,0,IF($C10&lt;&gt;"",MAX(IF((MOD(ROW($L$6:$L8),2)=0)*($L$6:$L8&gt;L10),ROW($L$6:$L8),0)),0))</f>
        <v>0</v>
      </c>
    </row>
    <row r="11" spans="1:20" ht="30" customHeight="1" x14ac:dyDescent="0.15">
      <c r="A11" s="43"/>
      <c r="B11" s="3" t="s">
        <v>8</v>
      </c>
      <c r="C11" s="28"/>
      <c r="D11" s="44"/>
      <c r="E11" s="45"/>
      <c r="F11" s="45"/>
      <c r="G11" s="46"/>
      <c r="H11" s="47"/>
      <c r="I11" s="6" t="s">
        <v>10</v>
      </c>
      <c r="J11" s="31"/>
      <c r="L11" s="15">
        <f t="shared" si="1"/>
        <v>19000100</v>
      </c>
      <c r="O11" s="24">
        <f t="shared" si="0"/>
        <v>0</v>
      </c>
      <c r="P11" s="24">
        <v>0</v>
      </c>
      <c r="Q11" s="24">
        <v>0</v>
      </c>
      <c r="R11" s="24" cm="1">
        <f t="array" ref="R11">IF(MOD(COLUMN(),2)=1,0,IF($C11&lt;&gt;"",MAX(IF((MOD(ROW($L$6:$L9),2)=0)*($L$6:$L9&gt;L11),ROW($L$6:$L9),0)),0))</f>
        <v>0</v>
      </c>
    </row>
    <row r="12" spans="1:20" ht="30" customHeight="1" x14ac:dyDescent="0.15">
      <c r="A12" s="43"/>
      <c r="B12" s="2" t="s">
        <v>7</v>
      </c>
      <c r="C12" s="27"/>
      <c r="D12" s="44"/>
      <c r="E12" s="45"/>
      <c r="F12" s="45"/>
      <c r="G12" s="46"/>
      <c r="H12" s="47"/>
      <c r="I12" s="4" t="s">
        <v>9</v>
      </c>
      <c r="J12" s="30"/>
      <c r="L12" s="15">
        <f t="shared" si="1"/>
        <v>19000100</v>
      </c>
      <c r="O12" s="24">
        <f t="shared" si="0"/>
        <v>0</v>
      </c>
      <c r="P12" s="24">
        <f>IF(C12&lt;&gt;"",IF(OR(AND(C12&gt;=C6,C12&lt;=C7),C12=C7+1,AND(C12&gt;=C8,C12&lt;=C9),C12=C9+1,AND(C12&gt;=C10,C12&lt;=C11),C12=C11+1),0,1),0)</f>
        <v>0</v>
      </c>
      <c r="Q12" s="24">
        <f t="shared" si="2"/>
        <v>0</v>
      </c>
      <c r="R12" s="24" cm="1">
        <f t="array" ref="R12">IF(MOD(COLUMN(),2)=1,0,IF($C12&lt;&gt;"",MAX(IF((MOD(ROW($L$6:$L10),2)=0)*($L$6:$L10&gt;L12),ROW($L$6:$L10),0)),0))</f>
        <v>0</v>
      </c>
    </row>
    <row r="13" spans="1:20" ht="30" customHeight="1" x14ac:dyDescent="0.15">
      <c r="A13" s="43"/>
      <c r="B13" s="3" t="s">
        <v>8</v>
      </c>
      <c r="C13" s="28"/>
      <c r="D13" s="44"/>
      <c r="E13" s="45"/>
      <c r="F13" s="45"/>
      <c r="G13" s="46"/>
      <c r="H13" s="47"/>
      <c r="I13" s="6" t="s">
        <v>10</v>
      </c>
      <c r="J13" s="31"/>
      <c r="L13" s="15">
        <f t="shared" si="1"/>
        <v>19000100</v>
      </c>
      <c r="O13" s="24">
        <f t="shared" si="0"/>
        <v>0</v>
      </c>
      <c r="P13" s="24">
        <v>0</v>
      </c>
      <c r="Q13" s="24">
        <v>0</v>
      </c>
      <c r="R13" s="24" cm="1">
        <f t="array" ref="R13">IF(MOD(COLUMN(),2)=1,0,IF($C13&lt;&gt;"",MAX(IF((MOD(ROW($L$6:$L11),2)=0)*($L$6:$L11&gt;L13),ROW($L$6:$L11),0)),0))</f>
        <v>0</v>
      </c>
    </row>
    <row r="14" spans="1:20" ht="30" customHeight="1" x14ac:dyDescent="0.15">
      <c r="A14" s="14"/>
      <c r="B14" s="2" t="s">
        <v>7</v>
      </c>
      <c r="C14" s="27"/>
      <c r="D14" s="44"/>
      <c r="E14" s="45"/>
      <c r="F14" s="45"/>
      <c r="G14" s="46"/>
      <c r="H14" s="47"/>
      <c r="I14" s="4" t="s">
        <v>9</v>
      </c>
      <c r="J14" s="30"/>
      <c r="L14" s="15">
        <f t="shared" si="1"/>
        <v>19000100</v>
      </c>
      <c r="O14" s="24">
        <f t="shared" si="0"/>
        <v>0</v>
      </c>
      <c r="P14" s="24">
        <f>IF(C14&lt;&gt;"",IF(OR(AND(C14&gt;=C6,C14&lt;=C7),C14=C7+1,AND(C14&gt;=C8,C14&lt;=C9),C14=C9+1,AND(C14&gt;=C10,C14&lt;=C11),C14=C11+1,AND(C14&gt;=C12,C14&lt;=C13),C14=C13+1),0,1),0)</f>
        <v>0</v>
      </c>
      <c r="Q14" s="24">
        <f t="shared" si="2"/>
        <v>0</v>
      </c>
      <c r="R14" s="24" cm="1">
        <f t="array" ref="R14">IF(MOD(COLUMN(),2)=1,0,IF($C14&lt;&gt;"",MAX(IF((MOD(ROW($L$6:$L12),2)=0)*($L$6:$L12&gt;L14),ROW($L$6:$L12),0)),0))</f>
        <v>0</v>
      </c>
    </row>
    <row r="15" spans="1:20" ht="30" customHeight="1" x14ac:dyDescent="0.15">
      <c r="A15" s="14"/>
      <c r="B15" s="3" t="s">
        <v>8</v>
      </c>
      <c r="C15" s="28"/>
      <c r="D15" s="44"/>
      <c r="E15" s="45"/>
      <c r="F15" s="45"/>
      <c r="G15" s="46"/>
      <c r="H15" s="47"/>
      <c r="I15" s="6" t="s">
        <v>10</v>
      </c>
      <c r="J15" s="31"/>
      <c r="L15" s="15">
        <f t="shared" si="1"/>
        <v>19000100</v>
      </c>
      <c r="O15" s="24">
        <f t="shared" si="0"/>
        <v>0</v>
      </c>
      <c r="P15" s="24">
        <v>0</v>
      </c>
      <c r="Q15" s="24">
        <v>0</v>
      </c>
      <c r="R15" s="24" cm="1">
        <f t="array" ref="R15">IF(MOD(COLUMN(),2)=1,0,IF($C15&lt;&gt;"",MAX(IF((MOD(ROW($L$6:$L13),2)=0)*($L$6:$L13&gt;L15),ROW($L$6:$L13),0)),0))</f>
        <v>0</v>
      </c>
    </row>
    <row r="16" spans="1:20" ht="30" customHeight="1" x14ac:dyDescent="0.15">
      <c r="A16" s="14"/>
      <c r="B16" s="2" t="s">
        <v>7</v>
      </c>
      <c r="C16" s="27"/>
      <c r="D16" s="44"/>
      <c r="E16" s="45"/>
      <c r="F16" s="45"/>
      <c r="G16" s="46"/>
      <c r="H16" s="47"/>
      <c r="I16" s="4" t="s">
        <v>9</v>
      </c>
      <c r="J16" s="30"/>
      <c r="L16" s="15">
        <f t="shared" si="1"/>
        <v>19000100</v>
      </c>
      <c r="O16" s="24">
        <f t="shared" si="0"/>
        <v>0</v>
      </c>
      <c r="P16" s="24">
        <f>IF(C16&lt;&gt;"",IF(OR(AND(C16&gt;=C6,C16&lt;=C7),C16=C7+1,AND(C16&gt;=C8,C16&lt;=C9),C16=C9+1,AND(C16&gt;=C10,C16&lt;=C11),C16=C11+1,AND(C16&gt;=C12,C16&lt;=C13),C16=C13+1,AND(C16&gt;=C14,C16&lt;=C15),C16=C15+1),0,1),0)</f>
        <v>0</v>
      </c>
      <c r="Q16" s="24">
        <f t="shared" si="2"/>
        <v>0</v>
      </c>
      <c r="R16" s="24" cm="1">
        <f t="array" ref="R16">IF(MOD(COLUMN(),2)=1,0,IF($C16&lt;&gt;"",MAX(IF((MOD(ROW($L$6:$L14),2)=0)*($L$6:$L14&gt;L16),ROW($L$6:$L14),0)),0))</f>
        <v>0</v>
      </c>
    </row>
    <row r="17" spans="1:18" ht="30" customHeight="1" x14ac:dyDescent="0.15">
      <c r="A17" s="14"/>
      <c r="B17" s="3" t="s">
        <v>8</v>
      </c>
      <c r="C17" s="28"/>
      <c r="D17" s="44"/>
      <c r="E17" s="45"/>
      <c r="F17" s="45"/>
      <c r="G17" s="46"/>
      <c r="H17" s="47"/>
      <c r="I17" s="6" t="s">
        <v>10</v>
      </c>
      <c r="J17" s="31"/>
      <c r="L17" s="15">
        <f t="shared" si="1"/>
        <v>19000100</v>
      </c>
      <c r="O17" s="24">
        <f t="shared" si="0"/>
        <v>0</v>
      </c>
      <c r="P17" s="24">
        <v>0</v>
      </c>
      <c r="Q17" s="24">
        <v>0</v>
      </c>
      <c r="R17" s="24" cm="1">
        <f t="array" ref="R17">IF(MOD(COLUMN(),2)=1,0,IF($C17&lt;&gt;"",MAX(IF((MOD(ROW($L$6:$L15),2)=0)*($L$6:$L15&gt;L17),ROW($L$6:$L15),0)),0))</f>
        <v>0</v>
      </c>
    </row>
    <row r="18" spans="1:18" ht="30" customHeight="1" x14ac:dyDescent="0.15">
      <c r="A18" s="14"/>
      <c r="B18" s="2" t="s">
        <v>7</v>
      </c>
      <c r="C18" s="27"/>
      <c r="D18" s="44"/>
      <c r="E18" s="45"/>
      <c r="F18" s="45"/>
      <c r="G18" s="46"/>
      <c r="H18" s="47"/>
      <c r="I18" s="4" t="s">
        <v>9</v>
      </c>
      <c r="J18" s="30"/>
      <c r="L18" s="15">
        <f t="shared" si="1"/>
        <v>19000100</v>
      </c>
      <c r="O18" s="24">
        <f t="shared" si="0"/>
        <v>0</v>
      </c>
      <c r="P18" s="24">
        <f>IF(C18&lt;&gt;"",IF(OR(AND(C18&gt;=C6,C18&lt;=C7),C18=C7+1,AND(C18&gt;=C8,C18&lt;=C9),C18=C9+1,AND(C18&gt;=C10,C18&lt;=C11),C18=C11+1,AND(C18&gt;=C12,C18&lt;=C13),C18=C13+1,AND(C18&gt;=C14,C18&lt;=C15),C18=C15+1,AND(C18&gt;=C16,C18&lt;=C17),C18=C17+1),0,1),0)</f>
        <v>0</v>
      </c>
      <c r="Q18" s="24">
        <f t="shared" si="2"/>
        <v>0</v>
      </c>
      <c r="R18" s="24" cm="1">
        <f t="array" ref="R18">IF(MOD(COLUMN(),2)=1,0,IF($C18&lt;&gt;"",MAX(IF((MOD(ROW($L$6:$L16),2)=0)*($L$6:$L16&gt;L18),ROW($L$6:$L16),0)),0))</f>
        <v>0</v>
      </c>
    </row>
    <row r="19" spans="1:18" ht="30" customHeight="1" x14ac:dyDescent="0.15">
      <c r="A19" s="14"/>
      <c r="B19" s="3" t="s">
        <v>8</v>
      </c>
      <c r="C19" s="28"/>
      <c r="D19" s="44"/>
      <c r="E19" s="45"/>
      <c r="F19" s="45"/>
      <c r="G19" s="46"/>
      <c r="H19" s="47"/>
      <c r="I19" s="6" t="s">
        <v>10</v>
      </c>
      <c r="J19" s="31"/>
      <c r="L19" s="15">
        <f t="shared" si="1"/>
        <v>19000100</v>
      </c>
      <c r="O19" s="24">
        <f t="shared" si="0"/>
        <v>0</v>
      </c>
      <c r="P19" s="24">
        <v>0</v>
      </c>
      <c r="Q19" s="24">
        <v>0</v>
      </c>
      <c r="R19" s="24" cm="1">
        <f t="array" ref="R19">IF(MOD(COLUMN(),2)=1,0,IF($C19&lt;&gt;"",MAX(IF((MOD(ROW($L$6:$L17),2)=0)*($L$6:$L17&gt;L19),ROW($L$6:$L17),0)),0))</f>
        <v>0</v>
      </c>
    </row>
    <row r="20" spans="1:18" ht="30" customHeight="1" x14ac:dyDescent="0.15">
      <c r="A20" s="14"/>
      <c r="B20" s="2" t="s">
        <v>7</v>
      </c>
      <c r="C20" s="27"/>
      <c r="D20" s="44"/>
      <c r="E20" s="45"/>
      <c r="F20" s="45"/>
      <c r="G20" s="46"/>
      <c r="H20" s="47"/>
      <c r="I20" s="4" t="s">
        <v>9</v>
      </c>
      <c r="J20" s="30"/>
      <c r="L20" s="15">
        <f t="shared" si="1"/>
        <v>19000100</v>
      </c>
      <c r="O20" s="24">
        <f t="shared" si="0"/>
        <v>0</v>
      </c>
      <c r="P20" s="24">
        <f>IF(C20&lt;&gt;"",IF(OR(AND(C20&gt;=C6,C20&lt;=C7),C20=C7+1,AND(C20&gt;=C8,C20&lt;=C9),C20=C9+1,AND(C20&gt;=C10,C20&lt;=C11),C20=C11+1,AND(C20&gt;=C12,C20&lt;=C13),C20=C13+1,AND(C20&gt;=C14,C20&lt;=C15),C20=C15+1,AND(C20&gt;=C16,C20&lt;=C17),C20=C17+1,AND(C20&gt;=C18,C20&lt;=C19),C20=C19+1),0,1),0)</f>
        <v>0</v>
      </c>
      <c r="Q20" s="24">
        <f t="shared" si="2"/>
        <v>0</v>
      </c>
      <c r="R20" s="24" cm="1">
        <f t="array" ref="R20">IF(MOD(COLUMN(),2)=1,0,IF($C20&lt;&gt;"",MAX(IF((MOD(ROW($L$6:$L18),2)=0)*($L$6:$L18&gt;L20),ROW($L$6:$L18),0)),0))</f>
        <v>0</v>
      </c>
    </row>
    <row r="21" spans="1:18" ht="30" customHeight="1" x14ac:dyDescent="0.15">
      <c r="A21" s="14"/>
      <c r="B21" s="3" t="s">
        <v>8</v>
      </c>
      <c r="C21" s="28"/>
      <c r="D21" s="44"/>
      <c r="E21" s="45"/>
      <c r="F21" s="45"/>
      <c r="G21" s="46"/>
      <c r="H21" s="47"/>
      <c r="I21" s="6" t="s">
        <v>10</v>
      </c>
      <c r="J21" s="31"/>
      <c r="L21" s="15">
        <f t="shared" si="1"/>
        <v>19000100</v>
      </c>
      <c r="O21" s="24">
        <f t="shared" si="0"/>
        <v>0</v>
      </c>
      <c r="P21" s="24">
        <v>0</v>
      </c>
      <c r="Q21" s="24">
        <v>0</v>
      </c>
      <c r="R21" s="24" cm="1">
        <f t="array" ref="R21">IF(MOD(COLUMN(),2)=1,0,IF($C21&lt;&gt;"",MAX(IF((MOD(ROW($L$6:$L19),2)=0)*($L$6:$L19&gt;L21),ROW($L$6:$L19),0)),0))</f>
        <v>0</v>
      </c>
    </row>
    <row r="22" spans="1:18" ht="30" customHeight="1" x14ac:dyDescent="0.15">
      <c r="A22" s="14"/>
      <c r="B22" s="2" t="s">
        <v>7</v>
      </c>
      <c r="C22" s="27"/>
      <c r="D22" s="44"/>
      <c r="E22" s="45"/>
      <c r="F22" s="45"/>
      <c r="G22" s="46"/>
      <c r="H22" s="47"/>
      <c r="I22" s="4" t="s">
        <v>9</v>
      </c>
      <c r="J22" s="30"/>
      <c r="L22" s="15">
        <f t="shared" si="1"/>
        <v>19000100</v>
      </c>
      <c r="O22" s="24">
        <f t="shared" si="0"/>
        <v>0</v>
      </c>
      <c r="P22" s="24">
        <f>IF(C22&lt;&gt;"",IF(OR(AND(C22&gt;=C6,C22&lt;=C7),C22=C7+1,AND(C22&gt;=C8,C22&lt;=C9),C22=C9+1,AND(C22&gt;=C10,C22&lt;=C11),C22=C11+1,AND(C22&gt;=C12,C22&lt;=C13),C22=C13+1,AND(C22&gt;=C14,C22&lt;=C15),C22=C15+1,AND(C22&gt;=C16,C22&lt;=C17),C22=C17+1,AND(C22&gt;=C18,C22&lt;=C19),C22=C19+1,AND(C22&gt;=C20,C22&lt;=C21),C22=C21+1),0,1),0)</f>
        <v>0</v>
      </c>
      <c r="Q22" s="24">
        <f t="shared" si="2"/>
        <v>0</v>
      </c>
      <c r="R22" s="24" cm="1">
        <f t="array" ref="R22">IF(MOD(COLUMN(),2)=1,0,IF($C22&lt;&gt;"",MAX(IF((MOD(ROW($L$6:$L20),2)=0)*($L$6:$L20&gt;L22),ROW($L$6:$L20),0)),0))</f>
        <v>0</v>
      </c>
    </row>
    <row r="23" spans="1:18" ht="30" customHeight="1" x14ac:dyDescent="0.15">
      <c r="A23" s="14"/>
      <c r="B23" s="3" t="s">
        <v>8</v>
      </c>
      <c r="C23" s="28"/>
      <c r="D23" s="44"/>
      <c r="E23" s="45"/>
      <c r="F23" s="45"/>
      <c r="G23" s="46"/>
      <c r="H23" s="47"/>
      <c r="I23" s="6" t="s">
        <v>10</v>
      </c>
      <c r="J23" s="31"/>
      <c r="L23" s="15">
        <f t="shared" si="1"/>
        <v>19000100</v>
      </c>
      <c r="O23" s="24">
        <f t="shared" si="0"/>
        <v>0</v>
      </c>
      <c r="P23" s="24">
        <v>0</v>
      </c>
      <c r="Q23" s="24">
        <v>0</v>
      </c>
      <c r="R23" s="24" cm="1">
        <f t="array" ref="R23">IF(MOD(COLUMN(),2)=1,0,IF($C23&lt;&gt;"",MAX(IF((MOD(ROW($L$6:$L21),2)=0)*($L$6:$L21&gt;L23),ROW($L$6:$L21),0)),0))</f>
        <v>0</v>
      </c>
    </row>
    <row r="24" spans="1:18" ht="30" customHeight="1" x14ac:dyDescent="0.15">
      <c r="A24" s="14"/>
      <c r="B24" s="2" t="s">
        <v>7</v>
      </c>
      <c r="C24" s="27"/>
      <c r="D24" s="44"/>
      <c r="E24" s="45"/>
      <c r="F24" s="45"/>
      <c r="G24" s="46"/>
      <c r="H24" s="47"/>
      <c r="I24" s="4" t="s">
        <v>9</v>
      </c>
      <c r="J24" s="30"/>
      <c r="L24" s="15">
        <f t="shared" si="1"/>
        <v>19000100</v>
      </c>
      <c r="O24" s="24">
        <f t="shared" si="0"/>
        <v>0</v>
      </c>
      <c r="P24" s="24">
        <f>IF(C24&lt;&gt;"",IF(OR(AND(C24&gt;=C6,C24&lt;=C7),C24=C7+1,AND(C24&gt;=C8,C24&lt;=C9),C24=C9+1,AND(C24&gt;=C10,C24&lt;=C11),C24=C11+1,AND(C24&gt;=C12,C24&lt;=C13),C24=C13+1,AND(C24&gt;=C14,C24&lt;=C15),C24=C15+1,AND(C24&gt;=C16,C24&lt;=C17),C24=C17+1,AND(C24&gt;=C18,C24&lt;=C19),C24=C19+1,AND(C24&gt;=C20,C24&lt;=C21),C24=C21+1,AND(C24&gt;=C22,C24&lt;=C23),C24=C23+1),0,1),0)</f>
        <v>0</v>
      </c>
      <c r="Q24" s="24">
        <f t="shared" si="2"/>
        <v>0</v>
      </c>
      <c r="R24" s="24" cm="1">
        <f t="array" ref="R24">IF(MOD(COLUMN(),2)=1,0,IF($C24&lt;&gt;"",MAX(IF((MOD(ROW($L$6:$L22),2)=0)*($L$6:$L22&gt;L24),ROW($L$6:$L22),0)),0))</f>
        <v>0</v>
      </c>
    </row>
    <row r="25" spans="1:18" ht="30" customHeight="1" x14ac:dyDescent="0.15">
      <c r="A25" s="14"/>
      <c r="B25" s="3" t="s">
        <v>8</v>
      </c>
      <c r="C25" s="28"/>
      <c r="D25" s="44"/>
      <c r="E25" s="45"/>
      <c r="F25" s="45"/>
      <c r="G25" s="46"/>
      <c r="H25" s="47"/>
      <c r="I25" s="6" t="s">
        <v>10</v>
      </c>
      <c r="J25" s="31"/>
      <c r="L25" s="15">
        <f t="shared" si="1"/>
        <v>19000100</v>
      </c>
      <c r="O25" s="24">
        <f t="shared" si="0"/>
        <v>0</v>
      </c>
      <c r="P25" s="24">
        <v>0</v>
      </c>
      <c r="Q25" s="24">
        <v>0</v>
      </c>
      <c r="R25" s="24" cm="1">
        <f t="array" ref="R25">IF(MOD(COLUMN(),2)=1,0,IF($C25&lt;&gt;"",MAX(IF((MOD(ROW($L$6:$L23),2)=0)*($L$6:$L23&gt;L25),ROW($L$6:$L23),0)),0))</f>
        <v>0</v>
      </c>
    </row>
    <row r="26" spans="1:18" ht="30" customHeight="1" x14ac:dyDescent="0.15">
      <c r="A26" s="14"/>
      <c r="B26" s="2" t="s">
        <v>7</v>
      </c>
      <c r="C26" s="27"/>
      <c r="D26" s="44"/>
      <c r="E26" s="45"/>
      <c r="F26" s="45"/>
      <c r="G26" s="46"/>
      <c r="H26" s="47"/>
      <c r="I26" s="4" t="s">
        <v>9</v>
      </c>
      <c r="J26" s="30"/>
      <c r="L26" s="15">
        <f t="shared" si="1"/>
        <v>19000100</v>
      </c>
      <c r="O26" s="24">
        <f t="shared" si="0"/>
        <v>0</v>
      </c>
      <c r="P26" s="24">
        <f>IF(C26&lt;&gt;"",IF(OR(AND(C26&gt;=C6,C26&lt;=C7),C26=C7+1,AND(C26&gt;=C8,C26&lt;=C9),C26=C9+1,AND(C26&gt;=C10,C26&lt;=C11),C26=C11+1,AND(C26&gt;=C12,C26&lt;=C13),C26=C13+1,AND(C26&gt;=C14,C26&lt;=C15),C26=C15+1,AND(C26&gt;=C16,C26&lt;=C17),C26=C17+1,AND(C26&gt;=C18,C26&lt;=C19),C26=C19+1,AND(C26&gt;=C20,C26&lt;=C21),C26=C21+1,AND(C26&gt;=C22,C26&lt;=C23),C26=C23+1,AND(C26&gt;=C24,C26&lt;=C25),C26=C25+1),0,1),0)</f>
        <v>0</v>
      </c>
      <c r="Q26" s="24">
        <f t="shared" si="2"/>
        <v>0</v>
      </c>
      <c r="R26" s="24" cm="1">
        <f t="array" ref="R26">IF(MOD(COLUMN(),2)=1,0,IF($C26&lt;&gt;"",MAX(IF((MOD(ROW($L$6:$L24),2)=0)*($L$6:$L24&gt;L26),ROW($L$6:$L24),0)),0))</f>
        <v>0</v>
      </c>
    </row>
    <row r="27" spans="1:18" ht="30" customHeight="1" x14ac:dyDescent="0.15">
      <c r="A27" s="14"/>
      <c r="B27" s="3" t="s">
        <v>8</v>
      </c>
      <c r="C27" s="28"/>
      <c r="D27" s="44"/>
      <c r="E27" s="45"/>
      <c r="F27" s="45"/>
      <c r="G27" s="46"/>
      <c r="H27" s="47"/>
      <c r="I27" s="6" t="s">
        <v>10</v>
      </c>
      <c r="J27" s="31"/>
      <c r="L27" s="15">
        <f t="shared" si="1"/>
        <v>19000100</v>
      </c>
      <c r="O27" s="24">
        <f t="shared" si="0"/>
        <v>0</v>
      </c>
      <c r="P27" s="24">
        <v>0</v>
      </c>
      <c r="Q27" s="24">
        <v>0</v>
      </c>
      <c r="R27" s="24" cm="1">
        <f t="array" ref="R27">IF(MOD(COLUMN(),2)=1,0,IF($C27&lt;&gt;"",MAX(IF((MOD(ROW($L$6:$L25),2)=0)*($L$6:$L25&gt;L27),ROW($L$6:$L25),0)),0))</f>
        <v>0</v>
      </c>
    </row>
    <row r="28" spans="1:18" ht="30" customHeight="1" x14ac:dyDescent="0.15">
      <c r="A28" s="14"/>
      <c r="B28" s="2" t="s">
        <v>7</v>
      </c>
      <c r="C28" s="27"/>
      <c r="D28" s="44"/>
      <c r="E28" s="45"/>
      <c r="F28" s="45"/>
      <c r="G28" s="46"/>
      <c r="H28" s="47"/>
      <c r="I28" s="4" t="s">
        <v>9</v>
      </c>
      <c r="J28" s="30"/>
      <c r="L28" s="15">
        <f t="shared" si="1"/>
        <v>19000100</v>
      </c>
      <c r="O28" s="24">
        <f t="shared" si="0"/>
        <v>0</v>
      </c>
      <c r="P28" s="24">
        <f>IF(C28&lt;&gt;"",IF(OR(AND(C28&gt;=C6,C28&lt;=C7),C28=C7+1,AND(C28&gt;=C8,C28&lt;=C9),C28=C9+1,AND(C28&gt;=C10,C28&lt;=C11),C28=C11+1,AND(C28&gt;=C12,C28&lt;=C13),C28=C13+1,AND(C28&gt;=C14,C28&lt;=C15),C28=C15+1,AND(C28&gt;=C16,C28&lt;=C17),C28=C17+1,AND(C28&gt;=C18,C28&lt;=C19),C28=C19+1,AND(C28&gt;=C20,C28&lt;=C21),C28=C21+1,AND(C28&gt;=C22,C28&lt;=C23),C28=C23+1,AND(C28&gt;=C24,C28&lt;=C25),C28=C25+1,AND(C28&gt;=C26,C28&lt;=C27),C28=C27+1),0,1),0)</f>
        <v>0</v>
      </c>
      <c r="Q28" s="24">
        <f t="shared" si="2"/>
        <v>0</v>
      </c>
      <c r="R28" s="24" cm="1">
        <f t="array" ref="R28">IF(MOD(COLUMN(),2)=1,0,IF($C28&lt;&gt;"",MAX(IF((MOD(ROW($L$6:$L26),2)=0)*($L$6:$L26&gt;L28),ROW($L$6:$L26),0)),0))</f>
        <v>0</v>
      </c>
    </row>
    <row r="29" spans="1:18" ht="30" customHeight="1" x14ac:dyDescent="0.15">
      <c r="A29" s="14"/>
      <c r="B29" s="3" t="s">
        <v>8</v>
      </c>
      <c r="C29" s="28"/>
      <c r="D29" s="44"/>
      <c r="E29" s="45"/>
      <c r="F29" s="45"/>
      <c r="G29" s="46"/>
      <c r="H29" s="47"/>
      <c r="I29" s="6" t="s">
        <v>10</v>
      </c>
      <c r="J29" s="31"/>
      <c r="L29" s="15">
        <f t="shared" si="1"/>
        <v>19000100</v>
      </c>
      <c r="O29" s="24">
        <f t="shared" si="0"/>
        <v>0</v>
      </c>
      <c r="P29" s="24">
        <v>0</v>
      </c>
      <c r="Q29" s="24">
        <v>0</v>
      </c>
      <c r="R29" s="24" cm="1">
        <f t="array" ref="R29">IF(MOD(COLUMN(),2)=1,0,IF($C29&lt;&gt;"",MAX(IF((MOD(ROW($L$6:$L27),2)=0)*($L$6:$L27&gt;L29),ROW($L$6:$L27),0)),0))</f>
        <v>0</v>
      </c>
    </row>
    <row r="30" spans="1:18" ht="30" customHeight="1" x14ac:dyDescent="0.15">
      <c r="A30" s="14"/>
      <c r="B30" s="2" t="s">
        <v>7</v>
      </c>
      <c r="C30" s="27"/>
      <c r="D30" s="44"/>
      <c r="E30" s="45"/>
      <c r="F30" s="45"/>
      <c r="G30" s="46"/>
      <c r="H30" s="47"/>
      <c r="I30" s="4" t="s">
        <v>9</v>
      </c>
      <c r="J30" s="30"/>
      <c r="L30" s="15">
        <f t="shared" si="1"/>
        <v>19000100</v>
      </c>
      <c r="O30" s="24">
        <f t="shared" si="0"/>
        <v>0</v>
      </c>
      <c r="P30" s="24">
        <f>IF(C30&lt;&gt;"",IF(OR(AND(C30&gt;=C6,C30&lt;=C7),C30=C7+1,AND(C30&gt;=C8,C30&lt;=C9),C30=C9+1,AND(C30&gt;=C10,C30&lt;=C11),C30=C11+1,AND(C30&gt;=C12,C30&lt;=C13),C30=C13+1,AND(C30&gt;=C14,C30&lt;=C15),C30=C15+1,AND(C30&gt;=C16,C30&lt;=C17),C30=C17+1,AND(C30&gt;=C18,C30&lt;=C19),C30=C19+1,AND(C30&gt;=C20,C30&lt;=C21),C30=C21+1,AND(C30&gt;=C22,C30&lt;=C23),C30=C23+1,AND(C30&gt;=C24,C30&lt;=C25),C30=C25+1,AND(C30&gt;=C26,C30&lt;=C27),C30=C27+1,AND(C30&gt;=C28,C30&lt;=C29),C30=C29+1),0,1),0)</f>
        <v>0</v>
      </c>
      <c r="Q30" s="24">
        <f t="shared" si="2"/>
        <v>0</v>
      </c>
      <c r="R30" s="24" cm="1">
        <f t="array" ref="R30">IF(MOD(COLUMN(),2)=1,0,IF($C30&lt;&gt;"",MAX(IF((MOD(ROW($L$6:$L28),2)=0)*($L$6:$L28&gt;L30),ROW($L$6:$L28),0)),0))</f>
        <v>0</v>
      </c>
    </row>
    <row r="31" spans="1:18" ht="30" customHeight="1" x14ac:dyDescent="0.15">
      <c r="A31" s="14"/>
      <c r="B31" s="3" t="s">
        <v>8</v>
      </c>
      <c r="C31" s="28"/>
      <c r="D31" s="44"/>
      <c r="E31" s="45"/>
      <c r="F31" s="45"/>
      <c r="G31" s="46"/>
      <c r="H31" s="47"/>
      <c r="I31" s="6" t="s">
        <v>10</v>
      </c>
      <c r="J31" s="31"/>
      <c r="L31" s="15">
        <f t="shared" si="1"/>
        <v>19000100</v>
      </c>
      <c r="O31" s="24">
        <f t="shared" si="0"/>
        <v>0</v>
      </c>
      <c r="P31" s="24">
        <v>0</v>
      </c>
      <c r="Q31" s="24">
        <v>0</v>
      </c>
      <c r="R31" s="24" cm="1">
        <f t="array" ref="R31">IF(MOD(COLUMN(),2)=1,0,IF($C31&lt;&gt;"",MAX(IF((MOD(ROW($L$6:$L29),2)=0)*($L$6:$L29&gt;L31),ROW($L$6:$L29),0)),0))</f>
        <v>0</v>
      </c>
    </row>
    <row r="32" spans="1:18" ht="30" customHeight="1" x14ac:dyDescent="0.15">
      <c r="A32" s="14"/>
      <c r="B32" s="2" t="s">
        <v>7</v>
      </c>
      <c r="C32" s="27"/>
      <c r="D32" s="44"/>
      <c r="E32" s="45"/>
      <c r="F32" s="45"/>
      <c r="G32" s="46"/>
      <c r="H32" s="47"/>
      <c r="I32" s="4" t="s">
        <v>9</v>
      </c>
      <c r="J32" s="30"/>
      <c r="L32" s="15">
        <f t="shared" si="1"/>
        <v>19000100</v>
      </c>
      <c r="O32" s="24">
        <f t="shared" si="0"/>
        <v>0</v>
      </c>
      <c r="P32" s="24">
        <f>IF(C32&lt;&gt;"",IF(OR(AND(C32&gt;=C6,C32&lt;=C7),C32=C7+1,AND(C32&gt;=C8,C32&lt;=C9),C32=C9+1,AND(C32&gt;=C10,C32&lt;=C11),C32=C11+1,AND(C32&gt;=C12,C32&lt;=C13),C32=C13+1,AND(C32&gt;=C14,C32&lt;=C15),C32=C15+1,AND(C32&gt;=C16,C32&lt;=C17),C32=C17+1,AND(C32&gt;=C18,C32&lt;=C19),C32=C19+1,AND(C32&gt;=C20,C32&lt;=C21),C32=C21+1,AND(C32&gt;=C22,C32&lt;=C23),C32=C23+1,AND(C32&gt;=C24,C32&lt;=C25),C32=C25+1,AND(C32&gt;=C26,C32&lt;=C27),C32=C27+1,AND(C32&gt;=C28,C32&lt;=C29),C32=C29+1,AND(C32&gt;=C30,C32&lt;=C31),C32=C31+1),0,1),0)</f>
        <v>0</v>
      </c>
      <c r="Q32" s="24">
        <f t="shared" si="2"/>
        <v>0</v>
      </c>
      <c r="R32" s="24" cm="1">
        <f t="array" ref="R32">IF(MOD(COLUMN(),2)=1,0,IF($C32&lt;&gt;"",MAX(IF((MOD(ROW($L$6:$L30),2)=0)*($L$6:$L30&gt;L32),ROW($L$6:$L30),0)),0))</f>
        <v>0</v>
      </c>
    </row>
    <row r="33" spans="1:18" ht="30" customHeight="1" x14ac:dyDescent="0.15">
      <c r="A33" s="14"/>
      <c r="B33" s="3" t="s">
        <v>8</v>
      </c>
      <c r="C33" s="28"/>
      <c r="D33" s="44"/>
      <c r="E33" s="45"/>
      <c r="F33" s="45"/>
      <c r="G33" s="46"/>
      <c r="H33" s="47"/>
      <c r="I33" s="6" t="s">
        <v>10</v>
      </c>
      <c r="J33" s="31"/>
      <c r="L33" s="15">
        <f t="shared" si="1"/>
        <v>19000100</v>
      </c>
      <c r="O33" s="24">
        <f t="shared" si="0"/>
        <v>0</v>
      </c>
      <c r="P33" s="24">
        <v>0</v>
      </c>
      <c r="Q33" s="24">
        <v>0</v>
      </c>
      <c r="R33" s="24" cm="1">
        <f t="array" ref="R33">IF(MOD(COLUMN(),2)=1,0,IF($C33&lt;&gt;"",MAX(IF((MOD(ROW($L$6:$L31),2)=0)*($L$6:$L31&gt;L33),ROW($L$6:$L31),0)),0))</f>
        <v>0</v>
      </c>
    </row>
    <row r="34" spans="1:18" ht="30" customHeight="1" x14ac:dyDescent="0.15">
      <c r="A34" s="14"/>
      <c r="B34" s="2" t="s">
        <v>7</v>
      </c>
      <c r="C34" s="27"/>
      <c r="D34" s="44"/>
      <c r="E34" s="45"/>
      <c r="F34" s="45"/>
      <c r="G34" s="46"/>
      <c r="H34" s="47"/>
      <c r="I34" s="4" t="s">
        <v>9</v>
      </c>
      <c r="J34" s="30"/>
      <c r="L34" s="15">
        <f t="shared" si="1"/>
        <v>19000100</v>
      </c>
      <c r="O34" s="24">
        <f t="shared" si="0"/>
        <v>0</v>
      </c>
      <c r="P34" s="24">
        <f>IF(C34&lt;&gt;"",IF(OR(AND(C34&gt;=C6,C34&lt;=C7),C34=C7+1,AND(C34&gt;=C8,C34&lt;=C9),C34=C9+1,AND(C34&gt;=C10,C34&lt;=C11),C34=C11+1,AND(C34&gt;=C12,C34&lt;=C13),C34=C13+1,AND(C34&gt;=C14,C34&lt;=C15),C34=C15+1,AND(C34&gt;=C16,C34&lt;=C17),C34=C17+1,AND(C34&gt;=C18,C34&lt;=C19),C34=C19+1,AND(C34&gt;=C20,C34&lt;=C21),C34=C21+1,AND(C34&gt;=C22,C34&lt;=C23),C34=C23+1,AND(C34&gt;=C24,C34&lt;=C25),C34=C25+1,AND(C34&gt;=C26,C34&lt;=C27),C34=C27+1,AND(C34&gt;=C28,C34&lt;=C29),C34=C29+1,AND(C34&gt;=C30,C34&lt;=C31),C34=C31+1,AND(C34&gt;=C32,C34&lt;=C33),C34=C33+1),0,1),0)</f>
        <v>0</v>
      </c>
      <c r="Q34" s="24">
        <f t="shared" si="2"/>
        <v>0</v>
      </c>
      <c r="R34" s="24" cm="1">
        <f t="array" ref="R34">IF(MOD(COLUMN(),2)=1,0,IF($C34&lt;&gt;"",MAX(IF((MOD(ROW($L$6:$L32),2)=0)*($L$6:$L32&gt;L34),ROW($L$6:$L32),0)),0))</f>
        <v>0</v>
      </c>
    </row>
    <row r="35" spans="1:18" ht="30" customHeight="1" x14ac:dyDescent="0.15">
      <c r="A35" s="14"/>
      <c r="B35" s="3" t="s">
        <v>8</v>
      </c>
      <c r="C35" s="28"/>
      <c r="D35" s="44"/>
      <c r="E35" s="45"/>
      <c r="F35" s="45"/>
      <c r="G35" s="46"/>
      <c r="H35" s="47"/>
      <c r="I35" s="6" t="s">
        <v>10</v>
      </c>
      <c r="J35" s="31"/>
      <c r="L35" s="15">
        <f t="shared" si="1"/>
        <v>19000100</v>
      </c>
      <c r="O35" s="24">
        <f t="shared" si="0"/>
        <v>0</v>
      </c>
      <c r="P35" s="24">
        <v>0</v>
      </c>
      <c r="Q35" s="24">
        <v>0</v>
      </c>
      <c r="R35" s="24" cm="1">
        <f t="array" ref="R35">IF(MOD(COLUMN(),2)=1,0,IF($C35&lt;&gt;"",MAX(IF((MOD(ROW($L$6:$L33),2)=0)*($L$6:$L33&gt;L35),ROW($L$6:$L33),0)),0))</f>
        <v>0</v>
      </c>
    </row>
    <row r="36" spans="1:18" ht="30" customHeight="1" x14ac:dyDescent="0.15">
      <c r="A36" s="14"/>
      <c r="B36" s="2" t="s">
        <v>7</v>
      </c>
      <c r="C36" s="27"/>
      <c r="D36" s="44"/>
      <c r="E36" s="45"/>
      <c r="F36" s="45"/>
      <c r="G36" s="46"/>
      <c r="H36" s="47"/>
      <c r="I36" s="4" t="s">
        <v>9</v>
      </c>
      <c r="J36" s="30"/>
      <c r="L36" s="15">
        <f t="shared" si="1"/>
        <v>19000100</v>
      </c>
      <c r="O36" s="24">
        <f t="shared" si="0"/>
        <v>0</v>
      </c>
      <c r="P36" s="24">
        <f>IF(C36&lt;&gt;"",IF(OR(AND(C36&gt;=C6,C36&lt;=C7),C36=C7+1,AND(C36&gt;=C8,C36&lt;=C9),C36=C9+1,AND(C36&gt;=C10,C36&lt;=C11),C36=C11+1,AND(C36&gt;=C12,C36&lt;=C13),C36=C13+1,AND(C36&gt;=C14,C36&lt;=C15),C36=C15+1,AND(C36&gt;=C16,C36&lt;=C17),C36=C17+1,AND(C36&gt;=C18,C36&lt;=C19),C36=C19+1,AND(C36&gt;=C20,C36&lt;=C21),C36=C21+1,AND(C36&gt;=C22,C36&lt;=C23),C36=C23+1,AND(C36&gt;=C24,C36&lt;=C25),C36=C25+1,AND(C36&gt;=C26,C36&lt;=C27),C36=C27+1,AND(C36&gt;=C28,C36&lt;=C29),C36=C29+1,AND(C36&gt;=C30,C36&lt;=C31),C36=C31+1,AND(C36&gt;=C32,C36&lt;=C33),C36=C33+1,AND(C36&gt;=C34,C36&lt;=C35),C36=C35+1),0,1),0)</f>
        <v>0</v>
      </c>
      <c r="Q36" s="24">
        <f t="shared" si="2"/>
        <v>0</v>
      </c>
      <c r="R36" s="24" cm="1">
        <f t="array" ref="R36">IF(MOD(COLUMN(),2)=1,0,IF($C36&lt;&gt;"",MAX(IF((MOD(ROW($L$6:$L34),2)=0)*($L$6:$L34&gt;L36),ROW($L$6:$L34),0)),0))</f>
        <v>0</v>
      </c>
    </row>
    <row r="37" spans="1:18" ht="30" customHeight="1" x14ac:dyDescent="0.15">
      <c r="A37" s="14"/>
      <c r="B37" s="3" t="s">
        <v>8</v>
      </c>
      <c r="C37" s="28"/>
      <c r="D37" s="44"/>
      <c r="E37" s="45"/>
      <c r="F37" s="45"/>
      <c r="G37" s="46"/>
      <c r="H37" s="47"/>
      <c r="I37" s="6" t="s">
        <v>10</v>
      </c>
      <c r="J37" s="31"/>
      <c r="L37" s="15">
        <f t="shared" si="1"/>
        <v>19000100</v>
      </c>
      <c r="O37" s="24">
        <f t="shared" si="0"/>
        <v>0</v>
      </c>
      <c r="P37" s="24">
        <v>0</v>
      </c>
      <c r="Q37" s="24">
        <v>0</v>
      </c>
      <c r="R37" s="24" cm="1">
        <f t="array" ref="R37">IF(MOD(COLUMN(),2)=1,0,IF($C37&lt;&gt;"",MAX(IF((MOD(ROW($L$6:$L35),2)=0)*($L$6:$L35&gt;L37),ROW($L$6:$L35),0)),0))</f>
        <v>0</v>
      </c>
    </row>
    <row r="38" spans="1:18" ht="30" customHeight="1" x14ac:dyDescent="0.15">
      <c r="A38" s="14"/>
      <c r="B38" s="2" t="s">
        <v>7</v>
      </c>
      <c r="C38" s="27"/>
      <c r="D38" s="44"/>
      <c r="E38" s="45"/>
      <c r="F38" s="45"/>
      <c r="G38" s="46"/>
      <c r="H38" s="47"/>
      <c r="I38" s="4" t="s">
        <v>9</v>
      </c>
      <c r="J38" s="30"/>
      <c r="L38" s="15">
        <f t="shared" si="1"/>
        <v>19000100</v>
      </c>
      <c r="O38" s="24">
        <f t="shared" si="0"/>
        <v>0</v>
      </c>
      <c r="P38" s="24">
        <f>IF(C38&lt;&gt;"",IF(OR(AND(C38&gt;=C6,C38&lt;=C7),C38=C7+1,AND(C38&gt;=C8,C38&lt;=C9),C38=C9+1,AND(C38&gt;=C10,C38&lt;=C11),C38=C11+1,AND(C38&gt;=C12,C38&lt;=C13),C38=C13+1,AND(C38&gt;=C14,C38&lt;=C15),C38=C15+1,AND(C38&gt;=C16,C38&lt;=C17),C38=C17+1,AND(C38&gt;=C18,C38&lt;=C19),C38=C19+1,AND(C38&gt;=C20,C38&lt;=C21),C38=C21+1,AND(C38&gt;=C22,C38&lt;=C23),C38=C23+1,AND(C38&gt;=C24,C38&lt;=C25),C38=C25+1,AND(C38&gt;=C26,C38&lt;=C27),C38=C27+1,AND(C38&gt;=C28,C38&lt;=C29),C38=C29+1,AND(C38&gt;=C30,C38&lt;=C31),C38=C31+1,AND(C38&gt;=C32,C38&lt;=C33),C38=C33+1,AND(C38&gt;=C34,C38&lt;=C35),C38=C35+1,AND(C38&gt;=C36,C38&lt;=C37),C38=C37+1),0,1),0)</f>
        <v>0</v>
      </c>
      <c r="Q38" s="24">
        <f t="shared" si="2"/>
        <v>0</v>
      </c>
      <c r="R38" s="24" cm="1">
        <f t="array" ref="R38">IF(MOD(COLUMN(),2)=1,0,IF($C38&lt;&gt;"",MAX(IF((MOD(ROW($L$6:$L36),2)=0)*($L$6:$L36&gt;L38),ROW($L$6:$L36),0)),0))</f>
        <v>0</v>
      </c>
    </row>
    <row r="39" spans="1:18" ht="30" customHeight="1" x14ac:dyDescent="0.15">
      <c r="A39" s="14"/>
      <c r="B39" s="3" t="s">
        <v>8</v>
      </c>
      <c r="C39" s="28"/>
      <c r="D39" s="44"/>
      <c r="E39" s="45"/>
      <c r="F39" s="45"/>
      <c r="G39" s="46"/>
      <c r="H39" s="47"/>
      <c r="I39" s="6" t="s">
        <v>10</v>
      </c>
      <c r="J39" s="31"/>
      <c r="L39" s="15">
        <f t="shared" si="1"/>
        <v>19000100</v>
      </c>
      <c r="O39" s="24">
        <f t="shared" si="0"/>
        <v>0</v>
      </c>
      <c r="P39" s="24">
        <v>0</v>
      </c>
      <c r="Q39" s="24">
        <v>0</v>
      </c>
      <c r="R39" s="24" cm="1">
        <f t="array" ref="R39">IF(MOD(COLUMN(),2)=1,0,IF($C39&lt;&gt;"",MAX(IF((MOD(ROW($L$6:$L37),2)=0)*($L$6:$L37&gt;L39),ROW($L$6:$L37),0)),0))</f>
        <v>0</v>
      </c>
    </row>
    <row r="40" spans="1:18" ht="30" customHeight="1" x14ac:dyDescent="0.15">
      <c r="A40" s="14"/>
      <c r="B40" s="2" t="s">
        <v>7</v>
      </c>
      <c r="C40" s="27"/>
      <c r="D40" s="44"/>
      <c r="E40" s="45"/>
      <c r="F40" s="45"/>
      <c r="G40" s="46"/>
      <c r="H40" s="47"/>
      <c r="I40" s="4" t="s">
        <v>9</v>
      </c>
      <c r="J40" s="30"/>
      <c r="L40" s="15">
        <f t="shared" si="1"/>
        <v>19000100</v>
      </c>
      <c r="O40" s="24">
        <f t="shared" si="0"/>
        <v>0</v>
      </c>
      <c r="P40" s="24">
        <f>IF(C40&lt;&gt;"",IF(OR(AND(C40&gt;=C6,C40&lt;=C7),C40=C7+1,AND(C40&gt;=C8,C40&lt;=C9),C40=C9+1,AND(C40&gt;=C10,C40&lt;=C11),C40=C11+1,AND(C40&gt;=C12,C40&lt;=C13),C40=C13+1,AND(C40&gt;=C14,C40&lt;=C15),C40=C15+1,AND(C40&gt;=C16,C40&lt;=C17),C40=C17+1,AND(C40&gt;=C18,C40&lt;=C19),C40=C19+1,AND(C40&gt;=C20,C40&lt;=C21),C40=C21+1,AND(C40&gt;=C22,C40&lt;=C23),C40=C23+1,AND(C40&gt;=C24,C40&lt;=C25),C40=C25+1,AND(C40&gt;=C26,C40&lt;=C27),C40=C27+1,AND(C40&gt;=C28,C40&lt;=C29),C40=C29+1,AND(C40&gt;=C30,C40&lt;=C31),C40=C31+1,AND(C40&gt;=C32,C40&lt;=C33),C40=C33+1,AND(C40&gt;=C34,C40&lt;=C35),C40=C35+1,AND(C40&gt;=C36,C40&lt;=C37),C40=C37+1,AND(C40&gt;=C38,C40&lt;=C39),C40=C39+1),0,1),0)</f>
        <v>0</v>
      </c>
      <c r="Q40" s="24">
        <f t="shared" si="2"/>
        <v>0</v>
      </c>
      <c r="R40" s="24" cm="1">
        <f t="array" ref="R40">IF(MOD(COLUMN(),2)=1,0,IF($C40&lt;&gt;"",MAX(IF((MOD(ROW($L$6:$L38),2)=0)*($L$6:$L38&gt;L40),ROW($L$6:$L38),0)),0))</f>
        <v>0</v>
      </c>
    </row>
    <row r="41" spans="1:18" ht="30" customHeight="1" x14ac:dyDescent="0.15">
      <c r="A41" s="14"/>
      <c r="B41" s="3" t="s">
        <v>8</v>
      </c>
      <c r="C41" s="28"/>
      <c r="D41" s="44"/>
      <c r="E41" s="45"/>
      <c r="F41" s="45"/>
      <c r="G41" s="46"/>
      <c r="H41" s="47"/>
      <c r="I41" s="6" t="s">
        <v>10</v>
      </c>
      <c r="J41" s="31"/>
      <c r="L41" s="15">
        <f t="shared" si="1"/>
        <v>19000100</v>
      </c>
      <c r="O41" s="24">
        <f t="shared" si="0"/>
        <v>0</v>
      </c>
      <c r="P41" s="24">
        <v>0</v>
      </c>
      <c r="Q41" s="24">
        <v>0</v>
      </c>
      <c r="R41" s="24" cm="1">
        <f t="array" ref="R41">IF(MOD(COLUMN(),2)=1,0,IF($C41&lt;&gt;"",MAX(IF((MOD(ROW($L$6:$L39),2)=0)*($L$6:$L39&gt;L41),ROW($L$6:$L39),0)),0))</f>
        <v>0</v>
      </c>
    </row>
    <row r="42" spans="1:18" ht="30" customHeight="1" x14ac:dyDescent="0.15">
      <c r="A42" s="14"/>
      <c r="B42" s="2" t="s">
        <v>7</v>
      </c>
      <c r="C42" s="27"/>
      <c r="D42" s="44"/>
      <c r="E42" s="45"/>
      <c r="F42" s="45"/>
      <c r="G42" s="46"/>
      <c r="H42" s="47"/>
      <c r="I42" s="4" t="s">
        <v>9</v>
      </c>
      <c r="J42" s="30"/>
      <c r="L42" s="15">
        <f t="shared" si="1"/>
        <v>19000100</v>
      </c>
      <c r="O42" s="24">
        <f t="shared" si="0"/>
        <v>0</v>
      </c>
      <c r="P42" s="24">
        <f>IF(C42&lt;&gt;"",IF(OR(AND(C42&gt;=C6,C42&lt;=C7),C42=C7+1,AND(C42&gt;=C8,C42&lt;=C9),C42=C9+1,AND(C42&gt;=C10,C42&lt;=C11),C42=C11+1,AND(C42&gt;=C12,C42&lt;=C13),C42=C13+1,AND(C42&gt;=C14,C42&lt;=C15),C42=C15+1,AND(C42&gt;=C16,C42&lt;=C17),C42=C17+1,AND(C42&gt;=C18,C42&lt;=C19),C42=C19+1,AND(C42&gt;=C20,C42&lt;=C21),C42=C21+1,AND(C42&gt;=C22,C42&lt;=C23),C42=C23+1,AND(C42&gt;=C24,C42&lt;=C25),C42=C25+1,AND(C42&gt;=C26,C42&lt;=C27),C42=C27+1,AND(C42&gt;=C28,C42&lt;=C29),C42=C29+1,AND(C42&gt;=C30,C42&lt;=C31),C42=C31+1,AND(C42&gt;=C32,C42&lt;=C33),C42=C33+1,AND(C42&gt;=C34,C42&lt;=C35),C42=C35+1,AND(C42&gt;=C36,C42&lt;=C37),C42=C37+1,AND(C42&gt;=C38,C42&lt;=C39),C42=C39+1,AND(C42&gt;=C40,C42&lt;=C41),C42=C41+1),0,1),0)</f>
        <v>0</v>
      </c>
      <c r="Q42" s="24">
        <f t="shared" si="2"/>
        <v>0</v>
      </c>
      <c r="R42" s="24" cm="1">
        <f t="array" ref="R42">IF(MOD(COLUMN(),2)=1,0,IF($C42&lt;&gt;"",MAX(IF((MOD(ROW($L$6:$L40),2)=0)*($L$6:$L40&gt;L42),ROW($L$6:$L40),0)),0))</f>
        <v>0</v>
      </c>
    </row>
    <row r="43" spans="1:18" ht="30" customHeight="1" thickBot="1" x14ac:dyDescent="0.2">
      <c r="A43" s="14"/>
      <c r="B43" s="8" t="s">
        <v>8</v>
      </c>
      <c r="C43" s="29"/>
      <c r="D43" s="53"/>
      <c r="E43" s="54"/>
      <c r="F43" s="54"/>
      <c r="G43" s="55"/>
      <c r="H43" s="56"/>
      <c r="I43" s="9" t="s">
        <v>10</v>
      </c>
      <c r="J43" s="32"/>
      <c r="L43" s="15">
        <f t="shared" si="1"/>
        <v>19000100</v>
      </c>
      <c r="O43" s="24">
        <f t="shared" si="0"/>
        <v>0</v>
      </c>
      <c r="P43" s="24">
        <v>0</v>
      </c>
      <c r="Q43" s="24">
        <v>0</v>
      </c>
      <c r="R43" s="24" cm="1">
        <f t="array" ref="R43">IF(MOD(COLUMN(),2)=1,0,IF($C43&lt;&gt;"",MAX(IF((MOD(ROW($L$6:$L41),2)=0)*($L$6:$L41&gt;L43),ROW($L$6:$L41),0)),0))</f>
        <v>0</v>
      </c>
    </row>
    <row r="44" spans="1:18" ht="30" customHeight="1" x14ac:dyDescent="0.15">
      <c r="A44" s="43"/>
      <c r="B44" s="2" t="s">
        <v>7</v>
      </c>
      <c r="C44" s="27"/>
      <c r="D44" s="44"/>
      <c r="E44" s="45"/>
      <c r="F44" s="45"/>
      <c r="G44" s="46"/>
      <c r="H44" s="47"/>
      <c r="I44" s="4" t="s">
        <v>9</v>
      </c>
      <c r="J44" s="30"/>
      <c r="L44" s="15">
        <f t="shared" si="1"/>
        <v>19000100</v>
      </c>
      <c r="O44" s="24">
        <f t="shared" si="0"/>
        <v>0</v>
      </c>
      <c r="P44" s="24">
        <f>IF(C44&lt;&gt;"",IF(OR(AND(C44&gt;=C6,C44&lt;=C7),C44=C7+1,AND(C44&gt;=C8,C44&lt;=C9),C44=C9+1,AND(C44&gt;=C10,C44&lt;=C11),C44=C11+1,AND(C44&gt;=C12,C44&lt;=C13),C44=C13+1,AND(C44&gt;=C14,C44&lt;=C15),C44=C15+1,AND(C44&gt;=C16,C44&lt;=C17),C44=C17+1,AND(C44&gt;=C18,C44&lt;=C19),C44=C19+1,AND(C44&gt;=C20,C44&lt;=C21),C44=C21+1,AND(C44&gt;=C22,C44&lt;=C23),C44=C23+1,AND(C44&gt;=C24,C44&lt;=C25),C44=C25+1,AND(C44&gt;=C26,C44&lt;=C27),C44=C27+1,AND(C44&gt;=C28,C44&lt;=C29),C44=C29+1,AND(C44&gt;=C30,C44&lt;=C31),C44=C31+1,AND(C44&gt;=C32,C44&lt;=C33),C44=C33+1,AND(C44&gt;=C34,C44&lt;=C35),C44=C35+1,AND(C44&gt;=C36,C44&lt;=C37),C44=C37+1,AND(C44&gt;=C38,C44&lt;=C39),C44=C39+1,AND(C44&gt;=C40,C44&lt;=C41),C44=C41+1,AND(C44&gt;=C42,C44&lt;=C43),C44=C43+1),0,1),0)</f>
        <v>0</v>
      </c>
      <c r="Q44" s="24">
        <f t="shared" si="2"/>
        <v>0</v>
      </c>
      <c r="R44" s="24" cm="1">
        <f t="array" ref="R44">IF(MOD(COLUMN(),2)=1,0,IF($C44&lt;&gt;"",MAX(IF((MOD(ROW($L$6:$L42),2)=0)*($L$6:$L42&gt;L44),ROW($L$6:$L42),0)),0))</f>
        <v>0</v>
      </c>
    </row>
    <row r="45" spans="1:18" ht="30" customHeight="1" x14ac:dyDescent="0.15">
      <c r="A45" s="43"/>
      <c r="B45" s="3" t="s">
        <v>8</v>
      </c>
      <c r="C45" s="28"/>
      <c r="D45" s="44"/>
      <c r="E45" s="45"/>
      <c r="F45" s="45"/>
      <c r="G45" s="46"/>
      <c r="H45" s="47"/>
      <c r="I45" s="6" t="s">
        <v>10</v>
      </c>
      <c r="J45" s="31"/>
      <c r="L45" s="15">
        <f t="shared" si="1"/>
        <v>19000100</v>
      </c>
      <c r="O45" s="24">
        <f t="shared" si="0"/>
        <v>0</v>
      </c>
      <c r="P45" s="24">
        <v>0</v>
      </c>
      <c r="Q45" s="24">
        <v>0</v>
      </c>
      <c r="R45" s="24" cm="1">
        <f t="array" ref="R45">IF(MOD(COLUMN(),2)=1,0,IF($C45&lt;&gt;"",MAX(IF((MOD(ROW($L$6:$L43),2)=0)*($L$6:$L43&gt;L45),ROW($L$6:$L43),0)),0))</f>
        <v>0</v>
      </c>
    </row>
    <row r="46" spans="1:18" ht="30" customHeight="1" x14ac:dyDescent="0.15">
      <c r="A46" s="43"/>
      <c r="B46" s="2" t="s">
        <v>7</v>
      </c>
      <c r="C46" s="27"/>
      <c r="D46" s="44"/>
      <c r="E46" s="45"/>
      <c r="F46" s="45"/>
      <c r="G46" s="46"/>
      <c r="H46" s="47"/>
      <c r="I46" s="4" t="s">
        <v>9</v>
      </c>
      <c r="J46" s="30"/>
      <c r="L46" s="15">
        <f t="shared" si="1"/>
        <v>19000100</v>
      </c>
      <c r="O46" s="24">
        <f t="shared" si="0"/>
        <v>0</v>
      </c>
      <c r="P46" s="24">
        <f>IF(C46&lt;&gt;"",IF(OR(AND(C46&gt;=C6,C46&lt;=C7),C46=C7+1,AND(C46&gt;=C8,C46&lt;=C9),C46=C9+1,AND(C46&gt;=C10,C46&lt;=C11),C46=C11+1,AND(C46&gt;=C12,C46&lt;=C13),C46=C13+1,AND(C46&gt;=C14,C46&lt;=C15),C46=C15+1,AND(C46&gt;=C16,C46&lt;=C17),C46=C17+1,AND(C46&gt;=C18,C46&lt;=C19),C46=C19+1,AND(C46&gt;=C20,C46&lt;=C21),C46=C21+1,AND(C46&gt;=C22,C46&lt;=C23),C46=C23+1,AND(C46&gt;=C24,C46&lt;=C25),C46=C25+1,AND(C46&gt;=C26,C46&lt;=C27),C46=C27+1,AND(C46&gt;=C28,C46&lt;=C29),C46=C29+1,AND(C46&gt;=C30,C46&lt;=C31),C46=C31+1,AND(C46&gt;=C32,C46&lt;=C33),C46=C33+1,AND(C46&gt;=C34,C46&lt;=C35),C46=C35+1,AND(C46&gt;=C36,C46&lt;=C37),C46=C37+1,AND(C46&gt;=C38,C46&lt;=C39),C46=C39+1,AND(C46&gt;=C40,C46&lt;=C41),C46=C41+1,AND(C46&gt;=C42,C46&lt;=C43),C46=C43+1,AND(C46&gt;=C44,C46&lt;=C45),C46=C45+1),0,1),0)</f>
        <v>0</v>
      </c>
      <c r="Q46" s="24">
        <f t="shared" si="2"/>
        <v>0</v>
      </c>
      <c r="R46" s="24" cm="1">
        <f t="array" ref="R46">IF(MOD(COLUMN(),2)=1,0,IF($C46&lt;&gt;"",MAX(IF((MOD(ROW($L$6:$L44),2)=0)*($L$6:$L44&gt;L46),ROW($L$6:$L44),0)),0))</f>
        <v>0</v>
      </c>
    </row>
    <row r="47" spans="1:18" ht="30" customHeight="1" x14ac:dyDescent="0.15">
      <c r="A47" s="43"/>
      <c r="B47" s="3" t="s">
        <v>8</v>
      </c>
      <c r="C47" s="28"/>
      <c r="D47" s="44"/>
      <c r="E47" s="45"/>
      <c r="F47" s="45"/>
      <c r="G47" s="46"/>
      <c r="H47" s="47"/>
      <c r="I47" s="6" t="s">
        <v>10</v>
      </c>
      <c r="J47" s="31"/>
      <c r="L47" s="15">
        <f t="shared" si="1"/>
        <v>19000100</v>
      </c>
      <c r="O47" s="24">
        <f t="shared" si="0"/>
        <v>0</v>
      </c>
      <c r="P47" s="24">
        <v>0</v>
      </c>
      <c r="Q47" s="24">
        <v>0</v>
      </c>
      <c r="R47" s="24" cm="1">
        <f t="array" ref="R47">IF(MOD(COLUMN(),2)=1,0,IF($C47&lt;&gt;"",MAX(IF((MOD(ROW($L$6:$L45),2)=0)*($L$6:$L45&gt;L47),ROW($L$6:$L45),0)),0))</f>
        <v>0</v>
      </c>
    </row>
    <row r="48" spans="1:18" ht="30" customHeight="1" x14ac:dyDescent="0.15">
      <c r="A48" s="43"/>
      <c r="B48" s="2" t="s">
        <v>7</v>
      </c>
      <c r="C48" s="27"/>
      <c r="D48" s="44"/>
      <c r="E48" s="45"/>
      <c r="F48" s="45"/>
      <c r="G48" s="46"/>
      <c r="H48" s="47"/>
      <c r="I48" s="4" t="s">
        <v>9</v>
      </c>
      <c r="J48" s="30"/>
      <c r="L48" s="15">
        <f t="shared" si="1"/>
        <v>19000100</v>
      </c>
      <c r="O48" s="24">
        <f t="shared" si="0"/>
        <v>0</v>
      </c>
      <c r="P48" s="24">
        <f>IF(C48&lt;&gt;"",IF(OR(AND(C48&gt;=C6,C48&lt;=C7),C48=C7+1,AND(C48&gt;=C8,C48&lt;=C9),C48=C9+1,AND(C48&gt;=C10,C48&lt;=C11),C48=C11+1,AND(C48&gt;=C12,C48&lt;=C13),C48=C13+1,AND(C48&gt;=C14,C48&lt;=C15),C48=C15+1,AND(C48&gt;=C16,C48&lt;=C17),C48=C17+1,AND(C48&gt;=C18,C48&lt;=C19),C48=C19+1,AND(C48&gt;=C20,C48&lt;=C21),C48=C21+1,AND(C48&gt;=C22,C48&lt;=C23),C48=C23+1,AND(C48&gt;=C24,C48&lt;=C25),C48=C25+1,AND(C48&gt;=C26,C48&lt;=C27),C48=C27+1,AND(C48&gt;=C28,C48&lt;=C29),C48=C29+1,AND(C48&gt;=C30,C48&lt;=C31),C48=C31+1,AND(C48&gt;=C32,C48&lt;=C33),C48=C33+1,AND(C48&gt;=C34,C48&lt;=C35),C48=C35+1,AND(C48&gt;=C36,C48&lt;=C37),C48=C37+1,AND(C48&gt;=C38,C48&lt;=C39),C48=C39+1,AND(C48&gt;=C40,C48&lt;=C41),C48=C41+1,AND(C48&gt;=C42,C48&lt;=C43),C48=C43+1,AND(C48&gt;=C44,C48&lt;=C45),C48=C45+1,AND(C48&gt;=C46,C48&lt;=C47),C48=C47+1),0,1),0)</f>
        <v>0</v>
      </c>
      <c r="Q48" s="24">
        <f t="shared" si="2"/>
        <v>0</v>
      </c>
      <c r="R48" s="24" cm="1">
        <f t="array" ref="R48">IF(MOD(COLUMN(),2)=1,0,IF($C48&lt;&gt;"",MAX(IF((MOD(ROW($L$6:$L46),2)=0)*($L$6:$L46&gt;L48),ROW($L$6:$L46),0)),0))</f>
        <v>0</v>
      </c>
    </row>
    <row r="49" spans="1:18" ht="30" customHeight="1" x14ac:dyDescent="0.15">
      <c r="A49" s="43"/>
      <c r="B49" s="3" t="s">
        <v>8</v>
      </c>
      <c r="C49" s="28"/>
      <c r="D49" s="44"/>
      <c r="E49" s="45"/>
      <c r="F49" s="45"/>
      <c r="G49" s="46"/>
      <c r="H49" s="47"/>
      <c r="I49" s="6" t="s">
        <v>10</v>
      </c>
      <c r="J49" s="31"/>
      <c r="L49" s="15">
        <f t="shared" si="1"/>
        <v>19000100</v>
      </c>
      <c r="O49" s="24">
        <f t="shared" si="0"/>
        <v>0</v>
      </c>
      <c r="P49" s="24">
        <v>0</v>
      </c>
      <c r="Q49" s="24">
        <v>0</v>
      </c>
      <c r="R49" s="24" cm="1">
        <f t="array" ref="R49">IF(MOD(COLUMN(),2)=1,0,IF($C49&lt;&gt;"",MAX(IF((MOD(ROW($L$6:$L47),2)=0)*($L$6:$L47&gt;L49),ROW($L$6:$L47),0)),0))</f>
        <v>0</v>
      </c>
    </row>
    <row r="50" spans="1:18" ht="30" customHeight="1" x14ac:dyDescent="0.15">
      <c r="A50" s="43"/>
      <c r="B50" s="2" t="s">
        <v>7</v>
      </c>
      <c r="C50" s="27"/>
      <c r="D50" s="44"/>
      <c r="E50" s="45"/>
      <c r="F50" s="45"/>
      <c r="G50" s="46"/>
      <c r="H50" s="47"/>
      <c r="I50" s="4" t="s">
        <v>9</v>
      </c>
      <c r="J50" s="30"/>
      <c r="L50" s="15">
        <f t="shared" si="1"/>
        <v>19000100</v>
      </c>
      <c r="O50" s="24">
        <f t="shared" si="0"/>
        <v>0</v>
      </c>
      <c r="P50" s="24">
        <f>IF(C50&lt;&gt;"",IF(OR(AND(C50&gt;=C6,C50&lt;=C7),C50=C7+1,AND(C50&gt;=C8,C50&lt;=C9),C50=C9+1,AND(C50&gt;=C10,C50&lt;=C11),C50=C11+1,AND(C50&gt;=C12,C50&lt;=C13),C50=C13+1,AND(C50&gt;=C14,C50&lt;=C15),C50=C15+1,AND(C50&gt;=C16,C50&lt;=C17),C50=C17+1,AND(C50&gt;=C18,C50&lt;=C19),C50=C19+1,AND(C50&gt;=C20,C50&lt;=C21),C50=C21+1,AND(C50&gt;=C22,C50&lt;=C23),C50=C23+1,AND(C50&gt;=C24,C50&lt;=C25),C50=C25+1,AND(C50&gt;=C26,C50&lt;=C27),C50=C27+1,AND(C50&gt;=C28,C50&lt;=C29),C50=C29+1,AND(C50&gt;=C30,C50&lt;=C31),C50=C31+1,AND(C50&gt;=C32,C50&lt;=C33),C50=C33+1,AND(C50&gt;=C34,C50&lt;=C35),C50=C35+1,AND(C50&gt;=C36,C50&lt;=C37),C50=C37+1,AND(C50&gt;=C38,C50&lt;=C39),C50=C39+1,AND(C50&gt;=C40,C50&lt;=C41),C50=C41+1,AND(C50&gt;=C42,C50&lt;=C43),C50=C43+1,AND(C50&gt;=C44,C50&lt;=C45),C50=C45+1,AND(C50&gt;=C46,C50&lt;=C47),C50=C47+1,AND(C50&gt;=C48,C50&lt;=C49),C50=C49+1),0,1),0)</f>
        <v>0</v>
      </c>
      <c r="Q50" s="24">
        <f t="shared" si="2"/>
        <v>0</v>
      </c>
      <c r="R50" s="24" cm="1">
        <f t="array" ref="R50">IF(MOD(COLUMN(),2)=1,0,IF($C50&lt;&gt;"",MAX(IF((MOD(ROW($L$6:$L48),2)=0)*($L$6:$L48&gt;L50),ROW($L$6:$L48),0)),0))</f>
        <v>0</v>
      </c>
    </row>
    <row r="51" spans="1:18" ht="30" customHeight="1" x14ac:dyDescent="0.15">
      <c r="A51" s="43"/>
      <c r="B51" s="3" t="s">
        <v>8</v>
      </c>
      <c r="C51" s="28"/>
      <c r="D51" s="44"/>
      <c r="E51" s="45"/>
      <c r="F51" s="45"/>
      <c r="G51" s="46"/>
      <c r="H51" s="47"/>
      <c r="I51" s="6" t="s">
        <v>10</v>
      </c>
      <c r="J51" s="31"/>
      <c r="L51" s="15">
        <f t="shared" si="1"/>
        <v>19000100</v>
      </c>
      <c r="O51" s="24">
        <f t="shared" si="0"/>
        <v>0</v>
      </c>
      <c r="P51" s="24">
        <v>0</v>
      </c>
      <c r="Q51" s="24">
        <v>0</v>
      </c>
      <c r="R51" s="24" cm="1">
        <f t="array" ref="R51">IF(MOD(COLUMN(),2)=1,0,IF($C51&lt;&gt;"",MAX(IF((MOD(ROW($L$6:$L49),2)=0)*($L$6:$L49&gt;L51),ROW($L$6:$L49),0)),0))</f>
        <v>0</v>
      </c>
    </row>
    <row r="52" spans="1:18" ht="30" customHeight="1" x14ac:dyDescent="0.15">
      <c r="A52" s="14"/>
      <c r="B52" s="2" t="s">
        <v>7</v>
      </c>
      <c r="C52" s="27"/>
      <c r="D52" s="44"/>
      <c r="E52" s="45"/>
      <c r="F52" s="45"/>
      <c r="G52" s="46"/>
      <c r="H52" s="47"/>
      <c r="I52" s="4" t="s">
        <v>9</v>
      </c>
      <c r="J52" s="30"/>
      <c r="L52" s="15">
        <f t="shared" si="1"/>
        <v>19000100</v>
      </c>
      <c r="O52" s="24">
        <f t="shared" si="0"/>
        <v>0</v>
      </c>
      <c r="P52" s="24">
        <f>IF(C52&lt;&gt;"",IF(OR(AND(C52&gt;=C6,C52&lt;=C7),C52=C7+1,AND(C52&gt;=C8,C52&lt;=C9),C52=C9+1,AND(C52&gt;=C10,C52&lt;=C11),C52=C11+1,AND(C52&gt;=C12,C52&lt;=C13),C52=C13+1,AND(C52&gt;=C14,C52&lt;=C15),C52=C15+1,AND(C52&gt;=C16,C52&lt;=C17),C52=C17+1,AND(C52&gt;=C18,C52&lt;=C19),C52=C19+1,AND(C52&gt;=C20,C52&lt;=C21),C52=C21+1,AND(C52&gt;=C22,C52&lt;=C23),C52=C23+1,AND(C52&gt;=C24,C52&lt;=C25),C52=C25+1,AND(C52&gt;=C26,C52&lt;=C27),C52=C27+1,AND(C52&gt;=C28,C52&lt;=C29),C52=C29+1,AND(C52&gt;=C30,C52&lt;=C31),C52=C31+1,AND(C52&gt;=C32,C52&lt;=C33),C52=C33+1,AND(C52&gt;=C34,C52&lt;=C35),C52=C35+1,AND(C52&gt;=C36,C52&lt;=C37),C52=C37+1,AND(C52&gt;=C38,C52&lt;=C39),C52=C39+1,AND(C52&gt;=C40,C52&lt;=C41),C52=C41+1,AND(C52&gt;=C42,C52&lt;=C43),C52=C43+1,AND(C52&gt;=C44,C52&lt;=C45),C52=C45+1,AND(C52&gt;=C46,C52&lt;=C47),C52=C47+1,AND(C52&gt;=C48,C52&lt;=C49),C52=C49+1,AND(C52&gt;=C50,C52&lt;=C51),C52=C51+1),0,1),0)</f>
        <v>0</v>
      </c>
      <c r="Q52" s="24">
        <f t="shared" si="2"/>
        <v>0</v>
      </c>
      <c r="R52" s="24" cm="1">
        <f t="array" ref="R52">IF(MOD(COLUMN(),2)=1,0,IF($C52&lt;&gt;"",MAX(IF((MOD(ROW($L$6:$L50),2)=0)*($L$6:$L50&gt;L52),ROW($L$6:$L50),0)),0))</f>
        <v>0</v>
      </c>
    </row>
    <row r="53" spans="1:18" ht="30" customHeight="1" x14ac:dyDescent="0.15">
      <c r="A53" s="14"/>
      <c r="B53" s="3" t="s">
        <v>8</v>
      </c>
      <c r="C53" s="28"/>
      <c r="D53" s="44"/>
      <c r="E53" s="45"/>
      <c r="F53" s="45"/>
      <c r="G53" s="46"/>
      <c r="H53" s="47"/>
      <c r="I53" s="6" t="s">
        <v>10</v>
      </c>
      <c r="J53" s="31"/>
      <c r="L53" s="15">
        <f t="shared" si="1"/>
        <v>19000100</v>
      </c>
      <c r="O53" s="24">
        <f t="shared" si="0"/>
        <v>0</v>
      </c>
      <c r="P53" s="24">
        <v>0</v>
      </c>
      <c r="Q53" s="24">
        <v>0</v>
      </c>
      <c r="R53" s="24" cm="1">
        <f t="array" ref="R53">IF(MOD(COLUMN(),2)=1,0,IF($C53&lt;&gt;"",MAX(IF((MOD(ROW($L$6:$L51),2)=0)*($L$6:$L51&gt;L53),ROW($L$6:$L51),0)),0))</f>
        <v>0</v>
      </c>
    </row>
    <row r="54" spans="1:18" ht="30" customHeight="1" x14ac:dyDescent="0.15">
      <c r="A54" s="14"/>
      <c r="B54" s="2" t="s">
        <v>7</v>
      </c>
      <c r="C54" s="27"/>
      <c r="D54" s="44"/>
      <c r="E54" s="45"/>
      <c r="F54" s="45"/>
      <c r="G54" s="46"/>
      <c r="H54" s="47"/>
      <c r="I54" s="4" t="s">
        <v>9</v>
      </c>
      <c r="J54" s="30"/>
      <c r="L54" s="15">
        <f t="shared" si="1"/>
        <v>19000100</v>
      </c>
      <c r="O54" s="24">
        <f t="shared" si="0"/>
        <v>0</v>
      </c>
      <c r="P54" s="24">
        <f>IF(C54&lt;&gt;"",IF(OR(AND(C54&gt;=C6,C54&lt;=C7),C54=C7+1,AND(C54&gt;=C8,C54&lt;=C9),C54=C9+1,AND(C54&gt;=C10,C54&lt;=C11),C54=C11+1,AND(C54&gt;=C12,C54&lt;=C13),C54=C13+1,AND(C54&gt;=C14,C54&lt;=C15),C54=C15+1,AND(C54&gt;=C16,C54&lt;=C17),C54=C17+1,AND(C54&gt;=C18,C54&lt;=C19),C54=C19+1,AND(C54&gt;=C20,C54&lt;=C21),C54=C21+1,AND(C54&gt;=C22,C54&lt;=C23),C54=C23+1,AND(C54&gt;=C24,C54&lt;=C25),C54=C25+1,AND(C54&gt;=C26,C54&lt;=C27),C54=C27+1,AND(C54&gt;=C28,C54&lt;=C29),C54=C29+1,AND(C54&gt;=C30,C54&lt;=C31),C54=C31+1,AND(C54&gt;=C32,C54&lt;=C33),C54=C33+1,AND(C54&gt;=C34,C54&lt;=C35),C54=C35+1,AND(C54&gt;=C36,C54&lt;=C37),C54=C37+1,AND(C54&gt;=C38,C54&lt;=C39),C54=C39+1,AND(C54&gt;=C40,C54&lt;=C41),C54=C41+1,AND(C54&gt;=C42,C54&lt;=C43),C54=C43+1,AND(C54&gt;=C44,C54&lt;=C45),C54=C45+1,AND(C54&gt;=C46,C54&lt;=C47),C54=C47+1,AND(C54&gt;=C48,C54&lt;=C49),C54=C49+1,AND(C54&gt;=C50,C54&lt;=C51),C54=C51+1,AND(C54&gt;=C52,C54&lt;=C53),C54=C53+1),0,1),0)</f>
        <v>0</v>
      </c>
      <c r="Q54" s="24">
        <f t="shared" si="2"/>
        <v>0</v>
      </c>
      <c r="R54" s="24" cm="1">
        <f t="array" ref="R54">IF(MOD(COLUMN(),2)=1,0,IF($C54&lt;&gt;"",MAX(IF((MOD(ROW($L$6:$L52),2)=0)*($L$6:$L52&gt;L54),ROW($L$6:$L52),0)),0))</f>
        <v>0</v>
      </c>
    </row>
    <row r="55" spans="1:18" ht="30" customHeight="1" x14ac:dyDescent="0.15">
      <c r="A55" s="14"/>
      <c r="B55" s="3" t="s">
        <v>8</v>
      </c>
      <c r="C55" s="28"/>
      <c r="D55" s="44"/>
      <c r="E55" s="45"/>
      <c r="F55" s="45"/>
      <c r="G55" s="46"/>
      <c r="H55" s="47"/>
      <c r="I55" s="6" t="s">
        <v>10</v>
      </c>
      <c r="J55" s="31"/>
      <c r="L55" s="15">
        <f t="shared" si="1"/>
        <v>19000100</v>
      </c>
      <c r="O55" s="24">
        <f t="shared" si="0"/>
        <v>0</v>
      </c>
      <c r="P55" s="24">
        <v>0</v>
      </c>
      <c r="Q55" s="24">
        <v>0</v>
      </c>
      <c r="R55" s="24" cm="1">
        <f t="array" ref="R55">IF(MOD(COLUMN(),2)=1,0,IF($C55&lt;&gt;"",MAX(IF((MOD(ROW($L$6:$L53),2)=0)*($L$6:$L53&gt;L55),ROW($L$6:$L53),0)),0))</f>
        <v>0</v>
      </c>
    </row>
    <row r="56" spans="1:18" ht="30" customHeight="1" x14ac:dyDescent="0.15">
      <c r="A56" s="14"/>
      <c r="B56" s="2" t="s">
        <v>7</v>
      </c>
      <c r="C56" s="27"/>
      <c r="D56" s="44"/>
      <c r="E56" s="45"/>
      <c r="F56" s="45"/>
      <c r="G56" s="46"/>
      <c r="H56" s="47"/>
      <c r="I56" s="4" t="s">
        <v>9</v>
      </c>
      <c r="J56" s="30"/>
      <c r="L56" s="15">
        <f t="shared" si="1"/>
        <v>19000100</v>
      </c>
      <c r="O56" s="24">
        <f t="shared" si="0"/>
        <v>0</v>
      </c>
      <c r="P56" s="24">
        <f>IF(C56&lt;&gt;"",IF(OR(AND(C56&gt;=C6,C56&lt;=C7),C56=C7+1,AND(C56&gt;=C8,C56&lt;=C9),C56=C9+1,AND(C56&gt;=C10,C56&lt;=C11),C56=C11+1,AND(C56&gt;=C12,C56&lt;=C13),C56=C13+1,AND(C56&gt;=C14,C56&lt;=C15),C56=C15+1,AND(C56&gt;=C16,C56&lt;=C17),C56=C17+1,AND(C56&gt;=C18,C56&lt;=C19),C56=C19+1,AND(C56&gt;=C20,C56&lt;=C21),C56=C21+1,AND(C56&gt;=C22,C56&lt;=C23),C56=C23+1,AND(C56&gt;=C24,C56&lt;=C25),C56=C25+1,AND(C56&gt;=C26,C56&lt;=C27),C56=C27+1,AND(C56&gt;=C28,C56&lt;=C29),C56=C29+1,AND(C56&gt;=C30,C56&lt;=C31),C56=C31+1,AND(C56&gt;=C32,C56&lt;=C33),C56=C33+1,AND(C56&gt;=C34,C56&lt;=C35),C56=C35+1,AND(C56&gt;=C36,C56&lt;=C37),C56=C37+1,AND(C56&gt;=C38,C56&lt;=C39),C56=C39+1,AND(C56&gt;=C40,C56&lt;=C41),C56=C41+1,AND(C56&gt;=C42,C56&lt;=C43),C56=C43+1,AND(C56&gt;=C44,C56&lt;=C45),C56=C45+1,AND(C56&gt;=C46,C56&lt;=C47),C56=C47+1,AND(C56&gt;=C48,C56&lt;=C49),C56=C49+1,AND(C56&gt;=C50,C56&lt;=C51),C56=C51+1,AND(C56&gt;=C52,C56&lt;=C53),C56=C53+1,AND(C56&gt;=C54,C56&lt;=C55),C56=C55+1),0,1),0)</f>
        <v>0</v>
      </c>
      <c r="Q56" s="24">
        <f t="shared" si="2"/>
        <v>0</v>
      </c>
      <c r="R56" s="24" cm="1">
        <f t="array" ref="R56">IF(MOD(COLUMN(),2)=1,0,IF($C56&lt;&gt;"",MAX(IF((MOD(ROW($L$6:$L54),2)=0)*($L$6:$L54&gt;L56),ROW($L$6:$L54),0)),0))</f>
        <v>0</v>
      </c>
    </row>
    <row r="57" spans="1:18" ht="30" customHeight="1" x14ac:dyDescent="0.15">
      <c r="A57" s="14"/>
      <c r="B57" s="3" t="s">
        <v>8</v>
      </c>
      <c r="C57" s="28"/>
      <c r="D57" s="44"/>
      <c r="E57" s="45"/>
      <c r="F57" s="45"/>
      <c r="G57" s="46"/>
      <c r="H57" s="47"/>
      <c r="I57" s="6" t="s">
        <v>10</v>
      </c>
      <c r="J57" s="31"/>
      <c r="L57" s="15">
        <f t="shared" si="1"/>
        <v>19000100</v>
      </c>
      <c r="O57" s="24">
        <f t="shared" si="0"/>
        <v>0</v>
      </c>
      <c r="P57" s="24">
        <v>0</v>
      </c>
      <c r="Q57" s="24">
        <v>0</v>
      </c>
      <c r="R57" s="24" cm="1">
        <f t="array" ref="R57">IF(MOD(COLUMN(),2)=1,0,IF($C57&lt;&gt;"",MAX(IF((MOD(ROW($L$6:$L55),2)=0)*($L$6:$L55&gt;L57),ROW($L$6:$L55),0)),0))</f>
        <v>0</v>
      </c>
    </row>
    <row r="58" spans="1:18" ht="30" customHeight="1" x14ac:dyDescent="0.15">
      <c r="A58" s="14"/>
      <c r="B58" s="2" t="s">
        <v>7</v>
      </c>
      <c r="C58" s="27"/>
      <c r="D58" s="44"/>
      <c r="E58" s="45"/>
      <c r="F58" s="45"/>
      <c r="G58" s="46"/>
      <c r="H58" s="47"/>
      <c r="I58" s="4" t="s">
        <v>9</v>
      </c>
      <c r="J58" s="30"/>
      <c r="L58" s="15">
        <f t="shared" si="1"/>
        <v>19000100</v>
      </c>
      <c r="O58" s="24">
        <f t="shared" si="0"/>
        <v>0</v>
      </c>
      <c r="P58" s="24">
        <f>IF(C58&lt;&gt;"",IF(OR(AND(C58&gt;=C6,C58&lt;=C7),C58=C7+1,AND(C58&gt;=C8,C58&lt;=C9),C58=C9+1,AND(C58&gt;=C10,C58&lt;=C11),C58=C11+1,AND(C58&gt;=C12,C58&lt;=C13),C58=C13+1,AND(C58&gt;=C14,C58&lt;=C15),C58=C15+1,AND(C58&gt;=C16,C58&lt;=C17),C58=C17+1,AND(C58&gt;=C18,C58&lt;=C19),C58=C19+1,AND(C58&gt;=C20,C58&lt;=C21),C58=C21+1,AND(C58&gt;=C22,C58&lt;=C23),C58=C23+1,AND(C58&gt;=C24,C58&lt;=C25),C58=C25+1,AND(C58&gt;=C26,C58&lt;=C27),C58=C27+1,AND(C58&gt;=C28,C58&lt;=C29),C58=C29+1,AND(C58&gt;=C30,C58&lt;=C31),C58=C31+1,AND(C58&gt;=C32,C58&lt;=C33),C58=C33+1,AND(C58&gt;=C34,C58&lt;=C35),C58=C35+1,AND(C58&gt;=C36,C58&lt;=C37),C58=C37+1,AND(C58&gt;=C38,C58&lt;=C39),C58=C39+1,AND(C58&gt;=C40,C58&lt;=C41),C58=C41+1,AND(C58&gt;=C42,C58&lt;=C43),C58=C43+1,AND(C58&gt;=C44,C58&lt;=C45),C58=C45+1,AND(C58&gt;=C46,C58&lt;=C47),C58=C47+1,AND(C58&gt;=C48,C58&lt;=C49),C58=C49+1,AND(C58&gt;=C50,C58&lt;=C51),C58=C51+1,AND(C58&gt;=C52,C58&lt;=C53),C58=C53+1,AND(C58&gt;=C54,C58&lt;=C55),C58=C55+1,AND(C58&gt;=C56,C58&lt;=C57),C58=C57+1),0,1),0)</f>
        <v>0</v>
      </c>
      <c r="Q58" s="24">
        <f t="shared" si="2"/>
        <v>0</v>
      </c>
      <c r="R58" s="24" cm="1">
        <f t="array" ref="R58">IF(MOD(COLUMN(),2)=1,0,IF($C58&lt;&gt;"",MAX(IF((MOD(ROW($L$6:$L56),2)=0)*($L$6:$L56&gt;L58),ROW($L$6:$L56),0)),0))</f>
        <v>0</v>
      </c>
    </row>
    <row r="59" spans="1:18" ht="30" customHeight="1" x14ac:dyDescent="0.15">
      <c r="A59" s="14"/>
      <c r="B59" s="3" t="s">
        <v>8</v>
      </c>
      <c r="C59" s="28"/>
      <c r="D59" s="44"/>
      <c r="E59" s="45"/>
      <c r="F59" s="45"/>
      <c r="G59" s="46"/>
      <c r="H59" s="47"/>
      <c r="I59" s="6" t="s">
        <v>10</v>
      </c>
      <c r="J59" s="31"/>
      <c r="L59" s="15">
        <f t="shared" si="1"/>
        <v>19000100</v>
      </c>
      <c r="O59" s="24">
        <f t="shared" si="0"/>
        <v>0</v>
      </c>
      <c r="P59" s="24">
        <v>0</v>
      </c>
      <c r="Q59" s="24">
        <v>0</v>
      </c>
      <c r="R59" s="24" cm="1">
        <f t="array" ref="R59">IF(MOD(COLUMN(),2)=1,0,IF($C59&lt;&gt;"",MAX(IF((MOD(ROW($L$6:$L57),2)=0)*($L$6:$L57&gt;L59),ROW($L$6:$L57),0)),0))</f>
        <v>0</v>
      </c>
    </row>
    <row r="60" spans="1:18" ht="30" customHeight="1" x14ac:dyDescent="0.15">
      <c r="A60" s="14"/>
      <c r="B60" s="2" t="s">
        <v>7</v>
      </c>
      <c r="C60" s="27"/>
      <c r="D60" s="44"/>
      <c r="E60" s="45"/>
      <c r="F60" s="45"/>
      <c r="G60" s="46"/>
      <c r="H60" s="47"/>
      <c r="I60" s="4" t="s">
        <v>9</v>
      </c>
      <c r="J60" s="30"/>
      <c r="L60" s="15">
        <f t="shared" si="1"/>
        <v>19000100</v>
      </c>
      <c r="O60" s="24">
        <f t="shared" si="0"/>
        <v>0</v>
      </c>
      <c r="P60" s="24">
        <f>IF(C60&lt;&gt;"",IF(OR(AND(C60&gt;=C6,C60&lt;=C7),C60=C7+1,AND(C60&gt;=C8,C60&lt;=C9),C60=C9+1,AND(C60&gt;=C10,C60&lt;=C11),C60=C11+1,AND(C60&gt;=C12,C60&lt;=C13),C60=C13+1,AND(C60&gt;=C14,C60&lt;=C15),C60=C15+1,AND(C60&gt;=C16,C60&lt;=C17),C60=C17+1,AND(C60&gt;=C18,C60&lt;=C19),C60=C19+1,AND(C60&gt;=C20,C60&lt;=C21),C60=C21+1,AND(C60&gt;=C22,C60&lt;=C23),C60=C23+1,AND(C60&gt;=C24,C60&lt;=C25),C60=C25+1,AND(C60&gt;=C26,C60&lt;=C27),C60=C27+1,AND(C60&gt;=C28,C60&lt;=C29),C60=C29+1,AND(C60&gt;=C30,C60&lt;=C31),C60=C31+1,AND(C60&gt;=C32,C60&lt;=C33),C60=C33+1,AND(C60&gt;=C34,C60&lt;=C35),C60=C35+1,AND(C60&gt;=C36,C60&lt;=C37),C60=C37+1,AND(C60&gt;=C38,C60&lt;=C39),C60=C39+1,AND(C60&gt;=C40,C60&lt;=C41),C60=C41+1,AND(C60&gt;=C42,C60&lt;=C43),C60=C43+1,AND(C60&gt;=C44,C60&lt;=C45),C60=C45+1,AND(C60&gt;=C46,C60&lt;=C47),C60=C47+1,AND(C60&gt;=C48,C60&lt;=C49),C60=C49+1,AND(C60&gt;=C50,C60&lt;=C51),C60=C51+1,AND(C60&gt;=C52,C60&lt;=C53),C60=C53+1,AND(C60&gt;=C54,C60&lt;=C55),C60=C55+1,AND(C60&gt;=C56,C60&lt;=C57),C60=C57+1,AND(C60&gt;=C58,C60&lt;=C59),C60=C59+1),0,1),0)</f>
        <v>0</v>
      </c>
      <c r="Q60" s="24">
        <f t="shared" si="2"/>
        <v>0</v>
      </c>
      <c r="R60" s="24" cm="1">
        <f t="array" ref="R60">IF(MOD(COLUMN(),2)=1,0,IF($C60&lt;&gt;"",MAX(IF((MOD(ROW($L$6:$L58),2)=0)*($L$6:$L58&gt;L60),ROW($L$6:$L58),0)),0))</f>
        <v>0</v>
      </c>
    </row>
    <row r="61" spans="1:18" ht="30" customHeight="1" x14ac:dyDescent="0.15">
      <c r="A61" s="14"/>
      <c r="B61" s="3" t="s">
        <v>8</v>
      </c>
      <c r="C61" s="28"/>
      <c r="D61" s="44"/>
      <c r="E61" s="45"/>
      <c r="F61" s="45"/>
      <c r="G61" s="46"/>
      <c r="H61" s="47"/>
      <c r="I61" s="6" t="s">
        <v>10</v>
      </c>
      <c r="J61" s="31"/>
      <c r="L61" s="15">
        <f t="shared" si="1"/>
        <v>19000100</v>
      </c>
      <c r="O61" s="24">
        <f t="shared" si="0"/>
        <v>0</v>
      </c>
      <c r="P61" s="24">
        <v>0</v>
      </c>
      <c r="Q61" s="24">
        <v>0</v>
      </c>
      <c r="R61" s="24" cm="1">
        <f t="array" ref="R61">IF(MOD(COLUMN(),2)=1,0,IF($C61&lt;&gt;"",MAX(IF((MOD(ROW($L$6:$L59),2)=0)*($L$6:$L59&gt;L61),ROW($L$6:$L59),0)),0))</f>
        <v>0</v>
      </c>
    </row>
    <row r="62" spans="1:18" ht="30" customHeight="1" x14ac:dyDescent="0.15">
      <c r="A62" s="14"/>
      <c r="B62" s="2" t="s">
        <v>7</v>
      </c>
      <c r="C62" s="27"/>
      <c r="D62" s="44"/>
      <c r="E62" s="45"/>
      <c r="F62" s="45"/>
      <c r="G62" s="46"/>
      <c r="H62" s="47"/>
      <c r="I62" s="4" t="s">
        <v>9</v>
      </c>
      <c r="J62" s="30"/>
      <c r="L62" s="15">
        <f t="shared" si="1"/>
        <v>19000100</v>
      </c>
      <c r="O62" s="24">
        <f t="shared" si="0"/>
        <v>0</v>
      </c>
      <c r="P62" s="24">
        <f>IF(C62&lt;&gt;"",IF(OR(AND(C62&gt;=C6,C62&lt;=C7),C62=C7+1,AND(C62&gt;=C8,C62&lt;=C9),C62=C9+1,AND(C62&gt;=C10,C62&lt;=C11),C62=C11+1,AND(C62&gt;=C12,C62&lt;=C13),C62=C13+1,AND(C62&gt;=C14,C62&lt;=C15),C62=C15+1,AND(C62&gt;=C16,C62&lt;=C17),C62=C17+1,AND(C62&gt;=C18,C62&lt;=C19),C62=C19+1,AND(C62&gt;=C20,C62&lt;=C21),C62=C21+1,AND(C62&gt;=C22,C62&lt;=C23),C62=C23+1,AND(C62&gt;=C24,C62&lt;=C25),C62=C25+1,AND(C62&gt;=C26,C62&lt;=C27),C62=C27+1,AND(C62&gt;=C28,C62&lt;=C29),C62=C29+1,AND(C62&gt;=C30,C62&lt;=C31),C62=C31+1,AND(C62&gt;=C32,C62&lt;=C33),C62=C33+1,AND(C62&gt;=C34,C62&lt;=C35),C62=C35+1,AND(C62&gt;=C36,C62&lt;=C37),C62=C37+1,AND(C62&gt;=C38,C62&lt;=C39),C62=C39+1,AND(C62&gt;=C40,C62&lt;=C41),C62=C41+1,AND(C62&gt;=C42,C62&lt;=C43),C62=C43+1,AND(C62&gt;=C44,C62&lt;=C45),C62=C45+1,AND(C62&gt;=C46,C62&lt;=C47),C62=C47+1,AND(C62&gt;=C48,C62&lt;=C49),C62=C49+1,AND(C62&gt;=C50,C62&lt;=C51),C62=C51+1,AND(C62&gt;=C52,C62&lt;=C53),C62=C53+1,AND(C62&gt;=C54,C62&lt;=C55),C62=C55+1,AND(C62&gt;=C56,C62&lt;=C57),C62=C57+1,AND(C62&gt;=C58,C62&lt;=C59),C62=C59+1,AND(C62&gt;=C60,C62&lt;=C61),C62=C61+1),0,1),0)</f>
        <v>0</v>
      </c>
      <c r="Q62" s="24">
        <f t="shared" si="2"/>
        <v>0</v>
      </c>
      <c r="R62" s="24" cm="1">
        <f t="array" ref="R62">IF(MOD(COLUMN(),2)=1,0,IF($C62&lt;&gt;"",MAX(IF((MOD(ROW($L$6:$L60),2)=0)*($L$6:$L60&gt;L62),ROW($L$6:$L60),0)),0))</f>
        <v>0</v>
      </c>
    </row>
    <row r="63" spans="1:18" ht="30" customHeight="1" x14ac:dyDescent="0.15">
      <c r="A63" s="14"/>
      <c r="B63" s="3" t="s">
        <v>8</v>
      </c>
      <c r="C63" s="28"/>
      <c r="D63" s="44"/>
      <c r="E63" s="45"/>
      <c r="F63" s="45"/>
      <c r="G63" s="46"/>
      <c r="H63" s="47"/>
      <c r="I63" s="6" t="s">
        <v>10</v>
      </c>
      <c r="J63" s="31"/>
      <c r="L63" s="15">
        <f t="shared" si="1"/>
        <v>19000100</v>
      </c>
      <c r="O63" s="24">
        <f t="shared" si="0"/>
        <v>0</v>
      </c>
      <c r="P63" s="24">
        <v>0</v>
      </c>
      <c r="Q63" s="24">
        <v>0</v>
      </c>
      <c r="R63" s="24" cm="1">
        <f t="array" ref="R63">IF(MOD(COLUMN(),2)=1,0,IF($C63&lt;&gt;"",MAX(IF((MOD(ROW($L$6:$L61),2)=0)*($L$6:$L61&gt;L63),ROW($L$6:$L61),0)),0))</f>
        <v>0</v>
      </c>
    </row>
    <row r="64" spans="1:18" ht="30" customHeight="1" x14ac:dyDescent="0.15">
      <c r="A64" s="14"/>
      <c r="B64" s="2" t="s">
        <v>7</v>
      </c>
      <c r="C64" s="27"/>
      <c r="D64" s="44"/>
      <c r="E64" s="45"/>
      <c r="F64" s="45"/>
      <c r="G64" s="46"/>
      <c r="H64" s="47"/>
      <c r="I64" s="4" t="s">
        <v>9</v>
      </c>
      <c r="J64" s="30"/>
      <c r="L64" s="15">
        <f t="shared" si="1"/>
        <v>19000100</v>
      </c>
      <c r="O64" s="24">
        <f t="shared" si="0"/>
        <v>0</v>
      </c>
      <c r="P64" s="24">
        <f>IF(C64&lt;&gt;"",IF(OR(AND(C64&gt;=C6,C64&lt;=C7),C64=C7+1,AND(C64&gt;=C8,C64&lt;=C9),C64=C9+1,AND(C64&gt;=C10,C64&lt;=C11),C64=C11+1,AND(C64&gt;=C12,C64&lt;=C13),C64=C13+1,AND(C64&gt;=C14,C64&lt;=C15),C64=C15+1,AND(C64&gt;=C16,C64&lt;=C17),C64=C17+1,AND(C64&gt;=C18,C64&lt;=C19),C64=C19+1,AND(C64&gt;=C20,C64&lt;=C21),C64=C21+1,AND(C64&gt;=C22,C64&lt;=C23),C64=C23+1,AND(C64&gt;=C24,C64&lt;=C25),C64=C25+1,AND(C64&gt;=C26,C64&lt;=C27),C64=C27+1,AND(C64&gt;=C28,C64&lt;=C29),C64=C29+1,AND(C64&gt;=C30,C64&lt;=C31),C64=C31+1,AND(C64&gt;=C32,C64&lt;=C33),C64=C33+1,AND(C64&gt;=C34,C64&lt;=C35),C64=C35+1,AND(C64&gt;=C36,C64&lt;=C37),C64=C37+1,AND(C64&gt;=C38,C64&lt;=C39),C64=C39+1,AND(C64&gt;=C40,C64&lt;=C41),C64=C41+1,AND(C64&gt;=C42,C64&lt;=C43),C64=C43+1,AND(C64&gt;=C44,C64&lt;=C45),C64=C45+1,AND(C64&gt;=C46,C64&lt;=C47),C64=C47+1,AND(C64&gt;=C48,C64&lt;=C49),C64=C49+1,AND(C64&gt;=C50,C64&lt;=C51),C64=C51+1,AND(C64&gt;=C52,C64&lt;=C53),C64=C53+1,AND(C64&gt;=C54,C64&lt;=C55),C64=C55+1,AND(C64&gt;=C56,C64&lt;=C57),C64=C57+1,AND(C64&gt;=C58,C64&lt;=C59),C64=C59+1,AND(C64&gt;=C60,C64&lt;=C61),C64=C61+1,AND(C64&gt;=C62,C64&lt;=C63),C64=C63+1),0,1),0)</f>
        <v>0</v>
      </c>
      <c r="Q64" s="24">
        <f t="shared" si="2"/>
        <v>0</v>
      </c>
      <c r="R64" s="24" cm="1">
        <f t="array" ref="R64">IF(MOD(COLUMN(),2)=1,0,IF($C64&lt;&gt;"",MAX(IF((MOD(ROW($L$6:$L62),2)=0)*($L$6:$L62&gt;L64),ROW($L$6:$L62),0)),0))</f>
        <v>0</v>
      </c>
    </row>
    <row r="65" spans="1:18" ht="30" customHeight="1" x14ac:dyDescent="0.15">
      <c r="A65" s="14"/>
      <c r="B65" s="3" t="s">
        <v>8</v>
      </c>
      <c r="C65" s="28"/>
      <c r="D65" s="44"/>
      <c r="E65" s="45"/>
      <c r="F65" s="45"/>
      <c r="G65" s="46"/>
      <c r="H65" s="47"/>
      <c r="I65" s="6" t="s">
        <v>10</v>
      </c>
      <c r="J65" s="31"/>
      <c r="L65" s="15">
        <f t="shared" si="1"/>
        <v>19000100</v>
      </c>
      <c r="O65" s="24">
        <f t="shared" si="0"/>
        <v>0</v>
      </c>
      <c r="P65" s="24">
        <v>0</v>
      </c>
      <c r="Q65" s="24">
        <v>0</v>
      </c>
      <c r="R65" s="24" cm="1">
        <f t="array" ref="R65">IF(MOD(COLUMN(),2)=1,0,IF($C65&lt;&gt;"",MAX(IF((MOD(ROW($L$6:$L63),2)=0)*($L$6:$L63&gt;L65),ROW($L$6:$L63),0)),0))</f>
        <v>0</v>
      </c>
    </row>
    <row r="66" spans="1:18" ht="30" customHeight="1" x14ac:dyDescent="0.15">
      <c r="A66" s="14"/>
      <c r="B66" s="2" t="s">
        <v>7</v>
      </c>
      <c r="C66" s="27"/>
      <c r="D66" s="44"/>
      <c r="E66" s="45"/>
      <c r="F66" s="45"/>
      <c r="G66" s="46"/>
      <c r="H66" s="47"/>
      <c r="I66" s="4" t="s">
        <v>9</v>
      </c>
      <c r="J66" s="30"/>
      <c r="L66" s="15">
        <f t="shared" si="1"/>
        <v>19000100</v>
      </c>
      <c r="O66" s="24">
        <f t="shared" si="0"/>
        <v>0</v>
      </c>
      <c r="P66" s="24">
        <f>IF(C66&lt;&gt;"",IF(OR(AND(C66&gt;=C6,C66&lt;=C7),C66=C7+1,AND(C66&gt;=C8,C66&lt;=C9),C66=C9+1,AND(C66&gt;=C10,C66&lt;=C11),C66=C11+1,AND(C66&gt;=C12,C66&lt;=C13),C66=C13+1,AND(C66&gt;=C14,C66&lt;=C15),C66=C15+1,AND(C66&gt;=C16,C66&lt;=C17),C66=C17+1,AND(C66&gt;=C18,C66&lt;=C19),C66=C19+1,AND(C66&gt;=C20,C66&lt;=C21),C66=C21+1,AND(C66&gt;=C22,C66&lt;=C23),C66=C23+1,AND(C66&gt;=C24,C66&lt;=C25),C66=C25+1,AND(C66&gt;=C26,C66&lt;=C27),C66=C27+1,AND(C66&gt;=C28,C66&lt;=C29),C66=C29+1,AND(C66&gt;=C30,C66&lt;=C31),C66=C31+1,AND(C66&gt;=C32,C66&lt;=C33),C66=C33+1,AND(C66&gt;=C34,C66&lt;=C35),C66=C35+1,AND(C66&gt;=C36,C66&lt;=C37),C66=C37+1,AND(C66&gt;=C38,C66&lt;=C39),C66=C39+1,AND(C66&gt;=C40,C66&lt;=C41),C66=C41+1,AND(C66&gt;=C42,C66&lt;=C43),C66=C43+1,AND(C66&gt;=C44,C66&lt;=C45),C66=C45+1,AND(C66&gt;=C46,C66&lt;=C47),C66=C47+1,AND(C66&gt;=C48,C66&lt;=C49),C66=C49+1,AND(C66&gt;=C50,C66&lt;=C51),C66=C51+1,AND(C66&gt;=C52,C66&lt;=C53),C66=C53+1,AND(C66&gt;=C54,C66&lt;=C55),C66=C55+1,AND(C66&gt;=C56,C66&lt;=C57),C66=C57+1,AND(C66&gt;=C58,C66&lt;=C59),C66=C59+1,AND(C66&gt;=C60,C66&lt;=C61),C66=C61+1,AND(C66&gt;=C62,C66&lt;=C63),C66=C63+1,AND(C66&gt;=C64,C66&lt;=C65),C66=C65+1),0,1),0)</f>
        <v>0</v>
      </c>
      <c r="Q66" s="24">
        <f t="shared" si="2"/>
        <v>0</v>
      </c>
      <c r="R66" s="24" cm="1">
        <f t="array" ref="R66">IF(MOD(COLUMN(),2)=1,0,IF($C66&lt;&gt;"",MAX(IF((MOD(ROW($L$6:$L64),2)=0)*($L$6:$L64&gt;L66),ROW($L$6:$L64),0)),0))</f>
        <v>0</v>
      </c>
    </row>
    <row r="67" spans="1:18" ht="30" customHeight="1" x14ac:dyDescent="0.15">
      <c r="A67" s="14"/>
      <c r="B67" s="3" t="s">
        <v>8</v>
      </c>
      <c r="C67" s="28"/>
      <c r="D67" s="44"/>
      <c r="E67" s="45"/>
      <c r="F67" s="45"/>
      <c r="G67" s="46"/>
      <c r="H67" s="47"/>
      <c r="I67" s="6" t="s">
        <v>10</v>
      </c>
      <c r="J67" s="31"/>
      <c r="L67" s="15">
        <f t="shared" si="1"/>
        <v>19000100</v>
      </c>
      <c r="O67" s="24">
        <f t="shared" si="0"/>
        <v>0</v>
      </c>
      <c r="P67" s="24">
        <v>0</v>
      </c>
      <c r="Q67" s="24">
        <v>0</v>
      </c>
      <c r="R67" s="24" cm="1">
        <f t="array" ref="R67">IF(MOD(COLUMN(),2)=1,0,IF($C67&lt;&gt;"",MAX(IF((MOD(ROW($L$6:$L65),2)=0)*($L$6:$L65&gt;L67),ROW($L$6:$L65),0)),0))</f>
        <v>0</v>
      </c>
    </row>
    <row r="68" spans="1:18" ht="30" customHeight="1" x14ac:dyDescent="0.15">
      <c r="A68" s="14"/>
      <c r="B68" s="2" t="s">
        <v>7</v>
      </c>
      <c r="C68" s="27"/>
      <c r="D68" s="44"/>
      <c r="E68" s="45"/>
      <c r="F68" s="45"/>
      <c r="G68" s="46"/>
      <c r="H68" s="47"/>
      <c r="I68" s="4" t="s">
        <v>9</v>
      </c>
      <c r="J68" s="30"/>
      <c r="L68" s="15">
        <f t="shared" si="1"/>
        <v>19000100</v>
      </c>
      <c r="O68" s="24">
        <f t="shared" si="0"/>
        <v>0</v>
      </c>
      <c r="P68" s="24">
        <f>IF(C68&lt;&gt;"",IF(OR(AND(C68&gt;=C6,C68&lt;=C7),C68=C7+1,AND(C68&gt;=C8,C68&lt;=C9),C68=C9+1,AND(C68&gt;=C10,C68&lt;=C11),C68=C11+1,AND(C68&gt;=C12,C68&lt;=C13),C68=C13+1,AND(C68&gt;=C14,C68&lt;=C15),C68=C15+1,AND(C68&gt;=C16,C68&lt;=C17),C68=C17+1,AND(C68&gt;=C18,C68&lt;=C19),C68=C19+1,AND(C68&gt;=C20,C68&lt;=C21),C68=C21+1,AND(C68&gt;=C22,C68&lt;=C23),C68=C23+1,AND(C68&gt;=C24,C68&lt;=C25),C68=C25+1,AND(C68&gt;=C26,C68&lt;=C27),C68=C27+1,AND(C68&gt;=C28,C68&lt;=C29),C68=C29+1,AND(C68&gt;=C30,C68&lt;=C31),C68=C31+1,AND(C68&gt;=C32,C68&lt;=C33),C68=C33+1,AND(C68&gt;=C34,C68&lt;=C35),C68=C35+1,AND(C68&gt;=C36,C68&lt;=C37),C68=C37+1,AND(C68&gt;=C38,C68&lt;=C39),C68=C39+1,AND(C68&gt;=C40,C68&lt;=C41),C68=C41+1,AND(C68&gt;=C42,C68&lt;=C43),C68=C43+1,AND(C68&gt;=C44,C68&lt;=C45),C68=C45+1,AND(C68&gt;=C46,C68&lt;=C47),C68=C47+1,AND(C68&gt;=C48,C68&lt;=C49),C68=C49+1,AND(C68&gt;=C50,C68&lt;=C51),C68=C51+1,AND(C68&gt;=C52,C68&lt;=C53),C68=C53+1,AND(C68&gt;=C54,C68&lt;=C55),C68=C55+1,AND(C68&gt;=C56,C68&lt;=C57),C68=C57+1,AND(C68&gt;=C58,C68&lt;=C59),C68=C59+1,AND(C68&gt;=C60,C68&lt;=C61),C68=C61+1,AND(C68&gt;=C62,C68&lt;=C63),C68=C63+1,AND(C68&gt;=C64,C68&lt;=C65),C68=C65+1,AND(C68&gt;=C66,C68&lt;=C67),C68=C67+1),0,1),0)</f>
        <v>0</v>
      </c>
      <c r="Q68" s="24">
        <f t="shared" si="2"/>
        <v>0</v>
      </c>
      <c r="R68" s="24" cm="1">
        <f t="array" ref="R68">IF(MOD(COLUMN(),2)=1,0,IF($C68&lt;&gt;"",MAX(IF((MOD(ROW($L$6:$L66),2)=0)*($L$6:$L66&gt;L68),ROW($L$6:$L66),0)),0))</f>
        <v>0</v>
      </c>
    </row>
    <row r="69" spans="1:18" ht="30" customHeight="1" x14ac:dyDescent="0.15">
      <c r="A69" s="14"/>
      <c r="B69" s="3" t="s">
        <v>8</v>
      </c>
      <c r="C69" s="28"/>
      <c r="D69" s="44"/>
      <c r="E69" s="45"/>
      <c r="F69" s="45"/>
      <c r="G69" s="46"/>
      <c r="H69" s="47"/>
      <c r="I69" s="6" t="s">
        <v>10</v>
      </c>
      <c r="J69" s="31"/>
      <c r="L69" s="15">
        <f t="shared" si="1"/>
        <v>19000100</v>
      </c>
      <c r="O69" s="24">
        <f t="shared" si="0"/>
        <v>0</v>
      </c>
      <c r="P69" s="24">
        <v>0</v>
      </c>
      <c r="Q69" s="24">
        <v>0</v>
      </c>
      <c r="R69" s="24" cm="1">
        <f t="array" ref="R69">IF(MOD(COLUMN(),2)=1,0,IF($C69&lt;&gt;"",MAX(IF((MOD(ROW($L$6:$L67),2)=0)*($L$6:$L67&gt;L69),ROW($L$6:$L67),0)),0))</f>
        <v>0</v>
      </c>
    </row>
    <row r="70" spans="1:18" ht="30" customHeight="1" x14ac:dyDescent="0.15">
      <c r="A70" s="14"/>
      <c r="B70" s="2" t="s">
        <v>7</v>
      </c>
      <c r="C70" s="27"/>
      <c r="D70" s="44"/>
      <c r="E70" s="45"/>
      <c r="F70" s="45"/>
      <c r="G70" s="46"/>
      <c r="H70" s="47"/>
      <c r="I70" s="4" t="s">
        <v>9</v>
      </c>
      <c r="J70" s="30"/>
      <c r="L70" s="15">
        <f t="shared" si="1"/>
        <v>19000100</v>
      </c>
      <c r="O70" s="24">
        <f t="shared" si="0"/>
        <v>0</v>
      </c>
      <c r="P70" s="24">
        <f>IF(C70&lt;&gt;"",IF(OR(AND(C70&gt;=C6,C70&lt;=C7),C70=C7+1,AND(C70&gt;=C8,C70&lt;=C9),C70=C9+1,AND(C70&gt;=C10,C70&lt;=C11),C70=C11+1,AND(C70&gt;=C12,C70&lt;=C13),C70=C13+1,AND(C70&gt;=C14,C70&lt;=C15),C70=C15+1,AND(C70&gt;=C16,C70&lt;=C17),C70=C17+1,AND(C70&gt;=C18,C70&lt;=C19),C70=C19+1,AND(C70&gt;=C20,C70&lt;=C21),C70=C21+1,AND(C70&gt;=C22,C70&lt;=C23),C70=C23+1,AND(C70&gt;=C24,C70&lt;=C25),C70=C25+1,AND(C70&gt;=C26,C70&lt;=C27),C70=C27+1,AND(C70&gt;=C28,C70&lt;=C29),C70=C29+1,AND(C70&gt;=C30,C70&lt;=C31),C70=C31+1,AND(C70&gt;=C32,C70&lt;=C33),C70=C33+1,AND(C70&gt;=C34,C70&lt;=C35),C70=C35+1,AND(C70&gt;=C36,C70&lt;=C37),C70=C37+1,AND(C70&gt;=C38,C70&lt;=C39),C70=C39+1,AND(C70&gt;=C40,C70&lt;=C41),C70=C41+1,AND(C70&gt;=C42,C70&lt;=C43),C70=C43+1,AND(C70&gt;=C44,C70&lt;=C45),C70=C45+1,AND(C70&gt;=C46,C70&lt;=C47),C70=C47+1,AND(C70&gt;=C48,C70&lt;=C49),C70=C49+1,AND(C70&gt;=C50,C70&lt;=C51),C70=C51+1,AND(C70&gt;=C52,C70&lt;=C53),C70=C53+1,AND(C70&gt;=C54,C70&lt;=C55),C70=C55+1,AND(C70&gt;=C56,C70&lt;=C57),C70=C57+1,AND(C70&gt;=C58,C70&lt;=C59),C70=C59+1,AND(C70&gt;=C60,C70&lt;=C61),C70=C61+1,AND(C70&gt;=C62,C70&lt;=C63),C70=C63+1,AND(C70&gt;=C64,C70&lt;=C65),C70=C65+1,AND(C70&gt;=C66,C70&lt;=C67),C70=C67+1,AND(C70&gt;=C68,C70&lt;=C69),C70=C69+1),0,1),0)</f>
        <v>0</v>
      </c>
      <c r="Q70" s="24">
        <f t="shared" si="2"/>
        <v>0</v>
      </c>
      <c r="R70" s="24" cm="1">
        <f t="array" ref="R70">IF(MOD(COLUMN(),2)=1,0,IF($C70&lt;&gt;"",MAX(IF((MOD(ROW($L$6:$L68),2)=0)*($L$6:$L68&gt;L70),ROW($L$6:$L68),0)),0))</f>
        <v>0</v>
      </c>
    </row>
    <row r="71" spans="1:18" ht="30" customHeight="1" x14ac:dyDescent="0.15">
      <c r="A71" s="14"/>
      <c r="B71" s="3" t="s">
        <v>8</v>
      </c>
      <c r="C71" s="28"/>
      <c r="D71" s="44"/>
      <c r="E71" s="45"/>
      <c r="F71" s="45"/>
      <c r="G71" s="46"/>
      <c r="H71" s="47"/>
      <c r="I71" s="6" t="s">
        <v>10</v>
      </c>
      <c r="J71" s="31"/>
      <c r="L71" s="15">
        <f t="shared" si="1"/>
        <v>19000100</v>
      </c>
      <c r="O71" s="24">
        <f t="shared" ref="O71:O81" si="3">IF(L71=20270331,1,0)</f>
        <v>0</v>
      </c>
      <c r="P71" s="24">
        <v>0</v>
      </c>
      <c r="Q71" s="24">
        <v>0</v>
      </c>
      <c r="R71" s="24" cm="1">
        <f t="array" ref="R71">IF(MOD(COLUMN(),2)=1,0,IF($C71&lt;&gt;"",MAX(IF((MOD(ROW($L$6:$L69),2)=0)*($L$6:$L69&gt;L71),ROW($L$6:$L69),0)),0))</f>
        <v>0</v>
      </c>
    </row>
    <row r="72" spans="1:18" ht="30" customHeight="1" x14ac:dyDescent="0.15">
      <c r="A72" s="14"/>
      <c r="B72" s="2" t="s">
        <v>7</v>
      </c>
      <c r="C72" s="27"/>
      <c r="D72" s="44"/>
      <c r="E72" s="45"/>
      <c r="F72" s="45"/>
      <c r="G72" s="46"/>
      <c r="H72" s="47"/>
      <c r="I72" s="4" t="s">
        <v>9</v>
      </c>
      <c r="J72" s="30"/>
      <c r="L72" s="15">
        <f t="shared" ref="L72:L81" si="4">VALUE(TEXT(C72,"yyyymmdd"))</f>
        <v>19000100</v>
      </c>
      <c r="O72" s="24">
        <f t="shared" si="3"/>
        <v>0</v>
      </c>
      <c r="P72" s="24">
        <f>IF(C72&lt;&gt;"",IF(OR(AND(C72&gt;=C6,C72&lt;=C7),C72=C7+1,AND(C72&gt;=C8,C72&lt;=C9),C72=C9+1,AND(C72&gt;=C10,C72&lt;=C11),C72=C11+1,AND(C72&gt;=C12,C72&lt;=C13),C72=C13+1,AND(C72&gt;=C14,C72&lt;=C15),C72=C15+1,AND(C72&gt;=C16,C72&lt;=C17),C72=C17+1,AND(C72&gt;=C18,C72&lt;=C19),C72=C19+1,AND(C72&gt;=C20,C72&lt;=C21),C72=C21+1,AND(C72&gt;=C22,C72&lt;=C23),C72=C23+1,AND(C72&gt;=C24,C72&lt;=C25),C72=C25+1,AND(C72&gt;=C26,C72&lt;=C27),C72=C27+1,AND(C72&gt;=C28,C72&lt;=C29),C72=C29+1,AND(C72&gt;=C30,C72&lt;=C31),C72=C31+1,AND(C72&gt;=C32,C72&lt;=C33),C72=C33+1,AND(C72&gt;=C34,C72&lt;=C35),C72=C35+1,AND(C72&gt;=C36,C72&lt;=C37),C72=C37+1,AND(C72&gt;=C38,C72&lt;=C39),C72=C39+1,AND(C72&gt;=C40,C72&lt;=C41),C72=C41+1,AND(C72&gt;=C42,C72&lt;=C43),C72=C43+1,AND(C72&gt;=C44,C72&lt;=C45),C72=C45+1,AND(C72&gt;=C46,C72&lt;=C47),C72=C47+1,AND(C72&gt;=C48,C72&lt;=C49),C72=C49+1,AND(C72&gt;=C50,C72&lt;=C51),C72=C51+1,AND(C72&gt;=C52,C72&lt;=C53),C72=C53+1,AND(C72&gt;=C54,C72&lt;=C55),C72=C55+1,AND(C72&gt;=C56,C72&lt;=C57),C72=C57+1,AND(C72&gt;=C58,C72&lt;=C59),C72=C59+1,AND(C72&gt;=C60,C72&lt;=C61),C72=C61+1,AND(C72&gt;=C62,C72&lt;=C63),C72=C63+1,AND(C72&gt;=C64,C72&lt;=C65),C72=C65+1,AND(C72&gt;=C66,C72&lt;=C67),C72=C67+1,AND(C72&gt;=C68,C72&lt;=C69),C72=C69+1,AND(C72&gt;=C70,C72&lt;=C71),C72=C71+1),0,1),0)</f>
        <v>0</v>
      </c>
      <c r="Q72" s="24">
        <f t="shared" ref="Q72:Q80" si="5">IF(AND(C72&lt;&gt;"",C72&gt;C73),1,0)</f>
        <v>0</v>
      </c>
      <c r="R72" s="24" cm="1">
        <f t="array" ref="R72">IF(MOD(COLUMN(),2)=1,0,IF($C72&lt;&gt;"",MAX(IF((MOD(ROW($L$6:$L70),2)=0)*($L$6:$L70&gt;L72),ROW($L$6:$L70),0)),0))</f>
        <v>0</v>
      </c>
    </row>
    <row r="73" spans="1:18" ht="30" customHeight="1" x14ac:dyDescent="0.15">
      <c r="A73" s="14"/>
      <c r="B73" s="3" t="s">
        <v>8</v>
      </c>
      <c r="C73" s="28"/>
      <c r="D73" s="44"/>
      <c r="E73" s="45"/>
      <c r="F73" s="45"/>
      <c r="G73" s="46"/>
      <c r="H73" s="47"/>
      <c r="I73" s="6" t="s">
        <v>10</v>
      </c>
      <c r="J73" s="31"/>
      <c r="L73" s="15">
        <f t="shared" si="4"/>
        <v>19000100</v>
      </c>
      <c r="O73" s="24">
        <f t="shared" si="3"/>
        <v>0</v>
      </c>
      <c r="P73" s="24">
        <v>0</v>
      </c>
      <c r="Q73" s="24">
        <v>0</v>
      </c>
      <c r="R73" s="24" cm="1">
        <f t="array" ref="R73">IF(MOD(COLUMN(),2)=1,0,IF($C73&lt;&gt;"",MAX(IF((MOD(ROW($L$6:$L71),2)=0)*($L$6:$L71&gt;L73),ROW($L$6:$L71),0)),0))</f>
        <v>0</v>
      </c>
    </row>
    <row r="74" spans="1:18" ht="30" customHeight="1" x14ac:dyDescent="0.15">
      <c r="A74" s="14"/>
      <c r="B74" s="2" t="s">
        <v>7</v>
      </c>
      <c r="C74" s="27"/>
      <c r="D74" s="44"/>
      <c r="E74" s="45"/>
      <c r="F74" s="45"/>
      <c r="G74" s="46"/>
      <c r="H74" s="47"/>
      <c r="I74" s="4" t="s">
        <v>9</v>
      </c>
      <c r="J74" s="30"/>
      <c r="L74" s="15">
        <f t="shared" si="4"/>
        <v>19000100</v>
      </c>
      <c r="O74" s="24">
        <f t="shared" si="3"/>
        <v>0</v>
      </c>
      <c r="P74" s="24">
        <f>IF(C74&lt;&gt;"",IF(OR(AND(C74&gt;=C6,C74&lt;=C7),C74=C7+1,AND(C74&gt;=C8,C74&lt;=C9),C74=C9+1,AND(C74&gt;=C10,C74&lt;=C11),C74=C11+1,AND(C74&gt;=C12,C74&lt;=C13),C74=C13+1,AND(C74&gt;=C14,C74&lt;=C15),C74=C15+1,AND(C74&gt;=C16,C74&lt;=C17),C74=C17+1,AND(C74&gt;=C18,C74&lt;=C19),C74=C19+1,AND(C74&gt;=C20,C74&lt;=C21),C74=C21+1,AND(C74&gt;=C22,C74&lt;=C23),C74=C23+1,AND(C74&gt;=C24,C74&lt;=C25),C74=C25+1,AND(C74&gt;=C26,C74&lt;=C27),C74=C27+1,AND(C74&gt;=C28,C74&lt;=C29),C74=C29+1,AND(C74&gt;=C30,C74&lt;=C31),C74=C31+1,AND(C74&gt;=C32,C74&lt;=C33),C74=C33+1,AND(C74&gt;=C34,C74&lt;=C35),C74=C35+1,AND(C74&gt;=C36,C74&lt;=C37),C74=C37+1,AND(C74&gt;=C38,C74&lt;=C39),C74=C39+1,AND(C74&gt;=C40,C74&lt;=C41),C74=C41+1,AND(C74&gt;=C42,C74&lt;=C43),C74=C43+1,AND(C74&gt;=C44,C74&lt;=C45),C74=C45+1,AND(C74&gt;=C46,C74&lt;=C47),C74=C47+1,AND(C74&gt;=C48,C74&lt;=C49),C74=C49+1,AND(C74&gt;=C50,C74&lt;=C51),C74=C51+1,AND(C74&gt;=C52,C74&lt;=C53),C74=C53+1,AND(C74&gt;=C54,C74&lt;=C55),C74=C55+1,AND(C74&gt;=C56,C74&lt;=C57),C74=C57+1,AND(C74&gt;=C58,C74&lt;=C59),C74=C59+1,AND(C74&gt;=C60,C74&lt;=C61),C74=C61+1,AND(C74&gt;=C62,C74&lt;=C63),C74=C63+1,AND(C74&gt;=C64,C74&lt;=C65),C74=C65+1,AND(C74&gt;=C66,C74&lt;=C67),C74=C67+1,AND(C74&gt;=C68,C74&lt;=C69),C74=C69+1,AND(C74&gt;=C70,C74&lt;=C71),C74=C71+1,AND(C74&gt;=C72,C74&lt;=C73),C74=C73+1),0,1),0)</f>
        <v>0</v>
      </c>
      <c r="Q74" s="24">
        <f t="shared" si="5"/>
        <v>0</v>
      </c>
      <c r="R74" s="24" cm="1">
        <f t="array" ref="R74">IF(MOD(COLUMN(),2)=1,0,IF($C74&lt;&gt;"",MAX(IF((MOD(ROW($L$6:$L72),2)=0)*($L$6:$L72&gt;L74),ROW($L$6:$L72),0)),0))</f>
        <v>0</v>
      </c>
    </row>
    <row r="75" spans="1:18" ht="30" customHeight="1" x14ac:dyDescent="0.15">
      <c r="A75" s="14"/>
      <c r="B75" s="3" t="s">
        <v>8</v>
      </c>
      <c r="C75" s="28"/>
      <c r="D75" s="44"/>
      <c r="E75" s="45"/>
      <c r="F75" s="45"/>
      <c r="G75" s="46"/>
      <c r="H75" s="47"/>
      <c r="I75" s="6" t="s">
        <v>10</v>
      </c>
      <c r="J75" s="31"/>
      <c r="L75" s="15">
        <f t="shared" si="4"/>
        <v>19000100</v>
      </c>
      <c r="O75" s="24">
        <f t="shared" si="3"/>
        <v>0</v>
      </c>
      <c r="P75" s="24">
        <v>0</v>
      </c>
      <c r="Q75" s="24">
        <v>0</v>
      </c>
      <c r="R75" s="24" cm="1">
        <f t="array" ref="R75">IF(MOD(COLUMN(),2)=1,0,IF($C75&lt;&gt;"",MAX(IF((MOD(ROW($L$6:$L73),2)=0)*($L$6:$L73&gt;L75),ROW($L$6:$L73),0)),0))</f>
        <v>0</v>
      </c>
    </row>
    <row r="76" spans="1:18" ht="30" customHeight="1" x14ac:dyDescent="0.15">
      <c r="A76" s="14"/>
      <c r="B76" s="2" t="s">
        <v>7</v>
      </c>
      <c r="C76" s="27"/>
      <c r="D76" s="44"/>
      <c r="E76" s="45"/>
      <c r="F76" s="45"/>
      <c r="G76" s="46"/>
      <c r="H76" s="47"/>
      <c r="I76" s="4" t="s">
        <v>9</v>
      </c>
      <c r="J76" s="30"/>
      <c r="L76" s="15">
        <f t="shared" si="4"/>
        <v>19000100</v>
      </c>
      <c r="O76" s="24">
        <f t="shared" si="3"/>
        <v>0</v>
      </c>
      <c r="P76" s="24">
        <f>IF(C76&lt;&gt;"",IF(OR(AND(C76&gt;=C6,C76&lt;=C7),C76=C7+1,AND(C76&gt;=C8,C76&lt;=C9),C76=C9+1,AND(C76&gt;=C10,C76&lt;=C11),C76=C11+1,AND(C76&gt;=C12,C76&lt;=C13),C76=C13+1,AND(C76&gt;=C14,C76&lt;=C15),C76=C15+1,AND(C76&gt;=C16,C76&lt;=C17),C76=C17+1,AND(C76&gt;=C18,C76&lt;=C19),C76=C19+1,AND(C76&gt;=C20,C76&lt;=C21),C76=C21+1,AND(C76&gt;=C22,C76&lt;=C23),C76=C23+1,AND(C76&gt;=C24,C76&lt;=C25),C76=C25+1,AND(C76&gt;=C26,C76&lt;=C27),C76=C27+1,AND(C76&gt;=C28,C76&lt;=C29),C76=C29+1,AND(C76&gt;=C30,C76&lt;=C31),C76=C31+1,AND(C76&gt;=C32,C76&lt;=C33),C76=C33+1,AND(C76&gt;=C34,C76&lt;=C35),C76=C35+1,AND(C76&gt;=C36,C76&lt;=C37),C76=C37+1,AND(C76&gt;=C38,C76&lt;=C39),C76=C39+1,AND(C76&gt;=C40,C76&lt;=C41),C76=C41+1,AND(C76&gt;=C42,C76&lt;=C43),C76=C43+1,AND(C76&gt;=C44,C76&lt;=C45),C76=C45+1,AND(C76&gt;=C46,C76&lt;=C47),C76=C47+1,AND(C76&gt;=C48,C76&lt;=C49),C76=C49+1,AND(C76&gt;=C50,C76&lt;=C51),C76=C51+1,AND(C76&gt;=C52,C76&lt;=C53),C76=C53+1,AND(C76&gt;=C54,C76&lt;=C55),C76=C55+1,AND(C76&gt;=C56,C76&lt;=C57),C76=C57+1,AND(C76&gt;=C58,C76&lt;=C59),C76=C59+1,AND(C76&gt;=C60,C76&lt;=C61),C76=C61+1,AND(C76&gt;=C62,C76&lt;=C63),C76=C63+1,AND(C76&gt;=C64,C76&lt;=C65),C76=C65+1,AND(C76&gt;=C66,C76&lt;=C67),C76=C67+1,AND(C76&gt;=C68,C76&lt;=C69),C76=C69+1,AND(C76&gt;=C70,C76&lt;=C71),C76=C71+1,AND(C76&gt;=C72,C76&lt;=C73),C76=C73+1,AND(C76&gt;=C74,C76&lt;=C75),C76=C75+1),0,1),0)</f>
        <v>0</v>
      </c>
      <c r="Q76" s="24">
        <f t="shared" si="5"/>
        <v>0</v>
      </c>
      <c r="R76" s="24" cm="1">
        <f t="array" ref="R76">IF(MOD(COLUMN(),2)=1,0,IF($C76&lt;&gt;"",MAX(IF((MOD(ROW($L$6:$L74),2)=0)*($L$6:$L74&gt;L76),ROW($L$6:$L74),0)),0))</f>
        <v>0</v>
      </c>
    </row>
    <row r="77" spans="1:18" ht="30" customHeight="1" x14ac:dyDescent="0.15">
      <c r="A77" s="14"/>
      <c r="B77" s="3" t="s">
        <v>8</v>
      </c>
      <c r="C77" s="28"/>
      <c r="D77" s="44"/>
      <c r="E77" s="45"/>
      <c r="F77" s="45"/>
      <c r="G77" s="46"/>
      <c r="H77" s="47"/>
      <c r="I77" s="6" t="s">
        <v>10</v>
      </c>
      <c r="J77" s="31"/>
      <c r="L77" s="15">
        <f t="shared" si="4"/>
        <v>19000100</v>
      </c>
      <c r="O77" s="24">
        <f t="shared" si="3"/>
        <v>0</v>
      </c>
      <c r="P77" s="24">
        <v>0</v>
      </c>
      <c r="Q77" s="24">
        <v>0</v>
      </c>
      <c r="R77" s="24" cm="1">
        <f t="array" ref="R77">IF(MOD(COLUMN(),2)=1,0,IF($C77&lt;&gt;"",MAX(IF((MOD(ROW($L$6:$L75),2)=0)*($L$6:$L75&gt;L77),ROW($L$6:$L75),0)),0))</f>
        <v>0</v>
      </c>
    </row>
    <row r="78" spans="1:18" ht="30" customHeight="1" x14ac:dyDescent="0.15">
      <c r="A78" s="14"/>
      <c r="B78" s="2" t="s">
        <v>7</v>
      </c>
      <c r="C78" s="27"/>
      <c r="D78" s="44"/>
      <c r="E78" s="45"/>
      <c r="F78" s="45"/>
      <c r="G78" s="46"/>
      <c r="H78" s="47"/>
      <c r="I78" s="4" t="s">
        <v>9</v>
      </c>
      <c r="J78" s="30"/>
      <c r="L78" s="15">
        <f t="shared" si="4"/>
        <v>19000100</v>
      </c>
      <c r="O78" s="24">
        <f t="shared" si="3"/>
        <v>0</v>
      </c>
      <c r="P78" s="24">
        <f>IF(C78&lt;&gt;"",IF(OR(AND(C78&gt;=C6,C78&lt;=C7),C78=C7+1,AND(C78&gt;=C8,C78&lt;=C9),C78=C9+1,AND(C78&gt;=C10,C78&lt;=C11),C78=C11+1,AND(C78&gt;=C12,C78&lt;=C13),C78=C13+1,AND(C78&gt;=C14,C78&lt;=C15),C78=C15+1,AND(C78&gt;=C16,C78&lt;=C17),C78=C17+1,AND(C78&gt;=C18,C78&lt;=C19),C78=C19+1,AND(C78&gt;=C20,C78&lt;=C21),C78=C21+1,AND(C78&gt;=C22,C78&lt;=C23),C78=C23+1,AND(C78&gt;=C24,C78&lt;=C25),C78=C25+1,AND(C78&gt;=C26,C78&lt;=C27),C78=C27+1,AND(C78&gt;=C28,C78&lt;=C29),C78=C29+1,AND(C78&gt;=C30,C78&lt;=C31),C78=C31+1,AND(C78&gt;=C32,C78&lt;=C33),C78=C33+1,AND(C78&gt;=C34,C78&lt;=C35),C78=C35+1,AND(C78&gt;=C36,C78&lt;=C37),C78=C37+1,AND(C78&gt;=C38,C78&lt;=C39),C78=C39+1,AND(C78&gt;=C40,C78&lt;=C41),C78=C41+1,AND(C78&gt;=C42,C78&lt;=C43),C78=C43+1,AND(C78&gt;=C44,C78&lt;=C45),C78=C45+1,AND(C78&gt;=C46,C78&lt;=C47),C78=C47+1,AND(C78&gt;=C48,C78&lt;=C49),C78=C49+1,AND(C78&gt;=C50,C78&lt;=C51),C78=C51+1,AND(C78&gt;=C52,C78&lt;=C53),C78=C53+1,AND(C78&gt;=C54,C78&lt;=C55),C78=C55+1,AND(C78&gt;=C56,C78&lt;=C57),C78=C57+1,AND(C78&gt;=C58,C78&lt;=C59),C78=C59+1,AND(C78&gt;=C60,C78&lt;=C61),C78=C61+1,AND(C78&gt;=C62,C78&lt;=C63),C78=C63+1,AND(C78&gt;=C64,C78&lt;=C65),C78=C65+1,AND(C78&gt;=C66,C78&lt;=C67),C78=C67+1,AND(C78&gt;=C68,C78&lt;=C69),C78=C69+1,AND(C78&gt;=C70,C78&lt;=C71),C78=C71+1,AND(C78&gt;=C72,C78&lt;=C73),C78=C73+1,AND(C78&gt;=C74,C78&lt;=C75),C78=C75+1,AND(C78&gt;=C76,C78&lt;=C77),C78=C77+1),0,1),0)</f>
        <v>0</v>
      </c>
      <c r="Q78" s="24">
        <f t="shared" si="5"/>
        <v>0</v>
      </c>
      <c r="R78" s="24" cm="1">
        <f t="array" ref="R78">IF(MOD(COLUMN(),2)=1,0,IF($C78&lt;&gt;"",MAX(IF((MOD(ROW($L$6:$L76),2)=0)*($L$6:$L76&gt;L78),ROW($L$6:$L76),0)),0))</f>
        <v>0</v>
      </c>
    </row>
    <row r="79" spans="1:18" ht="30" customHeight="1" x14ac:dyDescent="0.15">
      <c r="A79" s="14"/>
      <c r="B79" s="3" t="s">
        <v>8</v>
      </c>
      <c r="C79" s="28"/>
      <c r="D79" s="44"/>
      <c r="E79" s="45"/>
      <c r="F79" s="45"/>
      <c r="G79" s="46"/>
      <c r="H79" s="47"/>
      <c r="I79" s="6" t="s">
        <v>10</v>
      </c>
      <c r="J79" s="31"/>
      <c r="L79" s="15">
        <f t="shared" si="4"/>
        <v>19000100</v>
      </c>
      <c r="O79" s="24">
        <f t="shared" si="3"/>
        <v>0</v>
      </c>
      <c r="P79" s="24">
        <v>0</v>
      </c>
      <c r="Q79" s="24">
        <v>0</v>
      </c>
      <c r="R79" s="24" cm="1">
        <f t="array" ref="R79">IF(MOD(COLUMN(),2)=1,0,IF($C79&lt;&gt;"",MAX(IF((MOD(ROW($L$6:$L77),2)=0)*($L$6:$L77&gt;L79),ROW($L$6:$L77),0)),0))</f>
        <v>0</v>
      </c>
    </row>
    <row r="80" spans="1:18" ht="30" customHeight="1" x14ac:dyDescent="0.15">
      <c r="A80" s="14"/>
      <c r="B80" s="2" t="s">
        <v>7</v>
      </c>
      <c r="C80" s="27"/>
      <c r="D80" s="44"/>
      <c r="E80" s="45"/>
      <c r="F80" s="45"/>
      <c r="G80" s="46"/>
      <c r="H80" s="47"/>
      <c r="I80" s="4" t="s">
        <v>9</v>
      </c>
      <c r="J80" s="30"/>
      <c r="L80" s="15">
        <f t="shared" si="4"/>
        <v>19000100</v>
      </c>
      <c r="O80" s="24">
        <f t="shared" si="3"/>
        <v>0</v>
      </c>
      <c r="P80" s="24">
        <f>IF(C80&lt;&gt;"",IF(OR(AND(C80&gt;=C6,C80&lt;=C7),C80=C7+1,AND(C80&gt;=C8,C80&lt;=C9),C80=C9+1,AND(C80&gt;=C10,C80&lt;=C11),C80=C11+1,AND(C80&gt;=C12,C80&lt;=C13),C80=C13+1,AND(C80&gt;=C14,C80&lt;=C15),C80=C15+1,AND(C80&gt;=C16,C80&lt;=C17),C80=C17+1,AND(C80&gt;=C18,C80&lt;=C19),C80=C19+1,AND(C80&gt;=C20,C80&lt;=C21),C80=C21+1,AND(C80&gt;=C22,C80&lt;=C23),C80=C23+1,AND(C80&gt;=C24,C80&lt;=C25),C80=C25+1,AND(C80&gt;=C26,C80&lt;=C27),C80=C27+1,AND(C80&gt;=C28,C80&lt;=C29),C80=C29+1,AND(C80&gt;=C30,C80&lt;=C31),C80=C31+1,AND(C80&gt;=C32,C80&lt;=C33),C80=C33+1,AND(C80&gt;=C34,C80&lt;=C35),C80=C35+1,AND(C80&gt;=C36,C80&lt;=C37),C80=C37+1,AND(C80&gt;=C38,C80&lt;=C39),C80=C39+1,AND(C80&gt;=C40,C80&lt;=C41),C80=C41+1,AND(C80&gt;=C42,C80&lt;=C43),C80=C43+1,AND(C80&gt;=C44,C80&lt;=C45),C80=C45+1,AND(C80&gt;=C46,C80&lt;=C47),C80=C47+1,AND(C80&gt;=C48,C80&lt;=C49),C80=C49+1,AND(C80&gt;=C50,C80&lt;=C51),C80=C51+1,AND(C80&gt;=C52,C80&lt;=C53),C80=C53+1,AND(C80&gt;=C54,C80&lt;=C55),C80=C55+1,AND(C80&gt;=C56,C80&lt;=C57),C80=C57+1,AND(C80&gt;=C58,C80&lt;=C59),C80=C59+1,AND(C80&gt;=C60,C80&lt;=C61),C80=C61+1,AND(C80&gt;=C62,C80&lt;=C63),C80=C63+1,AND(C80&gt;=C64,C80&lt;=C65),C80=C65+1,AND(C80&gt;=C66,C80&lt;=C67),C80=C67+1,AND(C80&gt;=C68,C80&lt;=C69),C80=C69+1,AND(C80&gt;=C70,C80&lt;=C71),C80=C71+1,AND(C80&gt;=C72,C80&lt;=C73),C80=C73+1,AND(C80&gt;=C74,C80&lt;=C75),C80=C75+1,AND(C80&gt;=C76,C80&lt;=C77),C80=C77+1,AND(C80&gt;=C78,C80&lt;=C79),C80=C79+1),0,1),0)</f>
        <v>0</v>
      </c>
      <c r="Q80" s="24">
        <f t="shared" si="5"/>
        <v>0</v>
      </c>
      <c r="R80" s="24" cm="1">
        <f t="array" ref="R80">IF(MOD(COLUMN(),2)=1,0,IF($C80&lt;&gt;"",MAX(IF((MOD(ROW($L$6:$L78),2)=0)*($L$6:$L78&gt;L80),ROW($L$6:$L78),0)),0))</f>
        <v>0</v>
      </c>
    </row>
    <row r="81" spans="1:18" ht="30" customHeight="1" thickBot="1" x14ac:dyDescent="0.2">
      <c r="A81" s="14"/>
      <c r="B81" s="8" t="s">
        <v>8</v>
      </c>
      <c r="C81" s="29"/>
      <c r="D81" s="53"/>
      <c r="E81" s="54"/>
      <c r="F81" s="54"/>
      <c r="G81" s="55"/>
      <c r="H81" s="56"/>
      <c r="I81" s="9" t="s">
        <v>10</v>
      </c>
      <c r="J81" s="32"/>
      <c r="L81" s="15">
        <f t="shared" si="4"/>
        <v>19000100</v>
      </c>
      <c r="O81" s="24">
        <f t="shared" si="3"/>
        <v>0</v>
      </c>
      <c r="P81" s="24">
        <v>0</v>
      </c>
      <c r="Q81" s="24">
        <v>0</v>
      </c>
      <c r="R81" s="24" cm="1">
        <f t="array" ref="R81">IF(MOD(COLUMN(),2)=1,0,IF($C81&lt;&gt;"",MAX(IF((MOD(ROW($L$6:$L79),2)=0)*($L$6:$L79&gt;L81),ROW($L$6:$L79),0)),0))</f>
        <v>0</v>
      </c>
    </row>
  </sheetData>
  <sheetProtection algorithmName="SHA-512" hashValue="yi6/O53FsI+J0JtrOQNbUJX9ZsWJCtKyPs2XgW5lRv3XvTNL8LixoOMQmbCwVzLVsgHLw1A1Uh9x3utFEBuquQ==" saltValue="G2o5PL8BNPiO8XFerDG/cw==" spinCount="100000" sheet="1" selectLockedCells="1"/>
  <mergeCells count="200">
    <mergeCell ref="D80:D81"/>
    <mergeCell ref="E80:E81"/>
    <mergeCell ref="F80:F81"/>
    <mergeCell ref="G80:G81"/>
    <mergeCell ref="H80:H81"/>
    <mergeCell ref="H3:I3"/>
    <mergeCell ref="A44:A51"/>
    <mergeCell ref="D76:D77"/>
    <mergeCell ref="E76:E77"/>
    <mergeCell ref="F76:F77"/>
    <mergeCell ref="G76:G77"/>
    <mergeCell ref="H76:H77"/>
    <mergeCell ref="D78:D79"/>
    <mergeCell ref="E78:E79"/>
    <mergeCell ref="F78:F79"/>
    <mergeCell ref="G78:G79"/>
    <mergeCell ref="H78:H79"/>
    <mergeCell ref="D72:D73"/>
    <mergeCell ref="E72:E73"/>
    <mergeCell ref="F72:F73"/>
    <mergeCell ref="G72:G73"/>
    <mergeCell ref="H72:H73"/>
    <mergeCell ref="D74:D75"/>
    <mergeCell ref="E74:E75"/>
    <mergeCell ref="F74:F75"/>
    <mergeCell ref="G74:G75"/>
    <mergeCell ref="H74:H75"/>
    <mergeCell ref="D68:D69"/>
    <mergeCell ref="E68:E69"/>
    <mergeCell ref="F68:F69"/>
    <mergeCell ref="G68:G69"/>
    <mergeCell ref="H68:H69"/>
    <mergeCell ref="D70:D71"/>
    <mergeCell ref="E70:E71"/>
    <mergeCell ref="F70:F71"/>
    <mergeCell ref="G70:G71"/>
    <mergeCell ref="H70:H71"/>
    <mergeCell ref="D64:D65"/>
    <mergeCell ref="E64:E65"/>
    <mergeCell ref="F64:F65"/>
    <mergeCell ref="G64:G65"/>
    <mergeCell ref="H64:H65"/>
    <mergeCell ref="D66:D67"/>
    <mergeCell ref="E66:E67"/>
    <mergeCell ref="F66:F67"/>
    <mergeCell ref="G66:G67"/>
    <mergeCell ref="H66:H67"/>
    <mergeCell ref="D60:D61"/>
    <mergeCell ref="E60:E61"/>
    <mergeCell ref="F60:F61"/>
    <mergeCell ref="G60:G61"/>
    <mergeCell ref="H60:H61"/>
    <mergeCell ref="D62:D63"/>
    <mergeCell ref="E62:E63"/>
    <mergeCell ref="F62:F63"/>
    <mergeCell ref="G62:G63"/>
    <mergeCell ref="H62:H63"/>
    <mergeCell ref="D56:D57"/>
    <mergeCell ref="E56:E57"/>
    <mergeCell ref="F56:F57"/>
    <mergeCell ref="G56:G57"/>
    <mergeCell ref="H56:H57"/>
    <mergeCell ref="D58:D59"/>
    <mergeCell ref="E58:E59"/>
    <mergeCell ref="F58:F59"/>
    <mergeCell ref="G58:G59"/>
    <mergeCell ref="H58:H59"/>
    <mergeCell ref="D52:D53"/>
    <mergeCell ref="E52:E53"/>
    <mergeCell ref="F52:F53"/>
    <mergeCell ref="G52:G53"/>
    <mergeCell ref="H52:H53"/>
    <mergeCell ref="D54:D55"/>
    <mergeCell ref="E54:E55"/>
    <mergeCell ref="F54:F55"/>
    <mergeCell ref="G54:G55"/>
    <mergeCell ref="H54:H55"/>
    <mergeCell ref="D48:D49"/>
    <mergeCell ref="E48:E49"/>
    <mergeCell ref="F48:F49"/>
    <mergeCell ref="G48:G49"/>
    <mergeCell ref="H48:H49"/>
    <mergeCell ref="D50:D51"/>
    <mergeCell ref="E50:E51"/>
    <mergeCell ref="F50:F51"/>
    <mergeCell ref="G50:G51"/>
    <mergeCell ref="H50:H51"/>
    <mergeCell ref="D44:D45"/>
    <mergeCell ref="E44:E45"/>
    <mergeCell ref="F44:F45"/>
    <mergeCell ref="G44:G45"/>
    <mergeCell ref="H44:H45"/>
    <mergeCell ref="D46:D47"/>
    <mergeCell ref="E46:E47"/>
    <mergeCell ref="F46:F47"/>
    <mergeCell ref="G46:G47"/>
    <mergeCell ref="H46:H47"/>
    <mergeCell ref="D36:D37"/>
    <mergeCell ref="E36:E37"/>
    <mergeCell ref="F36:F37"/>
    <mergeCell ref="G36:G37"/>
    <mergeCell ref="H36:H37"/>
    <mergeCell ref="D42:D43"/>
    <mergeCell ref="E42:E43"/>
    <mergeCell ref="F42:F43"/>
    <mergeCell ref="G42:G43"/>
    <mergeCell ref="H42:H43"/>
    <mergeCell ref="D38:D39"/>
    <mergeCell ref="E38:E39"/>
    <mergeCell ref="F38:F39"/>
    <mergeCell ref="G38:G39"/>
    <mergeCell ref="H38:H39"/>
    <mergeCell ref="D40:D41"/>
    <mergeCell ref="E40:E41"/>
    <mergeCell ref="F40:F41"/>
    <mergeCell ref="G40:G41"/>
    <mergeCell ref="H40:H41"/>
    <mergeCell ref="D32:D33"/>
    <mergeCell ref="E32:E33"/>
    <mergeCell ref="F32:F33"/>
    <mergeCell ref="G32:G33"/>
    <mergeCell ref="H32:H33"/>
    <mergeCell ref="D34:D35"/>
    <mergeCell ref="E34:E35"/>
    <mergeCell ref="F34:F35"/>
    <mergeCell ref="G34:G35"/>
    <mergeCell ref="H34:H35"/>
    <mergeCell ref="D28:D29"/>
    <mergeCell ref="E28:E29"/>
    <mergeCell ref="F28:F29"/>
    <mergeCell ref="G28:G29"/>
    <mergeCell ref="H28:H29"/>
    <mergeCell ref="D30:D31"/>
    <mergeCell ref="E30:E31"/>
    <mergeCell ref="F30:F31"/>
    <mergeCell ref="G30:G31"/>
    <mergeCell ref="H30:H31"/>
    <mergeCell ref="D24:D25"/>
    <mergeCell ref="E24:E25"/>
    <mergeCell ref="F24:F25"/>
    <mergeCell ref="G24:G25"/>
    <mergeCell ref="H24:H25"/>
    <mergeCell ref="D26:D27"/>
    <mergeCell ref="E26:E27"/>
    <mergeCell ref="F26:F27"/>
    <mergeCell ref="G26:G27"/>
    <mergeCell ref="H26:H27"/>
    <mergeCell ref="D20:D21"/>
    <mergeCell ref="E20:E21"/>
    <mergeCell ref="F20:F21"/>
    <mergeCell ref="G20:G21"/>
    <mergeCell ref="H20:H21"/>
    <mergeCell ref="D22:D23"/>
    <mergeCell ref="E22:E23"/>
    <mergeCell ref="F22:F23"/>
    <mergeCell ref="G22:G23"/>
    <mergeCell ref="H22:H23"/>
    <mergeCell ref="D16:D17"/>
    <mergeCell ref="E16:E17"/>
    <mergeCell ref="F16:F17"/>
    <mergeCell ref="G16:G17"/>
    <mergeCell ref="H16:H17"/>
    <mergeCell ref="D18:D19"/>
    <mergeCell ref="E18:E19"/>
    <mergeCell ref="F18:F19"/>
    <mergeCell ref="G18:G19"/>
    <mergeCell ref="H18:H19"/>
    <mergeCell ref="E12:E13"/>
    <mergeCell ref="F12:F13"/>
    <mergeCell ref="G12:G13"/>
    <mergeCell ref="H12:H13"/>
    <mergeCell ref="D14:D15"/>
    <mergeCell ref="E14:E15"/>
    <mergeCell ref="F14:F15"/>
    <mergeCell ref="G14:G15"/>
    <mergeCell ref="H14:H15"/>
    <mergeCell ref="A1:C1"/>
    <mergeCell ref="D1:H1"/>
    <mergeCell ref="I4:J5"/>
    <mergeCell ref="A6:A13"/>
    <mergeCell ref="D6:D7"/>
    <mergeCell ref="E6:E7"/>
    <mergeCell ref="F6:F7"/>
    <mergeCell ref="G6:G7"/>
    <mergeCell ref="H6:H7"/>
    <mergeCell ref="D8:D9"/>
    <mergeCell ref="E8:E9"/>
    <mergeCell ref="F8:F9"/>
    <mergeCell ref="G8:G9"/>
    <mergeCell ref="H8:H9"/>
    <mergeCell ref="B4:C5"/>
    <mergeCell ref="D4:D5"/>
    <mergeCell ref="E4:G4"/>
    <mergeCell ref="H4:H5"/>
    <mergeCell ref="D10:D11"/>
    <mergeCell ref="E10:E11"/>
    <mergeCell ref="F10:F11"/>
    <mergeCell ref="G10:G11"/>
    <mergeCell ref="H10:H11"/>
    <mergeCell ref="D12:D13"/>
  </mergeCells>
  <phoneticPr fontId="1"/>
  <conditionalFormatting sqref="H3">
    <cfRule type="expression" dxfId="0" priority="9">
      <formula>H3:I3&lt;&gt;""</formula>
    </cfRule>
  </conditionalFormatting>
  <dataValidations xWindow="450" yWindow="707" count="3">
    <dataValidation allowBlank="1" showInputMessage="1" showErrorMessage="1" promptTitle="給料" prompt="大阪府教育委員会が発令している職歴である場合、号給・金額を入力してください。なお、非常勤講師の職歴であったり、号給・金額が不明の場合は入力しなくてもかまいません。_x000a_" sqref="E6:G81" xr:uid="{B0E570AE-E514-4D3D-A057-F7C59FFB2278}"/>
    <dataValidation type="date" operator="lessThanOrEqual" allowBlank="1" showInputMessage="1" showErrorMessage="1" promptTitle="年月日" prompt="和暦で入力してください。" sqref="C6:C81" xr:uid="{536C1F00-A86A-4DB6-855C-34FAD51E9541}">
      <formula1>46477</formula1>
    </dataValidation>
    <dataValidation type="list" allowBlank="1" showInputMessage="1" showErrorMessage="1" sqref="J6:J81" xr:uid="{2FCD61F9-A97F-4FDB-A0E6-4821319962C9}">
      <formula1>"有,無"</formula1>
    </dataValidation>
  </dataValidations>
  <printOptions horizontalCentered="1" verticalCentered="1"/>
  <pageMargins left="0.78740157480314965" right="0.78740157480314965" top="0.47244094488188981" bottom="0.47244094488188981" header="0.47244094488188981" footer="0.47244094488188981"/>
  <pageSetup paperSize="9" scale="69" orientation="portrait" r:id="rId1"/>
  <headerFooter alignWithMargins="0">
    <oddFooter>&amp;P ページ</oddFooter>
  </headerFooter>
  <rowBreaks count="1" manualBreakCount="1">
    <brk id="43" min="1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BFEF9-6ABA-48F9-8B92-2E204E7727DB}">
  <sheetPr>
    <tabColor theme="0" tint="-0.249977111117893"/>
  </sheetPr>
  <dimension ref="A1:J79"/>
  <sheetViews>
    <sheetView view="pageBreakPreview" zoomScale="85" zoomScaleNormal="85" zoomScaleSheetLayoutView="85" workbookViewId="0">
      <selection activeCell="C7" sqref="C7"/>
    </sheetView>
  </sheetViews>
  <sheetFormatPr defaultColWidth="9" defaultRowHeight="14.25" x14ac:dyDescent="0.15"/>
  <cols>
    <col min="1" max="1" width="4.125" style="1" customWidth="1"/>
    <col min="2" max="2" width="3.5" style="1" customWidth="1"/>
    <col min="3" max="3" width="19.5" style="20" bestFit="1" customWidth="1"/>
    <col min="4" max="4" width="43.75" style="1" customWidth="1"/>
    <col min="5" max="6" width="4.875" style="1" customWidth="1"/>
    <col min="7" max="7" width="13" style="1" bestFit="1" customWidth="1"/>
    <col min="8" max="8" width="17.125" style="1" customWidth="1"/>
    <col min="9" max="9" width="9.875" style="1" customWidth="1"/>
    <col min="10" max="10" width="5.625" style="1" customWidth="1"/>
    <col min="11" max="16384" width="9" style="1"/>
  </cols>
  <sheetData>
    <row r="1" spans="1:10" ht="21" customHeight="1" thickBot="1" x14ac:dyDescent="0.2">
      <c r="A1" s="22"/>
      <c r="B1" s="11" t="s">
        <v>11</v>
      </c>
      <c r="C1" s="11"/>
      <c r="D1" s="11"/>
      <c r="E1" s="12"/>
      <c r="G1" s="16" t="s">
        <v>26</v>
      </c>
      <c r="H1" s="69" t="s">
        <v>42</v>
      </c>
      <c r="I1" s="69"/>
      <c r="J1" s="23" t="s">
        <v>27</v>
      </c>
    </row>
    <row r="2" spans="1:10" ht="15.75" customHeight="1" x14ac:dyDescent="0.2">
      <c r="A2" s="21"/>
      <c r="B2" s="48" t="s">
        <v>28</v>
      </c>
      <c r="C2" s="49"/>
      <c r="D2" s="49" t="s">
        <v>3</v>
      </c>
      <c r="E2" s="52" t="s">
        <v>6</v>
      </c>
      <c r="F2" s="49"/>
      <c r="G2" s="49"/>
      <c r="H2" s="49" t="s">
        <v>2</v>
      </c>
      <c r="I2" s="39" t="s">
        <v>5</v>
      </c>
      <c r="J2" s="40"/>
    </row>
    <row r="3" spans="1:10" ht="15.75" customHeight="1" x14ac:dyDescent="0.15">
      <c r="B3" s="50"/>
      <c r="C3" s="51"/>
      <c r="D3" s="51"/>
      <c r="E3" s="13" t="s">
        <v>0</v>
      </c>
      <c r="F3" s="13" t="s">
        <v>1</v>
      </c>
      <c r="G3" s="13" t="s">
        <v>4</v>
      </c>
      <c r="H3" s="51"/>
      <c r="I3" s="41"/>
      <c r="J3" s="42"/>
    </row>
    <row r="4" spans="1:10" ht="30" customHeight="1" x14ac:dyDescent="0.15">
      <c r="A4" s="66"/>
      <c r="B4" s="2" t="s">
        <v>7</v>
      </c>
      <c r="C4" s="17">
        <v>36251</v>
      </c>
      <c r="D4" s="58" t="s">
        <v>44</v>
      </c>
      <c r="E4" s="60"/>
      <c r="F4" s="60"/>
      <c r="G4" s="62"/>
      <c r="H4" s="64"/>
      <c r="I4" s="4" t="s">
        <v>9</v>
      </c>
      <c r="J4" s="5"/>
    </row>
    <row r="5" spans="1:10" ht="30" customHeight="1" x14ac:dyDescent="0.15">
      <c r="A5" s="66"/>
      <c r="B5" s="3" t="s">
        <v>8</v>
      </c>
      <c r="C5" s="18">
        <v>37346</v>
      </c>
      <c r="D5" s="58"/>
      <c r="E5" s="60"/>
      <c r="F5" s="60"/>
      <c r="G5" s="62"/>
      <c r="H5" s="64"/>
      <c r="I5" s="6" t="s">
        <v>10</v>
      </c>
      <c r="J5" s="7"/>
    </row>
    <row r="6" spans="1:10" ht="30" customHeight="1" x14ac:dyDescent="0.15">
      <c r="A6" s="66"/>
      <c r="B6" s="2" t="s">
        <v>7</v>
      </c>
      <c r="C6" s="17">
        <v>37347</v>
      </c>
      <c r="D6" s="58" t="s">
        <v>12</v>
      </c>
      <c r="E6" s="60"/>
      <c r="F6" s="60"/>
      <c r="G6" s="62"/>
      <c r="H6" s="64"/>
      <c r="I6" s="4" t="s">
        <v>9</v>
      </c>
      <c r="J6" s="5"/>
    </row>
    <row r="7" spans="1:10" ht="30" customHeight="1" x14ac:dyDescent="0.15">
      <c r="A7" s="66"/>
      <c r="B7" s="3" t="s">
        <v>8</v>
      </c>
      <c r="C7" s="18">
        <v>37711</v>
      </c>
      <c r="D7" s="58"/>
      <c r="E7" s="60"/>
      <c r="F7" s="60"/>
      <c r="G7" s="62"/>
      <c r="H7" s="64"/>
      <c r="I7" s="6" t="s">
        <v>10</v>
      </c>
      <c r="J7" s="7"/>
    </row>
    <row r="8" spans="1:10" ht="30" customHeight="1" x14ac:dyDescent="0.15">
      <c r="A8" s="66"/>
      <c r="B8" s="2" t="s">
        <v>7</v>
      </c>
      <c r="C8" s="17">
        <v>37712</v>
      </c>
      <c r="D8" s="58" t="s">
        <v>45</v>
      </c>
      <c r="E8" s="60"/>
      <c r="F8" s="60"/>
      <c r="G8" s="62"/>
      <c r="H8" s="64"/>
      <c r="I8" s="4" t="s">
        <v>9</v>
      </c>
      <c r="J8" s="5"/>
    </row>
    <row r="9" spans="1:10" ht="30" customHeight="1" x14ac:dyDescent="0.15">
      <c r="A9" s="66"/>
      <c r="B9" s="3" t="s">
        <v>8</v>
      </c>
      <c r="C9" s="18">
        <v>39172</v>
      </c>
      <c r="D9" s="58"/>
      <c r="E9" s="60"/>
      <c r="F9" s="60"/>
      <c r="G9" s="62"/>
      <c r="H9" s="64"/>
      <c r="I9" s="6" t="s">
        <v>10</v>
      </c>
      <c r="J9" s="7"/>
    </row>
    <row r="10" spans="1:10" ht="30" customHeight="1" x14ac:dyDescent="0.15">
      <c r="A10" s="66"/>
      <c r="B10" s="2" t="s">
        <v>7</v>
      </c>
      <c r="C10" s="17">
        <v>39173</v>
      </c>
      <c r="D10" s="58" t="s">
        <v>46</v>
      </c>
      <c r="E10" s="60"/>
      <c r="F10" s="60"/>
      <c r="G10" s="62"/>
      <c r="H10" s="64"/>
      <c r="I10" s="4" t="s">
        <v>9</v>
      </c>
      <c r="J10" s="5"/>
    </row>
    <row r="11" spans="1:10" ht="30" customHeight="1" x14ac:dyDescent="0.15">
      <c r="A11" s="66"/>
      <c r="B11" s="3" t="s">
        <v>8</v>
      </c>
      <c r="C11" s="18">
        <v>39538</v>
      </c>
      <c r="D11" s="58"/>
      <c r="E11" s="60"/>
      <c r="F11" s="60"/>
      <c r="G11" s="62"/>
      <c r="H11" s="64"/>
      <c r="I11" s="6" t="s">
        <v>10</v>
      </c>
      <c r="J11" s="7"/>
    </row>
    <row r="12" spans="1:10" ht="30" customHeight="1" x14ac:dyDescent="0.15">
      <c r="A12" s="14"/>
      <c r="B12" s="2" t="s">
        <v>7</v>
      </c>
      <c r="C12" s="17">
        <v>39173</v>
      </c>
      <c r="D12" s="58" t="s">
        <v>22</v>
      </c>
      <c r="E12" s="60"/>
      <c r="F12" s="60"/>
      <c r="G12" s="62"/>
      <c r="H12" s="64"/>
      <c r="I12" s="4" t="s">
        <v>9</v>
      </c>
      <c r="J12" s="5" t="s">
        <v>14</v>
      </c>
    </row>
    <row r="13" spans="1:10" ht="30" customHeight="1" x14ac:dyDescent="0.15">
      <c r="A13" s="14"/>
      <c r="B13" s="3" t="s">
        <v>8</v>
      </c>
      <c r="C13" s="18">
        <v>40086</v>
      </c>
      <c r="D13" s="58"/>
      <c r="E13" s="60"/>
      <c r="F13" s="60"/>
      <c r="G13" s="62"/>
      <c r="H13" s="64"/>
      <c r="I13" s="6" t="s">
        <v>10</v>
      </c>
      <c r="J13" s="7" t="s">
        <v>14</v>
      </c>
    </row>
    <row r="14" spans="1:10" ht="30" customHeight="1" x14ac:dyDescent="0.15">
      <c r="A14" s="14"/>
      <c r="B14" s="2" t="s">
        <v>7</v>
      </c>
      <c r="C14" s="17">
        <v>39904</v>
      </c>
      <c r="D14" s="58" t="s">
        <v>48</v>
      </c>
      <c r="E14" s="60"/>
      <c r="F14" s="60"/>
      <c r="G14" s="62"/>
      <c r="H14" s="64"/>
      <c r="I14" s="4" t="s">
        <v>9</v>
      </c>
      <c r="J14" s="5"/>
    </row>
    <row r="15" spans="1:10" ht="30" customHeight="1" x14ac:dyDescent="0.15">
      <c r="A15" s="14"/>
      <c r="B15" s="3" t="s">
        <v>8</v>
      </c>
      <c r="C15" s="18">
        <v>40633</v>
      </c>
      <c r="D15" s="58"/>
      <c r="E15" s="60"/>
      <c r="F15" s="60"/>
      <c r="G15" s="62"/>
      <c r="H15" s="64"/>
      <c r="I15" s="6" t="s">
        <v>10</v>
      </c>
      <c r="J15" s="7"/>
    </row>
    <row r="16" spans="1:10" ht="30" customHeight="1" x14ac:dyDescent="0.15">
      <c r="A16" s="14"/>
      <c r="B16" s="2" t="s">
        <v>7</v>
      </c>
      <c r="C16" s="17">
        <v>40634</v>
      </c>
      <c r="D16" s="67" t="s">
        <v>18</v>
      </c>
      <c r="E16" s="60"/>
      <c r="F16" s="60"/>
      <c r="G16" s="62"/>
      <c r="H16" s="64"/>
      <c r="I16" s="4" t="s">
        <v>9</v>
      </c>
      <c r="J16" s="5" t="s">
        <v>17</v>
      </c>
    </row>
    <row r="17" spans="1:10" ht="30" customHeight="1" x14ac:dyDescent="0.15">
      <c r="A17" s="14"/>
      <c r="B17" s="3" t="s">
        <v>8</v>
      </c>
      <c r="C17" s="18">
        <v>43555</v>
      </c>
      <c r="D17" s="68"/>
      <c r="E17" s="60"/>
      <c r="F17" s="60"/>
      <c r="G17" s="62"/>
      <c r="H17" s="64"/>
      <c r="I17" s="6" t="s">
        <v>10</v>
      </c>
      <c r="J17" s="7" t="s">
        <v>17</v>
      </c>
    </row>
    <row r="18" spans="1:10" ht="30" customHeight="1" x14ac:dyDescent="0.15">
      <c r="A18" s="14"/>
      <c r="B18" s="2" t="s">
        <v>7</v>
      </c>
      <c r="C18" s="17">
        <v>43556</v>
      </c>
      <c r="D18" s="67" t="s">
        <v>19</v>
      </c>
      <c r="E18" s="60"/>
      <c r="F18" s="60"/>
      <c r="G18" s="62"/>
      <c r="H18" s="64"/>
      <c r="I18" s="4" t="s">
        <v>9</v>
      </c>
      <c r="J18" s="5" t="s">
        <v>17</v>
      </c>
    </row>
    <row r="19" spans="1:10" ht="30" customHeight="1" x14ac:dyDescent="0.15">
      <c r="A19" s="14"/>
      <c r="B19" s="3" t="s">
        <v>8</v>
      </c>
      <c r="C19" s="18">
        <v>44834</v>
      </c>
      <c r="D19" s="68"/>
      <c r="E19" s="60"/>
      <c r="F19" s="60"/>
      <c r="G19" s="62"/>
      <c r="H19" s="64"/>
      <c r="I19" s="6" t="s">
        <v>10</v>
      </c>
      <c r="J19" s="7" t="s">
        <v>17</v>
      </c>
    </row>
    <row r="20" spans="1:10" ht="30" customHeight="1" x14ac:dyDescent="0.15">
      <c r="A20" s="14"/>
      <c r="B20" s="2" t="s">
        <v>7</v>
      </c>
      <c r="C20" s="17">
        <v>44835</v>
      </c>
      <c r="D20" s="67" t="s">
        <v>24</v>
      </c>
      <c r="E20" s="60"/>
      <c r="F20" s="60"/>
      <c r="G20" s="62"/>
      <c r="H20" s="64"/>
      <c r="I20" s="4" t="s">
        <v>9</v>
      </c>
      <c r="J20" s="5" t="s">
        <v>17</v>
      </c>
    </row>
    <row r="21" spans="1:10" ht="30" customHeight="1" x14ac:dyDescent="0.15">
      <c r="A21" s="14"/>
      <c r="B21" s="3" t="s">
        <v>8</v>
      </c>
      <c r="C21" s="18">
        <v>45016</v>
      </c>
      <c r="D21" s="68"/>
      <c r="E21" s="60"/>
      <c r="F21" s="60"/>
      <c r="G21" s="62"/>
      <c r="H21" s="64"/>
      <c r="I21" s="6" t="s">
        <v>10</v>
      </c>
      <c r="J21" s="7" t="s">
        <v>17</v>
      </c>
    </row>
    <row r="22" spans="1:10" ht="30" customHeight="1" x14ac:dyDescent="0.15">
      <c r="A22" s="14"/>
      <c r="B22" s="2" t="s">
        <v>7</v>
      </c>
      <c r="C22" s="17">
        <v>45017</v>
      </c>
      <c r="D22" s="67" t="s">
        <v>20</v>
      </c>
      <c r="E22" s="60" t="s">
        <v>25</v>
      </c>
      <c r="F22" s="60" t="s">
        <v>15</v>
      </c>
      <c r="G22" s="62" t="s">
        <v>16</v>
      </c>
      <c r="H22" s="64" t="s">
        <v>13</v>
      </c>
      <c r="I22" s="4" t="s">
        <v>9</v>
      </c>
      <c r="J22" s="5" t="s">
        <v>17</v>
      </c>
    </row>
    <row r="23" spans="1:10" ht="30" customHeight="1" x14ac:dyDescent="0.15">
      <c r="A23" s="14"/>
      <c r="B23" s="3" t="s">
        <v>8</v>
      </c>
      <c r="C23" s="18">
        <v>45128</v>
      </c>
      <c r="D23" s="68"/>
      <c r="E23" s="60"/>
      <c r="F23" s="60"/>
      <c r="G23" s="62"/>
      <c r="H23" s="64"/>
      <c r="I23" s="6" t="s">
        <v>10</v>
      </c>
      <c r="J23" s="7" t="s">
        <v>14</v>
      </c>
    </row>
    <row r="24" spans="1:10" ht="30" customHeight="1" x14ac:dyDescent="0.15">
      <c r="A24" s="14"/>
      <c r="B24" s="2" t="s">
        <v>7</v>
      </c>
      <c r="C24" s="17">
        <v>45129</v>
      </c>
      <c r="D24" s="67" t="s">
        <v>21</v>
      </c>
      <c r="E24" s="60" t="s">
        <v>25</v>
      </c>
      <c r="F24" s="60" t="s">
        <v>15</v>
      </c>
      <c r="G24" s="62" t="s">
        <v>16</v>
      </c>
      <c r="H24" s="64" t="s">
        <v>13</v>
      </c>
      <c r="I24" s="4" t="s">
        <v>9</v>
      </c>
      <c r="J24" s="5" t="s">
        <v>17</v>
      </c>
    </row>
    <row r="25" spans="1:10" ht="30" customHeight="1" x14ac:dyDescent="0.15">
      <c r="A25" s="14"/>
      <c r="B25" s="3" t="s">
        <v>8</v>
      </c>
      <c r="C25" s="18">
        <v>45382</v>
      </c>
      <c r="D25" s="68"/>
      <c r="E25" s="60"/>
      <c r="F25" s="60"/>
      <c r="G25" s="62"/>
      <c r="H25" s="64"/>
      <c r="I25" s="6" t="s">
        <v>10</v>
      </c>
      <c r="J25" s="7" t="s">
        <v>14</v>
      </c>
    </row>
    <row r="26" spans="1:10" ht="30" customHeight="1" x14ac:dyDescent="0.15">
      <c r="A26" s="14"/>
      <c r="B26" s="2" t="s">
        <v>7</v>
      </c>
      <c r="C26" s="17">
        <v>45383</v>
      </c>
      <c r="D26" s="67" t="s">
        <v>12</v>
      </c>
      <c r="E26" s="60"/>
      <c r="F26" s="60"/>
      <c r="G26" s="62"/>
      <c r="H26" s="64"/>
      <c r="I26" s="4" t="s">
        <v>9</v>
      </c>
      <c r="J26" s="5"/>
    </row>
    <row r="27" spans="1:10" ht="30" customHeight="1" x14ac:dyDescent="0.15">
      <c r="A27" s="14"/>
      <c r="B27" s="3" t="s">
        <v>8</v>
      </c>
      <c r="C27" s="18">
        <v>45389</v>
      </c>
      <c r="D27" s="68"/>
      <c r="E27" s="60"/>
      <c r="F27" s="60"/>
      <c r="G27" s="62"/>
      <c r="H27" s="64"/>
      <c r="I27" s="6" t="s">
        <v>10</v>
      </c>
      <c r="J27" s="7"/>
    </row>
    <row r="28" spans="1:10" ht="30" customHeight="1" x14ac:dyDescent="0.15">
      <c r="A28" s="14"/>
      <c r="B28" s="2" t="s">
        <v>7</v>
      </c>
      <c r="C28" s="17">
        <v>45390</v>
      </c>
      <c r="D28" s="67" t="s">
        <v>22</v>
      </c>
      <c r="E28" s="60"/>
      <c r="F28" s="60"/>
      <c r="G28" s="62"/>
      <c r="H28" s="64" t="s">
        <v>13</v>
      </c>
      <c r="I28" s="4" t="s">
        <v>9</v>
      </c>
      <c r="J28" s="5" t="s">
        <v>14</v>
      </c>
    </row>
    <row r="29" spans="1:10" ht="30" customHeight="1" x14ac:dyDescent="0.15">
      <c r="A29" s="14"/>
      <c r="B29" s="3" t="s">
        <v>8</v>
      </c>
      <c r="C29" s="18">
        <v>45747</v>
      </c>
      <c r="D29" s="68"/>
      <c r="E29" s="60"/>
      <c r="F29" s="60"/>
      <c r="G29" s="62"/>
      <c r="H29" s="64"/>
      <c r="I29" s="6" t="s">
        <v>10</v>
      </c>
      <c r="J29" s="7" t="s">
        <v>14</v>
      </c>
    </row>
    <row r="30" spans="1:10" ht="30" customHeight="1" x14ac:dyDescent="0.15">
      <c r="A30" s="14"/>
      <c r="B30" s="2" t="s">
        <v>7</v>
      </c>
      <c r="C30" s="17">
        <v>45566</v>
      </c>
      <c r="D30" s="67" t="s">
        <v>23</v>
      </c>
      <c r="E30" s="60"/>
      <c r="F30" s="60"/>
      <c r="G30" s="62"/>
      <c r="H30" s="64" t="s">
        <v>13</v>
      </c>
      <c r="I30" s="4" t="s">
        <v>9</v>
      </c>
      <c r="J30" s="5" t="s">
        <v>14</v>
      </c>
    </row>
    <row r="31" spans="1:10" ht="30" customHeight="1" x14ac:dyDescent="0.15">
      <c r="A31" s="14"/>
      <c r="B31" s="3" t="s">
        <v>8</v>
      </c>
      <c r="C31" s="18">
        <v>45734</v>
      </c>
      <c r="D31" s="68"/>
      <c r="E31" s="60"/>
      <c r="F31" s="60"/>
      <c r="G31" s="62"/>
      <c r="H31" s="64"/>
      <c r="I31" s="6" t="s">
        <v>10</v>
      </c>
      <c r="J31" s="7" t="s">
        <v>14</v>
      </c>
    </row>
    <row r="32" spans="1:10" ht="30" customHeight="1" x14ac:dyDescent="0.15">
      <c r="A32" s="14"/>
      <c r="B32" s="2" t="s">
        <v>7</v>
      </c>
      <c r="C32" s="17">
        <v>45748</v>
      </c>
      <c r="D32" s="67" t="s">
        <v>47</v>
      </c>
      <c r="E32" s="60"/>
      <c r="F32" s="60"/>
      <c r="G32" s="62"/>
      <c r="H32" s="64"/>
      <c r="I32" s="4" t="s">
        <v>9</v>
      </c>
      <c r="J32" s="5" t="s">
        <v>17</v>
      </c>
    </row>
    <row r="33" spans="1:10" ht="30" customHeight="1" x14ac:dyDescent="0.15">
      <c r="A33" s="14"/>
      <c r="B33" s="3" t="s">
        <v>8</v>
      </c>
      <c r="C33" s="18">
        <v>46477</v>
      </c>
      <c r="D33" s="68"/>
      <c r="E33" s="60"/>
      <c r="F33" s="60"/>
      <c r="G33" s="62"/>
      <c r="H33" s="64"/>
      <c r="I33" s="6" t="s">
        <v>10</v>
      </c>
      <c r="J33" s="7" t="s">
        <v>14</v>
      </c>
    </row>
    <row r="34" spans="1:10" ht="30" customHeight="1" x14ac:dyDescent="0.15">
      <c r="A34" s="14"/>
      <c r="B34" s="2" t="s">
        <v>7</v>
      </c>
      <c r="C34" s="17"/>
      <c r="D34" s="67"/>
      <c r="E34" s="60"/>
      <c r="F34" s="60"/>
      <c r="G34" s="62"/>
      <c r="H34" s="64"/>
      <c r="I34" s="4" t="s">
        <v>9</v>
      </c>
      <c r="J34" s="5"/>
    </row>
    <row r="35" spans="1:10" ht="30" customHeight="1" x14ac:dyDescent="0.15">
      <c r="A35" s="14"/>
      <c r="B35" s="3" t="s">
        <v>8</v>
      </c>
      <c r="C35" s="18"/>
      <c r="D35" s="68"/>
      <c r="E35" s="60"/>
      <c r="F35" s="60"/>
      <c r="G35" s="62"/>
      <c r="H35" s="64"/>
      <c r="I35" s="6" t="s">
        <v>10</v>
      </c>
      <c r="J35" s="7"/>
    </row>
    <row r="36" spans="1:10" ht="30" customHeight="1" x14ac:dyDescent="0.15">
      <c r="A36" s="14"/>
      <c r="B36" s="2" t="s">
        <v>7</v>
      </c>
      <c r="C36" s="17"/>
      <c r="D36" s="58"/>
      <c r="E36" s="60"/>
      <c r="F36" s="60"/>
      <c r="G36" s="62"/>
      <c r="H36" s="64"/>
      <c r="I36" s="4" t="s">
        <v>9</v>
      </c>
      <c r="J36" s="5"/>
    </row>
    <row r="37" spans="1:10" ht="30" customHeight="1" x14ac:dyDescent="0.15">
      <c r="A37" s="14"/>
      <c r="B37" s="3" t="s">
        <v>8</v>
      </c>
      <c r="C37" s="18"/>
      <c r="D37" s="58"/>
      <c r="E37" s="60"/>
      <c r="F37" s="60"/>
      <c r="G37" s="62"/>
      <c r="H37" s="64"/>
      <c r="I37" s="6" t="s">
        <v>10</v>
      </c>
      <c r="J37" s="7"/>
    </row>
    <row r="38" spans="1:10" ht="30" customHeight="1" x14ac:dyDescent="0.15">
      <c r="A38" s="14"/>
      <c r="B38" s="2" t="s">
        <v>7</v>
      </c>
      <c r="C38" s="17"/>
      <c r="D38" s="58"/>
      <c r="E38" s="60"/>
      <c r="F38" s="60"/>
      <c r="G38" s="62"/>
      <c r="H38" s="64"/>
      <c r="I38" s="4" t="s">
        <v>9</v>
      </c>
      <c r="J38" s="5"/>
    </row>
    <row r="39" spans="1:10" ht="30" customHeight="1" x14ac:dyDescent="0.15">
      <c r="A39" s="14"/>
      <c r="B39" s="3" t="s">
        <v>8</v>
      </c>
      <c r="C39" s="18"/>
      <c r="D39" s="58"/>
      <c r="E39" s="60"/>
      <c r="F39" s="60"/>
      <c r="G39" s="62"/>
      <c r="H39" s="64"/>
      <c r="I39" s="6" t="s">
        <v>10</v>
      </c>
      <c r="J39" s="7"/>
    </row>
    <row r="40" spans="1:10" ht="30" customHeight="1" x14ac:dyDescent="0.15">
      <c r="A40" s="14"/>
      <c r="B40" s="2" t="s">
        <v>7</v>
      </c>
      <c r="C40" s="17"/>
      <c r="D40" s="58"/>
      <c r="E40" s="60"/>
      <c r="F40" s="60"/>
      <c r="G40" s="62"/>
      <c r="H40" s="64"/>
      <c r="I40" s="4" t="s">
        <v>9</v>
      </c>
      <c r="J40" s="5"/>
    </row>
    <row r="41" spans="1:10" ht="30" customHeight="1" thickBot="1" x14ac:dyDescent="0.2">
      <c r="A41" s="14"/>
      <c r="B41" s="8" t="s">
        <v>8</v>
      </c>
      <c r="C41" s="19"/>
      <c r="D41" s="59"/>
      <c r="E41" s="61"/>
      <c r="F41" s="61"/>
      <c r="G41" s="63"/>
      <c r="H41" s="65"/>
      <c r="I41" s="9" t="s">
        <v>10</v>
      </c>
      <c r="J41" s="10"/>
    </row>
    <row r="42" spans="1:10" ht="30" customHeight="1" x14ac:dyDescent="0.15">
      <c r="A42" s="66"/>
      <c r="B42" s="2" t="s">
        <v>7</v>
      </c>
      <c r="C42" s="17"/>
      <c r="D42" s="58"/>
      <c r="E42" s="60"/>
      <c r="F42" s="60"/>
      <c r="G42" s="62"/>
      <c r="H42" s="64"/>
      <c r="I42" s="4" t="s">
        <v>9</v>
      </c>
      <c r="J42" s="5"/>
    </row>
    <row r="43" spans="1:10" ht="30" customHeight="1" x14ac:dyDescent="0.15">
      <c r="A43" s="66"/>
      <c r="B43" s="3" t="s">
        <v>8</v>
      </c>
      <c r="C43" s="18"/>
      <c r="D43" s="58"/>
      <c r="E43" s="60"/>
      <c r="F43" s="60"/>
      <c r="G43" s="62"/>
      <c r="H43" s="64"/>
      <c r="I43" s="6" t="s">
        <v>10</v>
      </c>
      <c r="J43" s="7"/>
    </row>
    <row r="44" spans="1:10" ht="30" customHeight="1" x14ac:dyDescent="0.15">
      <c r="A44" s="66"/>
      <c r="B44" s="2" t="s">
        <v>7</v>
      </c>
      <c r="C44" s="17"/>
      <c r="D44" s="58"/>
      <c r="E44" s="60"/>
      <c r="F44" s="60"/>
      <c r="G44" s="62"/>
      <c r="H44" s="64"/>
      <c r="I44" s="4" t="s">
        <v>9</v>
      </c>
      <c r="J44" s="5"/>
    </row>
    <row r="45" spans="1:10" ht="30" customHeight="1" x14ac:dyDescent="0.15">
      <c r="A45" s="66"/>
      <c r="B45" s="3" t="s">
        <v>8</v>
      </c>
      <c r="C45" s="18"/>
      <c r="D45" s="58"/>
      <c r="E45" s="60"/>
      <c r="F45" s="60"/>
      <c r="G45" s="62"/>
      <c r="H45" s="64"/>
      <c r="I45" s="6" t="s">
        <v>10</v>
      </c>
      <c r="J45" s="7"/>
    </row>
    <row r="46" spans="1:10" ht="30" customHeight="1" x14ac:dyDescent="0.15">
      <c r="A46" s="66"/>
      <c r="B46" s="2" t="s">
        <v>7</v>
      </c>
      <c r="C46" s="17"/>
      <c r="D46" s="58"/>
      <c r="E46" s="60"/>
      <c r="F46" s="60"/>
      <c r="G46" s="62"/>
      <c r="H46" s="64"/>
      <c r="I46" s="4" t="s">
        <v>9</v>
      </c>
      <c r="J46" s="5"/>
    </row>
    <row r="47" spans="1:10" ht="30" customHeight="1" x14ac:dyDescent="0.15">
      <c r="A47" s="66"/>
      <c r="B47" s="3" t="s">
        <v>8</v>
      </c>
      <c r="C47" s="18"/>
      <c r="D47" s="58"/>
      <c r="E47" s="60"/>
      <c r="F47" s="60"/>
      <c r="G47" s="62"/>
      <c r="H47" s="64"/>
      <c r="I47" s="6" t="s">
        <v>10</v>
      </c>
      <c r="J47" s="7"/>
    </row>
    <row r="48" spans="1:10" ht="30" customHeight="1" x14ac:dyDescent="0.15">
      <c r="A48" s="66"/>
      <c r="B48" s="2" t="s">
        <v>7</v>
      </c>
      <c r="C48" s="17"/>
      <c r="D48" s="58"/>
      <c r="E48" s="60"/>
      <c r="F48" s="60"/>
      <c r="G48" s="62"/>
      <c r="H48" s="64"/>
      <c r="I48" s="4" t="s">
        <v>9</v>
      </c>
      <c r="J48" s="5"/>
    </row>
    <row r="49" spans="1:10" ht="30" customHeight="1" x14ac:dyDescent="0.15">
      <c r="A49" s="66"/>
      <c r="B49" s="3" t="s">
        <v>8</v>
      </c>
      <c r="C49" s="18"/>
      <c r="D49" s="58"/>
      <c r="E49" s="60"/>
      <c r="F49" s="60"/>
      <c r="G49" s="62"/>
      <c r="H49" s="64"/>
      <c r="I49" s="6" t="s">
        <v>10</v>
      </c>
      <c r="J49" s="7"/>
    </row>
    <row r="50" spans="1:10" ht="30" customHeight="1" x14ac:dyDescent="0.15">
      <c r="A50" s="14"/>
      <c r="B50" s="2" t="s">
        <v>7</v>
      </c>
      <c r="C50" s="17"/>
      <c r="D50" s="58"/>
      <c r="E50" s="60"/>
      <c r="F50" s="60"/>
      <c r="G50" s="62"/>
      <c r="H50" s="64"/>
      <c r="I50" s="4" t="s">
        <v>9</v>
      </c>
      <c r="J50" s="5"/>
    </row>
    <row r="51" spans="1:10" ht="30" customHeight="1" x14ac:dyDescent="0.15">
      <c r="A51" s="14"/>
      <c r="B51" s="3" t="s">
        <v>8</v>
      </c>
      <c r="C51" s="18"/>
      <c r="D51" s="58"/>
      <c r="E51" s="60"/>
      <c r="F51" s="60"/>
      <c r="G51" s="62"/>
      <c r="H51" s="64"/>
      <c r="I51" s="6" t="s">
        <v>10</v>
      </c>
      <c r="J51" s="7"/>
    </row>
    <row r="52" spans="1:10" ht="30" customHeight="1" x14ac:dyDescent="0.15">
      <c r="A52" s="14"/>
      <c r="B52" s="2" t="s">
        <v>7</v>
      </c>
      <c r="C52" s="17"/>
      <c r="D52" s="58"/>
      <c r="E52" s="60"/>
      <c r="F52" s="60"/>
      <c r="G52" s="62"/>
      <c r="H52" s="64"/>
      <c r="I52" s="4" t="s">
        <v>9</v>
      </c>
      <c r="J52" s="5"/>
    </row>
    <row r="53" spans="1:10" ht="30" customHeight="1" x14ac:dyDescent="0.15">
      <c r="A53" s="14"/>
      <c r="B53" s="3" t="s">
        <v>8</v>
      </c>
      <c r="C53" s="18"/>
      <c r="D53" s="58"/>
      <c r="E53" s="60"/>
      <c r="F53" s="60"/>
      <c r="G53" s="62"/>
      <c r="H53" s="64"/>
      <c r="I53" s="6" t="s">
        <v>10</v>
      </c>
      <c r="J53" s="7"/>
    </row>
    <row r="54" spans="1:10" ht="30" customHeight="1" x14ac:dyDescent="0.15">
      <c r="A54" s="14"/>
      <c r="B54" s="2" t="s">
        <v>7</v>
      </c>
      <c r="C54" s="17"/>
      <c r="D54" s="58"/>
      <c r="E54" s="60"/>
      <c r="F54" s="60"/>
      <c r="G54" s="62"/>
      <c r="H54" s="64"/>
      <c r="I54" s="4" t="s">
        <v>9</v>
      </c>
      <c r="J54" s="5"/>
    </row>
    <row r="55" spans="1:10" ht="30" customHeight="1" x14ac:dyDescent="0.15">
      <c r="A55" s="14"/>
      <c r="B55" s="3" t="s">
        <v>8</v>
      </c>
      <c r="C55" s="18"/>
      <c r="D55" s="58"/>
      <c r="E55" s="60"/>
      <c r="F55" s="60"/>
      <c r="G55" s="62"/>
      <c r="H55" s="64"/>
      <c r="I55" s="6" t="s">
        <v>10</v>
      </c>
      <c r="J55" s="7"/>
    </row>
    <row r="56" spans="1:10" ht="30" customHeight="1" x14ac:dyDescent="0.15">
      <c r="A56" s="14"/>
      <c r="B56" s="2" t="s">
        <v>7</v>
      </c>
      <c r="C56" s="17"/>
      <c r="D56" s="58"/>
      <c r="E56" s="60"/>
      <c r="F56" s="60"/>
      <c r="G56" s="62"/>
      <c r="H56" s="64"/>
      <c r="I56" s="4" t="s">
        <v>9</v>
      </c>
      <c r="J56" s="5"/>
    </row>
    <row r="57" spans="1:10" ht="30" customHeight="1" x14ac:dyDescent="0.15">
      <c r="A57" s="14"/>
      <c r="B57" s="3" t="s">
        <v>8</v>
      </c>
      <c r="C57" s="18"/>
      <c r="D57" s="58"/>
      <c r="E57" s="60"/>
      <c r="F57" s="60"/>
      <c r="G57" s="62"/>
      <c r="H57" s="64"/>
      <c r="I57" s="6" t="s">
        <v>10</v>
      </c>
      <c r="J57" s="7"/>
    </row>
    <row r="58" spans="1:10" ht="30" customHeight="1" x14ac:dyDescent="0.15">
      <c r="A58" s="14"/>
      <c r="B58" s="2" t="s">
        <v>7</v>
      </c>
      <c r="C58" s="17"/>
      <c r="D58" s="58"/>
      <c r="E58" s="60"/>
      <c r="F58" s="60"/>
      <c r="G58" s="62"/>
      <c r="H58" s="64"/>
      <c r="I58" s="4" t="s">
        <v>9</v>
      </c>
      <c r="J58" s="5"/>
    </row>
    <row r="59" spans="1:10" ht="30" customHeight="1" x14ac:dyDescent="0.15">
      <c r="A59" s="14"/>
      <c r="B59" s="3" t="s">
        <v>8</v>
      </c>
      <c r="C59" s="18"/>
      <c r="D59" s="58"/>
      <c r="E59" s="60"/>
      <c r="F59" s="60"/>
      <c r="G59" s="62"/>
      <c r="H59" s="64"/>
      <c r="I59" s="6" t="s">
        <v>10</v>
      </c>
      <c r="J59" s="7"/>
    </row>
    <row r="60" spans="1:10" ht="30" customHeight="1" x14ac:dyDescent="0.15">
      <c r="A60" s="14"/>
      <c r="B60" s="2" t="s">
        <v>7</v>
      </c>
      <c r="C60" s="17"/>
      <c r="D60" s="58"/>
      <c r="E60" s="60"/>
      <c r="F60" s="60"/>
      <c r="G60" s="62"/>
      <c r="H60" s="64"/>
      <c r="I60" s="4" t="s">
        <v>9</v>
      </c>
      <c r="J60" s="5"/>
    </row>
    <row r="61" spans="1:10" ht="30" customHeight="1" x14ac:dyDescent="0.15">
      <c r="A61" s="14"/>
      <c r="B61" s="3" t="s">
        <v>8</v>
      </c>
      <c r="C61" s="18"/>
      <c r="D61" s="58"/>
      <c r="E61" s="60"/>
      <c r="F61" s="60"/>
      <c r="G61" s="62"/>
      <c r="H61" s="64"/>
      <c r="I61" s="6" t="s">
        <v>10</v>
      </c>
      <c r="J61" s="7"/>
    </row>
    <row r="62" spans="1:10" ht="30" customHeight="1" x14ac:dyDescent="0.15">
      <c r="A62" s="14"/>
      <c r="B62" s="2" t="s">
        <v>7</v>
      </c>
      <c r="C62" s="17"/>
      <c r="D62" s="58"/>
      <c r="E62" s="60"/>
      <c r="F62" s="60"/>
      <c r="G62" s="62"/>
      <c r="H62" s="64"/>
      <c r="I62" s="4" t="s">
        <v>9</v>
      </c>
      <c r="J62" s="5"/>
    </row>
    <row r="63" spans="1:10" ht="30" customHeight="1" x14ac:dyDescent="0.15">
      <c r="A63" s="14"/>
      <c r="B63" s="3" t="s">
        <v>8</v>
      </c>
      <c r="C63" s="18"/>
      <c r="D63" s="58"/>
      <c r="E63" s="60"/>
      <c r="F63" s="60"/>
      <c r="G63" s="62"/>
      <c r="H63" s="64"/>
      <c r="I63" s="6" t="s">
        <v>10</v>
      </c>
      <c r="J63" s="7"/>
    </row>
    <row r="64" spans="1:10" ht="30" customHeight="1" x14ac:dyDescent="0.15">
      <c r="A64" s="14"/>
      <c r="B64" s="2" t="s">
        <v>7</v>
      </c>
      <c r="C64" s="17"/>
      <c r="D64" s="58"/>
      <c r="E64" s="60"/>
      <c r="F64" s="60"/>
      <c r="G64" s="62"/>
      <c r="H64" s="64"/>
      <c r="I64" s="4" t="s">
        <v>9</v>
      </c>
      <c r="J64" s="5"/>
    </row>
    <row r="65" spans="1:10" ht="30" customHeight="1" x14ac:dyDescent="0.15">
      <c r="A65" s="14"/>
      <c r="B65" s="3" t="s">
        <v>8</v>
      </c>
      <c r="C65" s="18"/>
      <c r="D65" s="58"/>
      <c r="E65" s="60"/>
      <c r="F65" s="60"/>
      <c r="G65" s="62"/>
      <c r="H65" s="64"/>
      <c r="I65" s="6" t="s">
        <v>10</v>
      </c>
      <c r="J65" s="7"/>
    </row>
    <row r="66" spans="1:10" ht="30" customHeight="1" x14ac:dyDescent="0.15">
      <c r="A66" s="14"/>
      <c r="B66" s="2" t="s">
        <v>7</v>
      </c>
      <c r="C66" s="17"/>
      <c r="D66" s="58"/>
      <c r="E66" s="60"/>
      <c r="F66" s="60"/>
      <c r="G66" s="62"/>
      <c r="H66" s="64"/>
      <c r="I66" s="4" t="s">
        <v>9</v>
      </c>
      <c r="J66" s="5"/>
    </row>
    <row r="67" spans="1:10" ht="30" customHeight="1" x14ac:dyDescent="0.15">
      <c r="A67" s="14"/>
      <c r="B67" s="3" t="s">
        <v>8</v>
      </c>
      <c r="C67" s="18"/>
      <c r="D67" s="58"/>
      <c r="E67" s="60"/>
      <c r="F67" s="60"/>
      <c r="G67" s="62"/>
      <c r="H67" s="64"/>
      <c r="I67" s="6" t="s">
        <v>10</v>
      </c>
      <c r="J67" s="7"/>
    </row>
    <row r="68" spans="1:10" ht="30" customHeight="1" x14ac:dyDescent="0.15">
      <c r="A68" s="14"/>
      <c r="B68" s="2" t="s">
        <v>7</v>
      </c>
      <c r="C68" s="17"/>
      <c r="D68" s="58"/>
      <c r="E68" s="60"/>
      <c r="F68" s="60"/>
      <c r="G68" s="62"/>
      <c r="H68" s="64"/>
      <c r="I68" s="4" t="s">
        <v>9</v>
      </c>
      <c r="J68" s="5"/>
    </row>
    <row r="69" spans="1:10" ht="30" customHeight="1" x14ac:dyDescent="0.15">
      <c r="A69" s="14"/>
      <c r="B69" s="3" t="s">
        <v>8</v>
      </c>
      <c r="C69" s="18"/>
      <c r="D69" s="58"/>
      <c r="E69" s="60"/>
      <c r="F69" s="60"/>
      <c r="G69" s="62"/>
      <c r="H69" s="64"/>
      <c r="I69" s="6" t="s">
        <v>10</v>
      </c>
      <c r="J69" s="7"/>
    </row>
    <row r="70" spans="1:10" ht="30" customHeight="1" x14ac:dyDescent="0.15">
      <c r="A70" s="14"/>
      <c r="B70" s="2" t="s">
        <v>7</v>
      </c>
      <c r="C70" s="17"/>
      <c r="D70" s="58"/>
      <c r="E70" s="60"/>
      <c r="F70" s="60"/>
      <c r="G70" s="62"/>
      <c r="H70" s="64"/>
      <c r="I70" s="4" t="s">
        <v>9</v>
      </c>
      <c r="J70" s="5"/>
    </row>
    <row r="71" spans="1:10" ht="30" customHeight="1" x14ac:dyDescent="0.15">
      <c r="A71" s="14"/>
      <c r="B71" s="3" t="s">
        <v>8</v>
      </c>
      <c r="C71" s="18"/>
      <c r="D71" s="58"/>
      <c r="E71" s="60"/>
      <c r="F71" s="60"/>
      <c r="G71" s="62"/>
      <c r="H71" s="64"/>
      <c r="I71" s="6" t="s">
        <v>10</v>
      </c>
      <c r="J71" s="7"/>
    </row>
    <row r="72" spans="1:10" ht="30" customHeight="1" x14ac:dyDescent="0.15">
      <c r="A72" s="14"/>
      <c r="B72" s="2" t="s">
        <v>7</v>
      </c>
      <c r="C72" s="17"/>
      <c r="D72" s="58"/>
      <c r="E72" s="60"/>
      <c r="F72" s="60"/>
      <c r="G72" s="62"/>
      <c r="H72" s="64"/>
      <c r="I72" s="4" t="s">
        <v>9</v>
      </c>
      <c r="J72" s="5"/>
    </row>
    <row r="73" spans="1:10" ht="30" customHeight="1" x14ac:dyDescent="0.15">
      <c r="A73" s="14"/>
      <c r="B73" s="3" t="s">
        <v>8</v>
      </c>
      <c r="C73" s="18"/>
      <c r="D73" s="58"/>
      <c r="E73" s="60"/>
      <c r="F73" s="60"/>
      <c r="G73" s="62"/>
      <c r="H73" s="64"/>
      <c r="I73" s="6" t="s">
        <v>10</v>
      </c>
      <c r="J73" s="7"/>
    </row>
    <row r="74" spans="1:10" ht="30" customHeight="1" x14ac:dyDescent="0.15">
      <c r="A74" s="14"/>
      <c r="B74" s="2" t="s">
        <v>7</v>
      </c>
      <c r="C74" s="17"/>
      <c r="D74" s="58"/>
      <c r="E74" s="60"/>
      <c r="F74" s="60"/>
      <c r="G74" s="62"/>
      <c r="H74" s="64"/>
      <c r="I74" s="4" t="s">
        <v>9</v>
      </c>
      <c r="J74" s="5"/>
    </row>
    <row r="75" spans="1:10" ht="30" customHeight="1" x14ac:dyDescent="0.15">
      <c r="A75" s="14"/>
      <c r="B75" s="3" t="s">
        <v>8</v>
      </c>
      <c r="C75" s="18"/>
      <c r="D75" s="58"/>
      <c r="E75" s="60"/>
      <c r="F75" s="60"/>
      <c r="G75" s="62"/>
      <c r="H75" s="64"/>
      <c r="I75" s="6" t="s">
        <v>10</v>
      </c>
      <c r="J75" s="7"/>
    </row>
    <row r="76" spans="1:10" ht="30" customHeight="1" x14ac:dyDescent="0.15">
      <c r="A76" s="14"/>
      <c r="B76" s="2" t="s">
        <v>7</v>
      </c>
      <c r="C76" s="17"/>
      <c r="D76" s="58"/>
      <c r="E76" s="60"/>
      <c r="F76" s="60"/>
      <c r="G76" s="62"/>
      <c r="H76" s="64"/>
      <c r="I76" s="4" t="s">
        <v>9</v>
      </c>
      <c r="J76" s="5"/>
    </row>
    <row r="77" spans="1:10" ht="30" customHeight="1" x14ac:dyDescent="0.15">
      <c r="A77" s="14"/>
      <c r="B77" s="3" t="s">
        <v>8</v>
      </c>
      <c r="C77" s="18"/>
      <c r="D77" s="58"/>
      <c r="E77" s="60"/>
      <c r="F77" s="60"/>
      <c r="G77" s="62"/>
      <c r="H77" s="64"/>
      <c r="I77" s="6" t="s">
        <v>10</v>
      </c>
      <c r="J77" s="7"/>
    </row>
    <row r="78" spans="1:10" ht="30" customHeight="1" x14ac:dyDescent="0.15">
      <c r="A78" s="14"/>
      <c r="B78" s="2" t="s">
        <v>7</v>
      </c>
      <c r="C78" s="17"/>
      <c r="D78" s="58"/>
      <c r="E78" s="60"/>
      <c r="F78" s="60"/>
      <c r="G78" s="62"/>
      <c r="H78" s="64"/>
      <c r="I78" s="4" t="s">
        <v>9</v>
      </c>
      <c r="J78" s="5"/>
    </row>
    <row r="79" spans="1:10" ht="30" customHeight="1" thickBot="1" x14ac:dyDescent="0.2">
      <c r="A79" s="14"/>
      <c r="B79" s="8" t="s">
        <v>8</v>
      </c>
      <c r="C79" s="19"/>
      <c r="D79" s="59"/>
      <c r="E79" s="61"/>
      <c r="F79" s="61"/>
      <c r="G79" s="63"/>
      <c r="H79" s="65"/>
      <c r="I79" s="9" t="s">
        <v>10</v>
      </c>
      <c r="J79" s="10"/>
    </row>
  </sheetData>
  <mergeCells count="198">
    <mergeCell ref="H1:I1"/>
    <mergeCell ref="B2:C3"/>
    <mergeCell ref="D2:D3"/>
    <mergeCell ref="E2:G2"/>
    <mergeCell ref="H2:H3"/>
    <mergeCell ref="I2:J3"/>
    <mergeCell ref="H6:H7"/>
    <mergeCell ref="D8:D9"/>
    <mergeCell ref="E8:E9"/>
    <mergeCell ref="F8:F9"/>
    <mergeCell ref="G8:G9"/>
    <mergeCell ref="H8:H9"/>
    <mergeCell ref="A4:A11"/>
    <mergeCell ref="D4:D5"/>
    <mergeCell ref="E4:E5"/>
    <mergeCell ref="F4:F5"/>
    <mergeCell ref="G4:G5"/>
    <mergeCell ref="H4:H5"/>
    <mergeCell ref="D6:D7"/>
    <mergeCell ref="E6:E7"/>
    <mergeCell ref="F6:F7"/>
    <mergeCell ref="G6:G7"/>
    <mergeCell ref="D10:D11"/>
    <mergeCell ref="E10:E11"/>
    <mergeCell ref="F10:F11"/>
    <mergeCell ref="G10:G11"/>
    <mergeCell ref="H10:H11"/>
    <mergeCell ref="D12:D13"/>
    <mergeCell ref="E12:E13"/>
    <mergeCell ref="F12:F13"/>
    <mergeCell ref="G12:G13"/>
    <mergeCell ref="H12:H13"/>
    <mergeCell ref="D14:D15"/>
    <mergeCell ref="E14:E15"/>
    <mergeCell ref="F14:F15"/>
    <mergeCell ref="G14:G15"/>
    <mergeCell ref="H14:H15"/>
    <mergeCell ref="D16:D17"/>
    <mergeCell ref="E16:E17"/>
    <mergeCell ref="F16:F17"/>
    <mergeCell ref="G16:G17"/>
    <mergeCell ref="H16:H17"/>
    <mergeCell ref="D18:D19"/>
    <mergeCell ref="E18:E19"/>
    <mergeCell ref="F18:F19"/>
    <mergeCell ref="G18:G19"/>
    <mergeCell ref="H18:H19"/>
    <mergeCell ref="D20:D21"/>
    <mergeCell ref="E20:E21"/>
    <mergeCell ref="F20:F21"/>
    <mergeCell ref="G20:G21"/>
    <mergeCell ref="H20:H21"/>
    <mergeCell ref="D22:D23"/>
    <mergeCell ref="E22:E23"/>
    <mergeCell ref="F22:F23"/>
    <mergeCell ref="G22:G23"/>
    <mergeCell ref="H22:H23"/>
    <mergeCell ref="D24:D25"/>
    <mergeCell ref="E24:E25"/>
    <mergeCell ref="F24:F25"/>
    <mergeCell ref="G24:G25"/>
    <mergeCell ref="H24:H25"/>
    <mergeCell ref="D26:D27"/>
    <mergeCell ref="E26:E27"/>
    <mergeCell ref="F26:F27"/>
    <mergeCell ref="G26:G27"/>
    <mergeCell ref="H26:H27"/>
    <mergeCell ref="D28:D29"/>
    <mergeCell ref="E28:E29"/>
    <mergeCell ref="F28:F29"/>
    <mergeCell ref="G28:G29"/>
    <mergeCell ref="H28:H29"/>
    <mergeCell ref="D30:D31"/>
    <mergeCell ref="E30:E31"/>
    <mergeCell ref="F30:F31"/>
    <mergeCell ref="G30:G31"/>
    <mergeCell ref="H30:H31"/>
    <mergeCell ref="D32:D33"/>
    <mergeCell ref="E32:E33"/>
    <mergeCell ref="F32:F33"/>
    <mergeCell ref="G32:G33"/>
    <mergeCell ref="H32:H33"/>
    <mergeCell ref="D34:D35"/>
    <mergeCell ref="E34:E35"/>
    <mergeCell ref="F34:F35"/>
    <mergeCell ref="G34:G35"/>
    <mergeCell ref="H34:H35"/>
    <mergeCell ref="D36:D37"/>
    <mergeCell ref="E36:E37"/>
    <mergeCell ref="F36:F37"/>
    <mergeCell ref="G36:G37"/>
    <mergeCell ref="H36:H37"/>
    <mergeCell ref="D38:D39"/>
    <mergeCell ref="E38:E39"/>
    <mergeCell ref="F38:F39"/>
    <mergeCell ref="G38:G39"/>
    <mergeCell ref="H38:H39"/>
    <mergeCell ref="D40:D41"/>
    <mergeCell ref="E40:E41"/>
    <mergeCell ref="F40:F41"/>
    <mergeCell ref="G40:G41"/>
    <mergeCell ref="H40:H41"/>
    <mergeCell ref="H44:H45"/>
    <mergeCell ref="D46:D47"/>
    <mergeCell ref="E46:E47"/>
    <mergeCell ref="F46:F47"/>
    <mergeCell ref="G46:G47"/>
    <mergeCell ref="H46:H47"/>
    <mergeCell ref="A42:A49"/>
    <mergeCell ref="D42:D43"/>
    <mergeCell ref="E42:E43"/>
    <mergeCell ref="F42:F43"/>
    <mergeCell ref="G42:G43"/>
    <mergeCell ref="H42:H43"/>
    <mergeCell ref="D44:D45"/>
    <mergeCell ref="E44:E45"/>
    <mergeCell ref="F44:F45"/>
    <mergeCell ref="G44:G45"/>
    <mergeCell ref="D48:D49"/>
    <mergeCell ref="E48:E49"/>
    <mergeCell ref="F48:F49"/>
    <mergeCell ref="G48:G49"/>
    <mergeCell ref="H48:H49"/>
    <mergeCell ref="D50:D51"/>
    <mergeCell ref="E50:E51"/>
    <mergeCell ref="F50:F51"/>
    <mergeCell ref="G50:G51"/>
    <mergeCell ref="H50:H51"/>
    <mergeCell ref="D52:D53"/>
    <mergeCell ref="E52:E53"/>
    <mergeCell ref="F52:F53"/>
    <mergeCell ref="G52:G53"/>
    <mergeCell ref="H52:H53"/>
    <mergeCell ref="D54:D55"/>
    <mergeCell ref="E54:E55"/>
    <mergeCell ref="F54:F55"/>
    <mergeCell ref="G54:G55"/>
    <mergeCell ref="H54:H55"/>
    <mergeCell ref="D56:D57"/>
    <mergeCell ref="E56:E57"/>
    <mergeCell ref="F56:F57"/>
    <mergeCell ref="G56:G57"/>
    <mergeCell ref="H56:H57"/>
    <mergeCell ref="D58:D59"/>
    <mergeCell ref="E58:E59"/>
    <mergeCell ref="F58:F59"/>
    <mergeCell ref="G58:G59"/>
    <mergeCell ref="H58:H59"/>
    <mergeCell ref="D60:D61"/>
    <mergeCell ref="E60:E61"/>
    <mergeCell ref="F60:F61"/>
    <mergeCell ref="G60:G61"/>
    <mergeCell ref="H60:H61"/>
    <mergeCell ref="D62:D63"/>
    <mergeCell ref="E62:E63"/>
    <mergeCell ref="F62:F63"/>
    <mergeCell ref="G62:G63"/>
    <mergeCell ref="H62:H63"/>
    <mergeCell ref="D64:D65"/>
    <mergeCell ref="E64:E65"/>
    <mergeCell ref="F64:F65"/>
    <mergeCell ref="G64:G65"/>
    <mergeCell ref="H64:H65"/>
    <mergeCell ref="D66:D67"/>
    <mergeCell ref="E66:E67"/>
    <mergeCell ref="F66:F67"/>
    <mergeCell ref="G66:G67"/>
    <mergeCell ref="H66:H67"/>
    <mergeCell ref="D68:D69"/>
    <mergeCell ref="E68:E69"/>
    <mergeCell ref="F68:F69"/>
    <mergeCell ref="G68:G69"/>
    <mergeCell ref="H68:H69"/>
    <mergeCell ref="D70:D71"/>
    <mergeCell ref="E70:E71"/>
    <mergeCell ref="F70:F71"/>
    <mergeCell ref="G70:G71"/>
    <mergeCell ref="H70:H71"/>
    <mergeCell ref="D72:D73"/>
    <mergeCell ref="E72:E73"/>
    <mergeCell ref="F72:F73"/>
    <mergeCell ref="G72:G73"/>
    <mergeCell ref="H72:H73"/>
    <mergeCell ref="D78:D79"/>
    <mergeCell ref="E78:E79"/>
    <mergeCell ref="F78:F79"/>
    <mergeCell ref="G78:G79"/>
    <mergeCell ref="H78:H79"/>
    <mergeCell ref="D74:D75"/>
    <mergeCell ref="E74:E75"/>
    <mergeCell ref="F74:F75"/>
    <mergeCell ref="G74:G75"/>
    <mergeCell ref="H74:H75"/>
    <mergeCell ref="D76:D77"/>
    <mergeCell ref="E76:E77"/>
    <mergeCell ref="F76:F77"/>
    <mergeCell ref="G76:G77"/>
    <mergeCell ref="H76:H77"/>
  </mergeCells>
  <phoneticPr fontId="1"/>
  <dataValidations xWindow="137" yWindow="563" count="3">
    <dataValidation type="list" allowBlank="1" showInputMessage="1" showErrorMessage="1" sqref="J4:J79" xr:uid="{C67E4578-0F07-42E4-8B06-73B50E722523}">
      <formula1>"有,無"</formula1>
    </dataValidation>
    <dataValidation operator="greaterThan" allowBlank="1" showInputMessage="1" showErrorMessage="1" promptTitle="年月日" prompt="和暦で入力してください。" sqref="C4:C79" xr:uid="{E6F91FA3-0D3D-4189-A3D2-53AF3FED908C}"/>
    <dataValidation allowBlank="1" showInputMessage="1" showErrorMessage="1" promptTitle="給料" prompt="大阪府教育委員会が発令している職歴である場合、号給・金額を入力してください。なお、非常勤講師の職歴であったり、号給・金額が不明の場合は入力しなくてもかまいません。_x000a_" sqref="E4:G79" xr:uid="{CCBEAF73-2CBA-4D17-960F-F8ECBEEF0BD6}"/>
  </dataValidations>
  <printOptions horizontalCentered="1" verticalCentered="1"/>
  <pageMargins left="0.78740157480314965" right="0.78740157480314965" top="0.47244094488188981" bottom="0.47244094488188981" header="0.47244094488188981" footer="0.47244094488188981"/>
  <pageSetup paperSize="9" scale="69" orientation="portrait" r:id="rId1"/>
  <headerFooter alignWithMargins="0">
    <oddFooter>&amp;P ページ</oddFooter>
  </headerFooter>
  <rowBreaks count="1" manualBreakCount="1">
    <brk id="41" min="1" max="9" man="1"/>
  </rowBreaks>
  <ignoredErrors>
    <ignoredError sqref="E22:H3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DA0B2-4B1A-4798-9ACC-C870F09F131A}">
  <sheetPr>
    <tabColor theme="0" tint="-0.249977111117893"/>
  </sheetPr>
  <dimension ref="A1:J79"/>
  <sheetViews>
    <sheetView view="pageBreakPreview" zoomScale="85" zoomScaleNormal="85" zoomScaleSheetLayoutView="85" workbookViewId="0"/>
  </sheetViews>
  <sheetFormatPr defaultColWidth="9" defaultRowHeight="14.25" x14ac:dyDescent="0.15"/>
  <cols>
    <col min="1" max="1" width="4.125" style="1" customWidth="1"/>
    <col min="2" max="2" width="3.5" style="1" customWidth="1"/>
    <col min="3" max="3" width="19.5" style="20" bestFit="1" customWidth="1"/>
    <col min="4" max="4" width="43.75" style="1" customWidth="1"/>
    <col min="5" max="6" width="4.875" style="1" customWidth="1"/>
    <col min="7" max="7" width="13" style="1" bestFit="1" customWidth="1"/>
    <col min="8" max="8" width="17.125" style="1" customWidth="1"/>
    <col min="9" max="9" width="9.875" style="1" customWidth="1"/>
    <col min="10" max="10" width="5.625" style="1" customWidth="1"/>
    <col min="11" max="16384" width="9" style="1"/>
  </cols>
  <sheetData>
    <row r="1" spans="1:10" ht="21" customHeight="1" thickBot="1" x14ac:dyDescent="0.2">
      <c r="A1" s="22"/>
      <c r="B1" s="11" t="s">
        <v>11</v>
      </c>
      <c r="C1" s="11"/>
      <c r="D1" s="11"/>
      <c r="E1" s="12"/>
      <c r="G1" s="16" t="s">
        <v>26</v>
      </c>
      <c r="H1" s="69" t="s">
        <v>42</v>
      </c>
      <c r="I1" s="69"/>
      <c r="J1" s="23" t="s">
        <v>27</v>
      </c>
    </row>
    <row r="2" spans="1:10" ht="15.75" customHeight="1" x14ac:dyDescent="0.2">
      <c r="A2" s="21"/>
      <c r="B2" s="48" t="s">
        <v>28</v>
      </c>
      <c r="C2" s="49"/>
      <c r="D2" s="49" t="s">
        <v>3</v>
      </c>
      <c r="E2" s="52" t="s">
        <v>6</v>
      </c>
      <c r="F2" s="49"/>
      <c r="G2" s="49"/>
      <c r="H2" s="49" t="s">
        <v>2</v>
      </c>
      <c r="I2" s="39" t="s">
        <v>5</v>
      </c>
      <c r="J2" s="40"/>
    </row>
    <row r="3" spans="1:10" ht="15.75" customHeight="1" x14ac:dyDescent="0.15">
      <c r="B3" s="50"/>
      <c r="C3" s="51"/>
      <c r="D3" s="51"/>
      <c r="E3" s="13" t="s">
        <v>0</v>
      </c>
      <c r="F3" s="13" t="s">
        <v>1</v>
      </c>
      <c r="G3" s="13" t="s">
        <v>4</v>
      </c>
      <c r="H3" s="51"/>
      <c r="I3" s="41"/>
      <c r="J3" s="42"/>
    </row>
    <row r="4" spans="1:10" ht="30" customHeight="1" x14ac:dyDescent="0.15">
      <c r="A4" s="43"/>
      <c r="B4" s="2" t="s">
        <v>7</v>
      </c>
      <c r="C4" s="17">
        <v>43556</v>
      </c>
      <c r="D4" s="58" t="s">
        <v>44</v>
      </c>
      <c r="E4" s="60"/>
      <c r="F4" s="60"/>
      <c r="G4" s="62"/>
      <c r="H4" s="64"/>
      <c r="I4" s="4" t="s">
        <v>9</v>
      </c>
      <c r="J4" s="5"/>
    </row>
    <row r="5" spans="1:10" ht="30" customHeight="1" x14ac:dyDescent="0.15">
      <c r="A5" s="43"/>
      <c r="B5" s="3" t="s">
        <v>8</v>
      </c>
      <c r="C5" s="18">
        <v>44651</v>
      </c>
      <c r="D5" s="58"/>
      <c r="E5" s="60"/>
      <c r="F5" s="60"/>
      <c r="G5" s="62"/>
      <c r="H5" s="64"/>
      <c r="I5" s="6" t="s">
        <v>10</v>
      </c>
      <c r="J5" s="7"/>
    </row>
    <row r="6" spans="1:10" ht="30" customHeight="1" x14ac:dyDescent="0.15">
      <c r="A6" s="43"/>
      <c r="B6" s="2" t="s">
        <v>7</v>
      </c>
      <c r="C6" s="17">
        <v>44652</v>
      </c>
      <c r="D6" s="58" t="s">
        <v>12</v>
      </c>
      <c r="E6" s="60"/>
      <c r="F6" s="60"/>
      <c r="G6" s="62"/>
      <c r="H6" s="64"/>
      <c r="I6" s="4" t="s">
        <v>9</v>
      </c>
      <c r="J6" s="5"/>
    </row>
    <row r="7" spans="1:10" ht="30" customHeight="1" x14ac:dyDescent="0.15">
      <c r="A7" s="43"/>
      <c r="B7" s="3" t="s">
        <v>8</v>
      </c>
      <c r="C7" s="18">
        <v>45016</v>
      </c>
      <c r="D7" s="58"/>
      <c r="E7" s="60"/>
      <c r="F7" s="60"/>
      <c r="G7" s="62"/>
      <c r="H7" s="64"/>
      <c r="I7" s="6" t="s">
        <v>10</v>
      </c>
      <c r="J7" s="7"/>
    </row>
    <row r="8" spans="1:10" ht="30" customHeight="1" x14ac:dyDescent="0.15">
      <c r="A8" s="43"/>
      <c r="B8" s="2" t="s">
        <v>7</v>
      </c>
      <c r="C8" s="17">
        <v>45017</v>
      </c>
      <c r="D8" s="58" t="s">
        <v>45</v>
      </c>
      <c r="E8" s="60"/>
      <c r="F8" s="60"/>
      <c r="G8" s="62"/>
      <c r="H8" s="64"/>
      <c r="I8" s="4" t="s">
        <v>9</v>
      </c>
      <c r="J8" s="5"/>
    </row>
    <row r="9" spans="1:10" ht="30" customHeight="1" x14ac:dyDescent="0.15">
      <c r="A9" s="43"/>
      <c r="B9" s="3" t="s">
        <v>8</v>
      </c>
      <c r="C9" s="18">
        <v>46477</v>
      </c>
      <c r="D9" s="58"/>
      <c r="E9" s="60"/>
      <c r="F9" s="60"/>
      <c r="G9" s="62"/>
      <c r="H9" s="64"/>
      <c r="I9" s="6" t="s">
        <v>10</v>
      </c>
      <c r="J9" s="7"/>
    </row>
    <row r="10" spans="1:10" ht="30" customHeight="1" x14ac:dyDescent="0.15">
      <c r="A10" s="43"/>
      <c r="B10" s="2" t="s">
        <v>7</v>
      </c>
      <c r="C10" s="17"/>
      <c r="D10" s="58"/>
      <c r="E10" s="60"/>
      <c r="F10" s="60"/>
      <c r="G10" s="62"/>
      <c r="H10" s="64"/>
      <c r="I10" s="4" t="s">
        <v>9</v>
      </c>
      <c r="J10" s="5"/>
    </row>
    <row r="11" spans="1:10" ht="30" customHeight="1" x14ac:dyDescent="0.15">
      <c r="A11" s="43"/>
      <c r="B11" s="3" t="s">
        <v>8</v>
      </c>
      <c r="C11" s="18"/>
      <c r="D11" s="58"/>
      <c r="E11" s="60"/>
      <c r="F11" s="60"/>
      <c r="G11" s="62"/>
      <c r="H11" s="64"/>
      <c r="I11" s="6" t="s">
        <v>10</v>
      </c>
      <c r="J11" s="7"/>
    </row>
    <row r="12" spans="1:10" ht="30" customHeight="1" x14ac:dyDescent="0.15">
      <c r="A12" s="14"/>
      <c r="B12" s="2" t="s">
        <v>7</v>
      </c>
      <c r="C12" s="17"/>
      <c r="D12" s="58"/>
      <c r="E12" s="60"/>
      <c r="F12" s="60"/>
      <c r="G12" s="62"/>
      <c r="H12" s="64"/>
      <c r="I12" s="4" t="s">
        <v>9</v>
      </c>
      <c r="J12" s="5"/>
    </row>
    <row r="13" spans="1:10" ht="30" customHeight="1" x14ac:dyDescent="0.15">
      <c r="A13" s="14"/>
      <c r="B13" s="3" t="s">
        <v>8</v>
      </c>
      <c r="C13" s="18"/>
      <c r="D13" s="58"/>
      <c r="E13" s="60"/>
      <c r="F13" s="60"/>
      <c r="G13" s="62"/>
      <c r="H13" s="64"/>
      <c r="I13" s="6" t="s">
        <v>10</v>
      </c>
      <c r="J13" s="7"/>
    </row>
    <row r="14" spans="1:10" ht="30" customHeight="1" x14ac:dyDescent="0.15">
      <c r="A14" s="14"/>
      <c r="B14" s="2" t="s">
        <v>7</v>
      </c>
      <c r="C14" s="17"/>
      <c r="D14" s="58"/>
      <c r="E14" s="60"/>
      <c r="F14" s="60"/>
      <c r="G14" s="62"/>
      <c r="H14" s="64"/>
      <c r="I14" s="4" t="s">
        <v>9</v>
      </c>
      <c r="J14" s="5"/>
    </row>
    <row r="15" spans="1:10" ht="30" customHeight="1" x14ac:dyDescent="0.15">
      <c r="A15" s="14"/>
      <c r="B15" s="3" t="s">
        <v>8</v>
      </c>
      <c r="C15" s="18"/>
      <c r="D15" s="58"/>
      <c r="E15" s="60"/>
      <c r="F15" s="60"/>
      <c r="G15" s="62"/>
      <c r="H15" s="64"/>
      <c r="I15" s="6" t="s">
        <v>10</v>
      </c>
      <c r="J15" s="7"/>
    </row>
    <row r="16" spans="1:10" ht="30" customHeight="1" x14ac:dyDescent="0.15">
      <c r="A16" s="14"/>
      <c r="B16" s="2" t="s">
        <v>7</v>
      </c>
      <c r="C16" s="17"/>
      <c r="D16" s="67"/>
      <c r="E16" s="60"/>
      <c r="F16" s="60"/>
      <c r="G16" s="62"/>
      <c r="H16" s="64"/>
      <c r="I16" s="4" t="s">
        <v>9</v>
      </c>
      <c r="J16" s="5"/>
    </row>
    <row r="17" spans="1:10" ht="30" customHeight="1" x14ac:dyDescent="0.15">
      <c r="A17" s="14"/>
      <c r="B17" s="3" t="s">
        <v>8</v>
      </c>
      <c r="C17" s="18"/>
      <c r="D17" s="68"/>
      <c r="E17" s="60"/>
      <c r="F17" s="60"/>
      <c r="G17" s="62"/>
      <c r="H17" s="64"/>
      <c r="I17" s="6" t="s">
        <v>10</v>
      </c>
      <c r="J17" s="7"/>
    </row>
    <row r="18" spans="1:10" ht="30" customHeight="1" x14ac:dyDescent="0.15">
      <c r="A18" s="14"/>
      <c r="B18" s="2" t="s">
        <v>7</v>
      </c>
      <c r="C18" s="17"/>
      <c r="D18" s="67"/>
      <c r="E18" s="60"/>
      <c r="F18" s="60"/>
      <c r="G18" s="62"/>
      <c r="H18" s="64"/>
      <c r="I18" s="4" t="s">
        <v>9</v>
      </c>
      <c r="J18" s="5"/>
    </row>
    <row r="19" spans="1:10" ht="30" customHeight="1" x14ac:dyDescent="0.15">
      <c r="A19" s="14"/>
      <c r="B19" s="3" t="s">
        <v>8</v>
      </c>
      <c r="C19" s="18"/>
      <c r="D19" s="68"/>
      <c r="E19" s="60"/>
      <c r="F19" s="60"/>
      <c r="G19" s="62"/>
      <c r="H19" s="64"/>
      <c r="I19" s="6" t="s">
        <v>10</v>
      </c>
      <c r="J19" s="7"/>
    </row>
    <row r="20" spans="1:10" ht="30" customHeight="1" x14ac:dyDescent="0.15">
      <c r="A20" s="14"/>
      <c r="B20" s="2" t="s">
        <v>7</v>
      </c>
      <c r="C20" s="17"/>
      <c r="D20" s="67"/>
      <c r="E20" s="60"/>
      <c r="F20" s="60"/>
      <c r="G20" s="62"/>
      <c r="H20" s="64"/>
      <c r="I20" s="4" t="s">
        <v>9</v>
      </c>
      <c r="J20" s="5"/>
    </row>
    <row r="21" spans="1:10" ht="30" customHeight="1" x14ac:dyDescent="0.15">
      <c r="A21" s="14"/>
      <c r="B21" s="3" t="s">
        <v>8</v>
      </c>
      <c r="C21" s="18"/>
      <c r="D21" s="68"/>
      <c r="E21" s="60"/>
      <c r="F21" s="60"/>
      <c r="G21" s="62"/>
      <c r="H21" s="64"/>
      <c r="I21" s="6" t="s">
        <v>10</v>
      </c>
      <c r="J21" s="7"/>
    </row>
    <row r="22" spans="1:10" ht="30" customHeight="1" x14ac:dyDescent="0.15">
      <c r="A22" s="14"/>
      <c r="B22" s="2" t="s">
        <v>7</v>
      </c>
      <c r="C22" s="17"/>
      <c r="D22" s="67"/>
      <c r="E22" s="60"/>
      <c r="F22" s="60"/>
      <c r="G22" s="62"/>
      <c r="H22" s="64"/>
      <c r="I22" s="4" t="s">
        <v>9</v>
      </c>
      <c r="J22" s="5"/>
    </row>
    <row r="23" spans="1:10" ht="30" customHeight="1" x14ac:dyDescent="0.15">
      <c r="A23" s="14"/>
      <c r="B23" s="3" t="s">
        <v>8</v>
      </c>
      <c r="C23" s="18"/>
      <c r="D23" s="68"/>
      <c r="E23" s="60"/>
      <c r="F23" s="60"/>
      <c r="G23" s="62"/>
      <c r="H23" s="64"/>
      <c r="I23" s="6" t="s">
        <v>10</v>
      </c>
      <c r="J23" s="7"/>
    </row>
    <row r="24" spans="1:10" ht="30" customHeight="1" x14ac:dyDescent="0.15">
      <c r="A24" s="14"/>
      <c r="B24" s="2" t="s">
        <v>7</v>
      </c>
      <c r="C24" s="17"/>
      <c r="D24" s="67"/>
      <c r="E24" s="60"/>
      <c r="F24" s="60"/>
      <c r="G24" s="62"/>
      <c r="H24" s="64"/>
      <c r="I24" s="4" t="s">
        <v>9</v>
      </c>
      <c r="J24" s="5"/>
    </row>
    <row r="25" spans="1:10" ht="30" customHeight="1" x14ac:dyDescent="0.15">
      <c r="A25" s="14"/>
      <c r="B25" s="3" t="s">
        <v>8</v>
      </c>
      <c r="C25" s="18"/>
      <c r="D25" s="68"/>
      <c r="E25" s="60"/>
      <c r="F25" s="60"/>
      <c r="G25" s="62"/>
      <c r="H25" s="64"/>
      <c r="I25" s="6" t="s">
        <v>10</v>
      </c>
      <c r="J25" s="7"/>
    </row>
    <row r="26" spans="1:10" ht="30" customHeight="1" x14ac:dyDescent="0.15">
      <c r="A26" s="14"/>
      <c r="B26" s="2" t="s">
        <v>7</v>
      </c>
      <c r="C26" s="17"/>
      <c r="D26" s="67"/>
      <c r="E26" s="60"/>
      <c r="F26" s="60"/>
      <c r="G26" s="62"/>
      <c r="H26" s="64"/>
      <c r="I26" s="4" t="s">
        <v>9</v>
      </c>
      <c r="J26" s="5"/>
    </row>
    <row r="27" spans="1:10" ht="30" customHeight="1" x14ac:dyDescent="0.15">
      <c r="A27" s="14"/>
      <c r="B27" s="3" t="s">
        <v>8</v>
      </c>
      <c r="C27" s="18"/>
      <c r="D27" s="68"/>
      <c r="E27" s="60"/>
      <c r="F27" s="60"/>
      <c r="G27" s="62"/>
      <c r="H27" s="64"/>
      <c r="I27" s="6" t="s">
        <v>10</v>
      </c>
      <c r="J27" s="7"/>
    </row>
    <row r="28" spans="1:10" ht="30" customHeight="1" x14ac:dyDescent="0.15">
      <c r="A28" s="14"/>
      <c r="B28" s="2" t="s">
        <v>7</v>
      </c>
      <c r="C28" s="17"/>
      <c r="D28" s="67"/>
      <c r="E28" s="60"/>
      <c r="F28" s="60"/>
      <c r="G28" s="62"/>
      <c r="H28" s="64"/>
      <c r="I28" s="4" t="s">
        <v>9</v>
      </c>
      <c r="J28" s="5"/>
    </row>
    <row r="29" spans="1:10" ht="30" customHeight="1" x14ac:dyDescent="0.15">
      <c r="A29" s="14"/>
      <c r="B29" s="3" t="s">
        <v>8</v>
      </c>
      <c r="C29" s="18"/>
      <c r="D29" s="68"/>
      <c r="E29" s="60"/>
      <c r="F29" s="60"/>
      <c r="G29" s="62"/>
      <c r="H29" s="64"/>
      <c r="I29" s="6" t="s">
        <v>10</v>
      </c>
      <c r="J29" s="7"/>
    </row>
    <row r="30" spans="1:10" ht="30" customHeight="1" x14ac:dyDescent="0.15">
      <c r="A30" s="14"/>
      <c r="B30" s="2" t="s">
        <v>7</v>
      </c>
      <c r="C30" s="17"/>
      <c r="D30" s="67"/>
      <c r="E30" s="60"/>
      <c r="F30" s="60"/>
      <c r="G30" s="62"/>
      <c r="H30" s="64"/>
      <c r="I30" s="4" t="s">
        <v>9</v>
      </c>
      <c r="J30" s="5"/>
    </row>
    <row r="31" spans="1:10" ht="30" customHeight="1" x14ac:dyDescent="0.15">
      <c r="A31" s="14"/>
      <c r="B31" s="3" t="s">
        <v>8</v>
      </c>
      <c r="C31" s="18"/>
      <c r="D31" s="68"/>
      <c r="E31" s="60"/>
      <c r="F31" s="60"/>
      <c r="G31" s="62"/>
      <c r="H31" s="64"/>
      <c r="I31" s="6" t="s">
        <v>10</v>
      </c>
      <c r="J31" s="7"/>
    </row>
    <row r="32" spans="1:10" ht="30" customHeight="1" x14ac:dyDescent="0.15">
      <c r="A32" s="14"/>
      <c r="B32" s="2" t="s">
        <v>7</v>
      </c>
      <c r="C32" s="17"/>
      <c r="D32" s="67"/>
      <c r="E32" s="60"/>
      <c r="F32" s="60"/>
      <c r="G32" s="62"/>
      <c r="H32" s="64"/>
      <c r="I32" s="4" t="s">
        <v>9</v>
      </c>
      <c r="J32" s="5"/>
    </row>
    <row r="33" spans="1:10" ht="30" customHeight="1" x14ac:dyDescent="0.15">
      <c r="A33" s="14"/>
      <c r="B33" s="3" t="s">
        <v>8</v>
      </c>
      <c r="C33" s="18"/>
      <c r="D33" s="68"/>
      <c r="E33" s="60"/>
      <c r="F33" s="60"/>
      <c r="G33" s="62"/>
      <c r="H33" s="64"/>
      <c r="I33" s="6" t="s">
        <v>10</v>
      </c>
      <c r="J33" s="7"/>
    </row>
    <row r="34" spans="1:10" ht="30" customHeight="1" x14ac:dyDescent="0.15">
      <c r="A34" s="14"/>
      <c r="B34" s="2" t="s">
        <v>7</v>
      </c>
      <c r="C34" s="17"/>
      <c r="D34" s="67"/>
      <c r="E34" s="60"/>
      <c r="F34" s="60"/>
      <c r="G34" s="62"/>
      <c r="H34" s="64"/>
      <c r="I34" s="4" t="s">
        <v>9</v>
      </c>
      <c r="J34" s="5"/>
    </row>
    <row r="35" spans="1:10" ht="30" customHeight="1" x14ac:dyDescent="0.15">
      <c r="A35" s="14"/>
      <c r="B35" s="3" t="s">
        <v>8</v>
      </c>
      <c r="C35" s="18"/>
      <c r="D35" s="68"/>
      <c r="E35" s="60"/>
      <c r="F35" s="60"/>
      <c r="G35" s="62"/>
      <c r="H35" s="64"/>
      <c r="I35" s="6" t="s">
        <v>10</v>
      </c>
      <c r="J35" s="7"/>
    </row>
    <row r="36" spans="1:10" ht="30" customHeight="1" x14ac:dyDescent="0.15">
      <c r="A36" s="14"/>
      <c r="B36" s="2" t="s">
        <v>7</v>
      </c>
      <c r="C36" s="17"/>
      <c r="D36" s="58"/>
      <c r="E36" s="60"/>
      <c r="F36" s="60"/>
      <c r="G36" s="62"/>
      <c r="H36" s="64"/>
      <c r="I36" s="4" t="s">
        <v>9</v>
      </c>
      <c r="J36" s="5"/>
    </row>
    <row r="37" spans="1:10" ht="30" customHeight="1" x14ac:dyDescent="0.15">
      <c r="A37" s="14"/>
      <c r="B37" s="3" t="s">
        <v>8</v>
      </c>
      <c r="C37" s="18"/>
      <c r="D37" s="58"/>
      <c r="E37" s="60"/>
      <c r="F37" s="60"/>
      <c r="G37" s="62"/>
      <c r="H37" s="64"/>
      <c r="I37" s="6" t="s">
        <v>10</v>
      </c>
      <c r="J37" s="7"/>
    </row>
    <row r="38" spans="1:10" ht="30" customHeight="1" x14ac:dyDescent="0.15">
      <c r="A38" s="14"/>
      <c r="B38" s="2" t="s">
        <v>7</v>
      </c>
      <c r="C38" s="17"/>
      <c r="D38" s="58"/>
      <c r="E38" s="60"/>
      <c r="F38" s="60"/>
      <c r="G38" s="62"/>
      <c r="H38" s="64"/>
      <c r="I38" s="4" t="s">
        <v>9</v>
      </c>
      <c r="J38" s="5"/>
    </row>
    <row r="39" spans="1:10" ht="30" customHeight="1" x14ac:dyDescent="0.15">
      <c r="A39" s="14"/>
      <c r="B39" s="3" t="s">
        <v>8</v>
      </c>
      <c r="C39" s="18"/>
      <c r="D39" s="58"/>
      <c r="E39" s="60"/>
      <c r="F39" s="60"/>
      <c r="G39" s="62"/>
      <c r="H39" s="64"/>
      <c r="I39" s="6" t="s">
        <v>10</v>
      </c>
      <c r="J39" s="7"/>
    </row>
    <row r="40" spans="1:10" ht="30" customHeight="1" x14ac:dyDescent="0.15">
      <c r="A40" s="14"/>
      <c r="B40" s="2" t="s">
        <v>7</v>
      </c>
      <c r="C40" s="17"/>
      <c r="D40" s="58"/>
      <c r="E40" s="60"/>
      <c r="F40" s="60"/>
      <c r="G40" s="62"/>
      <c r="H40" s="64"/>
      <c r="I40" s="4" t="s">
        <v>9</v>
      </c>
      <c r="J40" s="5"/>
    </row>
    <row r="41" spans="1:10" ht="30" customHeight="1" thickBot="1" x14ac:dyDescent="0.2">
      <c r="A41" s="14"/>
      <c r="B41" s="8" t="s">
        <v>8</v>
      </c>
      <c r="C41" s="19"/>
      <c r="D41" s="59"/>
      <c r="E41" s="61"/>
      <c r="F41" s="61"/>
      <c r="G41" s="63"/>
      <c r="H41" s="65"/>
      <c r="I41" s="9" t="s">
        <v>10</v>
      </c>
      <c r="J41" s="10"/>
    </row>
    <row r="42" spans="1:10" ht="30" customHeight="1" x14ac:dyDescent="0.15">
      <c r="A42" s="43"/>
      <c r="B42" s="2" t="s">
        <v>7</v>
      </c>
      <c r="C42" s="17"/>
      <c r="D42" s="58"/>
      <c r="E42" s="60"/>
      <c r="F42" s="60"/>
      <c r="G42" s="62"/>
      <c r="H42" s="64"/>
      <c r="I42" s="4" t="s">
        <v>9</v>
      </c>
      <c r="J42" s="5"/>
    </row>
    <row r="43" spans="1:10" ht="30" customHeight="1" x14ac:dyDescent="0.15">
      <c r="A43" s="43"/>
      <c r="B43" s="3" t="s">
        <v>8</v>
      </c>
      <c r="C43" s="18"/>
      <c r="D43" s="58"/>
      <c r="E43" s="60"/>
      <c r="F43" s="60"/>
      <c r="G43" s="62"/>
      <c r="H43" s="64"/>
      <c r="I43" s="6" t="s">
        <v>10</v>
      </c>
      <c r="J43" s="7"/>
    </row>
    <row r="44" spans="1:10" ht="30" customHeight="1" x14ac:dyDescent="0.15">
      <c r="A44" s="43"/>
      <c r="B44" s="2" t="s">
        <v>7</v>
      </c>
      <c r="C44" s="17"/>
      <c r="D44" s="58"/>
      <c r="E44" s="60"/>
      <c r="F44" s="60"/>
      <c r="G44" s="62"/>
      <c r="H44" s="64"/>
      <c r="I44" s="4" t="s">
        <v>9</v>
      </c>
      <c r="J44" s="5"/>
    </row>
    <row r="45" spans="1:10" ht="30" customHeight="1" x14ac:dyDescent="0.15">
      <c r="A45" s="43"/>
      <c r="B45" s="3" t="s">
        <v>8</v>
      </c>
      <c r="C45" s="18"/>
      <c r="D45" s="58"/>
      <c r="E45" s="60"/>
      <c r="F45" s="60"/>
      <c r="G45" s="62"/>
      <c r="H45" s="64"/>
      <c r="I45" s="6" t="s">
        <v>10</v>
      </c>
      <c r="J45" s="7"/>
    </row>
    <row r="46" spans="1:10" ht="30" customHeight="1" x14ac:dyDescent="0.15">
      <c r="A46" s="43"/>
      <c r="B46" s="2" t="s">
        <v>7</v>
      </c>
      <c r="C46" s="17"/>
      <c r="D46" s="58"/>
      <c r="E46" s="60"/>
      <c r="F46" s="60"/>
      <c r="G46" s="62"/>
      <c r="H46" s="64"/>
      <c r="I46" s="4" t="s">
        <v>9</v>
      </c>
      <c r="J46" s="5"/>
    </row>
    <row r="47" spans="1:10" ht="30" customHeight="1" x14ac:dyDescent="0.15">
      <c r="A47" s="43"/>
      <c r="B47" s="3" t="s">
        <v>8</v>
      </c>
      <c r="C47" s="18"/>
      <c r="D47" s="58"/>
      <c r="E47" s="60"/>
      <c r="F47" s="60"/>
      <c r="G47" s="62"/>
      <c r="H47" s="64"/>
      <c r="I47" s="6" t="s">
        <v>10</v>
      </c>
      <c r="J47" s="7"/>
    </row>
    <row r="48" spans="1:10" ht="30" customHeight="1" x14ac:dyDescent="0.15">
      <c r="A48" s="43"/>
      <c r="B48" s="2" t="s">
        <v>7</v>
      </c>
      <c r="C48" s="17"/>
      <c r="D48" s="58"/>
      <c r="E48" s="60"/>
      <c r="F48" s="60"/>
      <c r="G48" s="62"/>
      <c r="H48" s="64"/>
      <c r="I48" s="4" t="s">
        <v>9</v>
      </c>
      <c r="J48" s="5"/>
    </row>
    <row r="49" spans="1:10" ht="30" customHeight="1" x14ac:dyDescent="0.15">
      <c r="A49" s="43"/>
      <c r="B49" s="3" t="s">
        <v>8</v>
      </c>
      <c r="C49" s="18"/>
      <c r="D49" s="58"/>
      <c r="E49" s="60"/>
      <c r="F49" s="60"/>
      <c r="G49" s="62"/>
      <c r="H49" s="64"/>
      <c r="I49" s="6" t="s">
        <v>10</v>
      </c>
      <c r="J49" s="7"/>
    </row>
    <row r="50" spans="1:10" ht="30" customHeight="1" x14ac:dyDescent="0.15">
      <c r="A50" s="14"/>
      <c r="B50" s="2" t="s">
        <v>7</v>
      </c>
      <c r="C50" s="17"/>
      <c r="D50" s="58"/>
      <c r="E50" s="60"/>
      <c r="F50" s="60"/>
      <c r="G50" s="62"/>
      <c r="H50" s="64"/>
      <c r="I50" s="4" t="s">
        <v>9</v>
      </c>
      <c r="J50" s="5"/>
    </row>
    <row r="51" spans="1:10" ht="30" customHeight="1" x14ac:dyDescent="0.15">
      <c r="A51" s="14"/>
      <c r="B51" s="3" t="s">
        <v>8</v>
      </c>
      <c r="C51" s="18"/>
      <c r="D51" s="58"/>
      <c r="E51" s="60"/>
      <c r="F51" s="60"/>
      <c r="G51" s="62"/>
      <c r="H51" s="64"/>
      <c r="I51" s="6" t="s">
        <v>10</v>
      </c>
      <c r="J51" s="7"/>
    </row>
    <row r="52" spans="1:10" ht="30" customHeight="1" x14ac:dyDescent="0.15">
      <c r="A52" s="14"/>
      <c r="B52" s="2" t="s">
        <v>7</v>
      </c>
      <c r="C52" s="17"/>
      <c r="D52" s="58"/>
      <c r="E52" s="60"/>
      <c r="F52" s="60"/>
      <c r="G52" s="62"/>
      <c r="H52" s="64"/>
      <c r="I52" s="4" t="s">
        <v>9</v>
      </c>
      <c r="J52" s="5"/>
    </row>
    <row r="53" spans="1:10" ht="30" customHeight="1" x14ac:dyDescent="0.15">
      <c r="A53" s="14"/>
      <c r="B53" s="3" t="s">
        <v>8</v>
      </c>
      <c r="C53" s="18"/>
      <c r="D53" s="58"/>
      <c r="E53" s="60"/>
      <c r="F53" s="60"/>
      <c r="G53" s="62"/>
      <c r="H53" s="64"/>
      <c r="I53" s="6" t="s">
        <v>10</v>
      </c>
      <c r="J53" s="7"/>
    </row>
    <row r="54" spans="1:10" ht="30" customHeight="1" x14ac:dyDescent="0.15">
      <c r="A54" s="14"/>
      <c r="B54" s="2" t="s">
        <v>7</v>
      </c>
      <c r="C54" s="17"/>
      <c r="D54" s="58"/>
      <c r="E54" s="60"/>
      <c r="F54" s="60"/>
      <c r="G54" s="62"/>
      <c r="H54" s="64"/>
      <c r="I54" s="4" t="s">
        <v>9</v>
      </c>
      <c r="J54" s="5"/>
    </row>
    <row r="55" spans="1:10" ht="30" customHeight="1" x14ac:dyDescent="0.15">
      <c r="A55" s="14"/>
      <c r="B55" s="3" t="s">
        <v>8</v>
      </c>
      <c r="C55" s="18"/>
      <c r="D55" s="58"/>
      <c r="E55" s="60"/>
      <c r="F55" s="60"/>
      <c r="G55" s="62"/>
      <c r="H55" s="64"/>
      <c r="I55" s="6" t="s">
        <v>10</v>
      </c>
      <c r="J55" s="7"/>
    </row>
    <row r="56" spans="1:10" ht="30" customHeight="1" x14ac:dyDescent="0.15">
      <c r="A56" s="14"/>
      <c r="B56" s="2" t="s">
        <v>7</v>
      </c>
      <c r="C56" s="17"/>
      <c r="D56" s="58"/>
      <c r="E56" s="60"/>
      <c r="F56" s="60"/>
      <c r="G56" s="62"/>
      <c r="H56" s="64"/>
      <c r="I56" s="4" t="s">
        <v>9</v>
      </c>
      <c r="J56" s="5"/>
    </row>
    <row r="57" spans="1:10" ht="30" customHeight="1" x14ac:dyDescent="0.15">
      <c r="A57" s="14"/>
      <c r="B57" s="3" t="s">
        <v>8</v>
      </c>
      <c r="C57" s="18"/>
      <c r="D57" s="58"/>
      <c r="E57" s="60"/>
      <c r="F57" s="60"/>
      <c r="G57" s="62"/>
      <c r="H57" s="64"/>
      <c r="I57" s="6" t="s">
        <v>10</v>
      </c>
      <c r="J57" s="7"/>
    </row>
    <row r="58" spans="1:10" ht="30" customHeight="1" x14ac:dyDescent="0.15">
      <c r="A58" s="14"/>
      <c r="B58" s="2" t="s">
        <v>7</v>
      </c>
      <c r="C58" s="17"/>
      <c r="D58" s="58"/>
      <c r="E58" s="60"/>
      <c r="F58" s="60"/>
      <c r="G58" s="62"/>
      <c r="H58" s="64"/>
      <c r="I58" s="4" t="s">
        <v>9</v>
      </c>
      <c r="J58" s="5"/>
    </row>
    <row r="59" spans="1:10" ht="30" customHeight="1" x14ac:dyDescent="0.15">
      <c r="A59" s="14"/>
      <c r="B59" s="3" t="s">
        <v>8</v>
      </c>
      <c r="C59" s="18"/>
      <c r="D59" s="58"/>
      <c r="E59" s="60"/>
      <c r="F59" s="60"/>
      <c r="G59" s="62"/>
      <c r="H59" s="64"/>
      <c r="I59" s="6" t="s">
        <v>10</v>
      </c>
      <c r="J59" s="7"/>
    </row>
    <row r="60" spans="1:10" ht="30" customHeight="1" x14ac:dyDescent="0.15">
      <c r="A60" s="14"/>
      <c r="B60" s="2" t="s">
        <v>7</v>
      </c>
      <c r="C60" s="17"/>
      <c r="D60" s="58"/>
      <c r="E60" s="60"/>
      <c r="F60" s="60"/>
      <c r="G60" s="62"/>
      <c r="H60" s="64"/>
      <c r="I60" s="4" t="s">
        <v>9</v>
      </c>
      <c r="J60" s="5"/>
    </row>
    <row r="61" spans="1:10" ht="30" customHeight="1" x14ac:dyDescent="0.15">
      <c r="A61" s="14"/>
      <c r="B61" s="3" t="s">
        <v>8</v>
      </c>
      <c r="C61" s="18"/>
      <c r="D61" s="58"/>
      <c r="E61" s="60"/>
      <c r="F61" s="60"/>
      <c r="G61" s="62"/>
      <c r="H61" s="64"/>
      <c r="I61" s="6" t="s">
        <v>10</v>
      </c>
      <c r="J61" s="7"/>
    </row>
    <row r="62" spans="1:10" ht="30" customHeight="1" x14ac:dyDescent="0.15">
      <c r="A62" s="14"/>
      <c r="B62" s="2" t="s">
        <v>7</v>
      </c>
      <c r="C62" s="17"/>
      <c r="D62" s="58"/>
      <c r="E62" s="60"/>
      <c r="F62" s="60"/>
      <c r="G62" s="62"/>
      <c r="H62" s="64"/>
      <c r="I62" s="4" t="s">
        <v>9</v>
      </c>
      <c r="J62" s="5"/>
    </row>
    <row r="63" spans="1:10" ht="30" customHeight="1" x14ac:dyDescent="0.15">
      <c r="A63" s="14"/>
      <c r="B63" s="3" t="s">
        <v>8</v>
      </c>
      <c r="C63" s="18"/>
      <c r="D63" s="58"/>
      <c r="E63" s="60"/>
      <c r="F63" s="60"/>
      <c r="G63" s="62"/>
      <c r="H63" s="64"/>
      <c r="I63" s="6" t="s">
        <v>10</v>
      </c>
      <c r="J63" s="7"/>
    </row>
    <row r="64" spans="1:10" ht="30" customHeight="1" x14ac:dyDescent="0.15">
      <c r="A64" s="14"/>
      <c r="B64" s="2" t="s">
        <v>7</v>
      </c>
      <c r="C64" s="17"/>
      <c r="D64" s="58"/>
      <c r="E64" s="60"/>
      <c r="F64" s="60"/>
      <c r="G64" s="62"/>
      <c r="H64" s="64"/>
      <c r="I64" s="4" t="s">
        <v>9</v>
      </c>
      <c r="J64" s="5"/>
    </row>
    <row r="65" spans="1:10" ht="30" customHeight="1" x14ac:dyDescent="0.15">
      <c r="A65" s="14"/>
      <c r="B65" s="3" t="s">
        <v>8</v>
      </c>
      <c r="C65" s="18"/>
      <c r="D65" s="58"/>
      <c r="E65" s="60"/>
      <c r="F65" s="60"/>
      <c r="G65" s="62"/>
      <c r="H65" s="64"/>
      <c r="I65" s="6" t="s">
        <v>10</v>
      </c>
      <c r="J65" s="7"/>
    </row>
    <row r="66" spans="1:10" ht="30" customHeight="1" x14ac:dyDescent="0.15">
      <c r="A66" s="14"/>
      <c r="B66" s="2" t="s">
        <v>7</v>
      </c>
      <c r="C66" s="17"/>
      <c r="D66" s="58"/>
      <c r="E66" s="60"/>
      <c r="F66" s="60"/>
      <c r="G66" s="62"/>
      <c r="H66" s="64"/>
      <c r="I66" s="4" t="s">
        <v>9</v>
      </c>
      <c r="J66" s="5"/>
    </row>
    <row r="67" spans="1:10" ht="30" customHeight="1" x14ac:dyDescent="0.15">
      <c r="A67" s="14"/>
      <c r="B67" s="3" t="s">
        <v>8</v>
      </c>
      <c r="C67" s="18"/>
      <c r="D67" s="58"/>
      <c r="E67" s="60"/>
      <c r="F67" s="60"/>
      <c r="G67" s="62"/>
      <c r="H67" s="64"/>
      <c r="I67" s="6" t="s">
        <v>10</v>
      </c>
      <c r="J67" s="7"/>
    </row>
    <row r="68" spans="1:10" ht="30" customHeight="1" x14ac:dyDescent="0.15">
      <c r="A68" s="14"/>
      <c r="B68" s="2" t="s">
        <v>7</v>
      </c>
      <c r="C68" s="17"/>
      <c r="D68" s="58"/>
      <c r="E68" s="60"/>
      <c r="F68" s="60"/>
      <c r="G68" s="62"/>
      <c r="H68" s="64"/>
      <c r="I68" s="4" t="s">
        <v>9</v>
      </c>
      <c r="J68" s="5"/>
    </row>
    <row r="69" spans="1:10" ht="30" customHeight="1" x14ac:dyDescent="0.15">
      <c r="A69" s="14"/>
      <c r="B69" s="3" t="s">
        <v>8</v>
      </c>
      <c r="C69" s="18"/>
      <c r="D69" s="58"/>
      <c r="E69" s="60"/>
      <c r="F69" s="60"/>
      <c r="G69" s="62"/>
      <c r="H69" s="64"/>
      <c r="I69" s="6" t="s">
        <v>10</v>
      </c>
      <c r="J69" s="7"/>
    </row>
    <row r="70" spans="1:10" ht="30" customHeight="1" x14ac:dyDescent="0.15">
      <c r="A70" s="14"/>
      <c r="B70" s="2" t="s">
        <v>7</v>
      </c>
      <c r="C70" s="17"/>
      <c r="D70" s="58"/>
      <c r="E70" s="60"/>
      <c r="F70" s="60"/>
      <c r="G70" s="62"/>
      <c r="H70" s="64"/>
      <c r="I70" s="4" t="s">
        <v>9</v>
      </c>
      <c r="J70" s="5"/>
    </row>
    <row r="71" spans="1:10" ht="30" customHeight="1" x14ac:dyDescent="0.15">
      <c r="A71" s="14"/>
      <c r="B71" s="3" t="s">
        <v>8</v>
      </c>
      <c r="C71" s="18"/>
      <c r="D71" s="58"/>
      <c r="E71" s="60"/>
      <c r="F71" s="60"/>
      <c r="G71" s="62"/>
      <c r="H71" s="64"/>
      <c r="I71" s="6" t="s">
        <v>10</v>
      </c>
      <c r="J71" s="7"/>
    </row>
    <row r="72" spans="1:10" ht="30" customHeight="1" x14ac:dyDescent="0.15">
      <c r="A72" s="14"/>
      <c r="B72" s="2" t="s">
        <v>7</v>
      </c>
      <c r="C72" s="17"/>
      <c r="D72" s="58"/>
      <c r="E72" s="60"/>
      <c r="F72" s="60"/>
      <c r="G72" s="62"/>
      <c r="H72" s="64"/>
      <c r="I72" s="4" t="s">
        <v>9</v>
      </c>
      <c r="J72" s="5"/>
    </row>
    <row r="73" spans="1:10" ht="30" customHeight="1" x14ac:dyDescent="0.15">
      <c r="A73" s="14"/>
      <c r="B73" s="3" t="s">
        <v>8</v>
      </c>
      <c r="C73" s="18"/>
      <c r="D73" s="58"/>
      <c r="E73" s="60"/>
      <c r="F73" s="60"/>
      <c r="G73" s="62"/>
      <c r="H73" s="64"/>
      <c r="I73" s="6" t="s">
        <v>10</v>
      </c>
      <c r="J73" s="7"/>
    </row>
    <row r="74" spans="1:10" ht="30" customHeight="1" x14ac:dyDescent="0.15">
      <c r="A74" s="14"/>
      <c r="B74" s="2" t="s">
        <v>7</v>
      </c>
      <c r="C74" s="17"/>
      <c r="D74" s="58"/>
      <c r="E74" s="60"/>
      <c r="F74" s="60"/>
      <c r="G74" s="62"/>
      <c r="H74" s="64"/>
      <c r="I74" s="4" t="s">
        <v>9</v>
      </c>
      <c r="J74" s="5"/>
    </row>
    <row r="75" spans="1:10" ht="30" customHeight="1" x14ac:dyDescent="0.15">
      <c r="A75" s="14"/>
      <c r="B75" s="3" t="s">
        <v>8</v>
      </c>
      <c r="C75" s="18"/>
      <c r="D75" s="58"/>
      <c r="E75" s="60"/>
      <c r="F75" s="60"/>
      <c r="G75" s="62"/>
      <c r="H75" s="64"/>
      <c r="I75" s="6" t="s">
        <v>10</v>
      </c>
      <c r="J75" s="7"/>
    </row>
    <row r="76" spans="1:10" ht="30" customHeight="1" x14ac:dyDescent="0.15">
      <c r="A76" s="14"/>
      <c r="B76" s="2" t="s">
        <v>7</v>
      </c>
      <c r="C76" s="17"/>
      <c r="D76" s="58"/>
      <c r="E76" s="60"/>
      <c r="F76" s="60"/>
      <c r="G76" s="62"/>
      <c r="H76" s="64"/>
      <c r="I76" s="4" t="s">
        <v>9</v>
      </c>
      <c r="J76" s="5"/>
    </row>
    <row r="77" spans="1:10" ht="30" customHeight="1" x14ac:dyDescent="0.15">
      <c r="A77" s="14"/>
      <c r="B77" s="3" t="s">
        <v>8</v>
      </c>
      <c r="C77" s="18"/>
      <c r="D77" s="58"/>
      <c r="E77" s="60"/>
      <c r="F77" s="60"/>
      <c r="G77" s="62"/>
      <c r="H77" s="64"/>
      <c r="I77" s="6" t="s">
        <v>10</v>
      </c>
      <c r="J77" s="7"/>
    </row>
    <row r="78" spans="1:10" ht="30" customHeight="1" x14ac:dyDescent="0.15">
      <c r="A78" s="14"/>
      <c r="B78" s="2" t="s">
        <v>7</v>
      </c>
      <c r="C78" s="17"/>
      <c r="D78" s="58"/>
      <c r="E78" s="60"/>
      <c r="F78" s="60"/>
      <c r="G78" s="62"/>
      <c r="H78" s="64"/>
      <c r="I78" s="4" t="s">
        <v>9</v>
      </c>
      <c r="J78" s="5"/>
    </row>
    <row r="79" spans="1:10" ht="30" customHeight="1" thickBot="1" x14ac:dyDescent="0.2">
      <c r="A79" s="14"/>
      <c r="B79" s="8" t="s">
        <v>8</v>
      </c>
      <c r="C79" s="19"/>
      <c r="D79" s="59"/>
      <c r="E79" s="61"/>
      <c r="F79" s="61"/>
      <c r="G79" s="63"/>
      <c r="H79" s="65"/>
      <c r="I79" s="9" t="s">
        <v>10</v>
      </c>
      <c r="J79" s="10"/>
    </row>
  </sheetData>
  <mergeCells count="198">
    <mergeCell ref="D78:D79"/>
    <mergeCell ref="E78:E79"/>
    <mergeCell ref="F78:F79"/>
    <mergeCell ref="G78:G79"/>
    <mergeCell ref="H78:H79"/>
    <mergeCell ref="D74:D75"/>
    <mergeCell ref="E74:E75"/>
    <mergeCell ref="F74:F75"/>
    <mergeCell ref="G74:G75"/>
    <mergeCell ref="H74:H75"/>
    <mergeCell ref="D76:D77"/>
    <mergeCell ref="E76:E77"/>
    <mergeCell ref="F76:F77"/>
    <mergeCell ref="G76:G77"/>
    <mergeCell ref="H76:H77"/>
    <mergeCell ref="D70:D71"/>
    <mergeCell ref="E70:E71"/>
    <mergeCell ref="F70:F71"/>
    <mergeCell ref="G70:G71"/>
    <mergeCell ref="H70:H71"/>
    <mergeCell ref="D72:D73"/>
    <mergeCell ref="E72:E73"/>
    <mergeCell ref="F72:F73"/>
    <mergeCell ref="G72:G73"/>
    <mergeCell ref="H72:H73"/>
    <mergeCell ref="D66:D67"/>
    <mergeCell ref="E66:E67"/>
    <mergeCell ref="F66:F67"/>
    <mergeCell ref="G66:G67"/>
    <mergeCell ref="H66:H67"/>
    <mergeCell ref="D68:D69"/>
    <mergeCell ref="E68:E69"/>
    <mergeCell ref="F68:F69"/>
    <mergeCell ref="G68:G69"/>
    <mergeCell ref="H68:H69"/>
    <mergeCell ref="D62:D63"/>
    <mergeCell ref="E62:E63"/>
    <mergeCell ref="F62:F63"/>
    <mergeCell ref="G62:G63"/>
    <mergeCell ref="H62:H63"/>
    <mergeCell ref="D64:D65"/>
    <mergeCell ref="E64:E65"/>
    <mergeCell ref="F64:F65"/>
    <mergeCell ref="G64:G65"/>
    <mergeCell ref="H64:H65"/>
    <mergeCell ref="D58:D59"/>
    <mergeCell ref="E58:E59"/>
    <mergeCell ref="F58:F59"/>
    <mergeCell ref="G58:G59"/>
    <mergeCell ref="H58:H59"/>
    <mergeCell ref="D60:D61"/>
    <mergeCell ref="E60:E61"/>
    <mergeCell ref="F60:F61"/>
    <mergeCell ref="G60:G61"/>
    <mergeCell ref="H60:H61"/>
    <mergeCell ref="D54:D55"/>
    <mergeCell ref="E54:E55"/>
    <mergeCell ref="F54:F55"/>
    <mergeCell ref="G54:G55"/>
    <mergeCell ref="H54:H55"/>
    <mergeCell ref="D56:D57"/>
    <mergeCell ref="E56:E57"/>
    <mergeCell ref="F56:F57"/>
    <mergeCell ref="G56:G57"/>
    <mergeCell ref="H56:H57"/>
    <mergeCell ref="D50:D51"/>
    <mergeCell ref="E50:E51"/>
    <mergeCell ref="F50:F51"/>
    <mergeCell ref="G50:G51"/>
    <mergeCell ref="H50:H51"/>
    <mergeCell ref="D52:D53"/>
    <mergeCell ref="E52:E53"/>
    <mergeCell ref="F52:F53"/>
    <mergeCell ref="G52:G53"/>
    <mergeCell ref="H52:H53"/>
    <mergeCell ref="A42:A49"/>
    <mergeCell ref="D42:D43"/>
    <mergeCell ref="E42:E43"/>
    <mergeCell ref="F42:F43"/>
    <mergeCell ref="G42:G43"/>
    <mergeCell ref="H42:H43"/>
    <mergeCell ref="D44:D45"/>
    <mergeCell ref="E44:E45"/>
    <mergeCell ref="F44:F45"/>
    <mergeCell ref="G44:G45"/>
    <mergeCell ref="D48:D49"/>
    <mergeCell ref="E48:E49"/>
    <mergeCell ref="F48:F49"/>
    <mergeCell ref="G48:G49"/>
    <mergeCell ref="H48:H49"/>
    <mergeCell ref="D40:D41"/>
    <mergeCell ref="E40:E41"/>
    <mergeCell ref="F40:F41"/>
    <mergeCell ref="G40:G41"/>
    <mergeCell ref="H40:H41"/>
    <mergeCell ref="H44:H45"/>
    <mergeCell ref="D46:D47"/>
    <mergeCell ref="E46:E47"/>
    <mergeCell ref="F46:F47"/>
    <mergeCell ref="G46:G47"/>
    <mergeCell ref="H46:H47"/>
    <mergeCell ref="D36:D37"/>
    <mergeCell ref="E36:E37"/>
    <mergeCell ref="F36:F37"/>
    <mergeCell ref="G36:G37"/>
    <mergeCell ref="H36:H37"/>
    <mergeCell ref="D38:D39"/>
    <mergeCell ref="E38:E39"/>
    <mergeCell ref="F38:F39"/>
    <mergeCell ref="G38:G39"/>
    <mergeCell ref="H38:H39"/>
    <mergeCell ref="D32:D33"/>
    <mergeCell ref="E32:E33"/>
    <mergeCell ref="F32:F33"/>
    <mergeCell ref="G32:G33"/>
    <mergeCell ref="H32:H33"/>
    <mergeCell ref="D34:D35"/>
    <mergeCell ref="E34:E35"/>
    <mergeCell ref="F34:F35"/>
    <mergeCell ref="G34:G35"/>
    <mergeCell ref="H34:H35"/>
    <mergeCell ref="D28:D29"/>
    <mergeCell ref="E28:E29"/>
    <mergeCell ref="F28:F29"/>
    <mergeCell ref="G28:G29"/>
    <mergeCell ref="H28:H29"/>
    <mergeCell ref="D30:D31"/>
    <mergeCell ref="E30:E31"/>
    <mergeCell ref="F30:F31"/>
    <mergeCell ref="G30:G31"/>
    <mergeCell ref="H30:H31"/>
    <mergeCell ref="D24:D25"/>
    <mergeCell ref="E24:E25"/>
    <mergeCell ref="F24:F25"/>
    <mergeCell ref="G24:G25"/>
    <mergeCell ref="H24:H25"/>
    <mergeCell ref="D26:D27"/>
    <mergeCell ref="E26:E27"/>
    <mergeCell ref="F26:F27"/>
    <mergeCell ref="G26:G27"/>
    <mergeCell ref="H26:H27"/>
    <mergeCell ref="D20:D21"/>
    <mergeCell ref="E20:E21"/>
    <mergeCell ref="F20:F21"/>
    <mergeCell ref="G20:G21"/>
    <mergeCell ref="H20:H21"/>
    <mergeCell ref="D22:D23"/>
    <mergeCell ref="E22:E23"/>
    <mergeCell ref="F22:F23"/>
    <mergeCell ref="G22:G23"/>
    <mergeCell ref="H22:H23"/>
    <mergeCell ref="D16:D17"/>
    <mergeCell ref="E16:E17"/>
    <mergeCell ref="F16:F17"/>
    <mergeCell ref="G16:G17"/>
    <mergeCell ref="H16:H17"/>
    <mergeCell ref="D18:D19"/>
    <mergeCell ref="E18:E19"/>
    <mergeCell ref="F18:F19"/>
    <mergeCell ref="G18:G19"/>
    <mergeCell ref="H18:H19"/>
    <mergeCell ref="D12:D13"/>
    <mergeCell ref="E12:E13"/>
    <mergeCell ref="F12:F13"/>
    <mergeCell ref="G12:G13"/>
    <mergeCell ref="H12:H13"/>
    <mergeCell ref="D14:D15"/>
    <mergeCell ref="E14:E15"/>
    <mergeCell ref="F14:F15"/>
    <mergeCell ref="G14:G15"/>
    <mergeCell ref="H14:H15"/>
    <mergeCell ref="A4:A11"/>
    <mergeCell ref="D4:D5"/>
    <mergeCell ref="E4:E5"/>
    <mergeCell ref="F4:F5"/>
    <mergeCell ref="G4:G5"/>
    <mergeCell ref="H4:H5"/>
    <mergeCell ref="D6:D7"/>
    <mergeCell ref="E6:E7"/>
    <mergeCell ref="F6:F7"/>
    <mergeCell ref="G6:G7"/>
    <mergeCell ref="D10:D11"/>
    <mergeCell ref="E10:E11"/>
    <mergeCell ref="F10:F11"/>
    <mergeCell ref="G10:G11"/>
    <mergeCell ref="H10:H11"/>
    <mergeCell ref="H1:I1"/>
    <mergeCell ref="B2:C3"/>
    <mergeCell ref="D2:D3"/>
    <mergeCell ref="E2:G2"/>
    <mergeCell ref="H2:H3"/>
    <mergeCell ref="I2:J3"/>
    <mergeCell ref="H6:H7"/>
    <mergeCell ref="D8:D9"/>
    <mergeCell ref="E8:E9"/>
    <mergeCell ref="F8:F9"/>
    <mergeCell ref="G8:G9"/>
    <mergeCell ref="H8:H9"/>
  </mergeCells>
  <phoneticPr fontId="1"/>
  <dataValidations xWindow="143" yWindow="515" count="3">
    <dataValidation allowBlank="1" showInputMessage="1" showErrorMessage="1" promptTitle="給料" prompt="大阪府教育委員会が発令している職歴である場合、号給・金額を入力してください。なお、非常勤講師の職歴であったり、号給・金額が不明の場合は入力しなくてもかまいません。_x000a_" sqref="E4:G79" xr:uid="{688E609E-73F0-4DD5-A619-94C9A9484B4D}"/>
    <dataValidation operator="greaterThan" allowBlank="1" showInputMessage="1" showErrorMessage="1" promptTitle="年月日" prompt="和暦で入力してください。" sqref="C4:C79" xr:uid="{283A0DFF-20D9-4B37-8F7A-AB4CC712129D}"/>
    <dataValidation type="list" allowBlank="1" showInputMessage="1" showErrorMessage="1" sqref="J4:J79" xr:uid="{186EFAE5-BEC6-42F8-A22D-890E00D14D1F}">
      <formula1>"有,無"</formula1>
    </dataValidation>
  </dataValidations>
  <printOptions horizontalCentered="1" verticalCentered="1"/>
  <pageMargins left="0.78740157480314965" right="0.78740157480314965" top="0.47244094488188981" bottom="0.47244094488188981" header="0.47244094488188981" footer="0.47244094488188981"/>
  <pageSetup paperSize="9" scale="69" orientation="portrait" r:id="rId1"/>
  <headerFooter alignWithMargins="0">
    <oddFooter>&amp;P ページ</oddFooter>
  </headerFooter>
  <rowBreaks count="1" manualBreakCount="1">
    <brk id="41" min="1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Ｂ面</vt:lpstr>
      <vt:lpstr>記入例（既卒）</vt:lpstr>
      <vt:lpstr>記入例（新卒）</vt:lpstr>
      <vt:lpstr>Ｂ面!Print_Area</vt:lpstr>
      <vt:lpstr>'記入例（既卒）'!Print_Area</vt:lpstr>
      <vt:lpstr>'記入例（新卒）'!Print_Area</vt:lpstr>
      <vt:lpstr>Ｂ面!Print_Titles</vt:lpstr>
      <vt:lpstr>'記入例（既卒）'!Print_Titles</vt:lpstr>
      <vt:lpstr>'記入例（新卒）'!Print_Titles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niｓｈｉｈａｒａ　ｍｉｋｉｏ</dc:creator>
  <cp:lastModifiedBy>和泉　汐織</cp:lastModifiedBy>
  <cp:lastPrinted>2026-08-20T09:01:53Z</cp:lastPrinted>
  <dcterms:created xsi:type="dcterms:W3CDTF">2003-04-20T08:22:28Z</dcterms:created>
  <dcterms:modified xsi:type="dcterms:W3CDTF">2026-09-07T06:03:21Z</dcterms:modified>
</cp:coreProperties>
</file>