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A33534D-FB08-4C70-96C7-175492D95FDC}" xr6:coauthVersionLast="47" xr6:coauthVersionMax="47" xr10:uidLastSave="{00000000-0000-0000-0000-000000000000}"/>
  <bookViews>
    <workbookView xWindow="-108" yWindow="-108" windowWidth="23256" windowHeight="12456" tabRatio="678" xr2:uid="{1A82AA12-4447-46C3-814E-6B8C834875CD}"/>
  </bookViews>
  <sheets>
    <sheet name="恩智川" sheetId="11" r:id="rId1"/>
    <sheet name="玉串川" sheetId="124" r:id="rId2"/>
    <sheet name="楠根川" sheetId="125" r:id="rId3"/>
    <sheet name="平野川" sheetId="123" r:id="rId4"/>
    <sheet name="大正川" sheetId="1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5" i="123" l="1"/>
  <c r="W26" i="123"/>
  <c r="W38" i="123"/>
  <c r="W41" i="123"/>
  <c r="W42" i="123"/>
  <c r="W43" i="123"/>
  <c r="T44" i="123"/>
  <c r="T44" i="126"/>
  <c r="T42" i="126"/>
  <c r="T41" i="126"/>
  <c r="T44" i="125"/>
  <c r="T42" i="125"/>
  <c r="T41" i="125"/>
  <c r="T41" i="124"/>
  <c r="T42" i="124"/>
  <c r="T44" i="11"/>
  <c r="Z38" i="125"/>
  <c r="V14" i="123"/>
  <c r="V87" i="126"/>
  <c r="V86" i="126"/>
  <c r="V85" i="126"/>
  <c r="V78" i="126"/>
  <c r="V76" i="126"/>
  <c r="V75" i="126"/>
  <c r="V74" i="126"/>
  <c r="V73" i="126"/>
  <c r="V72" i="126"/>
  <c r="V67" i="126"/>
  <c r="V66" i="126"/>
  <c r="V65" i="126"/>
  <c r="V64" i="126"/>
  <c r="V63" i="126"/>
  <c r="V62" i="126"/>
  <c r="V61" i="126"/>
  <c r="V60" i="126"/>
  <c r="V59" i="126"/>
  <c r="V55" i="126"/>
  <c r="V54" i="126"/>
  <c r="V53" i="126"/>
  <c r="V52" i="126"/>
  <c r="V51" i="126"/>
  <c r="V47" i="126"/>
  <c r="V46" i="126"/>
  <c r="V44" i="126"/>
  <c r="V43" i="126"/>
  <c r="V42" i="126"/>
  <c r="V41" i="126"/>
  <c r="V38" i="126"/>
  <c r="V26" i="126"/>
  <c r="V22" i="126"/>
  <c r="V18" i="126"/>
  <c r="V14" i="126"/>
  <c r="V38" i="123"/>
  <c r="V87" i="123"/>
  <c r="V86" i="123"/>
  <c r="V85" i="123"/>
  <c r="V78" i="123"/>
  <c r="V76" i="123"/>
  <c r="V75" i="123"/>
  <c r="V74" i="123"/>
  <c r="V73" i="123"/>
  <c r="V72" i="123"/>
  <c r="V67" i="123"/>
  <c r="V66" i="123"/>
  <c r="V65" i="123"/>
  <c r="V64" i="123"/>
  <c r="V63" i="123"/>
  <c r="V62" i="123"/>
  <c r="V61" i="123"/>
  <c r="V60" i="123"/>
  <c r="V59" i="123"/>
  <c r="V55" i="123"/>
  <c r="V54" i="123"/>
  <c r="V53" i="123"/>
  <c r="V52" i="123"/>
  <c r="V51" i="123"/>
  <c r="V47" i="123"/>
  <c r="V46" i="123"/>
  <c r="V44" i="123"/>
  <c r="V43" i="123"/>
  <c r="V42" i="123"/>
  <c r="V41" i="123"/>
  <c r="V26" i="123"/>
  <c r="V22" i="123"/>
  <c r="V18" i="123"/>
  <c r="V87" i="125"/>
  <c r="V86" i="125"/>
  <c r="V85" i="125"/>
  <c r="V78" i="125"/>
  <c r="V76" i="125"/>
  <c r="V75" i="125"/>
  <c r="V74" i="125"/>
  <c r="V73" i="125"/>
  <c r="V72" i="125"/>
  <c r="V67" i="125"/>
  <c r="V66" i="125"/>
  <c r="V65" i="125"/>
  <c r="V64" i="125"/>
  <c r="V63" i="125"/>
  <c r="V62" i="125"/>
  <c r="V61" i="125"/>
  <c r="V60" i="125"/>
  <c r="V59" i="125"/>
  <c r="V55" i="125"/>
  <c r="V54" i="125"/>
  <c r="V53" i="125"/>
  <c r="V52" i="125"/>
  <c r="V51" i="125"/>
  <c r="V47" i="125"/>
  <c r="V46" i="125"/>
  <c r="V44" i="125"/>
  <c r="V43" i="125"/>
  <c r="V42" i="125"/>
  <c r="V41" i="125"/>
  <c r="V38" i="125"/>
  <c r="V26" i="125"/>
  <c r="V22" i="125"/>
  <c r="V18" i="125"/>
  <c r="V14" i="125"/>
  <c r="V47" i="124"/>
  <c r="V46" i="124"/>
  <c r="V44" i="124"/>
  <c r="V43" i="124"/>
  <c r="V42" i="124"/>
  <c r="V41" i="124"/>
  <c r="V38" i="124"/>
  <c r="V26" i="124"/>
  <c r="V22" i="124"/>
  <c r="V18" i="124"/>
  <c r="V14" i="124"/>
  <c r="V87" i="11" l="1"/>
  <c r="V86" i="11"/>
  <c r="V85" i="11"/>
  <c r="V78" i="11"/>
  <c r="V47" i="11"/>
  <c r="V46" i="11"/>
  <c r="V44" i="11"/>
  <c r="V43" i="11"/>
  <c r="V42" i="11"/>
  <c r="V41" i="11"/>
  <c r="V38" i="11"/>
  <c r="V26" i="11"/>
  <c r="V22" i="11"/>
  <c r="V18" i="11"/>
  <c r="V14" i="11"/>
  <c r="Z44" i="123"/>
  <c r="Z38" i="124"/>
  <c r="T38" i="126" l="1"/>
  <c r="Z47" i="126"/>
  <c r="Y47" i="126"/>
  <c r="W47" i="126"/>
  <c r="Z46" i="126"/>
  <c r="Y46" i="126"/>
  <c r="W46" i="126"/>
  <c r="Z44" i="126"/>
  <c r="Y44" i="126"/>
  <c r="W44" i="126"/>
  <c r="Z43" i="126"/>
  <c r="Y43" i="126"/>
  <c r="W43" i="126"/>
  <c r="Z42" i="126"/>
  <c r="Y42" i="126"/>
  <c r="W42" i="126"/>
  <c r="Z41" i="126"/>
  <c r="Y41" i="126"/>
  <c r="W41" i="126"/>
  <c r="Z38" i="126"/>
  <c r="Y38" i="126"/>
  <c r="W38" i="126"/>
  <c r="Z47" i="125"/>
  <c r="Y47" i="125"/>
  <c r="W47" i="125"/>
  <c r="Z46" i="125"/>
  <c r="Y46" i="125"/>
  <c r="W46" i="125"/>
  <c r="Z44" i="125"/>
  <c r="Y44" i="125"/>
  <c r="W44" i="125"/>
  <c r="Z43" i="125"/>
  <c r="Y43" i="125"/>
  <c r="W43" i="125"/>
  <c r="Z42" i="125"/>
  <c r="Y42" i="125"/>
  <c r="W42" i="125"/>
  <c r="Z41" i="125"/>
  <c r="Y41" i="125"/>
  <c r="W41" i="125"/>
  <c r="Y38" i="125"/>
  <c r="W38" i="125"/>
  <c r="T38" i="125"/>
  <c r="T42" i="123"/>
  <c r="T41" i="123"/>
  <c r="T38" i="123"/>
  <c r="T44" i="124"/>
  <c r="T38" i="124"/>
  <c r="W38" i="124"/>
  <c r="Y38" i="124"/>
  <c r="W41" i="124"/>
  <c r="Y41" i="124"/>
  <c r="Z41" i="124"/>
  <c r="W42" i="124"/>
  <c r="Y42" i="124"/>
  <c r="Z42" i="124"/>
  <c r="W43" i="124"/>
  <c r="Y43" i="124"/>
  <c r="Z43" i="124"/>
  <c r="W44" i="124"/>
  <c r="Y44" i="124"/>
  <c r="Z44" i="124"/>
  <c r="W46" i="124"/>
  <c r="Y46" i="124"/>
  <c r="Z46" i="124"/>
  <c r="W47" i="124"/>
  <c r="Y47" i="124"/>
  <c r="Z47" i="124"/>
  <c r="Z47" i="11"/>
  <c r="Y47" i="11"/>
  <c r="W47" i="11"/>
  <c r="Z46" i="11"/>
  <c r="Y46" i="11"/>
  <c r="W46" i="11"/>
  <c r="Z44" i="11"/>
  <c r="Y44" i="11"/>
  <c r="W44" i="11"/>
  <c r="Z43" i="11"/>
  <c r="Y43" i="11"/>
  <c r="W43" i="11"/>
  <c r="Z42" i="11"/>
  <c r="Y42" i="11"/>
  <c r="W42" i="11"/>
  <c r="T42" i="11"/>
  <c r="Z41" i="11"/>
  <c r="Y41" i="11"/>
  <c r="W41" i="11"/>
  <c r="T41" i="11"/>
  <c r="Z38" i="11"/>
  <c r="Y38" i="11"/>
  <c r="W38" i="11"/>
  <c r="T38" i="11"/>
  <c r="W85" i="123"/>
  <c r="Z78" i="126"/>
  <c r="Y78" i="126"/>
  <c r="W78" i="126"/>
  <c r="Z76" i="126"/>
  <c r="Y76" i="126"/>
  <c r="W76" i="126"/>
  <c r="Z75" i="126"/>
  <c r="Y75" i="126"/>
  <c r="W75" i="126"/>
  <c r="Z74" i="126"/>
  <c r="Y74" i="126"/>
  <c r="W74" i="126"/>
  <c r="Z73" i="126"/>
  <c r="Y73" i="126"/>
  <c r="W73" i="126"/>
  <c r="Z72" i="126"/>
  <c r="Y72" i="126"/>
  <c r="W72" i="126"/>
  <c r="Z67" i="126"/>
  <c r="Y67" i="126"/>
  <c r="W67" i="126"/>
  <c r="Z66" i="126"/>
  <c r="Y66" i="126"/>
  <c r="W66" i="126"/>
  <c r="Z65" i="126"/>
  <c r="Y65" i="126"/>
  <c r="W65" i="126"/>
  <c r="Z64" i="126"/>
  <c r="Y64" i="126"/>
  <c r="W64" i="126"/>
  <c r="Z63" i="126"/>
  <c r="Y63" i="126"/>
  <c r="W63" i="126"/>
  <c r="Z62" i="126"/>
  <c r="Y62" i="126"/>
  <c r="W62" i="126"/>
  <c r="Z61" i="126"/>
  <c r="Y61" i="126"/>
  <c r="W61" i="126"/>
  <c r="Z60" i="126"/>
  <c r="Y60" i="126"/>
  <c r="W60" i="126"/>
  <c r="Z59" i="126"/>
  <c r="Y59" i="126"/>
  <c r="W59" i="126"/>
  <c r="Z55" i="126"/>
  <c r="Y55" i="126"/>
  <c r="W55" i="126"/>
  <c r="Z54" i="126"/>
  <c r="Y54" i="126"/>
  <c r="W54" i="126"/>
  <c r="Z53" i="126"/>
  <c r="Y53" i="126"/>
  <c r="W53" i="126"/>
  <c r="Z52" i="126"/>
  <c r="Y52" i="126"/>
  <c r="W52" i="126"/>
  <c r="Z51" i="126"/>
  <c r="Y51" i="126"/>
  <c r="W51" i="126"/>
  <c r="Z78" i="123"/>
  <c r="Y78" i="123"/>
  <c r="W78" i="123"/>
  <c r="Z76" i="123"/>
  <c r="Y76" i="123"/>
  <c r="W76" i="123"/>
  <c r="Z75" i="123"/>
  <c r="Y75" i="123"/>
  <c r="W75" i="123"/>
  <c r="Z74" i="123"/>
  <c r="Y74" i="123"/>
  <c r="W74" i="123"/>
  <c r="Z73" i="123"/>
  <c r="Y73" i="123"/>
  <c r="W73" i="123"/>
  <c r="Z72" i="123"/>
  <c r="Y72" i="123"/>
  <c r="W72" i="123"/>
  <c r="Z67" i="123"/>
  <c r="Y67" i="123"/>
  <c r="W67" i="123"/>
  <c r="Z66" i="123"/>
  <c r="Y66" i="123"/>
  <c r="W66" i="123"/>
  <c r="Z65" i="123"/>
  <c r="Y65" i="123"/>
  <c r="W65" i="123"/>
  <c r="Z64" i="123"/>
  <c r="Y64" i="123"/>
  <c r="W64" i="123"/>
  <c r="Z63" i="123"/>
  <c r="Y63" i="123"/>
  <c r="W63" i="123"/>
  <c r="Z62" i="123"/>
  <c r="Y62" i="123"/>
  <c r="W62" i="123"/>
  <c r="Z61" i="123"/>
  <c r="Y61" i="123"/>
  <c r="W61" i="123"/>
  <c r="Z60" i="123"/>
  <c r="Y60" i="123"/>
  <c r="W60" i="123"/>
  <c r="Z59" i="123"/>
  <c r="Y59" i="123"/>
  <c r="W59" i="123"/>
  <c r="Z55" i="123"/>
  <c r="Y55" i="123"/>
  <c r="W55" i="123"/>
  <c r="Z54" i="123"/>
  <c r="Y54" i="123"/>
  <c r="W54" i="123"/>
  <c r="Z53" i="123"/>
  <c r="Y53" i="123"/>
  <c r="W53" i="123"/>
  <c r="Z52" i="123"/>
  <c r="Y52" i="123"/>
  <c r="W52" i="123"/>
  <c r="Z51" i="123"/>
  <c r="Y51" i="123"/>
  <c r="W51" i="123"/>
  <c r="Z78" i="125"/>
  <c r="Y78" i="125"/>
  <c r="W78" i="125"/>
  <c r="Z76" i="125"/>
  <c r="Y76" i="125"/>
  <c r="W76" i="125"/>
  <c r="Z75" i="125"/>
  <c r="Y75" i="125"/>
  <c r="W75" i="125"/>
  <c r="Z74" i="125"/>
  <c r="Y74" i="125"/>
  <c r="W74" i="125"/>
  <c r="Z73" i="125"/>
  <c r="Y73" i="125"/>
  <c r="W73" i="125"/>
  <c r="Z72" i="125"/>
  <c r="Y72" i="125"/>
  <c r="W72" i="125"/>
  <c r="Z67" i="125"/>
  <c r="Y67" i="125"/>
  <c r="W67" i="125"/>
  <c r="Z66" i="125"/>
  <c r="Y66" i="125"/>
  <c r="W66" i="125"/>
  <c r="Z65" i="125"/>
  <c r="Y65" i="125"/>
  <c r="W65" i="125"/>
  <c r="Z64" i="125"/>
  <c r="Y64" i="125"/>
  <c r="W64" i="125"/>
  <c r="Z63" i="125"/>
  <c r="Y63" i="125"/>
  <c r="W63" i="125"/>
  <c r="Z62" i="125"/>
  <c r="Y62" i="125"/>
  <c r="W62" i="125"/>
  <c r="Z61" i="125"/>
  <c r="Y61" i="125"/>
  <c r="W61" i="125"/>
  <c r="Z60" i="125"/>
  <c r="Y60" i="125"/>
  <c r="W60" i="125"/>
  <c r="Z59" i="125"/>
  <c r="Y59" i="125"/>
  <c r="W59" i="125"/>
  <c r="Z55" i="125"/>
  <c r="Y55" i="125"/>
  <c r="W55" i="125"/>
  <c r="Z54" i="125"/>
  <c r="Y54" i="125"/>
  <c r="W54" i="125"/>
  <c r="Z53" i="125"/>
  <c r="Y53" i="125"/>
  <c r="W53" i="125"/>
  <c r="Z52" i="125"/>
  <c r="Y52" i="125"/>
  <c r="W52" i="125"/>
  <c r="Z51" i="125"/>
  <c r="Y51" i="125"/>
  <c r="W51" i="125"/>
  <c r="Z18" i="124" l="1"/>
  <c r="Z18" i="11"/>
  <c r="Z26" i="125"/>
  <c r="Y26" i="125"/>
  <c r="W26" i="125"/>
  <c r="Z26" i="126"/>
  <c r="Y26" i="126"/>
  <c r="W26" i="126"/>
  <c r="Y26" i="123"/>
  <c r="Z26" i="123"/>
  <c r="Z22" i="126"/>
  <c r="Z26" i="11" l="1"/>
  <c r="W26" i="11"/>
  <c r="W14" i="11"/>
  <c r="Z87" i="126"/>
  <c r="Y87" i="126"/>
  <c r="W87" i="126"/>
  <c r="Z86" i="126"/>
  <c r="Y86" i="126"/>
  <c r="W86" i="126"/>
  <c r="Z85" i="126"/>
  <c r="Y85" i="126"/>
  <c r="W85" i="126"/>
  <c r="Y22" i="126"/>
  <c r="W22" i="126"/>
  <c r="Z18" i="126"/>
  <c r="Y18" i="126"/>
  <c r="W18" i="126"/>
  <c r="Z14" i="126"/>
  <c r="Y14" i="126"/>
  <c r="W14" i="126"/>
  <c r="Z87" i="123"/>
  <c r="Y87" i="123"/>
  <c r="W87" i="123"/>
  <c r="Z86" i="123"/>
  <c r="Y86" i="123"/>
  <c r="W86" i="123"/>
  <c r="Z85" i="123"/>
  <c r="Z47" i="123"/>
  <c r="Y47" i="123"/>
  <c r="W47" i="123"/>
  <c r="Z46" i="123"/>
  <c r="Y46" i="123"/>
  <c r="W46" i="123"/>
  <c r="Y44" i="123"/>
  <c r="W44" i="123"/>
  <c r="Z43" i="123"/>
  <c r="Y43" i="123"/>
  <c r="Z42" i="123"/>
  <c r="Y42" i="123"/>
  <c r="Z41" i="123"/>
  <c r="Y41" i="123"/>
  <c r="Z38" i="123"/>
  <c r="Y38" i="123"/>
  <c r="Z22" i="123"/>
  <c r="Y22" i="123"/>
  <c r="W22" i="123"/>
  <c r="Z18" i="123"/>
  <c r="Y18" i="123"/>
  <c r="W18" i="123"/>
  <c r="Z14" i="123"/>
  <c r="Y14" i="123"/>
  <c r="W14" i="123"/>
  <c r="Z87" i="125"/>
  <c r="Y87" i="125"/>
  <c r="W87" i="125"/>
  <c r="Z86" i="125"/>
  <c r="Y86" i="125"/>
  <c r="W86" i="125"/>
  <c r="Z85" i="125"/>
  <c r="Y85" i="125"/>
  <c r="W85" i="125"/>
  <c r="Z22" i="125"/>
  <c r="Y22" i="125"/>
  <c r="W22" i="125"/>
  <c r="Z18" i="125"/>
  <c r="Y18" i="125"/>
  <c r="W18" i="125"/>
  <c r="Z14" i="125"/>
  <c r="Y14" i="125"/>
  <c r="W14" i="125"/>
  <c r="Z26" i="124"/>
  <c r="Y26" i="124"/>
  <c r="W26" i="124"/>
  <c r="Z22" i="124"/>
  <c r="Y22" i="124"/>
  <c r="W22" i="124"/>
  <c r="Y18" i="124"/>
  <c r="W18" i="124"/>
  <c r="Z14" i="124"/>
  <c r="Y14" i="124"/>
  <c r="W14" i="124"/>
  <c r="Z87" i="11"/>
  <c r="Y87" i="11"/>
  <c r="W87" i="11"/>
  <c r="Z86" i="11"/>
  <c r="Y86" i="11"/>
  <c r="W86" i="11"/>
  <c r="Z85" i="11"/>
  <c r="Y85" i="11"/>
  <c r="W85" i="11"/>
  <c r="Y26" i="11"/>
  <c r="Z22" i="11"/>
  <c r="Y22" i="11"/>
  <c r="W22" i="11"/>
  <c r="Y18" i="11"/>
  <c r="W18" i="11"/>
  <c r="Z14" i="11"/>
  <c r="Y14" i="11"/>
</calcChain>
</file>

<file path=xl/sharedStrings.xml><?xml version="1.0" encoding="utf-8"?>
<sst xmlns="http://schemas.openxmlformats.org/spreadsheetml/2006/main" count="1602" uniqueCount="421">
  <si>
    <t>地点統一番号</t>
    <rPh sb="0" eb="2">
      <t>チテン</t>
    </rPh>
    <rPh sb="2" eb="4">
      <t>トウイツ</t>
    </rPh>
    <rPh sb="4" eb="6">
      <t>バンゴウ</t>
    </rPh>
    <phoneticPr fontId="2"/>
  </si>
  <si>
    <t>府独自番号</t>
    <rPh sb="0" eb="1">
      <t>フ</t>
    </rPh>
    <rPh sb="1" eb="3">
      <t>ドクジ</t>
    </rPh>
    <rPh sb="3" eb="5">
      <t>バンゴウ</t>
    </rPh>
    <phoneticPr fontId="2"/>
  </si>
  <si>
    <t>河川名</t>
    <rPh sb="0" eb="2">
      <t>カセン</t>
    </rPh>
    <rPh sb="2" eb="3">
      <t>メイ</t>
    </rPh>
    <phoneticPr fontId="2"/>
  </si>
  <si>
    <t>地点名</t>
    <rPh sb="0" eb="2">
      <t>チテン</t>
    </rPh>
    <rPh sb="2" eb="3">
      <t>メイ</t>
    </rPh>
    <phoneticPr fontId="2"/>
  </si>
  <si>
    <t>類型</t>
    <rPh sb="0" eb="2">
      <t>ルイケイ</t>
    </rPh>
    <phoneticPr fontId="2"/>
  </si>
  <si>
    <t>担当機関</t>
    <rPh sb="0" eb="2">
      <t>タントウ</t>
    </rPh>
    <rPh sb="2" eb="4">
      <t>キカン</t>
    </rPh>
    <phoneticPr fontId="2"/>
  </si>
  <si>
    <t>基準点</t>
    <rPh sb="0" eb="3">
      <t>キジュンテン</t>
    </rPh>
    <phoneticPr fontId="2"/>
  </si>
  <si>
    <t>採　　取　　時　　刻　　</t>
    <phoneticPr fontId="2"/>
  </si>
  <si>
    <t>天　　　　候　　</t>
    <phoneticPr fontId="2"/>
  </si>
  <si>
    <t>　　　気　　　　温</t>
    <phoneticPr fontId="2"/>
  </si>
  <si>
    <t>(℃)</t>
    <phoneticPr fontId="2"/>
  </si>
  <si>
    <t>　　　水　　　　温</t>
    <phoneticPr fontId="2"/>
  </si>
  <si>
    <t>　　　流　　　　量</t>
    <phoneticPr fontId="2"/>
  </si>
  <si>
    <t>(m3/S)</t>
    <phoneticPr fontId="2"/>
  </si>
  <si>
    <t>　　　透　　視　　度</t>
    <rPh sb="6" eb="7">
      <t>シ</t>
    </rPh>
    <phoneticPr fontId="2"/>
  </si>
  <si>
    <t>　　　臭　　　　気</t>
    <rPh sb="3" eb="9">
      <t>シュウキ</t>
    </rPh>
    <phoneticPr fontId="2"/>
  </si>
  <si>
    <t>　　　色　　　　相</t>
    <rPh sb="3" eb="9">
      <t>シキソウ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</si>
  <si>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</si>
  <si>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ｐ　 　　Ｈ</t>
    <phoneticPr fontId="2"/>
  </si>
  <si>
    <t>( - )</t>
    <phoneticPr fontId="2"/>
  </si>
  <si>
    <t>Ｄ　　　　Ｏ</t>
    <phoneticPr fontId="2"/>
  </si>
  <si>
    <t>(mg/L)</t>
    <phoneticPr fontId="2"/>
  </si>
  <si>
    <t>Ｂ　　Ｏ　　Ｄ</t>
    <phoneticPr fontId="2"/>
  </si>
  <si>
    <t>Ｃ　　Ｏ　　Ｄ</t>
    <phoneticPr fontId="2"/>
  </si>
  <si>
    <t>Ｓ　　　Ｓ</t>
    <phoneticPr fontId="2"/>
  </si>
  <si>
    <t xml:space="preserve"> 大　腸　菌　群　数</t>
    <phoneticPr fontId="2"/>
  </si>
  <si>
    <t>(MPN/100mL)</t>
    <phoneticPr fontId="2"/>
  </si>
  <si>
    <t>全　　窒　　素</t>
    <phoneticPr fontId="2"/>
  </si>
  <si>
    <t>全　　　燐</t>
    <phoneticPr fontId="2"/>
  </si>
  <si>
    <t>健　　康　　項　　目</t>
    <rPh sb="0" eb="4">
      <t>ケンコウ</t>
    </rPh>
    <rPh sb="6" eb="10">
      <t>コウモク</t>
    </rPh>
    <phoneticPr fontId="2"/>
  </si>
  <si>
    <t>カ　ド　ミ　ウ　ム</t>
    <phoneticPr fontId="2"/>
  </si>
  <si>
    <t>(mg/L)</t>
    <phoneticPr fontId="2"/>
  </si>
  <si>
    <t>全　　シ　　ア　　ン</t>
    <phoneticPr fontId="2"/>
  </si>
  <si>
    <t>鉛</t>
    <phoneticPr fontId="2"/>
  </si>
  <si>
    <t>六　価　ク　ロ　ム</t>
    <phoneticPr fontId="2"/>
  </si>
  <si>
    <t>ヒ　　　素</t>
    <phoneticPr fontId="2"/>
  </si>
  <si>
    <t>総　　水　　銀</t>
    <phoneticPr fontId="2"/>
  </si>
  <si>
    <t>ア　ル　キ　ル　水　銀</t>
    <phoneticPr fontId="2"/>
  </si>
  <si>
    <t>Ｐ　　Ｃ　　Ｂ</t>
    <phoneticPr fontId="2"/>
  </si>
  <si>
    <t>ジ ク ロ ロ メ タ ン</t>
    <phoneticPr fontId="2"/>
  </si>
  <si>
    <t>四　塩　化　炭　素</t>
    <phoneticPr fontId="2"/>
  </si>
  <si>
    <t>1,2-ｼﾞｸﾛﾛｴﾀﾝ</t>
    <phoneticPr fontId="2"/>
  </si>
  <si>
    <t>1,1-ｼﾞｸﾛﾛｴﾁﾚﾝ</t>
    <phoneticPr fontId="2"/>
  </si>
  <si>
    <t>ｼｽ-1,2-ｼﾞｸﾛﾛｴﾁﾚﾝ</t>
    <phoneticPr fontId="2"/>
  </si>
  <si>
    <t>1,1,1-ﾄﾘｸﾛﾛｴﾀﾝ</t>
    <phoneticPr fontId="2"/>
  </si>
  <si>
    <t>1,1,2-ﾄﾘｸﾛﾛｴﾀﾝ</t>
    <phoneticPr fontId="2"/>
  </si>
  <si>
    <t>トリクロロエチレン</t>
    <phoneticPr fontId="2"/>
  </si>
  <si>
    <t>テトラクロロエチレン</t>
    <phoneticPr fontId="2"/>
  </si>
  <si>
    <t>1,3-ｼﾞｸﾛﾛﾌﾟﾛﾍﾟﾝ</t>
    <phoneticPr fontId="2"/>
  </si>
  <si>
    <t>チ　　ウ　　ラ　　ム</t>
    <phoneticPr fontId="2"/>
  </si>
  <si>
    <t>シ　　マ　　ジ　　ン</t>
    <phoneticPr fontId="2"/>
  </si>
  <si>
    <t>チ オ ベ ン カ ル ブ</t>
    <phoneticPr fontId="2"/>
  </si>
  <si>
    <t>ベ　　ン　　ゼ　　ン</t>
    <phoneticPr fontId="2"/>
  </si>
  <si>
    <t>セ　　レ　　ン</t>
    <phoneticPr fontId="2"/>
  </si>
  <si>
    <t>硝酸性窒素及び亜硝酸性窒素</t>
    <phoneticPr fontId="2"/>
  </si>
  <si>
    <t>ふ　　っ　　素</t>
    <phoneticPr fontId="2"/>
  </si>
  <si>
    <t>ほ　　う　　素</t>
    <phoneticPr fontId="2"/>
  </si>
  <si>
    <t>特　殊　項　目　</t>
    <rPh sb="0" eb="3">
      <t>トクシュ</t>
    </rPh>
    <rPh sb="4" eb="7">
      <t>コウモク</t>
    </rPh>
    <phoneticPr fontId="2"/>
  </si>
  <si>
    <t>n - ﾍ ｷ ｻ ﾝ 抽 出 物 質</t>
    <phoneticPr fontId="2"/>
  </si>
  <si>
    <t>フ ェ ノ ー ル 類</t>
    <phoneticPr fontId="2"/>
  </si>
  <si>
    <t>銅</t>
    <phoneticPr fontId="2"/>
  </si>
  <si>
    <t>鉄　（ 溶 解 性 ）</t>
    <phoneticPr fontId="2"/>
  </si>
  <si>
    <t>マ ン ガ ン （ 溶 解 性 ）</t>
    <phoneticPr fontId="2"/>
  </si>
  <si>
    <t>全　　ク　　ロ　　ム</t>
    <rPh sb="0" eb="1">
      <t>ゼン</t>
    </rPh>
    <phoneticPr fontId="2"/>
  </si>
  <si>
    <t>陰イオン界面活性剤</t>
    <rPh sb="0" eb="1">
      <t>イン</t>
    </rPh>
    <rPh sb="4" eb="6">
      <t>カイメン</t>
    </rPh>
    <rPh sb="6" eb="9">
      <t>カッセイザイ</t>
    </rPh>
    <phoneticPr fontId="2"/>
  </si>
  <si>
    <t>(mg/L)</t>
    <phoneticPr fontId="2"/>
  </si>
  <si>
    <t>ｱ ﾝ ﾓ ﾆ ｱ 性 窒 素</t>
    <rPh sb="0" eb="11">
      <t>アンモニアセイ</t>
    </rPh>
    <rPh sb="12" eb="15">
      <t>チッソ</t>
    </rPh>
    <phoneticPr fontId="2"/>
  </si>
  <si>
    <t>(mg/L)</t>
    <phoneticPr fontId="2"/>
  </si>
  <si>
    <t>硝　酸　性　窒　素</t>
    <rPh sb="0" eb="5">
      <t>ショウサンセイ</t>
    </rPh>
    <rPh sb="6" eb="9">
      <t>チッソ</t>
    </rPh>
    <phoneticPr fontId="2"/>
  </si>
  <si>
    <t>亜　硝　酸　性　窒　素</t>
    <rPh sb="0" eb="5">
      <t>アショウサン</t>
    </rPh>
    <rPh sb="6" eb="7">
      <t>セイ</t>
    </rPh>
    <rPh sb="8" eb="11">
      <t>チッソ</t>
    </rPh>
    <phoneticPr fontId="2"/>
  </si>
  <si>
    <t>(mg/L)</t>
    <phoneticPr fontId="2"/>
  </si>
  <si>
    <t>(mg/L)</t>
    <phoneticPr fontId="2"/>
  </si>
  <si>
    <t>特定項目</t>
    <rPh sb="0" eb="2">
      <t>トクテイ</t>
    </rPh>
    <rPh sb="2" eb="4">
      <t>コウモク</t>
    </rPh>
    <phoneticPr fontId="2"/>
  </si>
  <si>
    <t>トリハロメタン生成能</t>
    <phoneticPr fontId="2"/>
  </si>
  <si>
    <t>クロロホルム生成能</t>
    <phoneticPr fontId="2"/>
  </si>
  <si>
    <t>ﾌﾞﾛﾓｼﾞｸﾛﾛﾒﾀﾝ生成能</t>
    <phoneticPr fontId="2"/>
  </si>
  <si>
    <t>ｼﾞﾌﾞﾛﾓｸﾛﾛﾒﾀﾝ生成能</t>
    <phoneticPr fontId="2"/>
  </si>
  <si>
    <t>ブロモホルム生成能</t>
    <phoneticPr fontId="2"/>
  </si>
  <si>
    <t>要　監　視　項　目</t>
    <rPh sb="0" eb="1">
      <t>ヨウ</t>
    </rPh>
    <rPh sb="2" eb="5">
      <t>カンシ</t>
    </rPh>
    <rPh sb="6" eb="9">
      <t>コウモク</t>
    </rPh>
    <phoneticPr fontId="2"/>
  </si>
  <si>
    <t>ク ロ ロ ホ ル ム</t>
    <phoneticPr fontId="2"/>
  </si>
  <si>
    <t>(mg/L)</t>
    <phoneticPr fontId="2"/>
  </si>
  <si>
    <t>ﾄﾗﾝｽ-1,2-ｼﾞｸﾛﾛｴﾁﾚﾝ</t>
    <phoneticPr fontId="2"/>
  </si>
  <si>
    <t>1,2-ｼﾞｸﾛﾛﾌﾟﾛﾊﾟﾝ</t>
    <phoneticPr fontId="2"/>
  </si>
  <si>
    <t>p-ｼﾞｸﾛﾛﾍﾞﾝｾﾞﾝ</t>
    <phoneticPr fontId="2"/>
  </si>
  <si>
    <t>イ ソ キ サ チ オ ン</t>
    <phoneticPr fontId="2"/>
  </si>
  <si>
    <t>ダ イ ア ジ ノ ン</t>
    <phoneticPr fontId="2"/>
  </si>
  <si>
    <t>フ ェ ニ ト ロ チ オ ン</t>
    <phoneticPr fontId="2"/>
  </si>
  <si>
    <t>イ ソ プ ロ チ オ ラ ン</t>
    <phoneticPr fontId="2"/>
  </si>
  <si>
    <t>オ　キ　シ　ン　銅</t>
    <phoneticPr fontId="2"/>
  </si>
  <si>
    <t>ク ロ ロ タ ロ ニ ル</t>
    <phoneticPr fontId="2"/>
  </si>
  <si>
    <t>プ ロ ピ ザ ミ ド</t>
    <phoneticPr fontId="2"/>
  </si>
  <si>
    <t>E    P    N</t>
    <phoneticPr fontId="2"/>
  </si>
  <si>
    <t>ジ ク ロ ル ボ ス</t>
    <phoneticPr fontId="2"/>
  </si>
  <si>
    <t>フ ェ ノ ブ カ ル ブ</t>
    <phoneticPr fontId="2"/>
  </si>
  <si>
    <t>イ プ ロ ベ ン ホ ス</t>
    <phoneticPr fontId="2"/>
  </si>
  <si>
    <t>ク ロ ル ニ ト ロ フ ェ ン</t>
    <phoneticPr fontId="2"/>
  </si>
  <si>
    <t>ト　　ル　　エ　　ン</t>
    <phoneticPr fontId="2"/>
  </si>
  <si>
    <t>キ　　シ　　レ　　ン</t>
    <phoneticPr fontId="2"/>
  </si>
  <si>
    <t>ﾌ ﾀ ﾙ 酸 ｼ ﾞ ｴ ﾁ ﾙ ﾍ ｷ ｼ ﾙ</t>
    <phoneticPr fontId="2"/>
  </si>
  <si>
    <t>ニ　　ッ　　ケ　　ル</t>
    <phoneticPr fontId="2"/>
  </si>
  <si>
    <t>モ　リ　ブ　デ　ン</t>
    <phoneticPr fontId="2"/>
  </si>
  <si>
    <t>ア　ン　チ　モ　ン</t>
    <phoneticPr fontId="2"/>
  </si>
  <si>
    <t>塩 化 ビ ニ ル モ ノ マ ー</t>
    <rPh sb="0" eb="1">
      <t>シオ</t>
    </rPh>
    <rPh sb="2" eb="3">
      <t>カ</t>
    </rPh>
    <phoneticPr fontId="2"/>
  </si>
  <si>
    <t>(mg/L)</t>
    <phoneticPr fontId="2"/>
  </si>
  <si>
    <t>エ ピ ク ロ ロ ヒ ド リ ン</t>
    <phoneticPr fontId="2"/>
  </si>
  <si>
    <t>1,4-ジ オ キ サ ン</t>
    <phoneticPr fontId="2"/>
  </si>
  <si>
    <t>全　マ　ン　ガ　ン</t>
    <phoneticPr fontId="2"/>
  </si>
  <si>
    <t>その他項目</t>
    <rPh sb="0" eb="3">
      <t>ソノタ</t>
    </rPh>
    <rPh sb="3" eb="5">
      <t>コウモク</t>
    </rPh>
    <phoneticPr fontId="2"/>
  </si>
  <si>
    <t>塩　素　イ　オ　ン</t>
    <rPh sb="0" eb="3">
      <t>エンソ</t>
    </rPh>
    <phoneticPr fontId="2"/>
  </si>
  <si>
    <t>(mg/L)</t>
    <phoneticPr fontId="2"/>
  </si>
  <si>
    <t>糞 便 性 大 腸 菌 群 数</t>
    <rPh sb="0" eb="5">
      <t>フンベンセイ</t>
    </rPh>
    <rPh sb="6" eb="11">
      <t>ダイチョウキン</t>
    </rPh>
    <rPh sb="12" eb="13">
      <t>グン</t>
    </rPh>
    <rPh sb="14" eb="15">
      <t>スウ</t>
    </rPh>
    <phoneticPr fontId="2"/>
  </si>
  <si>
    <t>(個/100mL)</t>
    <rPh sb="1" eb="2">
      <t>コ</t>
    </rPh>
    <phoneticPr fontId="2"/>
  </si>
  <si>
    <t>A T U 添 加 B O D</t>
    <rPh sb="6" eb="9">
      <t>テンカ</t>
    </rPh>
    <phoneticPr fontId="2"/>
  </si>
  <si>
    <t>非 ｲ ｵ ﾝ 界 面 活 性 剤</t>
    <rPh sb="0" eb="1">
      <t>ヒ</t>
    </rPh>
    <rPh sb="8" eb="11">
      <t>カイメン</t>
    </rPh>
    <rPh sb="12" eb="17">
      <t>カッセイザイ</t>
    </rPh>
    <phoneticPr fontId="2"/>
  </si>
  <si>
    <t>電　気　伝　導　率</t>
    <rPh sb="0" eb="3">
      <t>デンキ</t>
    </rPh>
    <rPh sb="4" eb="9">
      <t>デンドウリツ</t>
    </rPh>
    <phoneticPr fontId="2"/>
  </si>
  <si>
    <t>(mS/m)</t>
    <phoneticPr fontId="2"/>
  </si>
  <si>
    <t>BOD（75%値）　：</t>
    <rPh sb="7" eb="8">
      <t>チ</t>
    </rPh>
    <phoneticPr fontId="2"/>
  </si>
  <si>
    <t>(mg/L)</t>
  </si>
  <si>
    <t>り ん 酸 性 り ん</t>
    <rPh sb="4" eb="7">
      <t>サンセイ</t>
    </rPh>
    <phoneticPr fontId="2"/>
  </si>
  <si>
    <t>採　　取　　月　　日　　</t>
    <phoneticPr fontId="2"/>
  </si>
  <si>
    <t>(mg/L)</t>
    <phoneticPr fontId="2"/>
  </si>
  <si>
    <t>ウ　　ラ　　ン</t>
    <phoneticPr fontId="2"/>
  </si>
  <si>
    <t>ホルムアルデヒド（水生生物）</t>
  </si>
  <si>
    <t>全亜鉛（水生生物）</t>
    <rPh sb="0" eb="1">
      <t>ゼン</t>
    </rPh>
    <rPh sb="1" eb="3">
      <t>アエン</t>
    </rPh>
    <rPh sb="4" eb="6">
      <t>スイセイ</t>
    </rPh>
    <rPh sb="6" eb="8">
      <t>セイブツ</t>
    </rPh>
    <phoneticPr fontId="1"/>
  </si>
  <si>
    <t>クロロホルム(水生生物）</t>
    <rPh sb="7" eb="9">
      <t>スイセイ</t>
    </rPh>
    <rPh sb="9" eb="11">
      <t>セイブツ</t>
    </rPh>
    <phoneticPr fontId="2"/>
  </si>
  <si>
    <t>類型（水生生物）</t>
    <rPh sb="0" eb="2">
      <t>ルイケイ</t>
    </rPh>
    <rPh sb="3" eb="5">
      <t>スイセイ</t>
    </rPh>
    <rPh sb="5" eb="7">
      <t>セイブツ</t>
    </rPh>
    <phoneticPr fontId="2"/>
  </si>
  <si>
    <t>－</t>
  </si>
  <si>
    <t>準基準点</t>
  </si>
  <si>
    <t>大正川</t>
  </si>
  <si>
    <t>恩智川</t>
  </si>
  <si>
    <t>福栄橋下流100m</t>
  </si>
  <si>
    <t>01651</t>
  </si>
  <si>
    <t>八尾市</t>
  </si>
  <si>
    <t>玉串川</t>
  </si>
  <si>
    <t>楠根川</t>
  </si>
  <si>
    <t>新家東橋</t>
  </si>
  <si>
    <t>23801</t>
  </si>
  <si>
    <t>平野川</t>
  </si>
  <si>
    <t>06152</t>
  </si>
  <si>
    <t>平野川合流直前</t>
  </si>
  <si>
    <t>-</t>
  </si>
  <si>
    <t>ノニルフェノール（水生生物）</t>
    <rPh sb="9" eb="11">
      <t>スイセイ</t>
    </rPh>
    <rPh sb="11" eb="13">
      <t>セイブツ</t>
    </rPh>
    <phoneticPr fontId="1"/>
  </si>
  <si>
    <t>(mg/L)</t>
    <phoneticPr fontId="2"/>
  </si>
  <si>
    <t>大 腸 菌  数</t>
    <rPh sb="0" eb="5">
      <t>ダイチョウキン</t>
    </rPh>
    <rPh sb="7" eb="8">
      <t>スウ</t>
    </rPh>
    <phoneticPr fontId="2"/>
  </si>
  <si>
    <t>Ｌ　Ａ　Ｓ（水生生物）</t>
    <phoneticPr fontId="1"/>
  </si>
  <si>
    <t>(cm)</t>
    <phoneticPr fontId="2"/>
  </si>
  <si>
    <t>東竹渕橋</t>
  </si>
  <si>
    <t>採　　取　　月　　日　　</t>
    <phoneticPr fontId="2"/>
  </si>
  <si>
    <t>採　　取　　時　　刻　　</t>
    <phoneticPr fontId="2"/>
  </si>
  <si>
    <t>天　　　　候　　</t>
    <phoneticPr fontId="2"/>
  </si>
  <si>
    <t>　　　気　　　　温</t>
    <phoneticPr fontId="2"/>
  </si>
  <si>
    <t>(℃)</t>
    <phoneticPr fontId="2"/>
  </si>
  <si>
    <t>　　　水　　　　温</t>
    <phoneticPr fontId="2"/>
  </si>
  <si>
    <t>　　　流　　　　量</t>
    <phoneticPr fontId="2"/>
  </si>
  <si>
    <t>(m3/S)</t>
    <phoneticPr fontId="2"/>
  </si>
  <si>
    <t>ｐ　 　　Ｈ</t>
    <phoneticPr fontId="2"/>
  </si>
  <si>
    <t>( - )</t>
    <phoneticPr fontId="2"/>
  </si>
  <si>
    <t>Ｄ　　　　Ｏ</t>
    <phoneticPr fontId="2"/>
  </si>
  <si>
    <t>(mg/L)</t>
    <phoneticPr fontId="2"/>
  </si>
  <si>
    <t>Ｂ　　Ｏ　　Ｄ</t>
    <phoneticPr fontId="2"/>
  </si>
  <si>
    <t>Ｃ　　Ｏ　　Ｄ</t>
    <phoneticPr fontId="2"/>
  </si>
  <si>
    <t>(mg/L)</t>
    <phoneticPr fontId="2"/>
  </si>
  <si>
    <t>Ｓ　　　Ｓ</t>
    <phoneticPr fontId="2"/>
  </si>
  <si>
    <t>(mg/L)</t>
    <phoneticPr fontId="2"/>
  </si>
  <si>
    <t xml:space="preserve"> 大　腸　菌　群　数</t>
    <phoneticPr fontId="2"/>
  </si>
  <si>
    <t>(MPN/100mL)</t>
    <phoneticPr fontId="2"/>
  </si>
  <si>
    <t>全　　窒　　素</t>
    <phoneticPr fontId="2"/>
  </si>
  <si>
    <t>全　　　燐</t>
    <phoneticPr fontId="2"/>
  </si>
  <si>
    <t>Ｌ　Ａ　Ｓ（水生生物）</t>
    <phoneticPr fontId="1"/>
  </si>
  <si>
    <t>カ　ド　ミ　ウ　ム</t>
    <phoneticPr fontId="2"/>
  </si>
  <si>
    <t>全　　シ　　ア　　ン</t>
    <phoneticPr fontId="2"/>
  </si>
  <si>
    <t>鉛</t>
    <phoneticPr fontId="2"/>
  </si>
  <si>
    <t>六　価　ク　ロ　ム</t>
    <phoneticPr fontId="2"/>
  </si>
  <si>
    <t>ヒ　　　素</t>
    <phoneticPr fontId="2"/>
  </si>
  <si>
    <t>総　　水　　銀</t>
    <phoneticPr fontId="2"/>
  </si>
  <si>
    <t>ア　ル　キ　ル　水　銀</t>
    <phoneticPr fontId="2"/>
  </si>
  <si>
    <t>Ｐ　　Ｃ　　Ｂ</t>
    <phoneticPr fontId="2"/>
  </si>
  <si>
    <t>ジ ク ロ ロ メ タ ン</t>
    <phoneticPr fontId="2"/>
  </si>
  <si>
    <t>四　塩　化　炭　素</t>
    <phoneticPr fontId="2"/>
  </si>
  <si>
    <t>1,2-ｼﾞｸﾛﾛｴﾀﾝ</t>
    <phoneticPr fontId="2"/>
  </si>
  <si>
    <t>1,1-ｼﾞｸﾛﾛｴﾁﾚﾝ</t>
    <phoneticPr fontId="2"/>
  </si>
  <si>
    <t>ｼｽ-1,2-ｼﾞｸﾛﾛｴﾁﾚﾝ</t>
    <phoneticPr fontId="2"/>
  </si>
  <si>
    <t>1,1,1-ﾄﾘｸﾛﾛｴﾀﾝ</t>
    <phoneticPr fontId="2"/>
  </si>
  <si>
    <t>1,1,2-ﾄﾘｸﾛﾛｴﾀﾝ</t>
    <phoneticPr fontId="2"/>
  </si>
  <si>
    <t>トリクロロエチレン</t>
    <phoneticPr fontId="2"/>
  </si>
  <si>
    <t>テトラクロロエチレン</t>
    <phoneticPr fontId="2"/>
  </si>
  <si>
    <t>1,3-ｼﾞｸﾛﾛﾌﾟﾛﾍﾟﾝ</t>
    <phoneticPr fontId="2"/>
  </si>
  <si>
    <t>チ　　ウ　　ラ　　ム</t>
    <phoneticPr fontId="2"/>
  </si>
  <si>
    <t>シ　　マ　　ジ　　ン</t>
    <phoneticPr fontId="2"/>
  </si>
  <si>
    <t>チ オ ベ ン カ ル ブ</t>
    <phoneticPr fontId="2"/>
  </si>
  <si>
    <t>ベ　　ン　　ゼ　　ン</t>
    <phoneticPr fontId="2"/>
  </si>
  <si>
    <t>セ　　レ　　ン</t>
    <phoneticPr fontId="2"/>
  </si>
  <si>
    <t>硝酸性窒素及び亜硝酸性窒素</t>
    <phoneticPr fontId="2"/>
  </si>
  <si>
    <t>ふ　　っ　　素</t>
    <phoneticPr fontId="2"/>
  </si>
  <si>
    <t>ほ　　う　　素</t>
    <phoneticPr fontId="2"/>
  </si>
  <si>
    <t>1,4-ジ オ キ サ ン</t>
    <phoneticPr fontId="2"/>
  </si>
  <si>
    <t>n - ﾍ ｷ ｻ ﾝ 抽 出 物 質</t>
    <phoneticPr fontId="2"/>
  </si>
  <si>
    <t>フ ェ ノ ー ル 類</t>
    <phoneticPr fontId="2"/>
  </si>
  <si>
    <t>銅</t>
    <phoneticPr fontId="2"/>
  </si>
  <si>
    <t>鉄　（ 溶 解 性 ）</t>
    <phoneticPr fontId="2"/>
  </si>
  <si>
    <t>マ ン ガ ン （ 溶 解 性 ）</t>
    <phoneticPr fontId="2"/>
  </si>
  <si>
    <t>トリハロメタン生成能</t>
    <phoneticPr fontId="2"/>
  </si>
  <si>
    <t>クロロホルム生成能</t>
    <phoneticPr fontId="2"/>
  </si>
  <si>
    <t>ﾌﾞﾛﾓｼﾞｸﾛﾛﾒﾀﾝ生成能</t>
    <phoneticPr fontId="2"/>
  </si>
  <si>
    <t>ｼﾞﾌﾞﾛﾓｸﾛﾛﾒﾀﾝ生成能</t>
    <phoneticPr fontId="2"/>
  </si>
  <si>
    <t>ブロモホルム生成能</t>
    <phoneticPr fontId="2"/>
  </si>
  <si>
    <t>ク ロ ロ ホ ル ム</t>
    <phoneticPr fontId="2"/>
  </si>
  <si>
    <t>ﾄﾗﾝｽ-1,2-ｼﾞｸﾛﾛｴﾁﾚﾝ</t>
    <phoneticPr fontId="2"/>
  </si>
  <si>
    <t>1,2-ｼﾞｸﾛﾛﾌﾟﾛﾊﾟﾝ</t>
    <phoneticPr fontId="2"/>
  </si>
  <si>
    <t>p-ｼﾞｸﾛﾛﾍﾞﾝｾﾞﾝ</t>
    <phoneticPr fontId="2"/>
  </si>
  <si>
    <t>イ ソ キ サ チ オ ン</t>
    <phoneticPr fontId="2"/>
  </si>
  <si>
    <t>ダ イ ア ジ ノ ン</t>
    <phoneticPr fontId="2"/>
  </si>
  <si>
    <t>フ ェ ニ ト ロ チ オ ン</t>
    <phoneticPr fontId="2"/>
  </si>
  <si>
    <t>イ ソ プ ロ チ オ ラ ン</t>
    <phoneticPr fontId="2"/>
  </si>
  <si>
    <t>オ　キ　シ　ン　銅</t>
    <phoneticPr fontId="2"/>
  </si>
  <si>
    <t>ク ロ ロ タ ロ ニ ル</t>
    <phoneticPr fontId="2"/>
  </si>
  <si>
    <t>プ ロ ピ ザ ミ ド</t>
    <phoneticPr fontId="2"/>
  </si>
  <si>
    <t>E    P    N</t>
    <phoneticPr fontId="2"/>
  </si>
  <si>
    <t>ジ ク ロ ル ボ ス</t>
    <phoneticPr fontId="2"/>
  </si>
  <si>
    <t>フ ェ ノ ブ カ ル ブ</t>
    <phoneticPr fontId="2"/>
  </si>
  <si>
    <t>イ プ ロ ベ ン ホ ス</t>
    <phoneticPr fontId="2"/>
  </si>
  <si>
    <t>ク ロ ル ニ ト ロ フ ェ ン</t>
    <phoneticPr fontId="2"/>
  </si>
  <si>
    <t>ト　　ル　　エ　　ン</t>
    <phoneticPr fontId="2"/>
  </si>
  <si>
    <t>キ　　シ　　レ　　ン</t>
    <phoneticPr fontId="2"/>
  </si>
  <si>
    <t>ﾌ ﾀ ﾙ 酸 ｼ ﾞ ｴ ﾁ ﾙ ﾍ ｷ ｼ ﾙ</t>
    <phoneticPr fontId="2"/>
  </si>
  <si>
    <t>ニ　　ッ　　ケ　　ル</t>
    <phoneticPr fontId="2"/>
  </si>
  <si>
    <t>モ　リ　ブ　デ　ン</t>
    <phoneticPr fontId="2"/>
  </si>
  <si>
    <t>ア　ン　チ　モ　ン</t>
    <phoneticPr fontId="2"/>
  </si>
  <si>
    <t>エ ピ ク ロ ロ ヒ ド リ ン</t>
    <phoneticPr fontId="2"/>
  </si>
  <si>
    <t>全　マ　ン　ガ　ン</t>
    <phoneticPr fontId="2"/>
  </si>
  <si>
    <t>ウ　　ラ　　ン</t>
    <phoneticPr fontId="2"/>
  </si>
  <si>
    <t>フェノ－ル（水生生物）</t>
    <phoneticPr fontId="2"/>
  </si>
  <si>
    <t>(mS/m)</t>
    <phoneticPr fontId="2"/>
  </si>
  <si>
    <t>JAグリーン大阪前</t>
  </si>
  <si>
    <t>天　　　　候　　</t>
    <phoneticPr fontId="2"/>
  </si>
  <si>
    <t>　　　気　　　　温</t>
    <phoneticPr fontId="2"/>
  </si>
  <si>
    <t>(℃)</t>
    <phoneticPr fontId="2"/>
  </si>
  <si>
    <t>　　　水　　　　温</t>
    <phoneticPr fontId="2"/>
  </si>
  <si>
    <t>　　　流　　　　量</t>
    <phoneticPr fontId="2"/>
  </si>
  <si>
    <t>(m3/S)</t>
    <phoneticPr fontId="2"/>
  </si>
  <si>
    <t>ｐ　 　　Ｈ</t>
    <phoneticPr fontId="2"/>
  </si>
  <si>
    <t>( - )</t>
    <phoneticPr fontId="2"/>
  </si>
  <si>
    <t>Ｄ　　　　Ｏ</t>
    <phoneticPr fontId="2"/>
  </si>
  <si>
    <t>(mg/L)</t>
    <phoneticPr fontId="2"/>
  </si>
  <si>
    <t>Ｂ　　Ｏ　　Ｄ</t>
    <phoneticPr fontId="2"/>
  </si>
  <si>
    <t>Ｃ　　Ｏ　　Ｄ</t>
    <phoneticPr fontId="2"/>
  </si>
  <si>
    <t>Ｓ　　　Ｓ</t>
    <phoneticPr fontId="2"/>
  </si>
  <si>
    <t xml:space="preserve"> 大　腸　菌　群　数</t>
    <phoneticPr fontId="2"/>
  </si>
  <si>
    <t>(MPN/100mL)</t>
    <phoneticPr fontId="2"/>
  </si>
  <si>
    <t>全　　窒　　素</t>
    <phoneticPr fontId="2"/>
  </si>
  <si>
    <t>全　　　燐</t>
    <phoneticPr fontId="2"/>
  </si>
  <si>
    <t>Ｌ　Ａ　Ｓ（水生生物）</t>
    <phoneticPr fontId="1"/>
  </si>
  <si>
    <t>カ　ド　ミ　ウ　ム</t>
    <phoneticPr fontId="2"/>
  </si>
  <si>
    <t>全　　シ　　ア　　ン</t>
    <phoneticPr fontId="2"/>
  </si>
  <si>
    <t>鉛</t>
    <phoneticPr fontId="2"/>
  </si>
  <si>
    <t>六　価　ク　ロ　ム</t>
    <phoneticPr fontId="2"/>
  </si>
  <si>
    <t>ヒ　　　素</t>
    <phoneticPr fontId="2"/>
  </si>
  <si>
    <t>総　　水　　銀</t>
    <phoneticPr fontId="2"/>
  </si>
  <si>
    <t>ア　ル　キ　ル　水　銀</t>
    <phoneticPr fontId="2"/>
  </si>
  <si>
    <t>Ｐ　　Ｃ　　Ｂ</t>
    <phoneticPr fontId="2"/>
  </si>
  <si>
    <t>ジ ク ロ ロ メ タ ン</t>
    <phoneticPr fontId="2"/>
  </si>
  <si>
    <t>四　塩　化　炭　素</t>
    <phoneticPr fontId="2"/>
  </si>
  <si>
    <t>1,2-ｼﾞｸﾛﾛｴﾀﾝ</t>
    <phoneticPr fontId="2"/>
  </si>
  <si>
    <t>1,1-ｼﾞｸﾛﾛｴﾁﾚﾝ</t>
    <phoneticPr fontId="2"/>
  </si>
  <si>
    <t>ｼｽ-1,2-ｼﾞｸﾛﾛｴﾁﾚﾝ</t>
    <phoneticPr fontId="2"/>
  </si>
  <si>
    <t>1,1,1-ﾄﾘｸﾛﾛｴﾀﾝ</t>
    <phoneticPr fontId="2"/>
  </si>
  <si>
    <t>1,1,2-ﾄﾘｸﾛﾛｴﾀﾝ</t>
    <phoneticPr fontId="2"/>
  </si>
  <si>
    <t>トリクロロエチレン</t>
    <phoneticPr fontId="2"/>
  </si>
  <si>
    <t>テトラクロロエチレン</t>
    <phoneticPr fontId="2"/>
  </si>
  <si>
    <t>1,3-ｼﾞｸﾛﾛﾌﾟﾛﾍﾟﾝ</t>
    <phoneticPr fontId="2"/>
  </si>
  <si>
    <t>チ　　ウ　　ラ　　ム</t>
    <phoneticPr fontId="2"/>
  </si>
  <si>
    <t>シ　　マ　　ジ　　ン</t>
    <phoneticPr fontId="2"/>
  </si>
  <si>
    <t>チ オ ベ ン カ ル ブ</t>
    <phoneticPr fontId="2"/>
  </si>
  <si>
    <t>セ　　レ　　ン</t>
    <phoneticPr fontId="2"/>
  </si>
  <si>
    <t>硝酸性窒素及び亜硝酸性窒素</t>
    <phoneticPr fontId="2"/>
  </si>
  <si>
    <t>ふ　　っ　　素</t>
    <phoneticPr fontId="2"/>
  </si>
  <si>
    <t>ほ　　う　　素</t>
    <phoneticPr fontId="2"/>
  </si>
  <si>
    <t>1,4-ジ オ キ サ ン</t>
    <phoneticPr fontId="2"/>
  </si>
  <si>
    <t>n - ﾍ ｷ ｻ ﾝ 抽 出 物 質</t>
    <phoneticPr fontId="2"/>
  </si>
  <si>
    <t>フ ェ ノ ー ル 類</t>
    <phoneticPr fontId="2"/>
  </si>
  <si>
    <t>銅</t>
    <phoneticPr fontId="2"/>
  </si>
  <si>
    <t>鉄　（ 溶 解 性 ）</t>
    <phoneticPr fontId="2"/>
  </si>
  <si>
    <t>マ ン ガ ン （ 溶 解 性 ）</t>
    <phoneticPr fontId="2"/>
  </si>
  <si>
    <t>トリハロメタン生成能</t>
    <phoneticPr fontId="2"/>
  </si>
  <si>
    <t>クロロホルム生成能</t>
    <phoneticPr fontId="2"/>
  </si>
  <si>
    <t>ﾌﾞﾛﾓｼﾞｸﾛﾛﾒﾀﾝ生成能</t>
    <phoneticPr fontId="2"/>
  </si>
  <si>
    <t>ｼﾞﾌﾞﾛﾓｸﾛﾛﾒﾀﾝ生成能</t>
    <phoneticPr fontId="2"/>
  </si>
  <si>
    <t>ブロモホルム生成能</t>
    <phoneticPr fontId="2"/>
  </si>
  <si>
    <t>ク ロ ロ ホ ル ム</t>
    <phoneticPr fontId="2"/>
  </si>
  <si>
    <t>ﾄﾗﾝｽ-1,2-ｼﾞｸﾛﾛｴﾁﾚﾝ</t>
    <phoneticPr fontId="2"/>
  </si>
  <si>
    <t>1,2-ｼﾞｸﾛﾛﾌﾟﾛﾊﾟﾝ</t>
    <phoneticPr fontId="2"/>
  </si>
  <si>
    <t>p-ｼﾞｸﾛﾛﾍﾞﾝｾﾞﾝ</t>
    <phoneticPr fontId="2"/>
  </si>
  <si>
    <t>イ ソ キ サ チ オ ン</t>
    <phoneticPr fontId="2"/>
  </si>
  <si>
    <t>ダ イ ア ジ ノ ン</t>
    <phoneticPr fontId="2"/>
  </si>
  <si>
    <t>フ ェ ニ ト ロ チ オ ン</t>
    <phoneticPr fontId="2"/>
  </si>
  <si>
    <t>イ ソ プ ロ チ オ ラ ン</t>
    <phoneticPr fontId="2"/>
  </si>
  <si>
    <t>オ　キ　シ　ン　銅</t>
    <phoneticPr fontId="2"/>
  </si>
  <si>
    <t>ク ロ ロ タ ロ ニ ル</t>
    <phoneticPr fontId="2"/>
  </si>
  <si>
    <t>プ ロ ピ ザ ミ ド</t>
    <phoneticPr fontId="2"/>
  </si>
  <si>
    <t>E    P    N</t>
    <phoneticPr fontId="2"/>
  </si>
  <si>
    <t>ジ ク ロ ル ボ ス</t>
    <phoneticPr fontId="2"/>
  </si>
  <si>
    <t>フ ェ ノ ブ カ ル ブ</t>
    <phoneticPr fontId="2"/>
  </si>
  <si>
    <t>イ プ ロ ベ ン ホ ス</t>
    <phoneticPr fontId="2"/>
  </si>
  <si>
    <t>ク ロ ル ニ ト ロ フ ェ ン</t>
    <phoneticPr fontId="2"/>
  </si>
  <si>
    <t>ト　　ル　　エ　　ン</t>
    <phoneticPr fontId="2"/>
  </si>
  <si>
    <t>キ　　シ　　レ　　ン</t>
    <phoneticPr fontId="2"/>
  </si>
  <si>
    <t>ﾌ ﾀ ﾙ 酸 ｼ ﾞ ｴ ﾁ ﾙ ﾍ ｷ ｼ ﾙ</t>
    <phoneticPr fontId="2"/>
  </si>
  <si>
    <t>ニ　　ッ　　ケ　　ル</t>
    <phoneticPr fontId="2"/>
  </si>
  <si>
    <t>モ　リ　ブ　デ　ン</t>
    <phoneticPr fontId="2"/>
  </si>
  <si>
    <t>ア　ン　チ　モ　ン</t>
    <phoneticPr fontId="2"/>
  </si>
  <si>
    <t>エ ピ ク ロ ロ ヒ ド リ ン</t>
    <phoneticPr fontId="2"/>
  </si>
  <si>
    <t>全　マ　ン　ガ　ン</t>
    <phoneticPr fontId="2"/>
  </si>
  <si>
    <t>ウ　　ラ　　ン</t>
    <phoneticPr fontId="2"/>
  </si>
  <si>
    <t>フェノ－ル（水生生物）</t>
    <phoneticPr fontId="2"/>
  </si>
  <si>
    <t>(mS/m)</t>
    <phoneticPr fontId="2"/>
  </si>
  <si>
    <t>(MPN/100mL)</t>
    <phoneticPr fontId="2"/>
  </si>
  <si>
    <t>全　　　燐</t>
    <phoneticPr fontId="2"/>
  </si>
  <si>
    <t>全　　シ　　ア　　ン</t>
    <phoneticPr fontId="2"/>
  </si>
  <si>
    <t>鉛</t>
    <phoneticPr fontId="2"/>
  </si>
  <si>
    <t>Ｐ　　Ｃ　　Ｂ</t>
    <phoneticPr fontId="2"/>
  </si>
  <si>
    <t>ジ ク ロ ロ メ タ ン</t>
    <phoneticPr fontId="2"/>
  </si>
  <si>
    <t>四　塩　化　炭　素</t>
    <phoneticPr fontId="2"/>
  </si>
  <si>
    <t>トリハロメタン生成能</t>
    <phoneticPr fontId="2"/>
  </si>
  <si>
    <t>クロロホルム生成能</t>
    <phoneticPr fontId="2"/>
  </si>
  <si>
    <t>ﾌﾞﾛﾓｼﾞｸﾛﾛﾒﾀﾝ生成能</t>
    <phoneticPr fontId="2"/>
  </si>
  <si>
    <t>ｼﾞﾌﾞﾛﾓｸﾛﾛﾒﾀﾝ生成能</t>
    <phoneticPr fontId="2"/>
  </si>
  <si>
    <t>ブロモホルム生成能</t>
    <phoneticPr fontId="2"/>
  </si>
  <si>
    <t>ク ロ ロ ホ ル ム</t>
    <phoneticPr fontId="2"/>
  </si>
  <si>
    <t>ﾄﾗﾝｽ-1,2-ｼﾞｸﾛﾛｴﾁﾚﾝ</t>
    <phoneticPr fontId="2"/>
  </si>
  <si>
    <t>1,2-ｼﾞｸﾛﾛﾌﾟﾛﾊﾟﾝ</t>
    <phoneticPr fontId="2"/>
  </si>
  <si>
    <t>p-ｼﾞｸﾛﾛﾍﾞﾝｾﾞﾝ</t>
    <phoneticPr fontId="2"/>
  </si>
  <si>
    <t>イ ソ キ サ チ オ ン</t>
    <phoneticPr fontId="2"/>
  </si>
  <si>
    <t>ダ イ ア ジ ノ ン</t>
    <phoneticPr fontId="2"/>
  </si>
  <si>
    <t>フ ェ ニ ト ロ チ オ ン</t>
    <phoneticPr fontId="2"/>
  </si>
  <si>
    <t>イ ソ プ ロ チ オ ラ ン</t>
    <phoneticPr fontId="2"/>
  </si>
  <si>
    <t>オ　キ　シ　ン　銅</t>
    <phoneticPr fontId="2"/>
  </si>
  <si>
    <t>ク ロ ロ タ ロ ニ ル</t>
    <phoneticPr fontId="2"/>
  </si>
  <si>
    <t>プ ロ ピ ザ ミ ド</t>
    <phoneticPr fontId="2"/>
  </si>
  <si>
    <t>E    P    N</t>
    <phoneticPr fontId="2"/>
  </si>
  <si>
    <t>ジ ク ロ ル ボ ス</t>
    <phoneticPr fontId="2"/>
  </si>
  <si>
    <t>フ ェ ノ ブ カ ル ブ</t>
    <phoneticPr fontId="2"/>
  </si>
  <si>
    <t>イ プ ロ ベ ン ホ ス</t>
    <phoneticPr fontId="2"/>
  </si>
  <si>
    <t>ク ロ ル ニ ト ロ フ ェ ン</t>
    <phoneticPr fontId="2"/>
  </si>
  <si>
    <t>ト　　ル　　エ　　ン</t>
    <phoneticPr fontId="2"/>
  </si>
  <si>
    <t>キ　　シ　　レ　　ン</t>
    <phoneticPr fontId="2"/>
  </si>
  <si>
    <t>ﾌ ﾀ ﾙ 酸 ｼ ﾞ ｴ ﾁ ﾙ ﾍ ｷ ｼ ﾙ</t>
    <phoneticPr fontId="2"/>
  </si>
  <si>
    <t>ニ　　ッ　　ケ　　ル</t>
    <phoneticPr fontId="2"/>
  </si>
  <si>
    <t>モ　リ　ブ　デ　ン</t>
    <phoneticPr fontId="2"/>
  </si>
  <si>
    <t>ア　ン　チ　モ　ン</t>
    <phoneticPr fontId="2"/>
  </si>
  <si>
    <t>エ ピ ク ロ ロ ヒ ド リ ン</t>
    <phoneticPr fontId="2"/>
  </si>
  <si>
    <t>全　マ　ン　ガ　ン</t>
    <phoneticPr fontId="2"/>
  </si>
  <si>
    <t>ウ　　ラ　　ン</t>
    <phoneticPr fontId="2"/>
  </si>
  <si>
    <t>フェノ－ル（水生生物）</t>
    <phoneticPr fontId="2"/>
  </si>
  <si>
    <t>(mS/m)</t>
    <phoneticPr fontId="2"/>
  </si>
  <si>
    <t>　　　水　　　　温</t>
    <phoneticPr fontId="2"/>
  </si>
  <si>
    <t>ｐ　 　　Ｈ</t>
    <phoneticPr fontId="2"/>
  </si>
  <si>
    <t>( - )</t>
    <phoneticPr fontId="2"/>
  </si>
  <si>
    <t>Ｄ　　　　Ｏ</t>
    <phoneticPr fontId="2"/>
  </si>
  <si>
    <t>Ｂ　　Ｏ　　Ｄ</t>
    <phoneticPr fontId="2"/>
  </si>
  <si>
    <t>Ｓ　　　Ｓ</t>
    <phoneticPr fontId="2"/>
  </si>
  <si>
    <t xml:space="preserve"> 大　腸　菌　群　数</t>
    <phoneticPr fontId="2"/>
  </si>
  <si>
    <t>全　　窒　　素</t>
    <phoneticPr fontId="2"/>
  </si>
  <si>
    <t>Ｌ　Ａ　Ｓ（水生生物）</t>
    <phoneticPr fontId="1"/>
  </si>
  <si>
    <t>カ　ド　ミ　ウ　ム</t>
    <phoneticPr fontId="2"/>
  </si>
  <si>
    <t>六　価　ク　ロ　ム</t>
    <phoneticPr fontId="2"/>
  </si>
  <si>
    <t>ヒ　　　素</t>
    <phoneticPr fontId="2"/>
  </si>
  <si>
    <t>総　　水　　銀</t>
    <phoneticPr fontId="2"/>
  </si>
  <si>
    <t>ア　ル　キ　ル　水　銀</t>
    <phoneticPr fontId="2"/>
  </si>
  <si>
    <t>1,2-ｼﾞｸﾛﾛｴﾀﾝ</t>
    <phoneticPr fontId="2"/>
  </si>
  <si>
    <t>1,1-ｼﾞｸﾛﾛｴﾁﾚﾝ</t>
    <phoneticPr fontId="2"/>
  </si>
  <si>
    <t>ｼｽ-1,2-ｼﾞｸﾛﾛｴﾁﾚﾝ</t>
    <phoneticPr fontId="2"/>
  </si>
  <si>
    <t>1,1,1-ﾄﾘｸﾛﾛｴﾀﾝ</t>
    <phoneticPr fontId="2"/>
  </si>
  <si>
    <t>1,1,2-ﾄﾘｸﾛﾛｴﾀﾝ</t>
    <phoneticPr fontId="2"/>
  </si>
  <si>
    <t>トリクロロエチレン</t>
    <phoneticPr fontId="2"/>
  </si>
  <si>
    <t>テトラクロロエチレン</t>
    <phoneticPr fontId="2"/>
  </si>
  <si>
    <t>1,3-ｼﾞｸﾛﾛﾌﾟﾛﾍﾟﾝ</t>
    <phoneticPr fontId="2"/>
  </si>
  <si>
    <t>チ　　ウ　　ラ　　ム</t>
    <phoneticPr fontId="2"/>
  </si>
  <si>
    <t>シ　　マ　　ジ　　ン</t>
    <phoneticPr fontId="2"/>
  </si>
  <si>
    <t>チ オ ベ ン カ ル ブ</t>
    <phoneticPr fontId="2"/>
  </si>
  <si>
    <t>ベ　　ン　　ゼ　　ン</t>
    <phoneticPr fontId="2"/>
  </si>
  <si>
    <t>セ　　レ　　ン</t>
    <phoneticPr fontId="2"/>
  </si>
  <si>
    <t>硝酸性窒素及び亜硝酸性窒素</t>
    <phoneticPr fontId="2"/>
  </si>
  <si>
    <t>ふ　　っ　　素</t>
    <phoneticPr fontId="2"/>
  </si>
  <si>
    <t>ほ　　う　　素</t>
    <phoneticPr fontId="2"/>
  </si>
  <si>
    <t>1,4-ジ オ キ サ ン</t>
    <phoneticPr fontId="2"/>
  </si>
  <si>
    <t>n - ﾍ ｷ ｻ ﾝ 抽 出 物 質</t>
    <phoneticPr fontId="2"/>
  </si>
  <si>
    <t>フ ェ ノ ー ル 類</t>
    <phoneticPr fontId="2"/>
  </si>
  <si>
    <t>銅</t>
    <phoneticPr fontId="2"/>
  </si>
  <si>
    <t>鉄　（ 溶 解 性 ）</t>
    <phoneticPr fontId="2"/>
  </si>
  <si>
    <t>マ ン ガ ン （ 溶 解 性 ）</t>
    <phoneticPr fontId="2"/>
  </si>
  <si>
    <t>-</t>
    <phoneticPr fontId="5"/>
  </si>
  <si>
    <t>C</t>
    <phoneticPr fontId="5"/>
  </si>
  <si>
    <t>&lt;備考&gt;</t>
    <rPh sb="1" eb="3">
      <t>ビコウ</t>
    </rPh>
    <phoneticPr fontId="2"/>
  </si>
  <si>
    <t>ホルムアルデヒド（水生生物）</t>
    <phoneticPr fontId="5"/>
  </si>
  <si>
    <t>フェノ－ル（水生生物）</t>
    <phoneticPr fontId="5"/>
  </si>
  <si>
    <t>クロロホルム(水生生物）</t>
    <phoneticPr fontId="5"/>
  </si>
  <si>
    <t>PFOS及びPFOA</t>
    <rPh sb="4" eb="5">
      <t>オヨ</t>
    </rPh>
    <phoneticPr fontId="3"/>
  </si>
  <si>
    <t>PFOS</t>
  </si>
  <si>
    <t>PFOS直鎖体</t>
    <rPh sb="4" eb="6">
      <t>チョクサ</t>
    </rPh>
    <rPh sb="6" eb="7">
      <t>タイ</t>
    </rPh>
    <phoneticPr fontId="3"/>
  </si>
  <si>
    <t>PFOA</t>
  </si>
  <si>
    <t>PFOA直鎖体</t>
    <rPh sb="4" eb="6">
      <t>チョクサ</t>
    </rPh>
    <rPh sb="6" eb="7">
      <t>タイ</t>
    </rPh>
    <phoneticPr fontId="3"/>
  </si>
  <si>
    <t/>
  </si>
  <si>
    <t>m</t>
    <phoneticPr fontId="2"/>
  </si>
  <si>
    <t>/</t>
    <phoneticPr fontId="2"/>
  </si>
  <si>
    <t>n</t>
    <phoneticPr fontId="2"/>
  </si>
  <si>
    <t>最小値</t>
    <rPh sb="0" eb="2">
      <t>サイショウ</t>
    </rPh>
    <rPh sb="2" eb="3">
      <t>チ</t>
    </rPh>
    <phoneticPr fontId="2"/>
  </si>
  <si>
    <t>～</t>
    <phoneticPr fontId="2"/>
  </si>
  <si>
    <t>最大値</t>
    <rPh sb="0" eb="2">
      <t>サイダイ</t>
    </rPh>
    <rPh sb="2" eb="3">
      <t>チ</t>
    </rPh>
    <phoneticPr fontId="2"/>
  </si>
  <si>
    <t>平均値</t>
    <rPh sb="0" eb="2">
      <t>ヘイキン</t>
    </rPh>
    <rPh sb="2" eb="3">
      <t>チ</t>
    </rPh>
    <phoneticPr fontId="2"/>
  </si>
  <si>
    <t>/</t>
  </si>
  <si>
    <t>/</t>
    <phoneticPr fontId="5"/>
  </si>
  <si>
    <t>～</t>
  </si>
  <si>
    <t>Bイ</t>
    <phoneticPr fontId="5"/>
  </si>
  <si>
    <t>Ｂハ</t>
    <phoneticPr fontId="5"/>
  </si>
  <si>
    <t>n</t>
  </si>
  <si>
    <t>&lt;0.004</t>
    <phoneticPr fontId="5"/>
  </si>
  <si>
    <t>晴</t>
  </si>
  <si>
    <t>微土臭</t>
  </si>
  <si>
    <t>淡黄色</t>
  </si>
  <si>
    <t>淡黄褐色</t>
  </si>
  <si>
    <t>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</si>
</sst>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76" formatCode="m/d"/>
    <numFmt numFmtId="177" formatCode="0.0"/>
    <numFmt numFmtId="178" formatCode="h:mm;@"/>
    <numFmt numFmtId="179" formatCode="0.0_ "/>
    <numFmt numFmtId="180" formatCode="0.00_);[Red]\(0.00\)"/>
    <numFmt numFmtId="181" formatCode="0.0_);[Red]\(0.0\)"/>
    <numFmt numFmtId="182" formatCode="0.000_ "/>
    <numFmt numFmtId="183" formatCode="0.00_ "/>
    <numFmt numFmtId="184" formatCode="0_ "/>
    <numFmt numFmtId="185" formatCode="#,##0.0_);[Red]\(#,##0.0\)"/>
    <numFmt numFmtId="186" formatCode="0.000_);[Red]\(0.000\)"/>
    <numFmt numFmtId="187" formatCode="0_);[Red]\(0\)"/>
    <numFmt numFmtId="188" formatCode="0.0000_ "/>
    <numFmt numFmtId="190" formatCode="0.000"/>
    <numFmt numFmtId="191" formatCode="0.0000"/>
    <numFmt numFmtId="192" formatCode="\&gt;0"/>
    <numFmt numFmtId="193" formatCode="\&lt;0.00"/>
    <numFmt numFmtId="194" formatCode="\&lt;0.000"/>
    <numFmt numFmtId="195" formatCode="\&lt;0.0"/>
    <numFmt numFmtId="196" formatCode="0.000000_ "/>
    <numFmt numFmtId="197" formatCode="\&lt;0.0000"/>
    <numFmt numFmtId="198" formatCode="0.00000_ "/>
    <numFmt numFmtId="199" formatCode="\&lt;0.00000"/>
    <numFmt numFmtId="200" formatCode="\&lt;0.0\ "/>
    <numFmt numFmtId="201" formatCode="\&lt;0"/>
    <numFmt numFmtId="202" formatCode="0.00000_);[Red]\(0.00000\)"/>
    <numFmt numFmtId="203" formatCode="\&lt;0.000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423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20" fontId="4" fillId="0" borderId="1" xfId="0" applyNumberFormat="1" applyFont="1" applyFill="1" applyBorder="1" applyAlignment="1">
      <alignment horizontal="center" vertical="center" shrinkToFit="1"/>
    </xf>
    <xf numFmtId="20" fontId="4" fillId="0" borderId="2" xfId="0" applyNumberFormat="1" applyFont="1" applyFill="1" applyBorder="1" applyAlignment="1">
      <alignment horizontal="center" vertical="center" shrinkToFit="1"/>
    </xf>
    <xf numFmtId="20" fontId="4" fillId="0" borderId="5" xfId="0" applyNumberFormat="1" applyFont="1" applyFill="1" applyBorder="1" applyAlignment="1">
      <alignment horizontal="center" vertical="center" shrinkToFit="1"/>
    </xf>
    <xf numFmtId="46" fontId="4" fillId="0" borderId="4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180" fontId="3" fillId="0" borderId="0" xfId="0" applyNumberFormat="1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 shrinkToFit="1"/>
    </xf>
    <xf numFmtId="20" fontId="5" fillId="0" borderId="2" xfId="0" applyNumberFormat="1" applyFont="1" applyFill="1" applyBorder="1" applyAlignment="1">
      <alignment horizontal="center" vertical="center" shrinkToFit="1"/>
    </xf>
    <xf numFmtId="20" fontId="5" fillId="0" borderId="5" xfId="0" applyNumberFormat="1" applyFont="1" applyFill="1" applyBorder="1" applyAlignment="1">
      <alignment horizontal="center" vertical="center" shrinkToFit="1"/>
    </xf>
    <xf numFmtId="20" fontId="5" fillId="0" borderId="4" xfId="0" applyNumberFormat="1" applyFont="1" applyFill="1" applyBorder="1" applyAlignment="1">
      <alignment horizontal="center" vertical="center" shrinkToFit="1"/>
    </xf>
    <xf numFmtId="20" fontId="3" fillId="0" borderId="0" xfId="0" applyNumberFormat="1" applyFont="1" applyFill="1" applyAlignment="1">
      <alignment horizontal="center" vertical="center"/>
    </xf>
    <xf numFmtId="187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horizontal="center" vertical="center" shrinkToFit="1"/>
    </xf>
    <xf numFmtId="176" fontId="10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87" fontId="7" fillId="0" borderId="2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178" fontId="6" fillId="0" borderId="3" xfId="0" applyNumberFormat="1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horizontal="center" vertical="center" shrinkToFit="1"/>
    </xf>
    <xf numFmtId="178" fontId="10" fillId="0" borderId="3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187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78" fontId="6" fillId="0" borderId="8" xfId="0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horizontal="center" vertical="center" shrinkToFit="1"/>
    </xf>
    <xf numFmtId="178" fontId="10" fillId="0" borderId="8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178" fontId="6" fillId="0" borderId="12" xfId="0" applyNumberFormat="1" applyFont="1" applyFill="1" applyBorder="1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 shrinkToFit="1"/>
    </xf>
    <xf numFmtId="178" fontId="10" fillId="0" borderId="12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187" fontId="7" fillId="0" borderId="11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187" fontId="7" fillId="0" borderId="15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181" fontId="6" fillId="0" borderId="3" xfId="0" applyNumberFormat="1" applyFont="1" applyFill="1" applyBorder="1" applyAlignment="1">
      <alignment horizontal="center" vertical="center" shrinkToFit="1"/>
    </xf>
    <xf numFmtId="181" fontId="7" fillId="0" borderId="3" xfId="0" applyNumberFormat="1" applyFont="1" applyFill="1" applyBorder="1" applyAlignment="1">
      <alignment horizontal="center" vertical="center" shrinkToFit="1"/>
    </xf>
    <xf numFmtId="181" fontId="10" fillId="0" borderId="3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81" fontId="6" fillId="0" borderId="8" xfId="0" applyNumberFormat="1" applyFont="1" applyFill="1" applyBorder="1" applyAlignment="1">
      <alignment horizontal="center" vertical="center" shrinkToFit="1"/>
    </xf>
    <xf numFmtId="181" fontId="7" fillId="0" borderId="8" xfId="0" applyNumberFormat="1" applyFont="1" applyFill="1" applyBorder="1" applyAlignment="1">
      <alignment horizontal="center" vertical="center" shrinkToFit="1"/>
    </xf>
    <xf numFmtId="181" fontId="10" fillId="0" borderId="8" xfId="0" applyNumberFormat="1" applyFont="1" applyFill="1" applyBorder="1" applyAlignment="1">
      <alignment horizontal="center" vertical="center" shrinkToFit="1"/>
    </xf>
    <xf numFmtId="181" fontId="7" fillId="0" borderId="6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185" fontId="6" fillId="0" borderId="3" xfId="0" applyNumberFormat="1" applyFont="1" applyFill="1" applyBorder="1" applyAlignment="1">
      <alignment horizontal="center" vertical="center" shrinkToFit="1"/>
    </xf>
    <xf numFmtId="185" fontId="10" fillId="0" borderId="3" xfId="0" applyNumberFormat="1" applyFont="1" applyFill="1" applyBorder="1" applyAlignment="1">
      <alignment horizontal="center" vertical="center" shrinkToFit="1"/>
    </xf>
    <xf numFmtId="185" fontId="6" fillId="0" borderId="8" xfId="0" applyNumberFormat="1" applyFont="1" applyFill="1" applyBorder="1" applyAlignment="1">
      <alignment horizontal="center" vertical="center" shrinkToFit="1"/>
    </xf>
    <xf numFmtId="185" fontId="10" fillId="0" borderId="8" xfId="0" applyNumberFormat="1" applyFont="1" applyFill="1" applyBorder="1" applyAlignment="1">
      <alignment horizontal="center" vertical="center" shrinkToFit="1"/>
    </xf>
    <xf numFmtId="177" fontId="7" fillId="0" borderId="6" xfId="0" applyNumberFormat="1" applyFont="1" applyFill="1" applyBorder="1" applyAlignment="1">
      <alignment horizontal="center" vertical="center" shrinkToFit="1"/>
    </xf>
    <xf numFmtId="179" fontId="7" fillId="0" borderId="8" xfId="0" applyNumberFormat="1" applyFont="1" applyFill="1" applyBorder="1" applyAlignment="1">
      <alignment horizontal="center" vertical="center" shrinkToFit="1"/>
    </xf>
    <xf numFmtId="177" fontId="3" fillId="0" borderId="0" xfId="0" applyNumberFormat="1" applyFont="1" applyFill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shrinkToFit="1"/>
    </xf>
    <xf numFmtId="180" fontId="7" fillId="0" borderId="3" xfId="0" applyNumberFormat="1" applyFont="1" applyFill="1" applyBorder="1" applyAlignment="1">
      <alignment horizontal="center" vertical="center" shrinkToFit="1"/>
    </xf>
    <xf numFmtId="180" fontId="6" fillId="0" borderId="8" xfId="0" applyNumberFormat="1" applyFont="1" applyFill="1" applyBorder="1" applyAlignment="1">
      <alignment horizontal="center" vertical="center" shrinkToFit="1"/>
    </xf>
    <xf numFmtId="180" fontId="7" fillId="0" borderId="8" xfId="0" applyNumberFormat="1" applyFont="1" applyFill="1" applyBorder="1" applyAlignment="1">
      <alignment horizontal="center" vertical="center" shrinkToFit="1"/>
    </xf>
    <xf numFmtId="180" fontId="7" fillId="0" borderId="6" xfId="0" applyNumberFormat="1" applyFont="1" applyFill="1" applyBorder="1" applyAlignment="1">
      <alignment horizontal="center" vertical="center" shrinkToFit="1"/>
    </xf>
    <xf numFmtId="180" fontId="7" fillId="0" borderId="7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192" fontId="7" fillId="0" borderId="3" xfId="0" applyNumberFormat="1" applyFont="1" applyFill="1" applyBorder="1" applyAlignment="1">
      <alignment horizontal="center" vertical="center" shrinkToFit="1"/>
    </xf>
    <xf numFmtId="192" fontId="7" fillId="0" borderId="8" xfId="0" applyNumberFormat="1" applyFont="1" applyFill="1" applyBorder="1" applyAlignment="1">
      <alignment horizontal="center" vertical="center" shrinkToFit="1"/>
    </xf>
    <xf numFmtId="184" fontId="7" fillId="0" borderId="8" xfId="0" applyNumberFormat="1" applyFont="1" applyFill="1" applyBorder="1" applyAlignment="1">
      <alignment horizontal="center" vertical="center" shrinkToFit="1"/>
    </xf>
    <xf numFmtId="184" fontId="7" fillId="0" borderId="6" xfId="0" applyNumberFormat="1" applyFont="1" applyFill="1" applyBorder="1" applyAlignment="1">
      <alignment horizontal="center" vertical="center" shrinkToFit="1"/>
    </xf>
    <xf numFmtId="192" fontId="7" fillId="0" borderId="7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192" fontId="7" fillId="0" borderId="12" xfId="0" applyNumberFormat="1" applyFont="1" applyFill="1" applyBorder="1" applyAlignment="1">
      <alignment horizontal="center" vertical="center" shrinkToFit="1"/>
    </xf>
    <xf numFmtId="184" fontId="7" fillId="0" borderId="12" xfId="0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textRotation="255" shrinkToFit="1"/>
    </xf>
    <xf numFmtId="179" fontId="6" fillId="0" borderId="3" xfId="0" applyNumberFormat="1" applyFont="1" applyFill="1" applyBorder="1" applyAlignment="1">
      <alignment horizontal="center" vertical="center" shrinkToFit="1"/>
    </xf>
    <xf numFmtId="179" fontId="7" fillId="0" borderId="3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textRotation="255" shrinkToFit="1"/>
    </xf>
    <xf numFmtId="179" fontId="6" fillId="0" borderId="8" xfId="0" applyNumberFormat="1" applyFont="1" applyFill="1" applyBorder="1" applyAlignment="1">
      <alignment horizontal="center" vertical="center" shrinkToFit="1"/>
    </xf>
    <xf numFmtId="187" fontId="7" fillId="0" borderId="6" xfId="0" applyNumberFormat="1" applyFont="1" applyFill="1" applyBorder="1" applyAlignment="1">
      <alignment horizontal="center" vertical="center" shrinkToFit="1"/>
    </xf>
    <xf numFmtId="177" fontId="7" fillId="0" borderId="8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179" fontId="6" fillId="0" borderId="19" xfId="0" applyNumberFormat="1" applyFont="1" applyFill="1" applyBorder="1" applyAlignment="1">
      <alignment horizontal="center" vertical="center" shrinkToFit="1"/>
    </xf>
    <xf numFmtId="179" fontId="7" fillId="0" borderId="19" xfId="0" applyNumberFormat="1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181" fontId="6" fillId="0" borderId="8" xfId="3" applyNumberFormat="1" applyFont="1" applyFill="1" applyBorder="1" applyAlignment="1">
      <alignment horizontal="center" vertical="center" shrinkToFit="1"/>
    </xf>
    <xf numFmtId="187" fontId="7" fillId="0" borderId="8" xfId="0" applyNumberFormat="1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187" fontId="7" fillId="0" borderId="20" xfId="0" applyNumberFormat="1" applyFont="1" applyFill="1" applyBorder="1" applyAlignment="1">
      <alignment horizontal="center" vertical="center" shrinkToFit="1"/>
    </xf>
    <xf numFmtId="179" fontId="6" fillId="0" borderId="6" xfId="0" applyNumberFormat="1" applyFont="1" applyFill="1" applyBorder="1" applyAlignment="1">
      <alignment horizontal="center" vertical="center" shrinkToFit="1"/>
    </xf>
    <xf numFmtId="179" fontId="6" fillId="0" borderId="7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187" fontId="6" fillId="0" borderId="19" xfId="0" applyNumberFormat="1" applyFont="1" applyFill="1" applyBorder="1" applyAlignment="1">
      <alignment horizontal="center" vertical="center" shrinkToFit="1"/>
    </xf>
    <xf numFmtId="187" fontId="7" fillId="0" borderId="19" xfId="0" applyNumberFormat="1" applyFont="1" applyFill="1" applyBorder="1" applyAlignment="1">
      <alignment horizontal="center" vertical="center" shrinkToFit="1"/>
    </xf>
    <xf numFmtId="184" fontId="6" fillId="0" borderId="17" xfId="0" applyNumberFormat="1" applyFont="1" applyFill="1" applyBorder="1" applyAlignment="1">
      <alignment horizontal="center" vertical="center" shrinkToFit="1"/>
    </xf>
    <xf numFmtId="184" fontId="6" fillId="0" borderId="16" xfId="0" applyNumberFormat="1" applyFont="1" applyFill="1" applyBorder="1" applyAlignment="1">
      <alignment horizontal="center" vertical="center" shrinkToFit="1"/>
    </xf>
    <xf numFmtId="184" fontId="6" fillId="0" borderId="19" xfId="0" applyNumberFormat="1" applyFont="1" applyFill="1" applyBorder="1" applyAlignment="1">
      <alignment horizontal="center" vertical="center" shrinkToFit="1"/>
    </xf>
    <xf numFmtId="181" fontId="6" fillId="0" borderId="8" xfId="1" applyNumberFormat="1" applyFont="1" applyFill="1" applyBorder="1" applyAlignment="1">
      <alignment horizontal="center" vertical="center" shrinkToFit="1"/>
    </xf>
    <xf numFmtId="179" fontId="10" fillId="0" borderId="8" xfId="0" applyNumberFormat="1" applyFont="1" applyFill="1" applyBorder="1" applyAlignment="1">
      <alignment horizontal="center" vertical="center" shrinkToFit="1"/>
    </xf>
    <xf numFmtId="181" fontId="6" fillId="0" borderId="6" xfId="0" applyNumberFormat="1" applyFont="1" applyFill="1" applyBorder="1" applyAlignment="1">
      <alignment horizontal="center" vertical="center" shrinkToFit="1"/>
    </xf>
    <xf numFmtId="11" fontId="7" fillId="0" borderId="0" xfId="0" applyNumberFormat="1" applyFont="1" applyFill="1" applyAlignment="1">
      <alignment horizontal="center" vertical="center" shrinkToFit="1"/>
    </xf>
    <xf numFmtId="181" fontId="6" fillId="0" borderId="7" xfId="0" applyNumberFormat="1" applyFont="1" applyFill="1" applyBorder="1" applyAlignment="1">
      <alignment horizontal="center" vertical="center" shrinkToFit="1"/>
    </xf>
    <xf numFmtId="2" fontId="6" fillId="0" borderId="8" xfId="0" applyNumberFormat="1" applyFont="1" applyFill="1" applyBorder="1" applyAlignment="1">
      <alignment horizontal="center" vertical="center" shrinkToFit="1"/>
    </xf>
    <xf numFmtId="180" fontId="10" fillId="0" borderId="8" xfId="0" applyNumberFormat="1" applyFont="1" applyFill="1" applyBorder="1" applyAlignment="1">
      <alignment horizontal="center" vertical="center" shrinkToFit="1"/>
    </xf>
    <xf numFmtId="180" fontId="6" fillId="0" borderId="6" xfId="0" applyNumberFormat="1" applyFont="1" applyFill="1" applyBorder="1" applyAlignment="1">
      <alignment horizontal="center" vertical="center" shrinkToFit="1"/>
    </xf>
    <xf numFmtId="180" fontId="6" fillId="0" borderId="7" xfId="0" applyNumberFormat="1" applyFont="1" applyFill="1" applyBorder="1" applyAlignment="1">
      <alignment horizontal="center" vertical="center" shrinkToFit="1"/>
    </xf>
    <xf numFmtId="186" fontId="7" fillId="0" borderId="8" xfId="0" applyNumberFormat="1" applyFont="1" applyFill="1" applyBorder="1" applyAlignment="1">
      <alignment horizontal="center" vertical="center" shrinkToFit="1"/>
    </xf>
    <xf numFmtId="182" fontId="7" fillId="0" borderId="8" xfId="0" applyNumberFormat="1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190" fontId="12" fillId="0" borderId="8" xfId="0" applyNumberFormat="1" applyFont="1" applyFill="1" applyBorder="1" applyAlignment="1">
      <alignment horizontal="center" vertical="center" shrinkToFit="1"/>
    </xf>
    <xf numFmtId="186" fontId="3" fillId="0" borderId="0" xfId="0" applyNumberFormat="1" applyFont="1" applyFill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center" vertical="center" shrinkToFit="1"/>
    </xf>
    <xf numFmtId="181" fontId="7" fillId="0" borderId="22" xfId="0" applyNumberFormat="1" applyFont="1" applyFill="1" applyBorder="1" applyAlignment="1">
      <alignment horizontal="center" vertical="center" shrinkToFit="1"/>
    </xf>
    <xf numFmtId="199" fontId="7" fillId="0" borderId="22" xfId="0" applyNumberFormat="1" applyFont="1" applyFill="1" applyBorder="1" applyAlignment="1">
      <alignment horizontal="center" vertical="center" shrinkToFit="1"/>
    </xf>
    <xf numFmtId="199" fontId="10" fillId="0" borderId="22" xfId="0" applyNumberFormat="1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99" fontId="12" fillId="0" borderId="23" xfId="0" applyNumberFormat="1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199" fontId="12" fillId="0" borderId="20" xfId="0" applyNumberFormat="1" applyFont="1" applyFill="1" applyBorder="1" applyAlignment="1">
      <alignment horizontal="center" vertical="center" shrinkToFit="1"/>
    </xf>
    <xf numFmtId="199" fontId="12" fillId="0" borderId="22" xfId="0" applyNumberFormat="1" applyFont="1" applyFill="1" applyBorder="1" applyAlignment="1">
      <alignment horizontal="center" vertical="center" shrinkToFit="1"/>
    </xf>
    <xf numFmtId="0" fontId="8" fillId="0" borderId="0" xfId="0" applyFont="1" applyFill="1"/>
    <xf numFmtId="0" fontId="7" fillId="0" borderId="12" xfId="0" applyFont="1" applyFill="1" applyBorder="1" applyAlignment="1">
      <alignment horizontal="center" vertical="center" textRotation="255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7" fillId="0" borderId="12" xfId="0" applyNumberFormat="1" applyFont="1" applyFill="1" applyBorder="1" applyAlignment="1">
      <alignment horizontal="center" vertical="center" shrinkToFit="1"/>
    </xf>
    <xf numFmtId="188" fontId="7" fillId="0" borderId="12" xfId="0" applyNumberFormat="1" applyFont="1" applyFill="1" applyBorder="1" applyAlignment="1">
      <alignment horizontal="center" vertical="center" shrinkToFit="1"/>
    </xf>
    <xf numFmtId="188" fontId="10" fillId="0" borderId="12" xfId="0" applyNumberFormat="1" applyFont="1" applyFill="1" applyBorder="1" applyAlignment="1">
      <alignment horizontal="center" vertical="center" shrinkToFit="1"/>
    </xf>
    <xf numFmtId="197" fontId="7" fillId="0" borderId="12" xfId="0" applyNumberFormat="1" applyFont="1" applyFill="1" applyBorder="1" applyAlignment="1">
      <alignment horizontal="center" vertical="center" shrinkToFit="1"/>
    </xf>
    <xf numFmtId="197" fontId="12" fillId="0" borderId="9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191" fontId="12" fillId="0" borderId="12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197" fontId="7" fillId="0" borderId="3" xfId="0" applyNumberFormat="1" applyFont="1" applyFill="1" applyBorder="1" applyAlignment="1">
      <alignment horizontal="center" vertical="center" shrinkToFit="1"/>
    </xf>
    <xf numFmtId="197" fontId="10" fillId="0" borderId="3" xfId="0" applyNumberFormat="1" applyFont="1" applyFill="1" applyBorder="1" applyAlignment="1">
      <alignment horizontal="center" vertical="center" shrinkToFit="1"/>
    </xf>
    <xf numFmtId="197" fontId="12" fillId="0" borderId="13" xfId="0" applyNumberFormat="1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197" fontId="12" fillId="0" borderId="15" xfId="0" applyNumberFormat="1" applyFont="1" applyFill="1" applyBorder="1" applyAlignment="1">
      <alignment horizontal="center" vertical="center" shrinkToFit="1"/>
    </xf>
    <xf numFmtId="197" fontId="12" fillId="0" borderId="3" xfId="0" applyNumberFormat="1" applyFont="1" applyFill="1" applyBorder="1" applyAlignment="1">
      <alignment horizontal="center" vertical="center" shrinkToFit="1"/>
    </xf>
    <xf numFmtId="200" fontId="7" fillId="0" borderId="8" xfId="0" applyNumberFormat="1" applyFont="1" applyFill="1" applyBorder="1" applyAlignment="1">
      <alignment horizontal="center" vertical="center" shrinkToFit="1"/>
    </xf>
    <xf numFmtId="200" fontId="10" fillId="0" borderId="8" xfId="0" applyNumberFormat="1" applyFont="1" applyFill="1" applyBorder="1" applyAlignment="1">
      <alignment horizontal="center" vertical="center" shrinkToFit="1"/>
    </xf>
    <xf numFmtId="195" fontId="12" fillId="0" borderId="6" xfId="0" applyNumberFormat="1" applyFont="1" applyFill="1" applyBorder="1" applyAlignment="1">
      <alignment horizontal="center" vertical="center" shrinkToFit="1"/>
    </xf>
    <xf numFmtId="195" fontId="12" fillId="0" borderId="7" xfId="0" applyNumberFormat="1" applyFont="1" applyFill="1" applyBorder="1" applyAlignment="1">
      <alignment horizontal="center" vertical="center" shrinkToFit="1"/>
    </xf>
    <xf numFmtId="195" fontId="12" fillId="0" borderId="8" xfId="0" applyNumberFormat="1" applyFont="1" applyFill="1" applyBorder="1" applyAlignment="1">
      <alignment horizontal="center" vertical="center" shrinkToFit="1"/>
    </xf>
    <xf numFmtId="194" fontId="7" fillId="0" borderId="8" xfId="0" applyNumberFormat="1" applyFont="1" applyFill="1" applyBorder="1" applyAlignment="1">
      <alignment horizontal="center" vertical="center" shrinkToFit="1"/>
    </xf>
    <xf numFmtId="194" fontId="10" fillId="0" borderId="8" xfId="0" applyNumberFormat="1" applyFont="1" applyFill="1" applyBorder="1" applyAlignment="1">
      <alignment horizontal="center" vertical="center" shrinkToFit="1"/>
    </xf>
    <xf numFmtId="194" fontId="12" fillId="0" borderId="6" xfId="0" applyNumberFormat="1" applyFont="1" applyFill="1" applyBorder="1" applyAlignment="1">
      <alignment horizontal="center" vertical="center" shrinkToFit="1"/>
    </xf>
    <xf numFmtId="194" fontId="12" fillId="0" borderId="7" xfId="0" applyNumberFormat="1" applyFont="1" applyFill="1" applyBorder="1" applyAlignment="1">
      <alignment horizontal="center" vertical="center" shrinkToFit="1"/>
    </xf>
    <xf numFmtId="194" fontId="12" fillId="0" borderId="8" xfId="0" applyNumberFormat="1" applyFont="1" applyFill="1" applyBorder="1" applyAlignment="1">
      <alignment horizontal="center" vertical="center" shrinkToFit="1"/>
    </xf>
    <xf numFmtId="190" fontId="3" fillId="0" borderId="0" xfId="0" applyNumberFormat="1" applyFont="1" applyFill="1" applyAlignment="1">
      <alignment horizontal="center" vertical="center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10" fillId="0" borderId="19" xfId="0" applyNumberFormat="1" applyFont="1" applyFill="1" applyBorder="1" applyAlignment="1">
      <alignment horizontal="center" vertical="center" shrinkToFit="1"/>
    </xf>
    <xf numFmtId="193" fontId="7" fillId="0" borderId="19" xfId="0" applyNumberFormat="1" applyFont="1" applyFill="1" applyBorder="1" applyAlignment="1">
      <alignment horizontal="center" vertical="center" shrinkToFit="1"/>
    </xf>
    <xf numFmtId="193" fontId="10" fillId="0" borderId="19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87" fontId="7" fillId="0" borderId="16" xfId="0" applyNumberFormat="1" applyFont="1" applyFill="1" applyBorder="1" applyAlignment="1">
      <alignment horizontal="center" vertical="center" shrinkToFit="1"/>
    </xf>
    <xf numFmtId="193" fontId="12" fillId="0" borderId="17" xfId="0" applyNumberFormat="1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193" fontId="12" fillId="0" borderId="16" xfId="0" applyNumberFormat="1" applyFont="1" applyFill="1" applyBorder="1" applyAlignment="1">
      <alignment horizontal="center" vertical="center" shrinkToFit="1"/>
    </xf>
    <xf numFmtId="193" fontId="12" fillId="0" borderId="19" xfId="0" applyNumberFormat="1" applyFont="1" applyFill="1" applyBorder="1" applyAlignment="1">
      <alignment horizontal="center" vertical="center" shrinkToFit="1"/>
    </xf>
    <xf numFmtId="197" fontId="7" fillId="0" borderId="8" xfId="0" applyNumberFormat="1" applyFont="1" applyFill="1" applyBorder="1" applyAlignment="1">
      <alignment horizontal="center" vertical="center" shrinkToFit="1"/>
    </xf>
    <xf numFmtId="197" fontId="10" fillId="0" borderId="8" xfId="0" applyNumberFormat="1" applyFont="1" applyFill="1" applyBorder="1" applyAlignment="1">
      <alignment horizontal="center" vertical="center" shrinkToFit="1"/>
    </xf>
    <xf numFmtId="197" fontId="12" fillId="0" borderId="6" xfId="0" applyNumberFormat="1" applyFont="1" applyFill="1" applyBorder="1" applyAlignment="1">
      <alignment horizontal="center" vertical="center" shrinkToFit="1"/>
    </xf>
    <xf numFmtId="197" fontId="12" fillId="0" borderId="7" xfId="0" applyNumberFormat="1" applyFont="1" applyFill="1" applyBorder="1" applyAlignment="1">
      <alignment horizontal="center" vertical="center" shrinkToFit="1"/>
    </xf>
    <xf numFmtId="197" fontId="12" fillId="0" borderId="8" xfId="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197" fontId="7" fillId="0" borderId="19" xfId="0" applyNumberFormat="1" applyFont="1" applyFill="1" applyBorder="1" applyAlignment="1">
      <alignment horizontal="center" vertical="center" shrinkToFit="1"/>
    </xf>
    <xf numFmtId="197" fontId="10" fillId="0" borderId="19" xfId="0" applyNumberFormat="1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194" fontId="7" fillId="0" borderId="19" xfId="0" applyNumberFormat="1" applyFont="1" applyFill="1" applyBorder="1" applyAlignment="1">
      <alignment horizontal="center" vertical="center" shrinkToFit="1"/>
    </xf>
    <xf numFmtId="194" fontId="10" fillId="0" borderId="19" xfId="0" applyNumberFormat="1" applyFont="1" applyFill="1" applyBorder="1" applyAlignment="1">
      <alignment horizontal="center" vertical="center" shrinkToFit="1"/>
    </xf>
    <xf numFmtId="194" fontId="12" fillId="0" borderId="17" xfId="0" applyNumberFormat="1" applyFont="1" applyFill="1" applyBorder="1" applyAlignment="1">
      <alignment horizontal="center" vertical="center" shrinkToFit="1"/>
    </xf>
    <xf numFmtId="194" fontId="12" fillId="0" borderId="16" xfId="0" applyNumberFormat="1" applyFont="1" applyFill="1" applyBorder="1" applyAlignment="1">
      <alignment horizontal="center" vertical="center" shrinkToFit="1"/>
    </xf>
    <xf numFmtId="194" fontId="12" fillId="0" borderId="19" xfId="0" applyNumberFormat="1" applyFont="1" applyFill="1" applyBorder="1" applyAlignment="1">
      <alignment horizontal="center" vertical="center" shrinkToFit="1"/>
    </xf>
    <xf numFmtId="197" fontId="12" fillId="0" borderId="17" xfId="0" applyNumberFormat="1" applyFont="1" applyFill="1" applyBorder="1" applyAlignment="1">
      <alignment horizontal="center" vertical="center" shrinkToFit="1"/>
    </xf>
    <xf numFmtId="197" fontId="12" fillId="0" borderId="16" xfId="0" applyNumberFormat="1" applyFont="1" applyFill="1" applyBorder="1" applyAlignment="1">
      <alignment horizontal="center" vertical="center" shrinkToFit="1"/>
    </xf>
    <xf numFmtId="197" fontId="12" fillId="0" borderId="19" xfId="0" applyNumberFormat="1" applyFont="1" applyFill="1" applyBorder="1" applyAlignment="1">
      <alignment horizontal="center" vertical="center" shrinkToFit="1"/>
    </xf>
    <xf numFmtId="181" fontId="7" fillId="0" borderId="19" xfId="0" applyNumberFormat="1" applyFont="1" applyFill="1" applyBorder="1" applyAlignment="1">
      <alignment horizontal="center" vertical="center" shrinkToFit="1"/>
    </xf>
    <xf numFmtId="179" fontId="12" fillId="0" borderId="17" xfId="0" applyNumberFormat="1" applyFont="1" applyFill="1" applyBorder="1" applyAlignment="1">
      <alignment horizontal="center" vertical="center" shrinkToFit="1"/>
    </xf>
    <xf numFmtId="179" fontId="12" fillId="0" borderId="16" xfId="0" applyNumberFormat="1" applyFont="1" applyFill="1" applyBorder="1" applyAlignment="1">
      <alignment horizontal="center" vertical="center" shrinkToFit="1"/>
    </xf>
    <xf numFmtId="179" fontId="12" fillId="0" borderId="19" xfId="0" applyNumberFormat="1" applyFont="1" applyFill="1" applyBorder="1" applyAlignment="1">
      <alignment horizontal="center" vertical="center" shrinkToFit="1"/>
    </xf>
    <xf numFmtId="180" fontId="6" fillId="0" borderId="22" xfId="0" applyNumberFormat="1" applyFont="1" applyFill="1" applyBorder="1" applyAlignment="1">
      <alignment horizontal="center" vertical="center" shrinkToFit="1"/>
    </xf>
    <xf numFmtId="180" fontId="10" fillId="0" borderId="22" xfId="0" applyNumberFormat="1" applyFont="1" applyFill="1" applyBorder="1" applyAlignment="1">
      <alignment horizontal="center" vertical="center" shrinkToFit="1"/>
    </xf>
    <xf numFmtId="183" fontId="7" fillId="0" borderId="22" xfId="0" applyNumberFormat="1" applyFont="1" applyFill="1" applyBorder="1" applyAlignment="1">
      <alignment horizontal="center" vertical="center" shrinkToFit="1"/>
    </xf>
    <xf numFmtId="183" fontId="10" fillId="0" borderId="22" xfId="0" applyNumberFormat="1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83" fontId="12" fillId="0" borderId="23" xfId="0" applyNumberFormat="1" applyFont="1" applyFill="1" applyBorder="1" applyAlignment="1">
      <alignment horizontal="center" vertical="center" shrinkToFit="1"/>
    </xf>
    <xf numFmtId="183" fontId="12" fillId="0" borderId="20" xfId="0" applyNumberFormat="1" applyFont="1" applyFill="1" applyBorder="1" applyAlignment="1">
      <alignment horizontal="center" vertical="center" shrinkToFit="1"/>
    </xf>
    <xf numFmtId="183" fontId="12" fillId="0" borderId="22" xfId="0" applyNumberFormat="1" applyFont="1" applyFill="1" applyBorder="1" applyAlignment="1">
      <alignment horizontal="center" vertical="center" shrinkToFit="1"/>
    </xf>
    <xf numFmtId="183" fontId="7" fillId="0" borderId="8" xfId="0" applyNumberFormat="1" applyFont="1" applyFill="1" applyBorder="1" applyAlignment="1">
      <alignment horizontal="center" vertical="center" shrinkToFit="1"/>
    </xf>
    <xf numFmtId="183" fontId="10" fillId="0" borderId="8" xfId="0" applyNumberFormat="1" applyFont="1" applyFill="1" applyBorder="1" applyAlignment="1">
      <alignment horizontal="center" vertical="center" shrinkToFit="1"/>
    </xf>
    <xf numFmtId="183" fontId="12" fillId="0" borderId="6" xfId="0" applyNumberFormat="1" applyFont="1" applyFill="1" applyBorder="1" applyAlignment="1">
      <alignment horizontal="center" vertical="center" shrinkToFit="1"/>
    </xf>
    <xf numFmtId="183" fontId="12" fillId="0" borderId="7" xfId="0" applyNumberFormat="1" applyFont="1" applyFill="1" applyBorder="1" applyAlignment="1">
      <alignment horizontal="center" vertical="center" shrinkToFit="1"/>
    </xf>
    <xf numFmtId="183" fontId="12" fillId="0" borderId="8" xfId="0" applyNumberFormat="1" applyFont="1" applyFill="1" applyBorder="1" applyAlignment="1">
      <alignment horizontal="center" vertical="center" shrinkToFit="1"/>
    </xf>
    <xf numFmtId="181" fontId="10" fillId="0" borderId="12" xfId="0" applyNumberFormat="1" applyFont="1" applyFill="1" applyBorder="1" applyAlignment="1">
      <alignment horizontal="center" vertical="center" shrinkToFit="1"/>
    </xf>
    <xf numFmtId="194" fontId="7" fillId="0" borderId="12" xfId="0" applyNumberFormat="1" applyFont="1" applyFill="1" applyBorder="1" applyAlignment="1">
      <alignment horizontal="center" vertical="center" shrinkToFit="1"/>
    </xf>
    <xf numFmtId="194" fontId="10" fillId="0" borderId="12" xfId="0" applyNumberFormat="1" applyFont="1" applyFill="1" applyBorder="1" applyAlignment="1">
      <alignment horizontal="center" vertical="center" shrinkToFit="1"/>
    </xf>
    <xf numFmtId="194" fontId="12" fillId="0" borderId="9" xfId="0" applyNumberFormat="1" applyFont="1" applyFill="1" applyBorder="1" applyAlignment="1">
      <alignment horizontal="center" vertical="center" shrinkToFit="1"/>
    </xf>
    <xf numFmtId="194" fontId="12" fillId="0" borderId="11" xfId="0" applyNumberFormat="1" applyFont="1" applyFill="1" applyBorder="1" applyAlignment="1">
      <alignment horizontal="center" vertical="center" shrinkToFit="1"/>
    </xf>
    <xf numFmtId="194" fontId="12" fillId="0" borderId="12" xfId="0" applyNumberFormat="1" applyFont="1" applyFill="1" applyBorder="1" applyAlignment="1">
      <alignment horizontal="center" vertical="center" shrinkToFit="1"/>
    </xf>
    <xf numFmtId="195" fontId="6" fillId="0" borderId="3" xfId="0" applyNumberFormat="1" applyFont="1" applyFill="1" applyBorder="1" applyAlignment="1">
      <alignment horizontal="center" vertical="center" shrinkToFit="1"/>
    </xf>
    <xf numFmtId="200" fontId="7" fillId="0" borderId="3" xfId="0" applyNumberFormat="1" applyFont="1" applyFill="1" applyBorder="1" applyAlignment="1">
      <alignment horizontal="center" vertical="center" shrinkToFit="1"/>
    </xf>
    <xf numFmtId="200" fontId="10" fillId="0" borderId="3" xfId="0" applyNumberFormat="1" applyFont="1" applyFill="1" applyBorder="1" applyAlignment="1">
      <alignment horizontal="center" vertical="center" shrinkToFit="1"/>
    </xf>
    <xf numFmtId="195" fontId="12" fillId="0" borderId="13" xfId="0" applyNumberFormat="1" applyFont="1" applyFill="1" applyBorder="1" applyAlignment="1">
      <alignment horizontal="center" vertical="center" shrinkToFit="1"/>
    </xf>
    <xf numFmtId="195" fontId="12" fillId="0" borderId="15" xfId="0" applyNumberFormat="1" applyFont="1" applyFill="1" applyBorder="1" applyAlignment="1">
      <alignment horizontal="center" vertical="center" shrinkToFit="1"/>
    </xf>
    <xf numFmtId="195" fontId="12" fillId="0" borderId="3" xfId="0" applyNumberFormat="1" applyFont="1" applyFill="1" applyBorder="1" applyAlignment="1">
      <alignment horizontal="center" vertical="center" shrinkToFit="1"/>
    </xf>
    <xf numFmtId="182" fontId="10" fillId="0" borderId="8" xfId="0" applyNumberFormat="1" applyFont="1" applyFill="1" applyBorder="1" applyAlignment="1">
      <alignment horizontal="center" vertical="center" shrinkToFit="1"/>
    </xf>
    <xf numFmtId="180" fontId="7" fillId="0" borderId="19" xfId="0" applyNumberFormat="1" applyFont="1" applyFill="1" applyBorder="1" applyAlignment="1">
      <alignment horizontal="center" vertical="center" shrinkToFit="1"/>
    </xf>
    <xf numFmtId="180" fontId="10" fillId="0" borderId="19" xfId="0" applyNumberFormat="1" applyFont="1" applyFill="1" applyBorder="1" applyAlignment="1">
      <alignment horizontal="center" vertical="center" shrinkToFit="1"/>
    </xf>
    <xf numFmtId="181" fontId="10" fillId="0" borderId="22" xfId="0" applyNumberFormat="1" applyFont="1" applyFill="1" applyBorder="1" applyAlignment="1">
      <alignment horizontal="center" vertical="center" shrinkToFit="1"/>
    </xf>
    <xf numFmtId="193" fontId="7" fillId="0" borderId="22" xfId="0" applyNumberFormat="1" applyFont="1" applyFill="1" applyBorder="1" applyAlignment="1">
      <alignment horizontal="center" vertical="center" shrinkToFit="1"/>
    </xf>
    <xf numFmtId="193" fontId="10" fillId="0" borderId="22" xfId="0" applyNumberFormat="1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193" fontId="7" fillId="0" borderId="8" xfId="0" applyNumberFormat="1" applyFont="1" applyFill="1" applyBorder="1" applyAlignment="1">
      <alignment horizontal="center" vertical="center" shrinkToFit="1"/>
    </xf>
    <xf numFmtId="193" fontId="10" fillId="0" borderId="8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183" fontId="7" fillId="0" borderId="19" xfId="0" applyNumberFormat="1" applyFont="1" applyFill="1" applyBorder="1" applyAlignment="1">
      <alignment horizontal="center" vertical="center" shrinkToFit="1"/>
    </xf>
    <xf numFmtId="183" fontId="10" fillId="0" borderId="19" xfId="0" applyNumberFormat="1" applyFont="1" applyFill="1" applyBorder="1" applyAlignment="1">
      <alignment horizontal="center" vertical="center" shrinkToFit="1"/>
    </xf>
    <xf numFmtId="183" fontId="7" fillId="0" borderId="17" xfId="0" applyNumberFormat="1" applyFont="1" applyFill="1" applyBorder="1" applyAlignment="1">
      <alignment horizontal="center" vertical="center" shrinkToFit="1"/>
    </xf>
    <xf numFmtId="183" fontId="7" fillId="0" borderId="16" xfId="0" applyNumberFormat="1" applyFont="1" applyFill="1" applyBorder="1" applyAlignment="1">
      <alignment horizontal="center" vertical="center" shrinkToFit="1"/>
    </xf>
    <xf numFmtId="179" fontId="7" fillId="0" borderId="6" xfId="0" applyNumberFormat="1" applyFont="1" applyFill="1" applyBorder="1" applyAlignment="1">
      <alignment horizontal="center" vertical="center" shrinkToFit="1"/>
    </xf>
    <xf numFmtId="179" fontId="7" fillId="0" borderId="7" xfId="0" applyNumberFormat="1" applyFont="1" applyFill="1" applyBorder="1" applyAlignment="1">
      <alignment horizontal="center" vertical="center" shrinkToFit="1"/>
    </xf>
    <xf numFmtId="183" fontId="7" fillId="0" borderId="6" xfId="0" applyNumberFormat="1" applyFont="1" applyFill="1" applyBorder="1" applyAlignment="1">
      <alignment horizontal="center" vertical="center" shrinkToFit="1"/>
    </xf>
    <xf numFmtId="183" fontId="7" fillId="0" borderId="7" xfId="0" applyNumberFormat="1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194" fontId="7" fillId="0" borderId="3" xfId="0" applyNumberFormat="1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188" fontId="7" fillId="0" borderId="8" xfId="0" applyNumberFormat="1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96" fontId="7" fillId="0" borderId="8" xfId="0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87" fontId="10" fillId="0" borderId="7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187" fontId="10" fillId="0" borderId="11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9" fillId="0" borderId="14" xfId="0" applyNumberFormat="1" applyFont="1" applyFill="1" applyBorder="1" applyAlignment="1">
      <alignment horizontal="left" vertical="center"/>
    </xf>
    <xf numFmtId="49" fontId="9" fillId="0" borderId="14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92" fontId="6" fillId="0" borderId="3" xfId="0" applyNumberFormat="1" applyFont="1" applyFill="1" applyBorder="1" applyAlignment="1">
      <alignment horizontal="center" vertical="center" shrinkToFit="1"/>
    </xf>
    <xf numFmtId="192" fontId="6" fillId="0" borderId="8" xfId="0" applyNumberFormat="1" applyFont="1" applyFill="1" applyBorder="1" applyAlignment="1">
      <alignment horizontal="center" vertical="center" shrinkToFit="1"/>
    </xf>
    <xf numFmtId="187" fontId="6" fillId="0" borderId="8" xfId="0" applyNumberFormat="1" applyFont="1" applyFill="1" applyBorder="1" applyAlignment="1">
      <alignment horizontal="center" vertical="center" shrinkToFit="1"/>
    </xf>
    <xf numFmtId="184" fontId="3" fillId="0" borderId="0" xfId="0" applyNumberFormat="1" applyFont="1" applyFill="1" applyAlignment="1">
      <alignment horizontal="center" vertical="center"/>
    </xf>
    <xf numFmtId="192" fontId="3" fillId="0" borderId="0" xfId="0" applyNumberFormat="1" applyFont="1" applyFill="1" applyAlignment="1">
      <alignment horizontal="center" vertical="center"/>
    </xf>
    <xf numFmtId="192" fontId="6" fillId="0" borderId="12" xfId="0" applyNumberFormat="1" applyFont="1" applyFill="1" applyBorder="1" applyAlignment="1">
      <alignment horizontal="center" vertical="center" shrinkToFit="1"/>
    </xf>
    <xf numFmtId="186" fontId="6" fillId="0" borderId="8" xfId="0" applyNumberFormat="1" applyFont="1" applyFill="1" applyBorder="1" applyAlignment="1">
      <alignment horizontal="center" vertical="center" shrinkToFit="1"/>
    </xf>
    <xf numFmtId="197" fontId="6" fillId="0" borderId="22" xfId="0" applyNumberFormat="1" applyFont="1" applyFill="1" applyBorder="1" applyAlignment="1">
      <alignment horizontal="center" vertical="center" shrinkToFit="1"/>
    </xf>
    <xf numFmtId="199" fontId="7" fillId="0" borderId="23" xfId="0" applyNumberFormat="1" applyFont="1" applyFill="1" applyBorder="1" applyAlignment="1">
      <alignment horizontal="center" vertical="center" shrinkToFit="1"/>
    </xf>
    <xf numFmtId="199" fontId="7" fillId="0" borderId="20" xfId="0" applyNumberFormat="1" applyFont="1" applyFill="1" applyBorder="1" applyAlignment="1">
      <alignment horizontal="center" vertical="center" shrinkToFit="1"/>
    </xf>
    <xf numFmtId="188" fontId="6" fillId="0" borderId="12" xfId="0" applyNumberFormat="1" applyFont="1" applyFill="1" applyBorder="1" applyAlignment="1">
      <alignment horizontal="center" vertical="center" shrinkToFit="1"/>
    </xf>
    <xf numFmtId="191" fontId="7" fillId="0" borderId="12" xfId="0" applyNumberFormat="1" applyFont="1" applyFill="1" applyBorder="1" applyAlignment="1">
      <alignment horizontal="center" vertical="center" shrinkToFit="1"/>
    </xf>
    <xf numFmtId="197" fontId="6" fillId="0" borderId="3" xfId="0" applyNumberFormat="1" applyFont="1" applyFill="1" applyBorder="1" applyAlignment="1">
      <alignment horizontal="center" vertical="center" shrinkToFit="1"/>
    </xf>
    <xf numFmtId="197" fontId="6" fillId="0" borderId="13" xfId="0" applyNumberFormat="1" applyFont="1" applyFill="1" applyBorder="1" applyAlignment="1">
      <alignment horizontal="center" vertical="center" shrinkToFit="1"/>
    </xf>
    <xf numFmtId="197" fontId="6" fillId="0" borderId="15" xfId="0" applyNumberFormat="1" applyFont="1" applyFill="1" applyBorder="1" applyAlignment="1">
      <alignment horizontal="center" vertical="center" shrinkToFit="1"/>
    </xf>
    <xf numFmtId="200" fontId="6" fillId="0" borderId="8" xfId="0" applyNumberFormat="1" applyFont="1" applyFill="1" applyBorder="1" applyAlignment="1">
      <alignment horizontal="center" vertical="center" shrinkToFit="1"/>
    </xf>
    <xf numFmtId="195" fontId="6" fillId="0" borderId="6" xfId="0" applyNumberFormat="1" applyFont="1" applyFill="1" applyBorder="1" applyAlignment="1">
      <alignment horizontal="center" vertical="center" shrinkToFit="1"/>
    </xf>
    <xf numFmtId="195" fontId="6" fillId="0" borderId="7" xfId="0" applyNumberFormat="1" applyFont="1" applyFill="1" applyBorder="1" applyAlignment="1">
      <alignment horizontal="center" vertical="center" shrinkToFit="1"/>
    </xf>
    <xf numFmtId="195" fontId="6" fillId="0" borderId="8" xfId="0" applyNumberFormat="1" applyFont="1" applyFill="1" applyBorder="1" applyAlignment="1">
      <alignment horizontal="center" vertical="center" shrinkToFit="1"/>
    </xf>
    <xf numFmtId="194" fontId="6" fillId="0" borderId="8" xfId="0" applyNumberFormat="1" applyFont="1" applyFill="1" applyBorder="1" applyAlignment="1">
      <alignment horizontal="center" vertical="center" shrinkToFit="1"/>
    </xf>
    <xf numFmtId="194" fontId="6" fillId="0" borderId="6" xfId="0" applyNumberFormat="1" applyFont="1" applyFill="1" applyBorder="1" applyAlignment="1">
      <alignment horizontal="center" vertical="center" shrinkToFit="1"/>
    </xf>
    <xf numFmtId="194" fontId="6" fillId="0" borderId="7" xfId="0" applyNumberFormat="1" applyFont="1" applyFill="1" applyBorder="1" applyAlignment="1">
      <alignment horizontal="center" vertical="center" shrinkToFit="1"/>
    </xf>
    <xf numFmtId="193" fontId="6" fillId="0" borderId="19" xfId="0" applyNumberFormat="1" applyFont="1" applyFill="1" applyBorder="1" applyAlignment="1">
      <alignment horizontal="center" vertical="center" shrinkToFit="1"/>
    </xf>
    <xf numFmtId="193" fontId="6" fillId="0" borderId="17" xfId="0" applyNumberFormat="1" applyFont="1" applyFill="1" applyBorder="1" applyAlignment="1">
      <alignment horizontal="center" vertical="center" shrinkToFit="1"/>
    </xf>
    <xf numFmtId="193" fontId="6" fillId="0" borderId="16" xfId="0" applyNumberFormat="1" applyFont="1" applyFill="1" applyBorder="1" applyAlignment="1">
      <alignment horizontal="center" vertical="center" shrinkToFit="1"/>
    </xf>
    <xf numFmtId="197" fontId="6" fillId="0" borderId="8" xfId="0" applyNumberFormat="1" applyFont="1" applyFill="1" applyBorder="1" applyAlignment="1">
      <alignment horizontal="center" vertical="center" shrinkToFit="1"/>
    </xf>
    <xf numFmtId="197" fontId="6" fillId="0" borderId="6" xfId="0" applyNumberFormat="1" applyFont="1" applyFill="1" applyBorder="1" applyAlignment="1">
      <alignment horizontal="center" vertical="center" shrinkToFit="1"/>
    </xf>
    <xf numFmtId="197" fontId="6" fillId="0" borderId="7" xfId="0" applyNumberFormat="1" applyFont="1" applyFill="1" applyBorder="1" applyAlignment="1">
      <alignment horizontal="center" vertical="center" shrinkToFit="1"/>
    </xf>
    <xf numFmtId="197" fontId="6" fillId="0" borderId="19" xfId="0" applyNumberFormat="1" applyFont="1" applyFill="1" applyBorder="1" applyAlignment="1">
      <alignment horizontal="center" vertical="center" shrinkToFit="1"/>
    </xf>
    <xf numFmtId="194" fontId="6" fillId="0" borderId="19" xfId="0" applyNumberFormat="1" applyFont="1" applyFill="1" applyBorder="1" applyAlignment="1">
      <alignment horizontal="center" vertical="center" shrinkToFit="1"/>
    </xf>
    <xf numFmtId="194" fontId="6" fillId="0" borderId="17" xfId="0" applyNumberFormat="1" applyFont="1" applyFill="1" applyBorder="1" applyAlignment="1">
      <alignment horizontal="center" vertical="center" shrinkToFit="1"/>
    </xf>
    <xf numFmtId="194" fontId="6" fillId="0" borderId="16" xfId="0" applyNumberFormat="1" applyFont="1" applyFill="1" applyBorder="1" applyAlignment="1">
      <alignment horizontal="center" vertical="center" shrinkToFit="1"/>
    </xf>
    <xf numFmtId="197" fontId="7" fillId="0" borderId="6" xfId="0" applyNumberFormat="1" applyFont="1" applyFill="1" applyBorder="1" applyAlignment="1">
      <alignment horizontal="center" vertical="center" shrinkToFit="1"/>
    </xf>
    <xf numFmtId="197" fontId="7" fillId="0" borderId="7" xfId="0" applyNumberFormat="1" applyFont="1" applyFill="1" applyBorder="1" applyAlignment="1">
      <alignment horizontal="center" vertical="center" shrinkToFit="1"/>
    </xf>
    <xf numFmtId="197" fontId="7" fillId="0" borderId="17" xfId="0" applyNumberFormat="1" applyFont="1" applyFill="1" applyBorder="1" applyAlignment="1">
      <alignment horizontal="center" vertical="center" shrinkToFit="1"/>
    </xf>
    <xf numFmtId="197" fontId="7" fillId="0" borderId="16" xfId="0" applyNumberFormat="1" applyFont="1" applyFill="1" applyBorder="1" applyAlignment="1">
      <alignment horizontal="center" vertical="center" shrinkToFit="1"/>
    </xf>
    <xf numFmtId="194" fontId="7" fillId="0" borderId="6" xfId="0" applyNumberFormat="1" applyFont="1" applyFill="1" applyBorder="1" applyAlignment="1">
      <alignment horizontal="center" vertical="center" shrinkToFit="1"/>
    </xf>
    <xf numFmtId="194" fontId="7" fillId="0" borderId="7" xfId="0" applyNumberFormat="1" applyFont="1" applyFill="1" applyBorder="1" applyAlignment="1">
      <alignment horizontal="center" vertical="center" shrinkToFit="1"/>
    </xf>
    <xf numFmtId="179" fontId="6" fillId="0" borderId="17" xfId="0" applyNumberFormat="1" applyFont="1" applyFill="1" applyBorder="1" applyAlignment="1">
      <alignment horizontal="center" vertical="center" shrinkToFit="1"/>
    </xf>
    <xf numFmtId="179" fontId="6" fillId="0" borderId="16" xfId="0" applyNumberFormat="1" applyFont="1" applyFill="1" applyBorder="1" applyAlignment="1">
      <alignment horizontal="center" vertical="center" shrinkToFit="1"/>
    </xf>
    <xf numFmtId="183" fontId="6" fillId="0" borderId="22" xfId="0" applyNumberFormat="1" applyFont="1" applyFill="1" applyBorder="1" applyAlignment="1">
      <alignment horizontal="center" vertical="center" shrinkToFit="1"/>
    </xf>
    <xf numFmtId="183" fontId="6" fillId="0" borderId="23" xfId="0" applyNumberFormat="1" applyFont="1" applyFill="1" applyBorder="1" applyAlignment="1">
      <alignment horizontal="center" vertical="center" shrinkToFit="1"/>
    </xf>
    <xf numFmtId="183" fontId="6" fillId="0" borderId="20" xfId="0" applyNumberFormat="1" applyFont="1" applyFill="1" applyBorder="1" applyAlignment="1">
      <alignment horizontal="center" vertical="center" shrinkToFit="1"/>
    </xf>
    <xf numFmtId="193" fontId="3" fillId="0" borderId="0" xfId="0" applyNumberFormat="1" applyFont="1" applyFill="1" applyAlignment="1">
      <alignment horizontal="center" vertical="center"/>
    </xf>
    <xf numFmtId="183" fontId="6" fillId="0" borderId="8" xfId="0" applyNumberFormat="1" applyFont="1" applyFill="1" applyBorder="1" applyAlignment="1">
      <alignment horizontal="center" vertical="center" shrinkToFit="1"/>
    </xf>
    <xf numFmtId="183" fontId="6" fillId="0" borderId="6" xfId="0" applyNumberFormat="1" applyFont="1" applyFill="1" applyBorder="1" applyAlignment="1">
      <alignment horizontal="center" vertical="center" shrinkToFit="1"/>
    </xf>
    <xf numFmtId="183" fontId="6" fillId="0" borderId="7" xfId="0" applyNumberFormat="1" applyFont="1" applyFill="1" applyBorder="1" applyAlignment="1">
      <alignment horizontal="center" vertical="center" shrinkToFit="1"/>
    </xf>
    <xf numFmtId="194" fontId="6" fillId="0" borderId="12" xfId="0" applyNumberFormat="1" applyFont="1" applyFill="1" applyBorder="1" applyAlignment="1">
      <alignment horizontal="center" vertical="center" shrinkToFit="1"/>
    </xf>
    <xf numFmtId="194" fontId="6" fillId="0" borderId="9" xfId="0" applyNumberFormat="1" applyFont="1" applyFill="1" applyBorder="1" applyAlignment="1">
      <alignment horizontal="center" vertical="center" shrinkToFit="1"/>
    </xf>
    <xf numFmtId="194" fontId="6" fillId="0" borderId="11" xfId="0" applyNumberFormat="1" applyFont="1" applyFill="1" applyBorder="1" applyAlignment="1">
      <alignment horizontal="center" vertical="center" shrinkToFit="1"/>
    </xf>
    <xf numFmtId="200" fontId="6" fillId="0" borderId="3" xfId="0" applyNumberFormat="1" applyFont="1" applyFill="1" applyBorder="1" applyAlignment="1">
      <alignment horizontal="center" vertical="center" shrinkToFit="1"/>
    </xf>
    <xf numFmtId="195" fontId="6" fillId="0" borderId="13" xfId="0" applyNumberFormat="1" applyFont="1" applyFill="1" applyBorder="1" applyAlignment="1">
      <alignment horizontal="center" vertical="center" shrinkToFit="1"/>
    </xf>
    <xf numFmtId="195" fontId="6" fillId="0" borderId="15" xfId="0" applyNumberFormat="1" applyFont="1" applyFill="1" applyBorder="1" applyAlignment="1">
      <alignment horizontal="center" vertical="center" shrinkToFit="1"/>
    </xf>
    <xf numFmtId="182" fontId="6" fillId="0" borderId="8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93" fontId="6" fillId="0" borderId="22" xfId="0" applyNumberFormat="1" applyFont="1" applyFill="1" applyBorder="1" applyAlignment="1">
      <alignment horizontal="center" vertical="center" shrinkToFit="1"/>
    </xf>
    <xf numFmtId="193" fontId="6" fillId="0" borderId="8" xfId="0" applyNumberFormat="1" applyFont="1" applyFill="1" applyBorder="1" applyAlignment="1">
      <alignment horizontal="center" vertical="center" shrinkToFit="1"/>
    </xf>
    <xf numFmtId="193" fontId="7" fillId="0" borderId="6" xfId="0" applyNumberFormat="1" applyFont="1" applyFill="1" applyBorder="1" applyAlignment="1">
      <alignment horizontal="center" vertical="center" shrinkToFit="1"/>
    </xf>
    <xf numFmtId="199" fontId="7" fillId="0" borderId="19" xfId="0" applyNumberFormat="1" applyFont="1" applyFill="1" applyBorder="1" applyAlignment="1">
      <alignment horizontal="center" vertical="center" shrinkToFit="1"/>
    </xf>
    <xf numFmtId="198" fontId="6" fillId="0" borderId="19" xfId="0" applyNumberFormat="1" applyFont="1" applyFill="1" applyBorder="1" applyAlignment="1">
      <alignment horizontal="center" vertical="center" shrinkToFit="1"/>
    </xf>
    <xf numFmtId="196" fontId="6" fillId="0" borderId="8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8" xfId="0" applyNumberFormat="1" applyFont="1" applyFill="1" applyBorder="1" applyAlignment="1">
      <alignment horizontal="center" vertical="center" shrinkToFit="1"/>
    </xf>
    <xf numFmtId="49" fontId="7" fillId="0" borderId="17" xfId="0" applyNumberFormat="1" applyFont="1" applyFill="1" applyBorder="1" applyAlignment="1">
      <alignment horizontal="center" vertical="center" shrinkToFit="1"/>
    </xf>
    <xf numFmtId="49" fontId="7" fillId="0" borderId="16" xfId="0" applyNumberFormat="1" applyFont="1" applyFill="1" applyBorder="1" applyAlignment="1">
      <alignment horizontal="center" vertical="center" shrinkToFit="1"/>
    </xf>
    <xf numFmtId="49" fontId="7" fillId="0" borderId="19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Alignment="1">
      <alignment horizontal="center" vertical="center"/>
    </xf>
    <xf numFmtId="186" fontId="7" fillId="0" borderId="3" xfId="0" applyNumberFormat="1" applyFont="1" applyFill="1" applyBorder="1" applyAlignment="1">
      <alignment horizontal="center" vertical="center" shrinkToFit="1"/>
    </xf>
    <xf numFmtId="192" fontId="7" fillId="0" borderId="6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Alignment="1">
      <alignment horizontal="center" vertical="center"/>
    </xf>
    <xf numFmtId="197" fontId="7" fillId="0" borderId="22" xfId="0" applyNumberFormat="1" applyFont="1" applyFill="1" applyBorder="1" applyAlignment="1">
      <alignment horizontal="center" vertical="center" shrinkToFit="1"/>
    </xf>
    <xf numFmtId="195" fontId="7" fillId="0" borderId="8" xfId="0" applyNumberFormat="1" applyFont="1" applyFill="1" applyBorder="1" applyAlignment="1">
      <alignment horizontal="center" vertical="center" shrinkToFit="1"/>
    </xf>
    <xf numFmtId="180" fontId="7" fillId="0" borderId="22" xfId="0" applyNumberFormat="1" applyFont="1" applyFill="1" applyBorder="1" applyAlignment="1">
      <alignment horizontal="center" vertical="center" shrinkToFit="1"/>
    </xf>
    <xf numFmtId="193" fontId="7" fillId="0" borderId="12" xfId="0" applyNumberFormat="1" applyFont="1" applyFill="1" applyBorder="1" applyAlignment="1">
      <alignment horizontal="center" vertical="center" shrinkToFit="1"/>
    </xf>
    <xf numFmtId="195" fontId="7" fillId="0" borderId="3" xfId="0" applyNumberFormat="1" applyFont="1" applyFill="1" applyBorder="1" applyAlignment="1">
      <alignment horizontal="center" vertical="center" shrinkToFit="1"/>
    </xf>
    <xf numFmtId="183" fontId="3" fillId="0" borderId="0" xfId="0" applyNumberFormat="1" applyFont="1" applyFill="1" applyAlignment="1">
      <alignment horizontal="center" vertical="center"/>
    </xf>
    <xf numFmtId="182" fontId="7" fillId="0" borderId="19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shrinkToFit="1"/>
    </xf>
    <xf numFmtId="49" fontId="10" fillId="0" borderId="7" xfId="0" applyNumberFormat="1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11" xfId="0" applyNumberFormat="1" applyFont="1" applyFill="1" applyBorder="1" applyAlignment="1">
      <alignment horizontal="center" vertical="center" shrinkToFit="1"/>
    </xf>
    <xf numFmtId="49" fontId="10" fillId="0" borderId="12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184" fontId="6" fillId="0" borderId="6" xfId="0" applyNumberFormat="1" applyFont="1" applyFill="1" applyBorder="1" applyAlignment="1">
      <alignment horizontal="center" vertical="center" shrinkToFit="1"/>
    </xf>
    <xf numFmtId="198" fontId="7" fillId="0" borderId="22" xfId="0" applyNumberFormat="1" applyFont="1" applyFill="1" applyBorder="1" applyAlignment="1">
      <alignment horizontal="center" vertical="center" shrinkToFit="1"/>
    </xf>
    <xf numFmtId="202" fontId="7" fillId="0" borderId="23" xfId="0" applyNumberFormat="1" applyFont="1" applyFill="1" applyBorder="1" applyAlignment="1">
      <alignment horizontal="center" vertical="center" shrinkToFit="1"/>
    </xf>
    <xf numFmtId="202" fontId="7" fillId="0" borderId="20" xfId="0" applyNumberFormat="1" applyFont="1" applyFill="1" applyBorder="1" applyAlignment="1">
      <alignment horizontal="center" vertical="center" shrinkToFit="1"/>
    </xf>
    <xf numFmtId="202" fontId="7" fillId="0" borderId="22" xfId="0" applyNumberFormat="1" applyFont="1" applyFill="1" applyBorder="1" applyAlignment="1">
      <alignment horizontal="center" vertical="center" shrinkToFit="1"/>
    </xf>
    <xf numFmtId="197" fontId="7" fillId="0" borderId="9" xfId="0" applyNumberFormat="1" applyFont="1" applyFill="1" applyBorder="1" applyAlignment="1">
      <alignment horizontal="center" vertical="center" shrinkToFit="1"/>
    </xf>
    <xf numFmtId="188" fontId="7" fillId="0" borderId="11" xfId="0" applyNumberFormat="1" applyFont="1" applyFill="1" applyBorder="1" applyAlignment="1">
      <alignment horizontal="center" vertical="center" shrinkToFit="1"/>
    </xf>
    <xf numFmtId="177" fontId="7" fillId="0" borderId="19" xfId="0" applyNumberFormat="1" applyFont="1" applyFill="1" applyBorder="1" applyAlignment="1">
      <alignment horizontal="center" vertical="center" shrinkToFit="1"/>
    </xf>
    <xf numFmtId="179" fontId="11" fillId="0" borderId="0" xfId="0" applyNumberFormat="1" applyFont="1" applyFill="1" applyAlignment="1">
      <alignment horizontal="center" vertical="center"/>
    </xf>
    <xf numFmtId="179" fontId="7" fillId="0" borderId="17" xfId="0" applyNumberFormat="1" applyFont="1" applyFill="1" applyBorder="1" applyAlignment="1">
      <alignment horizontal="center" vertical="center" shrinkToFit="1"/>
    </xf>
    <xf numFmtId="179" fontId="7" fillId="0" borderId="16" xfId="0" applyNumberFormat="1" applyFont="1" applyFill="1" applyBorder="1" applyAlignment="1">
      <alignment horizontal="center" vertical="center" shrinkToFit="1"/>
    </xf>
    <xf numFmtId="183" fontId="11" fillId="0" borderId="0" xfId="0" applyNumberFormat="1" applyFont="1" applyFill="1" applyAlignment="1">
      <alignment horizontal="center" vertical="center"/>
    </xf>
    <xf numFmtId="186" fontId="7" fillId="0" borderId="6" xfId="0" applyNumberFormat="1" applyFont="1" applyFill="1" applyBorder="1" applyAlignment="1">
      <alignment horizontal="center" vertical="center" shrinkToFit="1"/>
    </xf>
    <xf numFmtId="184" fontId="6" fillId="0" borderId="12" xfId="0" applyNumberFormat="1" applyFont="1" applyFill="1" applyBorder="1" applyAlignment="1">
      <alignment horizontal="center" vertical="center" shrinkToFit="1"/>
    </xf>
    <xf numFmtId="184" fontId="6" fillId="0" borderId="7" xfId="0" applyNumberFormat="1" applyFont="1" applyFill="1" applyBorder="1" applyAlignment="1">
      <alignment horizontal="center" vertical="center" shrinkToFit="1"/>
    </xf>
    <xf numFmtId="184" fontId="6" fillId="0" borderId="8" xfId="0" applyNumberFormat="1" applyFont="1" applyFill="1" applyBorder="1" applyAlignment="1">
      <alignment horizontal="center" vertical="center" shrinkToFit="1"/>
    </xf>
    <xf numFmtId="201" fontId="7" fillId="0" borderId="19" xfId="0" applyNumberFormat="1" applyFont="1" applyFill="1" applyBorder="1" applyAlignment="1">
      <alignment horizontal="center" vertical="center" shrinkToFit="1"/>
    </xf>
    <xf numFmtId="194" fontId="7" fillId="0" borderId="24" xfId="0" applyNumberFormat="1" applyFont="1" applyFill="1" applyBorder="1" applyAlignment="1">
      <alignment horizontal="center" vertical="center" shrinkToFit="1"/>
    </xf>
    <xf numFmtId="197" fontId="7" fillId="0" borderId="24" xfId="0" applyNumberFormat="1" applyFont="1" applyFill="1" applyBorder="1" applyAlignment="1">
      <alignment horizontal="center" vertical="center" shrinkToFit="1"/>
    </xf>
    <xf numFmtId="203" fontId="7" fillId="0" borderId="8" xfId="0" applyNumberFormat="1" applyFont="1" applyFill="1" applyBorder="1" applyAlignment="1">
      <alignment horizontal="center" vertical="center" shrinkToFit="1"/>
    </xf>
    <xf numFmtId="177" fontId="10" fillId="0" borderId="8" xfId="0" applyNumberFormat="1" applyFont="1" applyFill="1" applyBorder="1" applyAlignment="1">
      <alignment horizontal="center" vertical="center" shrinkToFit="1"/>
    </xf>
    <xf numFmtId="1" fontId="7" fillId="0" borderId="8" xfId="0" applyNumberFormat="1" applyFont="1" applyFill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E3EB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AD137"/>
  <sheetViews>
    <sheetView tabSelected="1" topLeftCell="C1" zoomScale="80" zoomScaleNormal="80" workbookViewId="0">
      <pane xSplit="5" ySplit="4" topLeftCell="H5" activePane="bottomRight" state="frozen"/>
      <selection activeCell="I25" sqref="I25:I36"/>
      <selection pane="topRight" activeCell="I25" sqref="I25:I36"/>
      <selection pane="bottomLeft" activeCell="I25" sqref="I25:I36"/>
      <selection pane="bottomRight" activeCell="C1" sqref="C1:D1"/>
    </sheetView>
  </sheetViews>
  <sheetFormatPr defaultColWidth="9" defaultRowHeight="9.6" x14ac:dyDescent="0.2"/>
  <cols>
    <col min="1" max="1" width="5.21875" style="2" customWidth="1"/>
    <col min="2" max="2" width="3" style="2" customWidth="1"/>
    <col min="3" max="3" width="2.6640625" style="2" customWidth="1"/>
    <col min="4" max="4" width="9.21875" style="2" customWidth="1"/>
    <col min="5" max="5" width="8.6640625" style="2" customWidth="1"/>
    <col min="6" max="6" width="4.21875" style="2" customWidth="1"/>
    <col min="7" max="7" width="5.88671875" style="2" customWidth="1"/>
    <col min="8" max="19" width="8.109375" style="2" customWidth="1"/>
    <col min="20" max="20" width="3.21875" style="2" customWidth="1"/>
    <col min="21" max="21" width="1.44140625" style="2" customWidth="1"/>
    <col min="22" max="22" width="3.21875" style="20" customWidth="1"/>
    <col min="23" max="23" width="6.21875" style="1" customWidth="1"/>
    <col min="24" max="24" width="2.33203125" style="1" customWidth="1"/>
    <col min="25" max="26" width="6.21875" style="1" customWidth="1"/>
    <col min="27" max="29" width="9" style="2"/>
    <col min="30" max="30" width="11.77734375" style="12" bestFit="1" customWidth="1"/>
    <col min="31" max="16384" width="9" style="2"/>
  </cols>
  <sheetData>
    <row r="1" spans="1:29" ht="16.5" customHeight="1" x14ac:dyDescent="0.2">
      <c r="A1" s="1"/>
      <c r="C1" s="3" t="s">
        <v>0</v>
      </c>
      <c r="D1" s="3"/>
      <c r="E1" s="3" t="s">
        <v>1</v>
      </c>
      <c r="F1" s="3"/>
      <c r="G1" s="3" t="s">
        <v>2</v>
      </c>
      <c r="H1" s="3"/>
      <c r="I1" s="3"/>
      <c r="J1" s="3"/>
      <c r="K1" s="4" t="s">
        <v>3</v>
      </c>
      <c r="L1" s="5"/>
      <c r="M1" s="6"/>
      <c r="N1" s="7" t="s">
        <v>4</v>
      </c>
      <c r="O1" s="3"/>
      <c r="P1" s="8" t="s">
        <v>125</v>
      </c>
      <c r="Q1" s="9"/>
      <c r="R1" s="10" t="s">
        <v>5</v>
      </c>
      <c r="S1" s="3"/>
      <c r="T1" s="3"/>
      <c r="U1" s="3"/>
      <c r="V1" s="3"/>
      <c r="W1" s="3"/>
      <c r="X1" s="3"/>
      <c r="Y1" s="11" t="s">
        <v>6</v>
      </c>
      <c r="Z1" s="11"/>
    </row>
    <row r="2" spans="1:29" ht="23.25" customHeight="1" x14ac:dyDescent="0.2">
      <c r="C2" s="13" t="s">
        <v>131</v>
      </c>
      <c r="D2" s="13"/>
      <c r="E2" s="14">
        <v>50301</v>
      </c>
      <c r="F2" s="14"/>
      <c r="G2" s="14" t="s">
        <v>129</v>
      </c>
      <c r="H2" s="14"/>
      <c r="I2" s="14"/>
      <c r="J2" s="14"/>
      <c r="K2" s="15" t="s">
        <v>130</v>
      </c>
      <c r="L2" s="16"/>
      <c r="M2" s="17"/>
      <c r="N2" s="18" t="s">
        <v>391</v>
      </c>
      <c r="O2" s="14"/>
      <c r="P2" s="8" t="s">
        <v>412</v>
      </c>
      <c r="Q2" s="9"/>
      <c r="R2" s="18" t="s">
        <v>132</v>
      </c>
      <c r="S2" s="14"/>
      <c r="T2" s="14"/>
      <c r="U2" s="14"/>
      <c r="V2" s="14"/>
      <c r="W2" s="14"/>
      <c r="X2" s="14"/>
      <c r="Y2" s="13" t="s">
        <v>127</v>
      </c>
      <c r="Z2" s="13"/>
    </row>
    <row r="3" spans="1:29" ht="2.25" customHeight="1" x14ac:dyDescent="0.2"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9" ht="14.25" customHeight="1" x14ac:dyDescent="0.2">
      <c r="A4" s="21"/>
      <c r="C4" s="22" t="s">
        <v>119</v>
      </c>
      <c r="D4" s="23"/>
      <c r="E4" s="23"/>
      <c r="F4" s="23"/>
      <c r="G4" s="24"/>
      <c r="H4" s="25"/>
      <c r="I4" s="26">
        <v>45792</v>
      </c>
      <c r="J4" s="26"/>
      <c r="K4" s="27"/>
      <c r="L4" s="27"/>
      <c r="M4" s="28"/>
      <c r="N4" s="28"/>
      <c r="O4" s="27"/>
      <c r="P4" s="28"/>
      <c r="Q4" s="27"/>
      <c r="R4" s="27"/>
      <c r="S4" s="28"/>
      <c r="T4" s="29" t="s">
        <v>402</v>
      </c>
      <c r="U4" s="30" t="s">
        <v>403</v>
      </c>
      <c r="V4" s="31" t="s">
        <v>404</v>
      </c>
      <c r="W4" s="32" t="s">
        <v>405</v>
      </c>
      <c r="X4" s="33" t="s">
        <v>406</v>
      </c>
      <c r="Y4" s="34" t="s">
        <v>407</v>
      </c>
      <c r="Z4" s="34" t="s">
        <v>408</v>
      </c>
    </row>
    <row r="5" spans="1:29" ht="14.25" customHeight="1" x14ac:dyDescent="0.2">
      <c r="C5" s="35" t="s">
        <v>7</v>
      </c>
      <c r="D5" s="36"/>
      <c r="E5" s="36"/>
      <c r="F5" s="36"/>
      <c r="G5" s="37"/>
      <c r="H5" s="38"/>
      <c r="I5" s="38">
        <v>0.375</v>
      </c>
      <c r="J5" s="38"/>
      <c r="K5" s="39"/>
      <c r="L5" s="39"/>
      <c r="M5" s="40"/>
      <c r="N5" s="40"/>
      <c r="O5" s="39"/>
      <c r="P5" s="40"/>
      <c r="Q5" s="39"/>
      <c r="R5" s="39"/>
      <c r="S5" s="40"/>
      <c r="T5" s="41"/>
      <c r="U5" s="42"/>
      <c r="V5" s="43"/>
      <c r="W5" s="41"/>
      <c r="X5" s="42"/>
      <c r="Y5" s="44"/>
      <c r="Z5" s="45"/>
    </row>
    <row r="6" spans="1:29" ht="12" x14ac:dyDescent="0.2">
      <c r="C6" s="46"/>
      <c r="D6" s="47"/>
      <c r="E6" s="47"/>
      <c r="F6" s="47"/>
      <c r="G6" s="48"/>
      <c r="H6" s="49"/>
      <c r="I6" s="49">
        <v>0.625</v>
      </c>
      <c r="J6" s="49"/>
      <c r="K6" s="50"/>
      <c r="L6" s="50"/>
      <c r="M6" s="51"/>
      <c r="N6" s="51"/>
      <c r="O6" s="50"/>
      <c r="P6" s="51"/>
      <c r="Q6" s="50"/>
      <c r="R6" s="50"/>
      <c r="S6" s="51"/>
      <c r="T6" s="52"/>
      <c r="U6" s="53"/>
      <c r="V6" s="43"/>
      <c r="W6" s="41"/>
      <c r="X6" s="42"/>
      <c r="Y6" s="44"/>
      <c r="Z6" s="45"/>
    </row>
    <row r="7" spans="1:29" ht="12" x14ac:dyDescent="0.2">
      <c r="C7" s="46"/>
      <c r="D7" s="47"/>
      <c r="E7" s="47"/>
      <c r="F7" s="47"/>
      <c r="G7" s="48"/>
      <c r="H7" s="49"/>
      <c r="I7" s="49">
        <v>0.875</v>
      </c>
      <c r="J7" s="49"/>
      <c r="K7" s="50"/>
      <c r="L7" s="50"/>
      <c r="M7" s="51"/>
      <c r="N7" s="51"/>
      <c r="O7" s="50"/>
      <c r="P7" s="51"/>
      <c r="Q7" s="50"/>
      <c r="R7" s="50"/>
      <c r="S7" s="51"/>
      <c r="T7" s="52"/>
      <c r="U7" s="53"/>
      <c r="V7" s="43"/>
      <c r="W7" s="41"/>
      <c r="X7" s="42"/>
      <c r="Y7" s="44"/>
      <c r="Z7" s="45"/>
    </row>
    <row r="8" spans="1:29" ht="12" x14ac:dyDescent="0.2">
      <c r="C8" s="54"/>
      <c r="D8" s="55"/>
      <c r="E8" s="55"/>
      <c r="F8" s="55"/>
      <c r="G8" s="56"/>
      <c r="H8" s="49"/>
      <c r="I8" s="57">
        <v>0.125</v>
      </c>
      <c r="J8" s="57"/>
      <c r="K8" s="58"/>
      <c r="L8" s="58"/>
      <c r="M8" s="59"/>
      <c r="N8" s="59"/>
      <c r="O8" s="58"/>
      <c r="P8" s="59"/>
      <c r="Q8" s="58"/>
      <c r="R8" s="58"/>
      <c r="S8" s="59"/>
      <c r="T8" s="60"/>
      <c r="U8" s="61"/>
      <c r="V8" s="62"/>
      <c r="W8" s="63"/>
      <c r="X8" s="64"/>
      <c r="Y8" s="65"/>
      <c r="Z8" s="66"/>
    </row>
    <row r="9" spans="1:29" ht="13.5" customHeight="1" x14ac:dyDescent="0.2">
      <c r="C9" s="35" t="s">
        <v>8</v>
      </c>
      <c r="D9" s="36"/>
      <c r="E9" s="36"/>
      <c r="F9" s="36"/>
      <c r="G9" s="37"/>
      <c r="H9" s="67"/>
      <c r="I9" s="67" t="s">
        <v>416</v>
      </c>
      <c r="J9" s="67"/>
      <c r="K9" s="68"/>
      <c r="L9" s="68"/>
      <c r="M9" s="69"/>
      <c r="N9" s="69"/>
      <c r="O9" s="68"/>
      <c r="P9" s="69"/>
      <c r="Q9" s="68"/>
      <c r="R9" s="68"/>
      <c r="S9" s="69"/>
      <c r="T9" s="70"/>
      <c r="U9" s="71"/>
      <c r="V9" s="72"/>
      <c r="W9" s="73"/>
      <c r="X9" s="74"/>
      <c r="Y9" s="75"/>
      <c r="Z9" s="68"/>
    </row>
    <row r="10" spans="1:29" ht="12" x14ac:dyDescent="0.2">
      <c r="C10" s="46"/>
      <c r="D10" s="47"/>
      <c r="E10" s="47"/>
      <c r="F10" s="47"/>
      <c r="G10" s="48"/>
      <c r="H10" s="76"/>
      <c r="I10" s="76" t="s">
        <v>416</v>
      </c>
      <c r="J10" s="76"/>
      <c r="K10" s="45"/>
      <c r="L10" s="45"/>
      <c r="M10" s="77"/>
      <c r="N10" s="77"/>
      <c r="O10" s="45"/>
      <c r="P10" s="77"/>
      <c r="Q10" s="45"/>
      <c r="R10" s="45"/>
      <c r="S10" s="77"/>
      <c r="T10" s="52"/>
      <c r="U10" s="53"/>
      <c r="V10" s="43"/>
      <c r="W10" s="41"/>
      <c r="X10" s="42"/>
      <c r="Y10" s="44"/>
      <c r="Z10" s="45"/>
    </row>
    <row r="11" spans="1:29" ht="12" x14ac:dyDescent="0.2">
      <c r="C11" s="46"/>
      <c r="D11" s="47"/>
      <c r="E11" s="47"/>
      <c r="F11" s="47"/>
      <c r="G11" s="48"/>
      <c r="H11" s="76"/>
      <c r="I11" s="76" t="s">
        <v>416</v>
      </c>
      <c r="J11" s="76"/>
      <c r="K11" s="45"/>
      <c r="L11" s="45"/>
      <c r="M11" s="77"/>
      <c r="N11" s="77"/>
      <c r="O11" s="45"/>
      <c r="P11" s="77"/>
      <c r="Q11" s="45"/>
      <c r="R11" s="45"/>
      <c r="S11" s="77"/>
      <c r="T11" s="52"/>
      <c r="U11" s="53"/>
      <c r="V11" s="43"/>
      <c r="W11" s="41"/>
      <c r="X11" s="42"/>
      <c r="Y11" s="44"/>
      <c r="Z11" s="45"/>
    </row>
    <row r="12" spans="1:29" ht="12" x14ac:dyDescent="0.2">
      <c r="C12" s="54"/>
      <c r="D12" s="55"/>
      <c r="E12" s="55"/>
      <c r="F12" s="55"/>
      <c r="G12" s="56"/>
      <c r="H12" s="76"/>
      <c r="I12" s="76" t="s">
        <v>416</v>
      </c>
      <c r="J12" s="76"/>
      <c r="K12" s="45"/>
      <c r="L12" s="45"/>
      <c r="M12" s="77"/>
      <c r="N12" s="77"/>
      <c r="O12" s="45"/>
      <c r="P12" s="77"/>
      <c r="Q12" s="45"/>
      <c r="R12" s="45"/>
      <c r="S12" s="77"/>
      <c r="T12" s="60"/>
      <c r="U12" s="61"/>
      <c r="V12" s="62"/>
      <c r="W12" s="63"/>
      <c r="X12" s="64"/>
      <c r="Y12" s="65"/>
      <c r="Z12" s="66"/>
    </row>
    <row r="13" spans="1:29" ht="13.5" customHeight="1" x14ac:dyDescent="0.2">
      <c r="C13" s="35" t="s">
        <v>9</v>
      </c>
      <c r="D13" s="36"/>
      <c r="E13" s="36"/>
      <c r="F13" s="36"/>
      <c r="H13" s="67"/>
      <c r="I13" s="78">
        <v>22.5</v>
      </c>
      <c r="J13" s="78"/>
      <c r="K13" s="79"/>
      <c r="L13" s="79"/>
      <c r="M13" s="80"/>
      <c r="N13" s="80"/>
      <c r="O13" s="79"/>
      <c r="P13" s="80"/>
      <c r="Q13" s="79"/>
      <c r="R13" s="79"/>
      <c r="S13" s="69"/>
      <c r="T13" s="70"/>
      <c r="U13" s="71"/>
      <c r="V13" s="72"/>
      <c r="W13" s="73"/>
      <c r="X13" s="74"/>
      <c r="Y13" s="75"/>
      <c r="Z13" s="68"/>
    </row>
    <row r="14" spans="1:29" ht="12" x14ac:dyDescent="0.2">
      <c r="C14" s="46"/>
      <c r="D14" s="47"/>
      <c r="E14" s="47"/>
      <c r="F14" s="47"/>
      <c r="G14" s="81" t="s">
        <v>10</v>
      </c>
      <c r="H14" s="76"/>
      <c r="I14" s="82">
        <v>24.3</v>
      </c>
      <c r="J14" s="82"/>
      <c r="K14" s="83"/>
      <c r="L14" s="83"/>
      <c r="M14" s="84"/>
      <c r="N14" s="84"/>
      <c r="O14" s="83"/>
      <c r="P14" s="84"/>
      <c r="Q14" s="83"/>
      <c r="R14" s="83"/>
      <c r="S14" s="77"/>
      <c r="T14" s="52" t="s">
        <v>390</v>
      </c>
      <c r="U14" s="53" t="s">
        <v>410</v>
      </c>
      <c r="V14" s="43">
        <f>COUNT(I13:R16)</f>
        <v>4</v>
      </c>
      <c r="W14" s="85">
        <f>MIN(I13:R16)</f>
        <v>18.5</v>
      </c>
      <c r="X14" s="42" t="s">
        <v>411</v>
      </c>
      <c r="Y14" s="86">
        <f>MAX(I13:R16)</f>
        <v>24.3</v>
      </c>
      <c r="Z14" s="83">
        <f>AVERAGE(I13:R16)</f>
        <v>21.725000000000001</v>
      </c>
      <c r="AB14" s="87"/>
      <c r="AC14" s="87"/>
    </row>
    <row r="15" spans="1:29" ht="12" x14ac:dyDescent="0.2">
      <c r="C15" s="46"/>
      <c r="D15" s="47"/>
      <c r="E15" s="47"/>
      <c r="F15" s="47"/>
      <c r="G15" s="81"/>
      <c r="H15" s="76"/>
      <c r="I15" s="82">
        <v>21.6</v>
      </c>
      <c r="J15" s="82"/>
      <c r="K15" s="83"/>
      <c r="L15" s="83"/>
      <c r="M15" s="84"/>
      <c r="N15" s="84"/>
      <c r="O15" s="83"/>
      <c r="P15" s="84"/>
      <c r="Q15" s="83"/>
      <c r="R15" s="83"/>
      <c r="S15" s="77"/>
      <c r="T15" s="52"/>
      <c r="U15" s="53"/>
      <c r="V15" s="43"/>
      <c r="W15" s="41"/>
      <c r="X15" s="42"/>
      <c r="Y15" s="44"/>
      <c r="Z15" s="45"/>
    </row>
    <row r="16" spans="1:29" ht="12" x14ac:dyDescent="0.2">
      <c r="C16" s="54"/>
      <c r="D16" s="55"/>
      <c r="E16" s="55"/>
      <c r="F16" s="55"/>
      <c r="G16" s="88"/>
      <c r="H16" s="76"/>
      <c r="I16" s="82">
        <v>18.5</v>
      </c>
      <c r="J16" s="82"/>
      <c r="K16" s="83"/>
      <c r="L16" s="83"/>
      <c r="M16" s="84"/>
      <c r="N16" s="84"/>
      <c r="O16" s="83"/>
      <c r="P16" s="84"/>
      <c r="Q16" s="83"/>
      <c r="R16" s="83"/>
      <c r="S16" s="77"/>
      <c r="T16" s="60"/>
      <c r="U16" s="61"/>
      <c r="V16" s="62"/>
      <c r="W16" s="63"/>
      <c r="X16" s="64"/>
      <c r="Y16" s="65"/>
      <c r="Z16" s="66"/>
    </row>
    <row r="17" spans="3:28" ht="13.5" customHeight="1" x14ac:dyDescent="0.2">
      <c r="C17" s="35" t="s">
        <v>11</v>
      </c>
      <c r="D17" s="36"/>
      <c r="E17" s="36"/>
      <c r="F17" s="36"/>
      <c r="H17" s="67"/>
      <c r="I17" s="78">
        <v>22.2</v>
      </c>
      <c r="J17" s="89"/>
      <c r="K17" s="79"/>
      <c r="L17" s="79"/>
      <c r="M17" s="90"/>
      <c r="N17" s="90"/>
      <c r="O17" s="79"/>
      <c r="P17" s="90"/>
      <c r="Q17" s="79"/>
      <c r="R17" s="79"/>
      <c r="S17" s="69"/>
      <c r="T17" s="70"/>
      <c r="U17" s="71"/>
      <c r="V17" s="72"/>
      <c r="W17" s="73"/>
      <c r="X17" s="42"/>
      <c r="Y17" s="75"/>
      <c r="Z17" s="68"/>
    </row>
    <row r="18" spans="3:28" ht="12" x14ac:dyDescent="0.2">
      <c r="C18" s="46"/>
      <c r="D18" s="47"/>
      <c r="E18" s="47"/>
      <c r="F18" s="47"/>
      <c r="G18" s="81" t="s">
        <v>10</v>
      </c>
      <c r="H18" s="76"/>
      <c r="I18" s="82">
        <v>26</v>
      </c>
      <c r="J18" s="91"/>
      <c r="K18" s="83"/>
      <c r="L18" s="83"/>
      <c r="M18" s="92"/>
      <c r="N18" s="92"/>
      <c r="O18" s="83"/>
      <c r="P18" s="92"/>
      <c r="Q18" s="83"/>
      <c r="R18" s="83"/>
      <c r="S18" s="77"/>
      <c r="T18" s="52" t="s">
        <v>390</v>
      </c>
      <c r="U18" s="53" t="s">
        <v>410</v>
      </c>
      <c r="V18" s="43">
        <f>COUNT(I17:R20)</f>
        <v>4</v>
      </c>
      <c r="W18" s="93">
        <f>MIN(I17:R20)</f>
        <v>19.600000000000001</v>
      </c>
      <c r="X18" s="42" t="s">
        <v>411</v>
      </c>
      <c r="Y18" s="86">
        <f>MAX(I17:R20)</f>
        <v>26</v>
      </c>
      <c r="Z18" s="94">
        <f>AVERAGE(I17:R20)</f>
        <v>22.5</v>
      </c>
      <c r="AB18" s="95"/>
    </row>
    <row r="19" spans="3:28" ht="12" x14ac:dyDescent="0.2">
      <c r="C19" s="46"/>
      <c r="D19" s="47"/>
      <c r="E19" s="47"/>
      <c r="F19" s="47"/>
      <c r="G19" s="81"/>
      <c r="H19" s="76"/>
      <c r="I19" s="82">
        <v>22.2</v>
      </c>
      <c r="J19" s="91"/>
      <c r="K19" s="83"/>
      <c r="L19" s="83"/>
      <c r="M19" s="92"/>
      <c r="N19" s="92"/>
      <c r="O19" s="83"/>
      <c r="P19" s="92"/>
      <c r="Q19" s="83"/>
      <c r="R19" s="83"/>
      <c r="S19" s="77"/>
      <c r="T19" s="52"/>
      <c r="U19" s="53"/>
      <c r="V19" s="43"/>
      <c r="W19" s="41"/>
      <c r="X19" s="42"/>
      <c r="Y19" s="44"/>
      <c r="Z19" s="45"/>
    </row>
    <row r="20" spans="3:28" ht="12" x14ac:dyDescent="0.2">
      <c r="C20" s="54"/>
      <c r="D20" s="55"/>
      <c r="E20" s="55"/>
      <c r="F20" s="55"/>
      <c r="G20" s="88"/>
      <c r="H20" s="76"/>
      <c r="I20" s="82">
        <v>19.600000000000001</v>
      </c>
      <c r="J20" s="91"/>
      <c r="K20" s="83"/>
      <c r="L20" s="83"/>
      <c r="M20" s="92"/>
      <c r="N20" s="92"/>
      <c r="O20" s="83"/>
      <c r="P20" s="92"/>
      <c r="Q20" s="83"/>
      <c r="R20" s="83"/>
      <c r="S20" s="77"/>
      <c r="T20" s="60"/>
      <c r="U20" s="61"/>
      <c r="V20" s="62"/>
      <c r="W20" s="63"/>
      <c r="X20" s="64"/>
      <c r="Y20" s="65"/>
      <c r="Z20" s="66"/>
    </row>
    <row r="21" spans="3:28" ht="13.5" customHeight="1" x14ac:dyDescent="0.2">
      <c r="C21" s="35" t="s">
        <v>12</v>
      </c>
      <c r="D21" s="36"/>
      <c r="E21" s="36"/>
      <c r="F21" s="36"/>
      <c r="H21" s="67"/>
      <c r="I21" s="96">
        <v>0.21</v>
      </c>
      <c r="J21" s="67"/>
      <c r="K21" s="97"/>
      <c r="L21" s="97"/>
      <c r="M21" s="69"/>
      <c r="N21" s="69"/>
      <c r="O21" s="97"/>
      <c r="P21" s="69"/>
      <c r="Q21" s="97"/>
      <c r="R21" s="97"/>
      <c r="S21" s="69"/>
      <c r="T21" s="70"/>
      <c r="U21" s="71"/>
      <c r="V21" s="72"/>
      <c r="W21" s="73"/>
      <c r="X21" s="74"/>
      <c r="Y21" s="75"/>
      <c r="Z21" s="68"/>
    </row>
    <row r="22" spans="3:28" ht="12" x14ac:dyDescent="0.2">
      <c r="C22" s="46"/>
      <c r="D22" s="47"/>
      <c r="E22" s="47"/>
      <c r="F22" s="47"/>
      <c r="G22" s="81" t="s">
        <v>13</v>
      </c>
      <c r="H22" s="76"/>
      <c r="I22" s="98">
        <v>0.21</v>
      </c>
      <c r="J22" s="76"/>
      <c r="K22" s="99"/>
      <c r="L22" s="99"/>
      <c r="M22" s="77"/>
      <c r="N22" s="77"/>
      <c r="O22" s="99"/>
      <c r="P22" s="77"/>
      <c r="Q22" s="99"/>
      <c r="R22" s="99"/>
      <c r="S22" s="77"/>
      <c r="T22" s="52" t="s">
        <v>390</v>
      </c>
      <c r="U22" s="53" t="s">
        <v>410</v>
      </c>
      <c r="V22" s="43">
        <f>COUNT(I21:R24)</f>
        <v>4</v>
      </c>
      <c r="W22" s="100">
        <f>MIN(I21:R24)</f>
        <v>0.15</v>
      </c>
      <c r="X22" s="42" t="s">
        <v>411</v>
      </c>
      <c r="Y22" s="101">
        <f>MAX(I21:R24)</f>
        <v>0.21</v>
      </c>
      <c r="Z22" s="99">
        <f>AVERAGE(I21:R24)</f>
        <v>0.1825</v>
      </c>
    </row>
    <row r="23" spans="3:28" ht="12" x14ac:dyDescent="0.2">
      <c r="C23" s="46"/>
      <c r="D23" s="47"/>
      <c r="E23" s="47"/>
      <c r="F23" s="47"/>
      <c r="G23" s="81"/>
      <c r="H23" s="76"/>
      <c r="I23" s="98">
        <v>0.16</v>
      </c>
      <c r="J23" s="76"/>
      <c r="K23" s="99"/>
      <c r="L23" s="99"/>
      <c r="M23" s="77"/>
      <c r="N23" s="77"/>
      <c r="O23" s="99"/>
      <c r="P23" s="77"/>
      <c r="Q23" s="99"/>
      <c r="R23" s="99"/>
      <c r="S23" s="77"/>
      <c r="T23" s="52"/>
      <c r="U23" s="53"/>
      <c r="V23" s="43"/>
      <c r="W23" s="41"/>
      <c r="X23" s="42"/>
      <c r="Y23" s="44"/>
      <c r="Z23" s="45"/>
    </row>
    <row r="24" spans="3:28" ht="12" x14ac:dyDescent="0.2">
      <c r="C24" s="54"/>
      <c r="D24" s="55"/>
      <c r="E24" s="55"/>
      <c r="F24" s="55"/>
      <c r="G24" s="88"/>
      <c r="H24" s="76"/>
      <c r="I24" s="98">
        <v>0.15</v>
      </c>
      <c r="J24" s="76"/>
      <c r="K24" s="83"/>
      <c r="L24" s="99"/>
      <c r="M24" s="77"/>
      <c r="N24" s="77"/>
      <c r="O24" s="99"/>
      <c r="P24" s="77"/>
      <c r="Q24" s="99"/>
      <c r="R24" s="99"/>
      <c r="S24" s="77"/>
      <c r="T24" s="60"/>
      <c r="U24" s="61"/>
      <c r="V24" s="62"/>
      <c r="W24" s="63"/>
      <c r="X24" s="64"/>
      <c r="Y24" s="65"/>
      <c r="Z24" s="66"/>
    </row>
    <row r="25" spans="3:28" ht="13.5" customHeight="1" x14ac:dyDescent="0.2">
      <c r="C25" s="35" t="s">
        <v>14</v>
      </c>
      <c r="D25" s="36"/>
      <c r="E25" s="36"/>
      <c r="F25" s="36"/>
      <c r="G25" s="102"/>
      <c r="H25" s="67"/>
      <c r="I25" s="103">
        <v>30</v>
      </c>
      <c r="J25" s="67"/>
      <c r="K25" s="103"/>
      <c r="L25" s="103"/>
      <c r="M25" s="69"/>
      <c r="N25" s="69"/>
      <c r="O25" s="103"/>
      <c r="P25" s="69"/>
      <c r="Q25" s="103"/>
      <c r="R25" s="103"/>
      <c r="S25" s="69"/>
      <c r="T25" s="70"/>
      <c r="U25" s="71"/>
      <c r="V25" s="72"/>
      <c r="W25" s="73"/>
      <c r="X25" s="74"/>
      <c r="Y25" s="75"/>
      <c r="Z25" s="68"/>
    </row>
    <row r="26" spans="3:28" ht="13.5" customHeight="1" x14ac:dyDescent="0.2">
      <c r="C26" s="46"/>
      <c r="D26" s="47"/>
      <c r="E26" s="47"/>
      <c r="F26" s="47"/>
      <c r="G26" s="81" t="s">
        <v>145</v>
      </c>
      <c r="H26" s="76"/>
      <c r="I26" s="422">
        <v>15</v>
      </c>
      <c r="J26" s="76"/>
      <c r="K26" s="104"/>
      <c r="L26" s="104"/>
      <c r="M26" s="77"/>
      <c r="N26" s="77"/>
      <c r="O26" s="105"/>
      <c r="P26" s="77"/>
      <c r="Q26" s="104"/>
      <c r="R26" s="104"/>
      <c r="S26" s="77"/>
      <c r="T26" s="52" t="s">
        <v>390</v>
      </c>
      <c r="U26" s="53" t="s">
        <v>410</v>
      </c>
      <c r="V26" s="43">
        <f>COUNT(I25:R28)</f>
        <v>4</v>
      </c>
      <c r="W26" s="106">
        <f>MIN(I25:R28)</f>
        <v>15</v>
      </c>
      <c r="X26" s="42" t="s">
        <v>411</v>
      </c>
      <c r="Y26" s="107">
        <f>MAX(I25:R28)</f>
        <v>30</v>
      </c>
      <c r="Z26" s="105">
        <f>AVERAGE(I25:R28)</f>
        <v>26.25</v>
      </c>
    </row>
    <row r="27" spans="3:28" ht="13.5" customHeight="1" x14ac:dyDescent="0.2">
      <c r="C27" s="46"/>
      <c r="D27" s="47"/>
      <c r="E27" s="47"/>
      <c r="F27" s="47"/>
      <c r="G27" s="81"/>
      <c r="H27" s="76"/>
      <c r="I27" s="104">
        <v>30</v>
      </c>
      <c r="J27" s="76"/>
      <c r="K27" s="104"/>
      <c r="L27" s="104"/>
      <c r="M27" s="77"/>
      <c r="N27" s="77"/>
      <c r="O27" s="104"/>
      <c r="P27" s="77"/>
      <c r="Q27" s="104"/>
      <c r="R27" s="104"/>
      <c r="S27" s="77"/>
      <c r="T27" s="52"/>
      <c r="U27" s="53"/>
      <c r="V27" s="43"/>
      <c r="W27" s="41"/>
      <c r="X27" s="42"/>
      <c r="Y27" s="44"/>
      <c r="Z27" s="45"/>
    </row>
    <row r="28" spans="3:28" ht="13.5" customHeight="1" x14ac:dyDescent="0.2">
      <c r="C28" s="54"/>
      <c r="D28" s="55"/>
      <c r="E28" s="55"/>
      <c r="F28" s="55"/>
      <c r="G28" s="88"/>
      <c r="H28" s="108"/>
      <c r="I28" s="109">
        <v>30</v>
      </c>
      <c r="J28" s="108"/>
      <c r="K28" s="110"/>
      <c r="L28" s="109"/>
      <c r="M28" s="111"/>
      <c r="N28" s="111"/>
      <c r="O28" s="109"/>
      <c r="P28" s="111"/>
      <c r="Q28" s="109"/>
      <c r="R28" s="109"/>
      <c r="S28" s="111"/>
      <c r="T28" s="60"/>
      <c r="U28" s="61"/>
      <c r="V28" s="62"/>
      <c r="W28" s="63"/>
      <c r="X28" s="64"/>
      <c r="Y28" s="65"/>
      <c r="Z28" s="66"/>
    </row>
    <row r="29" spans="3:28" ht="13.5" customHeight="1" x14ac:dyDescent="0.2">
      <c r="C29" s="35" t="s">
        <v>15</v>
      </c>
      <c r="D29" s="36"/>
      <c r="E29" s="36"/>
      <c r="F29" s="36"/>
      <c r="G29" s="102"/>
      <c r="H29" s="67"/>
      <c r="I29" s="67" t="s">
        <v>417</v>
      </c>
      <c r="J29" s="67"/>
      <c r="K29" s="68"/>
      <c r="L29" s="68"/>
      <c r="M29" s="69"/>
      <c r="N29" s="69"/>
      <c r="O29" s="68"/>
      <c r="P29" s="69"/>
      <c r="Q29" s="68"/>
      <c r="R29" s="68"/>
      <c r="S29" s="69"/>
      <c r="T29" s="70"/>
      <c r="U29" s="71"/>
      <c r="V29" s="72"/>
      <c r="W29" s="73"/>
      <c r="X29" s="74"/>
      <c r="Y29" s="75"/>
      <c r="Z29" s="68"/>
    </row>
    <row r="30" spans="3:28" ht="13.5" customHeight="1" x14ac:dyDescent="0.2">
      <c r="C30" s="46"/>
      <c r="D30" s="47"/>
      <c r="E30" s="47"/>
      <c r="F30" s="47"/>
      <c r="G30" s="81"/>
      <c r="H30" s="76"/>
      <c r="I30" s="76" t="s">
        <v>417</v>
      </c>
      <c r="J30" s="76"/>
      <c r="K30" s="45"/>
      <c r="L30" s="45"/>
      <c r="M30" s="77"/>
      <c r="N30" s="77"/>
      <c r="O30" s="45"/>
      <c r="P30" s="77"/>
      <c r="Q30" s="45"/>
      <c r="R30" s="45"/>
      <c r="S30" s="77"/>
      <c r="T30" s="52"/>
      <c r="U30" s="53"/>
      <c r="V30" s="43"/>
      <c r="W30" s="41"/>
      <c r="X30" s="42"/>
      <c r="Y30" s="44"/>
      <c r="Z30" s="45"/>
    </row>
    <row r="31" spans="3:28" ht="13.5" customHeight="1" x14ac:dyDescent="0.2">
      <c r="C31" s="46"/>
      <c r="D31" s="47"/>
      <c r="E31" s="47"/>
      <c r="F31" s="47"/>
      <c r="G31" s="81"/>
      <c r="H31" s="76"/>
      <c r="I31" s="76" t="s">
        <v>417</v>
      </c>
      <c r="J31" s="76"/>
      <c r="K31" s="45"/>
      <c r="L31" s="45"/>
      <c r="M31" s="77"/>
      <c r="N31" s="77"/>
      <c r="O31" s="45"/>
      <c r="P31" s="77"/>
      <c r="Q31" s="45"/>
      <c r="R31" s="45"/>
      <c r="S31" s="77"/>
      <c r="T31" s="52"/>
      <c r="U31" s="53"/>
      <c r="V31" s="43"/>
      <c r="W31" s="41"/>
      <c r="X31" s="42"/>
      <c r="Y31" s="44"/>
      <c r="Z31" s="45"/>
    </row>
    <row r="32" spans="3:28" ht="13.5" customHeight="1" x14ac:dyDescent="0.2">
      <c r="C32" s="54"/>
      <c r="D32" s="55"/>
      <c r="E32" s="55"/>
      <c r="F32" s="55"/>
      <c r="G32" s="88"/>
      <c r="H32" s="108"/>
      <c r="I32" s="108" t="s">
        <v>417</v>
      </c>
      <c r="J32" s="108"/>
      <c r="K32" s="66"/>
      <c r="L32" s="66"/>
      <c r="M32" s="111"/>
      <c r="N32" s="111"/>
      <c r="O32" s="66"/>
      <c r="P32" s="111"/>
      <c r="Q32" s="66"/>
      <c r="R32" s="66"/>
      <c r="S32" s="111"/>
      <c r="T32" s="60"/>
      <c r="U32" s="61"/>
      <c r="V32" s="62"/>
      <c r="W32" s="63"/>
      <c r="X32" s="64"/>
      <c r="Y32" s="65"/>
      <c r="Z32" s="66"/>
    </row>
    <row r="33" spans="2:30" ht="13.5" customHeight="1" x14ac:dyDescent="0.2">
      <c r="C33" s="35" t="s">
        <v>16</v>
      </c>
      <c r="D33" s="36"/>
      <c r="E33" s="36"/>
      <c r="F33" s="36"/>
      <c r="G33" s="102"/>
      <c r="H33" s="67"/>
      <c r="I33" s="67" t="s">
        <v>418</v>
      </c>
      <c r="J33" s="67"/>
      <c r="K33" s="68"/>
      <c r="L33" s="68"/>
      <c r="M33" s="69"/>
      <c r="N33" s="69"/>
      <c r="O33" s="68"/>
      <c r="P33" s="69"/>
      <c r="Q33" s="68"/>
      <c r="R33" s="68"/>
      <c r="S33" s="69"/>
      <c r="T33" s="70"/>
      <c r="U33" s="71"/>
      <c r="V33" s="72"/>
      <c r="W33" s="73"/>
      <c r="X33" s="74"/>
      <c r="Y33" s="75"/>
      <c r="Z33" s="68"/>
    </row>
    <row r="34" spans="2:30" ht="13.5" customHeight="1" x14ac:dyDescent="0.2">
      <c r="C34" s="46"/>
      <c r="D34" s="47"/>
      <c r="E34" s="47"/>
      <c r="F34" s="47"/>
      <c r="G34" s="81"/>
      <c r="H34" s="76"/>
      <c r="I34" s="76" t="s">
        <v>419</v>
      </c>
      <c r="J34" s="76"/>
      <c r="K34" s="45"/>
      <c r="L34" s="45"/>
      <c r="M34" s="77"/>
      <c r="N34" s="77"/>
      <c r="O34" s="45"/>
      <c r="P34" s="77"/>
      <c r="Q34" s="45"/>
      <c r="R34" s="45"/>
      <c r="S34" s="77"/>
      <c r="T34" s="52"/>
      <c r="U34" s="53"/>
      <c r="V34" s="43"/>
      <c r="W34" s="41"/>
      <c r="X34" s="42"/>
      <c r="Y34" s="44"/>
      <c r="Z34" s="45"/>
    </row>
    <row r="35" spans="2:30" ht="13.5" customHeight="1" x14ac:dyDescent="0.2">
      <c r="C35" s="46"/>
      <c r="D35" s="47"/>
      <c r="E35" s="47"/>
      <c r="F35" s="47"/>
      <c r="G35" s="81"/>
      <c r="H35" s="76"/>
      <c r="I35" s="76" t="s">
        <v>418</v>
      </c>
      <c r="J35" s="76"/>
      <c r="K35" s="45"/>
      <c r="L35" s="45"/>
      <c r="M35" s="77"/>
      <c r="N35" s="77"/>
      <c r="O35" s="45"/>
      <c r="P35" s="77"/>
      <c r="Q35" s="45"/>
      <c r="R35" s="45"/>
      <c r="S35" s="77"/>
      <c r="T35" s="52"/>
      <c r="U35" s="53"/>
      <c r="V35" s="43"/>
      <c r="W35" s="41"/>
      <c r="X35" s="42"/>
      <c r="Y35" s="44"/>
      <c r="Z35" s="45"/>
    </row>
    <row r="36" spans="2:30" ht="13.5" customHeight="1" x14ac:dyDescent="0.2">
      <c r="C36" s="54"/>
      <c r="D36" s="55"/>
      <c r="E36" s="55"/>
      <c r="F36" s="55"/>
      <c r="G36" s="88"/>
      <c r="H36" s="108"/>
      <c r="I36" s="108" t="s">
        <v>418</v>
      </c>
      <c r="J36" s="108"/>
      <c r="K36" s="66"/>
      <c r="L36" s="66"/>
      <c r="M36" s="111"/>
      <c r="N36" s="111"/>
      <c r="O36" s="66"/>
      <c r="P36" s="111"/>
      <c r="Q36" s="66"/>
      <c r="R36" s="66"/>
      <c r="S36" s="111"/>
      <c r="T36" s="60"/>
      <c r="U36" s="61"/>
      <c r="V36" s="62"/>
      <c r="W36" s="63"/>
      <c r="X36" s="64"/>
      <c r="Y36" s="65"/>
      <c r="Z36" s="66"/>
    </row>
    <row r="37" spans="2:30" ht="12" customHeight="1" x14ac:dyDescent="0.2">
      <c r="C37" s="112" t="s">
        <v>17</v>
      </c>
      <c r="D37" s="35" t="s">
        <v>18</v>
      </c>
      <c r="E37" s="36"/>
      <c r="F37" s="36"/>
      <c r="H37" s="67"/>
      <c r="I37" s="113">
        <v>6.9</v>
      </c>
      <c r="J37" s="67"/>
      <c r="K37" s="114"/>
      <c r="L37" s="114"/>
      <c r="M37" s="69"/>
      <c r="N37" s="69"/>
      <c r="O37" s="114"/>
      <c r="P37" s="69"/>
      <c r="Q37" s="114"/>
      <c r="R37" s="114"/>
      <c r="S37" s="69"/>
      <c r="T37" s="70"/>
      <c r="U37" s="71" t="s">
        <v>401</v>
      </c>
      <c r="V37" s="72"/>
      <c r="W37" s="73"/>
      <c r="X37" s="74"/>
      <c r="Y37" s="75"/>
      <c r="Z37" s="68"/>
    </row>
    <row r="38" spans="2:30" ht="12" x14ac:dyDescent="0.2">
      <c r="C38" s="115"/>
      <c r="D38" s="46"/>
      <c r="E38" s="47"/>
      <c r="F38" s="47"/>
      <c r="G38" s="81" t="s">
        <v>19</v>
      </c>
      <c r="H38" s="76"/>
      <c r="I38" s="116">
        <v>7.1</v>
      </c>
      <c r="J38" s="76"/>
      <c r="K38" s="94"/>
      <c r="L38" s="94"/>
      <c r="M38" s="77"/>
      <c r="N38" s="77"/>
      <c r="O38" s="94"/>
      <c r="P38" s="77"/>
      <c r="Q38" s="94"/>
      <c r="R38" s="94"/>
      <c r="S38" s="77"/>
      <c r="T38" s="117">
        <f>COUNTIF(I37:R40,"&gt;8.5")</f>
        <v>0</v>
      </c>
      <c r="U38" s="53" t="s">
        <v>409</v>
      </c>
      <c r="V38" s="43">
        <f>COUNT(I37:R40)</f>
        <v>4</v>
      </c>
      <c r="W38" s="93">
        <f>MIN(I37:R40)</f>
        <v>6.9</v>
      </c>
      <c r="X38" s="42" t="s">
        <v>411</v>
      </c>
      <c r="Y38" s="86">
        <f>MAX(I37:R40)</f>
        <v>7.1</v>
      </c>
      <c r="Z38" s="118">
        <f>AVERAGE(I37:R40)</f>
        <v>7.0500000000000007</v>
      </c>
    </row>
    <row r="39" spans="2:30" ht="12" x14ac:dyDescent="0.2">
      <c r="C39" s="115"/>
      <c r="D39" s="46"/>
      <c r="E39" s="47"/>
      <c r="F39" s="47"/>
      <c r="G39" s="81"/>
      <c r="H39" s="76"/>
      <c r="I39" s="116">
        <v>7.1</v>
      </c>
      <c r="J39" s="76"/>
      <c r="K39" s="94"/>
      <c r="L39" s="94"/>
      <c r="M39" s="77"/>
      <c r="N39" s="77"/>
      <c r="O39" s="94"/>
      <c r="P39" s="77"/>
      <c r="Q39" s="94"/>
      <c r="R39" s="94"/>
      <c r="S39" s="77"/>
      <c r="T39" s="52"/>
      <c r="U39" s="53" t="s">
        <v>401</v>
      </c>
      <c r="V39" s="43"/>
      <c r="W39" s="41"/>
      <c r="X39" s="42"/>
      <c r="Y39" s="44"/>
      <c r="Z39" s="45"/>
    </row>
    <row r="40" spans="2:30" ht="12" x14ac:dyDescent="0.2">
      <c r="C40" s="115"/>
      <c r="D40" s="119"/>
      <c r="E40" s="120"/>
      <c r="F40" s="120"/>
      <c r="G40" s="121"/>
      <c r="H40" s="122"/>
      <c r="I40" s="123">
        <v>7.1</v>
      </c>
      <c r="J40" s="122"/>
      <c r="K40" s="124"/>
      <c r="L40" s="124"/>
      <c r="M40" s="125"/>
      <c r="N40" s="125"/>
      <c r="O40" s="124"/>
      <c r="P40" s="125"/>
      <c r="Q40" s="124"/>
      <c r="R40" s="124"/>
      <c r="S40" s="125"/>
      <c r="T40" s="52"/>
      <c r="U40" s="53" t="s">
        <v>401</v>
      </c>
      <c r="V40" s="43"/>
      <c r="W40" s="126"/>
      <c r="X40" s="127"/>
      <c r="Y40" s="128"/>
      <c r="Z40" s="129"/>
    </row>
    <row r="41" spans="2:30" ht="12" x14ac:dyDescent="0.2">
      <c r="B41" s="2">
        <v>10</v>
      </c>
      <c r="C41" s="115"/>
      <c r="D41" s="46" t="s">
        <v>20</v>
      </c>
      <c r="E41" s="130"/>
      <c r="F41" s="130"/>
      <c r="G41" s="81" t="s">
        <v>21</v>
      </c>
      <c r="H41" s="76"/>
      <c r="I41" s="131">
        <v>9.6</v>
      </c>
      <c r="J41" s="76"/>
      <c r="K41" s="83"/>
      <c r="L41" s="83"/>
      <c r="M41" s="77"/>
      <c r="N41" s="77"/>
      <c r="O41" s="132"/>
      <c r="P41" s="77"/>
      <c r="Q41" s="132"/>
      <c r="R41" s="132"/>
      <c r="S41" s="77"/>
      <c r="T41" s="133">
        <f>COUNTIF(I41:R41,"&lt;5")</f>
        <v>0</v>
      </c>
      <c r="U41" s="134" t="s">
        <v>409</v>
      </c>
      <c r="V41" s="135">
        <f>COUNT(I41:R41)</f>
        <v>1</v>
      </c>
      <c r="W41" s="136">
        <f>MIN(I41:R41)</f>
        <v>9.6</v>
      </c>
      <c r="X41" s="134" t="s">
        <v>411</v>
      </c>
      <c r="Y41" s="137">
        <f>MAX(I41:R41)</f>
        <v>9.6</v>
      </c>
      <c r="Z41" s="116">
        <f>AVERAGE(I41:R41)</f>
        <v>9.6</v>
      </c>
      <c r="AB41" s="87"/>
      <c r="AC41" s="20"/>
    </row>
    <row r="42" spans="2:30" ht="12" x14ac:dyDescent="0.2">
      <c r="B42" s="2">
        <v>11</v>
      </c>
      <c r="C42" s="115"/>
      <c r="D42" s="46" t="s">
        <v>22</v>
      </c>
      <c r="E42" s="130"/>
      <c r="F42" s="130"/>
      <c r="G42" s="81" t="s">
        <v>21</v>
      </c>
      <c r="H42" s="76"/>
      <c r="I42" s="82">
        <v>2.4</v>
      </c>
      <c r="J42" s="76"/>
      <c r="K42" s="83"/>
      <c r="L42" s="83"/>
      <c r="M42" s="77"/>
      <c r="N42" s="77"/>
      <c r="O42" s="83"/>
      <c r="P42" s="77"/>
      <c r="Q42" s="83"/>
      <c r="R42" s="83"/>
      <c r="S42" s="77"/>
      <c r="T42" s="52">
        <f>COUNTIF(I42:R42,"&gt;5")</f>
        <v>0</v>
      </c>
      <c r="U42" s="53" t="s">
        <v>409</v>
      </c>
      <c r="V42" s="43">
        <f>COUNT(I42:R42)</f>
        <v>1</v>
      </c>
      <c r="W42" s="136">
        <f>MIN(I42:R42)</f>
        <v>2.4</v>
      </c>
      <c r="X42" s="42" t="s">
        <v>411</v>
      </c>
      <c r="Y42" s="137">
        <f>MAX(I42:R42)</f>
        <v>2.4</v>
      </c>
      <c r="Z42" s="116">
        <f>AVERAGE(I42:R42)</f>
        <v>2.4</v>
      </c>
    </row>
    <row r="43" spans="2:30" ht="12" x14ac:dyDescent="0.2">
      <c r="B43" s="2">
        <v>12</v>
      </c>
      <c r="C43" s="115"/>
      <c r="D43" s="46" t="s">
        <v>23</v>
      </c>
      <c r="E43" s="130"/>
      <c r="F43" s="130"/>
      <c r="G43" s="81" t="s">
        <v>21</v>
      </c>
      <c r="H43" s="76"/>
      <c r="I43" s="82">
        <v>7.1</v>
      </c>
      <c r="J43" s="76"/>
      <c r="K43" s="83"/>
      <c r="L43" s="83"/>
      <c r="M43" s="77"/>
      <c r="N43" s="77"/>
      <c r="O43" s="83"/>
      <c r="P43" s="77"/>
      <c r="Q43" s="83"/>
      <c r="R43" s="83"/>
      <c r="S43" s="77"/>
      <c r="T43" s="52" t="s">
        <v>140</v>
      </c>
      <c r="U43" s="53" t="s">
        <v>409</v>
      </c>
      <c r="V43" s="43">
        <f>COUNT(I43:R43)</f>
        <v>1</v>
      </c>
      <c r="W43" s="136">
        <f t="shared" ref="W43:W44" si="0">MIN(I43:R43)</f>
        <v>7.1</v>
      </c>
      <c r="X43" s="42" t="s">
        <v>411</v>
      </c>
      <c r="Y43" s="137">
        <f t="shared" ref="Y43:Y44" si="1">MAX(I43:R43)</f>
        <v>7.1</v>
      </c>
      <c r="Z43" s="116">
        <f t="shared" ref="Z43:Z44" si="2">AVERAGE(I43:R43)</f>
        <v>7.1</v>
      </c>
    </row>
    <row r="44" spans="2:30" ht="12" x14ac:dyDescent="0.2">
      <c r="B44" s="2">
        <v>13</v>
      </c>
      <c r="C44" s="115"/>
      <c r="D44" s="119" t="s">
        <v>24</v>
      </c>
      <c r="E44" s="138"/>
      <c r="F44" s="138"/>
      <c r="G44" s="121" t="s">
        <v>21</v>
      </c>
      <c r="H44" s="122"/>
      <c r="I44" s="139">
        <v>26</v>
      </c>
      <c r="J44" s="122"/>
      <c r="K44" s="140"/>
      <c r="L44" s="140"/>
      <c r="M44" s="125"/>
      <c r="N44" s="125"/>
      <c r="O44" s="140"/>
      <c r="P44" s="125"/>
      <c r="Q44" s="140"/>
      <c r="R44" s="140"/>
      <c r="S44" s="125"/>
      <c r="T44" s="52">
        <f>COUNTIF(I44:R44,"&gt;50")</f>
        <v>0</v>
      </c>
      <c r="U44" s="53" t="s">
        <v>409</v>
      </c>
      <c r="V44" s="43">
        <f>COUNT(I44:R44)</f>
        <v>1</v>
      </c>
      <c r="W44" s="141">
        <f t="shared" si="0"/>
        <v>26</v>
      </c>
      <c r="X44" s="127" t="s">
        <v>411</v>
      </c>
      <c r="Y44" s="142">
        <f t="shared" si="1"/>
        <v>26</v>
      </c>
      <c r="Z44" s="143">
        <f t="shared" si="2"/>
        <v>26</v>
      </c>
    </row>
    <row r="45" spans="2:30" ht="16.5" customHeight="1" x14ac:dyDescent="0.2">
      <c r="B45" s="2">
        <v>14</v>
      </c>
      <c r="C45" s="115"/>
      <c r="D45" s="46" t="s">
        <v>25</v>
      </c>
      <c r="E45" s="130"/>
      <c r="F45" s="47" t="s">
        <v>26</v>
      </c>
      <c r="G45" s="48"/>
      <c r="H45" s="76"/>
      <c r="I45" s="82"/>
      <c r="J45" s="76"/>
      <c r="K45" s="83"/>
      <c r="L45" s="83"/>
      <c r="M45" s="77"/>
      <c r="N45" s="77"/>
      <c r="O45" s="83"/>
      <c r="P45" s="77"/>
      <c r="Q45" s="83"/>
      <c r="R45" s="83"/>
      <c r="S45" s="77"/>
      <c r="T45" s="133"/>
      <c r="U45" s="134" t="s">
        <v>401</v>
      </c>
      <c r="V45" s="135" t="s">
        <v>401</v>
      </c>
      <c r="W45" s="41"/>
      <c r="X45" s="42"/>
      <c r="Y45" s="44"/>
      <c r="Z45" s="45"/>
    </row>
    <row r="46" spans="2:30" ht="12.75" customHeight="1" x14ac:dyDescent="0.2">
      <c r="B46" s="2">
        <v>15</v>
      </c>
      <c r="C46" s="115"/>
      <c r="D46" s="46" t="s">
        <v>27</v>
      </c>
      <c r="E46" s="130"/>
      <c r="F46" s="130"/>
      <c r="G46" s="81" t="s">
        <v>21</v>
      </c>
      <c r="H46" s="76"/>
      <c r="I46" s="144">
        <v>3.3</v>
      </c>
      <c r="J46" s="76"/>
      <c r="K46" s="83"/>
      <c r="L46" s="94"/>
      <c r="M46" s="145"/>
      <c r="N46" s="145"/>
      <c r="O46" s="94"/>
      <c r="P46" s="77"/>
      <c r="Q46" s="83"/>
      <c r="R46" s="83"/>
      <c r="S46" s="77"/>
      <c r="T46" s="52" t="s">
        <v>140</v>
      </c>
      <c r="U46" s="53" t="s">
        <v>409</v>
      </c>
      <c r="V46" s="43">
        <f t="shared" ref="V46:V56" si="3">COUNT(I46:R46)</f>
        <v>1</v>
      </c>
      <c r="W46" s="146">
        <f t="shared" ref="W46:W47" si="4">MIN(I46:R46)</f>
        <v>3.3</v>
      </c>
      <c r="X46" s="147" t="s">
        <v>411</v>
      </c>
      <c r="Y46" s="148">
        <f t="shared" ref="Y46:Y47" si="5">MAX(I46:R46)</f>
        <v>3.3</v>
      </c>
      <c r="Z46" s="82">
        <f t="shared" ref="Z46:Z47" si="6">AVERAGE(I46:R46)</f>
        <v>3.3</v>
      </c>
      <c r="AB46" s="95"/>
    </row>
    <row r="47" spans="2:30" ht="12.75" customHeight="1" x14ac:dyDescent="0.2">
      <c r="B47" s="2">
        <v>16</v>
      </c>
      <c r="C47" s="115"/>
      <c r="D47" s="46" t="s">
        <v>28</v>
      </c>
      <c r="E47" s="130"/>
      <c r="F47" s="130"/>
      <c r="G47" s="81" t="s">
        <v>21</v>
      </c>
      <c r="H47" s="76"/>
      <c r="I47" s="98">
        <v>0.52</v>
      </c>
      <c r="J47" s="149"/>
      <c r="K47" s="99"/>
      <c r="L47" s="99"/>
      <c r="M47" s="150"/>
      <c r="N47" s="150"/>
      <c r="O47" s="99"/>
      <c r="P47" s="77"/>
      <c r="Q47" s="99"/>
      <c r="R47" s="99"/>
      <c r="S47" s="77"/>
      <c r="T47" s="52" t="s">
        <v>140</v>
      </c>
      <c r="U47" s="53" t="s">
        <v>409</v>
      </c>
      <c r="V47" s="43">
        <f t="shared" si="3"/>
        <v>1</v>
      </c>
      <c r="W47" s="151">
        <f t="shared" si="4"/>
        <v>0.52</v>
      </c>
      <c r="X47" s="42" t="s">
        <v>411</v>
      </c>
      <c r="Y47" s="152">
        <f t="shared" si="5"/>
        <v>0.52</v>
      </c>
      <c r="Z47" s="98">
        <f t="shared" si="6"/>
        <v>0.52</v>
      </c>
    </row>
    <row r="48" spans="2:30" ht="12.75" customHeight="1" x14ac:dyDescent="0.2">
      <c r="B48" s="2">
        <v>17</v>
      </c>
      <c r="C48" s="115"/>
      <c r="D48" s="46" t="s">
        <v>123</v>
      </c>
      <c r="E48" s="47"/>
      <c r="F48" s="47"/>
      <c r="G48" s="81" t="s">
        <v>117</v>
      </c>
      <c r="H48" s="76"/>
      <c r="I48" s="82"/>
      <c r="J48" s="76"/>
      <c r="K48" s="153"/>
      <c r="L48" s="154"/>
      <c r="M48" s="77"/>
      <c r="N48" s="77"/>
      <c r="O48" s="45"/>
      <c r="P48" s="77"/>
      <c r="Q48" s="153"/>
      <c r="R48" s="153"/>
      <c r="S48" s="77"/>
      <c r="T48" s="52"/>
      <c r="U48" s="53"/>
      <c r="V48" s="43"/>
      <c r="W48" s="155"/>
      <c r="X48" s="156"/>
      <c r="Y48" s="157"/>
      <c r="Z48" s="158"/>
      <c r="AD48" s="159"/>
    </row>
    <row r="49" spans="2:30" ht="12.75" customHeight="1" x14ac:dyDescent="0.15">
      <c r="B49" s="2">
        <v>18</v>
      </c>
      <c r="C49" s="115"/>
      <c r="D49" s="160" t="s">
        <v>141</v>
      </c>
      <c r="E49" s="161"/>
      <c r="F49" s="161"/>
      <c r="G49" s="162" t="s">
        <v>142</v>
      </c>
      <c r="H49" s="163"/>
      <c r="I49" s="164"/>
      <c r="J49" s="163"/>
      <c r="K49" s="165"/>
      <c r="L49" s="166"/>
      <c r="M49" s="167"/>
      <c r="N49" s="167"/>
      <c r="O49" s="166"/>
      <c r="P49" s="168"/>
      <c r="Q49" s="165"/>
      <c r="R49" s="166"/>
      <c r="S49" s="168"/>
      <c r="T49" s="133"/>
      <c r="U49" s="134"/>
      <c r="V49" s="135"/>
      <c r="W49" s="169"/>
      <c r="X49" s="170"/>
      <c r="Y49" s="171"/>
      <c r="Z49" s="172"/>
      <c r="AA49" s="173"/>
    </row>
    <row r="50" spans="2:30" ht="12.75" customHeight="1" x14ac:dyDescent="0.15">
      <c r="B50" s="2">
        <v>19</v>
      </c>
      <c r="C50" s="174"/>
      <c r="D50" s="54" t="s">
        <v>144</v>
      </c>
      <c r="E50" s="55"/>
      <c r="F50" s="55"/>
      <c r="G50" s="88" t="s">
        <v>21</v>
      </c>
      <c r="H50" s="108"/>
      <c r="I50" s="175"/>
      <c r="J50" s="108"/>
      <c r="K50" s="176"/>
      <c r="L50" s="177"/>
      <c r="M50" s="178"/>
      <c r="N50" s="178"/>
      <c r="O50" s="177"/>
      <c r="P50" s="111"/>
      <c r="Q50" s="176"/>
      <c r="R50" s="179"/>
      <c r="S50" s="111"/>
      <c r="T50" s="60"/>
      <c r="U50" s="61"/>
      <c r="V50" s="62"/>
      <c r="W50" s="180"/>
      <c r="X50" s="181"/>
      <c r="Y50" s="182"/>
      <c r="Z50" s="183"/>
      <c r="AA50" s="173"/>
      <c r="AD50" s="159"/>
    </row>
    <row r="51" spans="2:30" ht="12" customHeight="1" x14ac:dyDescent="0.2">
      <c r="B51" s="2">
        <v>20</v>
      </c>
      <c r="C51" s="112" t="s">
        <v>29</v>
      </c>
      <c r="D51" s="35" t="s">
        <v>30</v>
      </c>
      <c r="E51" s="184"/>
      <c r="F51" s="184"/>
      <c r="G51" s="102" t="s">
        <v>31</v>
      </c>
      <c r="H51" s="67"/>
      <c r="I51" s="78"/>
      <c r="J51" s="67"/>
      <c r="K51" s="80"/>
      <c r="L51" s="185"/>
      <c r="M51" s="186"/>
      <c r="N51" s="186"/>
      <c r="O51" s="185"/>
      <c r="P51" s="69"/>
      <c r="Q51" s="68"/>
      <c r="R51" s="185"/>
      <c r="S51" s="69"/>
      <c r="T51" s="70"/>
      <c r="U51" s="71"/>
      <c r="V51" s="72"/>
      <c r="W51" s="187"/>
      <c r="X51" s="188"/>
      <c r="Y51" s="189"/>
      <c r="Z51" s="190"/>
    </row>
    <row r="52" spans="2:30" ht="12" x14ac:dyDescent="0.2">
      <c r="B52" s="2">
        <v>21</v>
      </c>
      <c r="C52" s="115"/>
      <c r="D52" s="46" t="s">
        <v>32</v>
      </c>
      <c r="E52" s="130"/>
      <c r="F52" s="130"/>
      <c r="G52" s="81" t="s">
        <v>31</v>
      </c>
      <c r="H52" s="76"/>
      <c r="I52" s="82"/>
      <c r="J52" s="76"/>
      <c r="K52" s="84"/>
      <c r="L52" s="191"/>
      <c r="M52" s="192"/>
      <c r="N52" s="192"/>
      <c r="O52" s="191"/>
      <c r="P52" s="77"/>
      <c r="Q52" s="45"/>
      <c r="R52" s="191"/>
      <c r="S52" s="77"/>
      <c r="T52" s="52"/>
      <c r="U52" s="53"/>
      <c r="V52" s="43"/>
      <c r="W52" s="193"/>
      <c r="X52" s="156"/>
      <c r="Y52" s="194"/>
      <c r="Z52" s="195"/>
    </row>
    <row r="53" spans="2:30" ht="12" customHeight="1" x14ac:dyDescent="0.2">
      <c r="B53" s="2">
        <v>22</v>
      </c>
      <c r="C53" s="115"/>
      <c r="D53" s="46" t="s">
        <v>33</v>
      </c>
      <c r="E53" s="130"/>
      <c r="F53" s="130"/>
      <c r="G53" s="81" t="s">
        <v>31</v>
      </c>
      <c r="H53" s="76"/>
      <c r="I53" s="82"/>
      <c r="J53" s="76"/>
      <c r="K53" s="84"/>
      <c r="L53" s="196"/>
      <c r="M53" s="197"/>
      <c r="N53" s="197"/>
      <c r="O53" s="196"/>
      <c r="P53" s="77"/>
      <c r="Q53" s="45"/>
      <c r="R53" s="196"/>
      <c r="S53" s="77"/>
      <c r="T53" s="52"/>
      <c r="U53" s="53"/>
      <c r="V53" s="43"/>
      <c r="W53" s="198"/>
      <c r="X53" s="156"/>
      <c r="Y53" s="199"/>
      <c r="Z53" s="200"/>
      <c r="AC53" s="201"/>
    </row>
    <row r="54" spans="2:30" ht="12" customHeight="1" x14ac:dyDescent="0.2">
      <c r="B54" s="2">
        <v>23</v>
      </c>
      <c r="C54" s="115"/>
      <c r="D54" s="119" t="s">
        <v>34</v>
      </c>
      <c r="E54" s="138"/>
      <c r="F54" s="138"/>
      <c r="G54" s="121" t="s">
        <v>31</v>
      </c>
      <c r="H54" s="122"/>
      <c r="I54" s="202"/>
      <c r="J54" s="122"/>
      <c r="K54" s="203"/>
      <c r="L54" s="204"/>
      <c r="M54" s="205"/>
      <c r="N54" s="205"/>
      <c r="O54" s="204"/>
      <c r="P54" s="125"/>
      <c r="Q54" s="129"/>
      <c r="R54" s="204"/>
      <c r="S54" s="125"/>
      <c r="T54" s="206"/>
      <c r="U54" s="207"/>
      <c r="V54" s="208"/>
      <c r="W54" s="209"/>
      <c r="X54" s="210"/>
      <c r="Y54" s="211"/>
      <c r="Z54" s="212"/>
    </row>
    <row r="55" spans="2:30" ht="12" customHeight="1" x14ac:dyDescent="0.2">
      <c r="B55" s="2">
        <v>24</v>
      </c>
      <c r="C55" s="115"/>
      <c r="D55" s="46" t="s">
        <v>35</v>
      </c>
      <c r="E55" s="130"/>
      <c r="F55" s="130"/>
      <c r="G55" s="81" t="s">
        <v>31</v>
      </c>
      <c r="H55" s="76"/>
      <c r="I55" s="82"/>
      <c r="J55" s="76"/>
      <c r="K55" s="84"/>
      <c r="L55" s="196"/>
      <c r="M55" s="197"/>
      <c r="N55" s="197"/>
      <c r="O55" s="196"/>
      <c r="P55" s="77"/>
      <c r="Q55" s="45"/>
      <c r="R55" s="196"/>
      <c r="S55" s="77"/>
      <c r="T55" s="52"/>
      <c r="U55" s="53"/>
      <c r="V55" s="43"/>
      <c r="W55" s="198"/>
      <c r="X55" s="156"/>
      <c r="Y55" s="199"/>
      <c r="Z55" s="200"/>
    </row>
    <row r="56" spans="2:30" ht="12" x14ac:dyDescent="0.2">
      <c r="B56" s="2">
        <v>25</v>
      </c>
      <c r="C56" s="115"/>
      <c r="D56" s="46" t="s">
        <v>36</v>
      </c>
      <c r="E56" s="130"/>
      <c r="F56" s="130"/>
      <c r="G56" s="81" t="s">
        <v>31</v>
      </c>
      <c r="H56" s="76"/>
      <c r="I56" s="82"/>
      <c r="J56" s="76"/>
      <c r="K56" s="84"/>
      <c r="L56" s="213"/>
      <c r="M56" s="214"/>
      <c r="N56" s="214"/>
      <c r="O56" s="213"/>
      <c r="P56" s="77"/>
      <c r="Q56" s="45"/>
      <c r="R56" s="213"/>
      <c r="S56" s="77"/>
      <c r="T56" s="52"/>
      <c r="U56" s="53"/>
      <c r="V56" s="43"/>
      <c r="W56" s="215"/>
      <c r="X56" s="156"/>
      <c r="Y56" s="216"/>
      <c r="Z56" s="217"/>
    </row>
    <row r="57" spans="2:30" ht="12" x14ac:dyDescent="0.2">
      <c r="B57" s="2">
        <v>26</v>
      </c>
      <c r="C57" s="115"/>
      <c r="D57" s="46" t="s">
        <v>37</v>
      </c>
      <c r="E57" s="130"/>
      <c r="F57" s="130"/>
      <c r="G57" s="81" t="s">
        <v>31</v>
      </c>
      <c r="H57" s="76"/>
      <c r="I57" s="82"/>
      <c r="J57" s="76"/>
      <c r="K57" s="84"/>
      <c r="L57" s="45"/>
      <c r="M57" s="77"/>
      <c r="N57" s="77"/>
      <c r="O57" s="45"/>
      <c r="P57" s="77"/>
      <c r="Q57" s="45"/>
      <c r="R57" s="45"/>
      <c r="S57" s="77"/>
      <c r="T57" s="52"/>
      <c r="U57" s="53"/>
      <c r="V57" s="43"/>
      <c r="W57" s="155"/>
      <c r="X57" s="156"/>
      <c r="Y57" s="157"/>
      <c r="Z57" s="218"/>
    </row>
    <row r="58" spans="2:30" ht="12" x14ac:dyDescent="0.2">
      <c r="B58" s="2">
        <v>27</v>
      </c>
      <c r="C58" s="115"/>
      <c r="D58" s="119" t="s">
        <v>38</v>
      </c>
      <c r="E58" s="138"/>
      <c r="F58" s="138"/>
      <c r="G58" s="121" t="s">
        <v>31</v>
      </c>
      <c r="H58" s="122"/>
      <c r="I58" s="202"/>
      <c r="J58" s="122"/>
      <c r="K58" s="203"/>
      <c r="L58" s="219"/>
      <c r="M58" s="220"/>
      <c r="N58" s="220"/>
      <c r="O58" s="219"/>
      <c r="P58" s="125"/>
      <c r="Q58" s="129"/>
      <c r="R58" s="219"/>
      <c r="S58" s="125"/>
      <c r="T58" s="206"/>
      <c r="U58" s="207"/>
      <c r="V58" s="208"/>
      <c r="W58" s="221"/>
      <c r="X58" s="210"/>
      <c r="Y58" s="222"/>
      <c r="Z58" s="223"/>
    </row>
    <row r="59" spans="2:30" ht="12" x14ac:dyDescent="0.2">
      <c r="B59" s="2">
        <v>28</v>
      </c>
      <c r="C59" s="115"/>
      <c r="D59" s="46" t="s">
        <v>39</v>
      </c>
      <c r="E59" s="130"/>
      <c r="F59" s="130"/>
      <c r="G59" s="81" t="s">
        <v>31</v>
      </c>
      <c r="H59" s="76"/>
      <c r="I59" s="82"/>
      <c r="J59" s="76"/>
      <c r="K59" s="84"/>
      <c r="L59" s="196"/>
      <c r="M59" s="197"/>
      <c r="N59" s="197"/>
      <c r="O59" s="196"/>
      <c r="P59" s="77"/>
      <c r="Q59" s="45"/>
      <c r="R59" s="196"/>
      <c r="S59" s="77"/>
      <c r="T59" s="52"/>
      <c r="U59" s="53"/>
      <c r="V59" s="43"/>
      <c r="W59" s="198"/>
      <c r="X59" s="156"/>
      <c r="Y59" s="199"/>
      <c r="Z59" s="200"/>
    </row>
    <row r="60" spans="2:30" ht="12" x14ac:dyDescent="0.2">
      <c r="B60" s="2">
        <v>29</v>
      </c>
      <c r="C60" s="115"/>
      <c r="D60" s="46" t="s">
        <v>40</v>
      </c>
      <c r="E60" s="130"/>
      <c r="F60" s="130"/>
      <c r="G60" s="81" t="s">
        <v>31</v>
      </c>
      <c r="H60" s="76"/>
      <c r="I60" s="82"/>
      <c r="J60" s="76"/>
      <c r="K60" s="84"/>
      <c r="L60" s="213"/>
      <c r="M60" s="214"/>
      <c r="N60" s="214"/>
      <c r="O60" s="213"/>
      <c r="P60" s="77"/>
      <c r="Q60" s="45"/>
      <c r="R60" s="213"/>
      <c r="S60" s="77"/>
      <c r="T60" s="52"/>
      <c r="U60" s="53"/>
      <c r="V60" s="43"/>
      <c r="W60" s="215"/>
      <c r="X60" s="156"/>
      <c r="Y60" s="216"/>
      <c r="Z60" s="217"/>
    </row>
    <row r="61" spans="2:30" ht="12" x14ac:dyDescent="0.2">
      <c r="B61" s="2">
        <v>30</v>
      </c>
      <c r="C61" s="115"/>
      <c r="D61" s="46" t="s">
        <v>41</v>
      </c>
      <c r="E61" s="130"/>
      <c r="F61" s="130"/>
      <c r="G61" s="81" t="s">
        <v>31</v>
      </c>
      <c r="H61" s="76"/>
      <c r="I61" s="82"/>
      <c r="J61" s="76"/>
      <c r="K61" s="84"/>
      <c r="L61" s="213"/>
      <c r="M61" s="214"/>
      <c r="N61" s="214"/>
      <c r="O61" s="213"/>
      <c r="P61" s="77"/>
      <c r="Q61" s="45"/>
      <c r="R61" s="213"/>
      <c r="S61" s="77"/>
      <c r="T61" s="52"/>
      <c r="U61" s="53"/>
      <c r="V61" s="43"/>
      <c r="W61" s="215"/>
      <c r="X61" s="156"/>
      <c r="Y61" s="216"/>
      <c r="Z61" s="217"/>
    </row>
    <row r="62" spans="2:30" ht="12" x14ac:dyDescent="0.2">
      <c r="B62" s="2">
        <v>31</v>
      </c>
      <c r="C62" s="115"/>
      <c r="D62" s="119" t="s">
        <v>42</v>
      </c>
      <c r="E62" s="138"/>
      <c r="F62" s="138"/>
      <c r="G62" s="121" t="s">
        <v>31</v>
      </c>
      <c r="H62" s="122"/>
      <c r="I62" s="202"/>
      <c r="J62" s="122"/>
      <c r="K62" s="203"/>
      <c r="L62" s="224"/>
      <c r="M62" s="225"/>
      <c r="N62" s="225"/>
      <c r="O62" s="224"/>
      <c r="P62" s="125"/>
      <c r="Q62" s="129"/>
      <c r="R62" s="224"/>
      <c r="S62" s="125"/>
      <c r="T62" s="206"/>
      <c r="U62" s="207"/>
      <c r="V62" s="208"/>
      <c r="W62" s="226"/>
      <c r="X62" s="210"/>
      <c r="Y62" s="227"/>
      <c r="Z62" s="228"/>
    </row>
    <row r="63" spans="2:30" ht="12" x14ac:dyDescent="0.2">
      <c r="B63" s="2">
        <v>32</v>
      </c>
      <c r="C63" s="115"/>
      <c r="D63" s="46" t="s">
        <v>43</v>
      </c>
      <c r="E63" s="130"/>
      <c r="F63" s="130"/>
      <c r="G63" s="81" t="s">
        <v>31</v>
      </c>
      <c r="H63" s="76"/>
      <c r="I63" s="82"/>
      <c r="J63" s="76"/>
      <c r="K63" s="84"/>
      <c r="L63" s="196"/>
      <c r="M63" s="197"/>
      <c r="N63" s="197"/>
      <c r="O63" s="196"/>
      <c r="P63" s="77"/>
      <c r="Q63" s="45"/>
      <c r="R63" s="196"/>
      <c r="S63" s="77"/>
      <c r="T63" s="52"/>
      <c r="U63" s="53"/>
      <c r="V63" s="43"/>
      <c r="W63" s="198"/>
      <c r="X63" s="156"/>
      <c r="Y63" s="199"/>
      <c r="Z63" s="200"/>
    </row>
    <row r="64" spans="2:30" ht="12" x14ac:dyDescent="0.2">
      <c r="B64" s="2">
        <v>33</v>
      </c>
      <c r="C64" s="115"/>
      <c r="D64" s="46" t="s">
        <v>44</v>
      </c>
      <c r="E64" s="130"/>
      <c r="F64" s="130"/>
      <c r="G64" s="81" t="s">
        <v>31</v>
      </c>
      <c r="H64" s="76"/>
      <c r="I64" s="82"/>
      <c r="J64" s="76"/>
      <c r="K64" s="84"/>
      <c r="L64" s="213"/>
      <c r="M64" s="214"/>
      <c r="N64" s="214"/>
      <c r="O64" s="213"/>
      <c r="P64" s="77"/>
      <c r="Q64" s="45"/>
      <c r="R64" s="213"/>
      <c r="S64" s="77"/>
      <c r="T64" s="52"/>
      <c r="U64" s="53"/>
      <c r="V64" s="43"/>
      <c r="W64" s="215"/>
      <c r="X64" s="156"/>
      <c r="Y64" s="216"/>
      <c r="Z64" s="217"/>
    </row>
    <row r="65" spans="2:26" ht="12" x14ac:dyDescent="0.2">
      <c r="B65" s="2">
        <v>34</v>
      </c>
      <c r="C65" s="115"/>
      <c r="D65" s="46" t="s">
        <v>45</v>
      </c>
      <c r="E65" s="130"/>
      <c r="F65" s="130"/>
      <c r="G65" s="81" t="s">
        <v>31</v>
      </c>
      <c r="H65" s="76"/>
      <c r="I65" s="82"/>
      <c r="J65" s="76"/>
      <c r="K65" s="84"/>
      <c r="L65" s="213"/>
      <c r="M65" s="214"/>
      <c r="N65" s="214"/>
      <c r="O65" s="213"/>
      <c r="P65" s="77"/>
      <c r="Q65" s="45"/>
      <c r="R65" s="213"/>
      <c r="S65" s="77"/>
      <c r="T65" s="52"/>
      <c r="U65" s="53"/>
      <c r="V65" s="43"/>
      <c r="W65" s="215"/>
      <c r="X65" s="156"/>
      <c r="Y65" s="216"/>
      <c r="Z65" s="217"/>
    </row>
    <row r="66" spans="2:26" ht="12" x14ac:dyDescent="0.2">
      <c r="B66" s="2">
        <v>35</v>
      </c>
      <c r="C66" s="115"/>
      <c r="D66" s="119" t="s">
        <v>46</v>
      </c>
      <c r="E66" s="138"/>
      <c r="F66" s="138"/>
      <c r="G66" s="121" t="s">
        <v>31</v>
      </c>
      <c r="H66" s="122"/>
      <c r="I66" s="202"/>
      <c r="J66" s="122"/>
      <c r="K66" s="203"/>
      <c r="L66" s="224"/>
      <c r="M66" s="225"/>
      <c r="N66" s="225"/>
      <c r="O66" s="224"/>
      <c r="P66" s="125"/>
      <c r="Q66" s="129"/>
      <c r="R66" s="224"/>
      <c r="S66" s="125"/>
      <c r="T66" s="206"/>
      <c r="U66" s="207"/>
      <c r="V66" s="208"/>
      <c r="W66" s="226"/>
      <c r="X66" s="210"/>
      <c r="Y66" s="227"/>
      <c r="Z66" s="228"/>
    </row>
    <row r="67" spans="2:26" ht="12" x14ac:dyDescent="0.2">
      <c r="B67" s="2">
        <v>36</v>
      </c>
      <c r="C67" s="115"/>
      <c r="D67" s="46" t="s">
        <v>47</v>
      </c>
      <c r="E67" s="130"/>
      <c r="F67" s="130"/>
      <c r="G67" s="81" t="s">
        <v>31</v>
      </c>
      <c r="H67" s="76"/>
      <c r="I67" s="82"/>
      <c r="J67" s="76"/>
      <c r="K67" s="84"/>
      <c r="L67" s="213"/>
      <c r="M67" s="214"/>
      <c r="N67" s="214"/>
      <c r="O67" s="213"/>
      <c r="P67" s="77"/>
      <c r="Q67" s="45"/>
      <c r="R67" s="213"/>
      <c r="S67" s="77"/>
      <c r="T67" s="52"/>
      <c r="U67" s="53"/>
      <c r="V67" s="43"/>
      <c r="W67" s="215"/>
      <c r="X67" s="156"/>
      <c r="Y67" s="216"/>
      <c r="Z67" s="217"/>
    </row>
    <row r="68" spans="2:26" ht="12" x14ac:dyDescent="0.2">
      <c r="B68" s="2">
        <v>37</v>
      </c>
      <c r="C68" s="115"/>
      <c r="D68" s="46" t="s">
        <v>48</v>
      </c>
      <c r="E68" s="130"/>
      <c r="F68" s="130"/>
      <c r="G68" s="81" t="s">
        <v>31</v>
      </c>
      <c r="H68" s="76"/>
      <c r="I68" s="82"/>
      <c r="J68" s="76"/>
      <c r="K68" s="84"/>
      <c r="L68" s="213"/>
      <c r="M68" s="214"/>
      <c r="N68" s="214"/>
      <c r="O68" s="213"/>
      <c r="P68" s="77"/>
      <c r="Q68" s="45"/>
      <c r="R68" s="213"/>
      <c r="S68" s="77"/>
      <c r="T68" s="52"/>
      <c r="U68" s="53"/>
      <c r="V68" s="43"/>
      <c r="W68" s="215"/>
      <c r="X68" s="156"/>
      <c r="Y68" s="216"/>
      <c r="Z68" s="217"/>
    </row>
    <row r="69" spans="2:26" ht="12" x14ac:dyDescent="0.2">
      <c r="B69" s="2">
        <v>38</v>
      </c>
      <c r="C69" s="115"/>
      <c r="D69" s="46" t="s">
        <v>49</v>
      </c>
      <c r="E69" s="130"/>
      <c r="F69" s="130"/>
      <c r="G69" s="81" t="s">
        <v>31</v>
      </c>
      <c r="H69" s="76"/>
      <c r="I69" s="82"/>
      <c r="J69" s="76"/>
      <c r="K69" s="84"/>
      <c r="L69" s="213"/>
      <c r="M69" s="214"/>
      <c r="N69" s="214"/>
      <c r="O69" s="213"/>
      <c r="P69" s="77"/>
      <c r="Q69" s="45"/>
      <c r="R69" s="213"/>
      <c r="S69" s="77"/>
      <c r="T69" s="52"/>
      <c r="U69" s="53"/>
      <c r="V69" s="43"/>
      <c r="W69" s="215"/>
      <c r="X69" s="156"/>
      <c r="Y69" s="216"/>
      <c r="Z69" s="217"/>
    </row>
    <row r="70" spans="2:26" ht="12" x14ac:dyDescent="0.2">
      <c r="B70" s="2">
        <v>39</v>
      </c>
      <c r="C70" s="115"/>
      <c r="D70" s="119" t="s">
        <v>50</v>
      </c>
      <c r="E70" s="138"/>
      <c r="F70" s="138"/>
      <c r="G70" s="121" t="s">
        <v>31</v>
      </c>
      <c r="H70" s="122"/>
      <c r="I70" s="202"/>
      <c r="J70" s="122"/>
      <c r="K70" s="203"/>
      <c r="L70" s="219"/>
      <c r="M70" s="220"/>
      <c r="N70" s="220"/>
      <c r="O70" s="219"/>
      <c r="P70" s="125"/>
      <c r="Q70" s="129"/>
      <c r="R70" s="219"/>
      <c r="S70" s="125"/>
      <c r="T70" s="206"/>
      <c r="U70" s="207"/>
      <c r="V70" s="208"/>
      <c r="W70" s="229"/>
      <c r="X70" s="210"/>
      <c r="Y70" s="230"/>
      <c r="Z70" s="231"/>
    </row>
    <row r="71" spans="2:26" ht="12" x14ac:dyDescent="0.2">
      <c r="B71" s="2">
        <v>40</v>
      </c>
      <c r="C71" s="115"/>
      <c r="D71" s="46" t="s">
        <v>51</v>
      </c>
      <c r="E71" s="130"/>
      <c r="F71" s="130"/>
      <c r="G71" s="81" t="s">
        <v>31</v>
      </c>
      <c r="H71" s="76"/>
      <c r="I71" s="82"/>
      <c r="J71" s="76"/>
      <c r="K71" s="84"/>
      <c r="L71" s="196"/>
      <c r="M71" s="197"/>
      <c r="N71" s="197"/>
      <c r="O71" s="196"/>
      <c r="P71" s="77"/>
      <c r="Q71" s="45"/>
      <c r="R71" s="196"/>
      <c r="S71" s="77"/>
      <c r="T71" s="52"/>
      <c r="U71" s="53"/>
      <c r="V71" s="43"/>
      <c r="W71" s="198"/>
      <c r="X71" s="156"/>
      <c r="Y71" s="199"/>
      <c r="Z71" s="200"/>
    </row>
    <row r="72" spans="2:26" ht="12" x14ac:dyDescent="0.2">
      <c r="B72" s="2">
        <v>41</v>
      </c>
      <c r="C72" s="115"/>
      <c r="D72" s="46" t="s">
        <v>52</v>
      </c>
      <c r="E72" s="130"/>
      <c r="F72" s="130"/>
      <c r="G72" s="81" t="s">
        <v>31</v>
      </c>
      <c r="H72" s="76"/>
      <c r="I72" s="82"/>
      <c r="J72" s="76"/>
      <c r="K72" s="84"/>
      <c r="L72" s="196"/>
      <c r="M72" s="197"/>
      <c r="N72" s="197"/>
      <c r="O72" s="196"/>
      <c r="P72" s="77"/>
      <c r="Q72" s="45"/>
      <c r="R72" s="196"/>
      <c r="S72" s="77"/>
      <c r="T72" s="52"/>
      <c r="U72" s="53"/>
      <c r="V72" s="43"/>
      <c r="W72" s="198"/>
      <c r="X72" s="156"/>
      <c r="Y72" s="199"/>
      <c r="Z72" s="200"/>
    </row>
    <row r="73" spans="2:26" ht="12" x14ac:dyDescent="0.2">
      <c r="B73" s="2">
        <v>42</v>
      </c>
      <c r="C73" s="115"/>
      <c r="D73" s="46" t="s">
        <v>53</v>
      </c>
      <c r="E73" s="130"/>
      <c r="F73" s="130"/>
      <c r="G73" s="81" t="s">
        <v>31</v>
      </c>
      <c r="H73" s="76"/>
      <c r="I73" s="82"/>
      <c r="J73" s="76"/>
      <c r="K73" s="84"/>
      <c r="L73" s="196"/>
      <c r="M73" s="197"/>
      <c r="N73" s="197"/>
      <c r="O73" s="196"/>
      <c r="P73" s="77"/>
      <c r="Q73" s="45"/>
      <c r="R73" s="196"/>
      <c r="S73" s="77"/>
      <c r="T73" s="52"/>
      <c r="U73" s="53"/>
      <c r="V73" s="43"/>
      <c r="W73" s="198"/>
      <c r="X73" s="156"/>
      <c r="Y73" s="199"/>
      <c r="Z73" s="200"/>
    </row>
    <row r="74" spans="2:26" ht="12" x14ac:dyDescent="0.2">
      <c r="B74" s="2">
        <v>43</v>
      </c>
      <c r="C74" s="115"/>
      <c r="D74" s="119" t="s">
        <v>54</v>
      </c>
      <c r="E74" s="138"/>
      <c r="F74" s="138"/>
      <c r="G74" s="121" t="s">
        <v>31</v>
      </c>
      <c r="H74" s="122"/>
      <c r="I74" s="202"/>
      <c r="J74" s="122"/>
      <c r="K74" s="203"/>
      <c r="L74" s="232"/>
      <c r="M74" s="203"/>
      <c r="N74" s="203"/>
      <c r="O74" s="232"/>
      <c r="P74" s="125"/>
      <c r="Q74" s="129"/>
      <c r="R74" s="232"/>
      <c r="S74" s="125"/>
      <c r="T74" s="206"/>
      <c r="U74" s="207"/>
      <c r="V74" s="208"/>
      <c r="W74" s="233"/>
      <c r="X74" s="210"/>
      <c r="Y74" s="234"/>
      <c r="Z74" s="235"/>
    </row>
    <row r="75" spans="2:26" ht="12" x14ac:dyDescent="0.2">
      <c r="B75" s="2">
        <v>44</v>
      </c>
      <c r="C75" s="115"/>
      <c r="D75" s="46" t="s">
        <v>55</v>
      </c>
      <c r="E75" s="130"/>
      <c r="F75" s="130"/>
      <c r="G75" s="162" t="s">
        <v>31</v>
      </c>
      <c r="H75" s="163"/>
      <c r="I75" s="236"/>
      <c r="J75" s="163"/>
      <c r="K75" s="237"/>
      <c r="L75" s="238"/>
      <c r="M75" s="239"/>
      <c r="N75" s="239"/>
      <c r="O75" s="238"/>
      <c r="P75" s="168"/>
      <c r="Q75" s="240"/>
      <c r="R75" s="238"/>
      <c r="S75" s="168"/>
      <c r="T75" s="133"/>
      <c r="U75" s="134"/>
      <c r="V75" s="135"/>
      <c r="W75" s="241"/>
      <c r="X75" s="170"/>
      <c r="Y75" s="242"/>
      <c r="Z75" s="243"/>
    </row>
    <row r="76" spans="2:26" ht="12" x14ac:dyDescent="0.2">
      <c r="B76" s="2">
        <v>45</v>
      </c>
      <c r="C76" s="115"/>
      <c r="D76" s="46" t="s">
        <v>56</v>
      </c>
      <c r="E76" s="130"/>
      <c r="F76" s="130"/>
      <c r="G76" s="81" t="s">
        <v>31</v>
      </c>
      <c r="H76" s="76"/>
      <c r="I76" s="98"/>
      <c r="J76" s="76"/>
      <c r="K76" s="150"/>
      <c r="L76" s="244"/>
      <c r="M76" s="245"/>
      <c r="N76" s="245"/>
      <c r="O76" s="244"/>
      <c r="P76" s="77"/>
      <c r="Q76" s="45"/>
      <c r="R76" s="244"/>
      <c r="S76" s="77"/>
      <c r="T76" s="52"/>
      <c r="U76" s="53"/>
      <c r="V76" s="43"/>
      <c r="W76" s="246"/>
      <c r="X76" s="156"/>
      <c r="Y76" s="247"/>
      <c r="Z76" s="248"/>
    </row>
    <row r="77" spans="2:26" ht="12" x14ac:dyDescent="0.2">
      <c r="B77" s="2">
        <v>46</v>
      </c>
      <c r="C77" s="174"/>
      <c r="D77" s="54" t="s">
        <v>105</v>
      </c>
      <c r="E77" s="55"/>
      <c r="F77" s="55"/>
      <c r="G77" s="88" t="s">
        <v>103</v>
      </c>
      <c r="H77" s="108"/>
      <c r="I77" s="175"/>
      <c r="J77" s="108"/>
      <c r="K77" s="249"/>
      <c r="L77" s="250"/>
      <c r="M77" s="251"/>
      <c r="N77" s="251"/>
      <c r="O77" s="250"/>
      <c r="P77" s="111"/>
      <c r="Q77" s="66"/>
      <c r="R77" s="250"/>
      <c r="S77" s="111"/>
      <c r="T77" s="60"/>
      <c r="U77" s="61"/>
      <c r="V77" s="62"/>
      <c r="W77" s="252"/>
      <c r="X77" s="181"/>
      <c r="Y77" s="253"/>
      <c r="Z77" s="254"/>
    </row>
    <row r="78" spans="2:26" ht="12" customHeight="1" x14ac:dyDescent="0.2">
      <c r="B78" s="2">
        <v>47</v>
      </c>
      <c r="C78" s="112" t="s">
        <v>57</v>
      </c>
      <c r="D78" s="35" t="s">
        <v>58</v>
      </c>
      <c r="E78" s="184"/>
      <c r="F78" s="184"/>
      <c r="G78" s="102" t="s">
        <v>31</v>
      </c>
      <c r="H78" s="67"/>
      <c r="I78" s="255">
        <v>0.5</v>
      </c>
      <c r="J78" s="67"/>
      <c r="K78" s="80"/>
      <c r="L78" s="256"/>
      <c r="M78" s="257"/>
      <c r="N78" s="257"/>
      <c r="O78" s="256"/>
      <c r="P78" s="69"/>
      <c r="Q78" s="68"/>
      <c r="R78" s="256"/>
      <c r="S78" s="69"/>
      <c r="T78" s="70" t="s">
        <v>390</v>
      </c>
      <c r="U78" s="71" t="s">
        <v>409</v>
      </c>
      <c r="V78" s="72">
        <f t="shared" ref="V64:V88" si="7">COUNT(I78:R78)</f>
        <v>1</v>
      </c>
      <c r="W78" s="258"/>
      <c r="X78" s="188"/>
      <c r="Y78" s="259"/>
      <c r="Z78" s="260"/>
    </row>
    <row r="79" spans="2:26" ht="12" x14ac:dyDescent="0.2">
      <c r="B79" s="2">
        <v>48</v>
      </c>
      <c r="C79" s="115"/>
      <c r="D79" s="46" t="s">
        <v>59</v>
      </c>
      <c r="E79" s="130"/>
      <c r="F79" s="130"/>
      <c r="G79" s="81" t="s">
        <v>31</v>
      </c>
      <c r="H79" s="76"/>
      <c r="I79" s="82"/>
      <c r="J79" s="76"/>
      <c r="K79" s="84"/>
      <c r="L79" s="196"/>
      <c r="M79" s="197"/>
      <c r="N79" s="197"/>
      <c r="O79" s="196"/>
      <c r="P79" s="77"/>
      <c r="Q79" s="45"/>
      <c r="R79" s="196"/>
      <c r="S79" s="77"/>
      <c r="T79" s="52"/>
      <c r="U79" s="53"/>
      <c r="V79" s="43"/>
      <c r="W79" s="41"/>
      <c r="X79" s="42"/>
      <c r="Y79" s="44"/>
      <c r="Z79" s="45"/>
    </row>
    <row r="80" spans="2:26" ht="12" x14ac:dyDescent="0.2">
      <c r="B80" s="2">
        <v>49</v>
      </c>
      <c r="C80" s="115"/>
      <c r="D80" s="46" t="s">
        <v>60</v>
      </c>
      <c r="E80" s="130"/>
      <c r="F80" s="130"/>
      <c r="G80" s="81" t="s">
        <v>31</v>
      </c>
      <c r="H80" s="76"/>
      <c r="I80" s="82"/>
      <c r="J80" s="76"/>
      <c r="K80" s="84"/>
      <c r="L80" s="154"/>
      <c r="M80" s="261"/>
      <c r="N80" s="261"/>
      <c r="O80" s="154"/>
      <c r="P80" s="77"/>
      <c r="Q80" s="45"/>
      <c r="R80" s="154"/>
      <c r="S80" s="77"/>
      <c r="T80" s="52"/>
      <c r="U80" s="53"/>
      <c r="V80" s="43"/>
      <c r="W80" s="41"/>
      <c r="X80" s="42"/>
      <c r="Y80" s="44"/>
      <c r="Z80" s="45"/>
    </row>
    <row r="81" spans="2:26" ht="12" x14ac:dyDescent="0.2">
      <c r="B81" s="2">
        <v>50</v>
      </c>
      <c r="C81" s="115"/>
      <c r="D81" s="119" t="s">
        <v>61</v>
      </c>
      <c r="E81" s="138"/>
      <c r="F81" s="138"/>
      <c r="G81" s="121" t="s">
        <v>31</v>
      </c>
      <c r="H81" s="122"/>
      <c r="I81" s="202"/>
      <c r="J81" s="122"/>
      <c r="K81" s="203"/>
      <c r="L81" s="262"/>
      <c r="M81" s="263"/>
      <c r="N81" s="263"/>
      <c r="O81" s="262"/>
      <c r="P81" s="125"/>
      <c r="Q81" s="129"/>
      <c r="R81" s="262"/>
      <c r="S81" s="125"/>
      <c r="T81" s="206"/>
      <c r="U81" s="207"/>
      <c r="V81" s="208"/>
      <c r="W81" s="126"/>
      <c r="X81" s="127"/>
      <c r="Y81" s="128"/>
      <c r="Z81" s="129"/>
    </row>
    <row r="82" spans="2:26" ht="12" x14ac:dyDescent="0.2">
      <c r="B82" s="2">
        <v>51</v>
      </c>
      <c r="C82" s="115"/>
      <c r="D82" s="46" t="s">
        <v>62</v>
      </c>
      <c r="E82" s="130"/>
      <c r="F82" s="130"/>
      <c r="G82" s="81" t="s">
        <v>31</v>
      </c>
      <c r="H82" s="163"/>
      <c r="I82" s="164"/>
      <c r="J82" s="163"/>
      <c r="K82" s="264"/>
      <c r="L82" s="265"/>
      <c r="M82" s="266"/>
      <c r="N82" s="266"/>
      <c r="O82" s="265"/>
      <c r="P82" s="168"/>
      <c r="Q82" s="240"/>
      <c r="R82" s="265"/>
      <c r="S82" s="168"/>
      <c r="T82" s="133"/>
      <c r="U82" s="134"/>
      <c r="V82" s="135"/>
      <c r="W82" s="267"/>
      <c r="X82" s="268"/>
      <c r="Y82" s="269"/>
      <c r="Z82" s="240"/>
    </row>
    <row r="83" spans="2:26" ht="12" x14ac:dyDescent="0.2">
      <c r="B83" s="2">
        <v>52</v>
      </c>
      <c r="C83" s="115"/>
      <c r="D83" s="46" t="s">
        <v>63</v>
      </c>
      <c r="E83" s="130"/>
      <c r="F83" s="130"/>
      <c r="G83" s="81" t="s">
        <v>120</v>
      </c>
      <c r="H83" s="76"/>
      <c r="I83" s="82"/>
      <c r="J83" s="76"/>
      <c r="K83" s="84"/>
      <c r="L83" s="270"/>
      <c r="M83" s="271"/>
      <c r="N83" s="271"/>
      <c r="O83" s="270"/>
      <c r="P83" s="77"/>
      <c r="Q83" s="45"/>
      <c r="R83" s="270"/>
      <c r="S83" s="77"/>
      <c r="T83" s="52"/>
      <c r="U83" s="53"/>
      <c r="V83" s="43"/>
      <c r="W83" s="41"/>
      <c r="X83" s="42"/>
      <c r="Y83" s="44"/>
      <c r="Z83" s="45"/>
    </row>
    <row r="84" spans="2:26" ht="12" x14ac:dyDescent="0.2">
      <c r="B84" s="2">
        <v>53</v>
      </c>
      <c r="C84" s="115"/>
      <c r="D84" s="272" t="s">
        <v>64</v>
      </c>
      <c r="E84" s="130"/>
      <c r="F84" s="130"/>
      <c r="G84" s="81" t="s">
        <v>65</v>
      </c>
      <c r="H84" s="45"/>
      <c r="I84" s="83"/>
      <c r="J84" s="45"/>
      <c r="K84" s="84"/>
      <c r="L84" s="244"/>
      <c r="M84" s="245"/>
      <c r="N84" s="245"/>
      <c r="O84" s="244"/>
      <c r="P84" s="77"/>
      <c r="Q84" s="45"/>
      <c r="R84" s="244"/>
      <c r="S84" s="77"/>
      <c r="T84" s="41"/>
      <c r="U84" s="42"/>
      <c r="V84" s="43"/>
      <c r="W84" s="41"/>
      <c r="X84" s="42"/>
      <c r="Y84" s="44"/>
      <c r="Z84" s="45"/>
    </row>
    <row r="85" spans="2:26" ht="12" x14ac:dyDescent="0.2">
      <c r="B85" s="2">
        <v>54</v>
      </c>
      <c r="C85" s="115"/>
      <c r="D85" s="273" t="s">
        <v>66</v>
      </c>
      <c r="E85" s="138"/>
      <c r="F85" s="138"/>
      <c r="G85" s="121" t="s">
        <v>67</v>
      </c>
      <c r="H85" s="129"/>
      <c r="I85" s="262">
        <v>0.25</v>
      </c>
      <c r="J85" s="129"/>
      <c r="K85" s="203"/>
      <c r="L85" s="274"/>
      <c r="M85" s="275"/>
      <c r="N85" s="275"/>
      <c r="O85" s="274"/>
      <c r="P85" s="125"/>
      <c r="Q85" s="129"/>
      <c r="R85" s="274"/>
      <c r="S85" s="125"/>
      <c r="T85" s="126" t="s">
        <v>390</v>
      </c>
      <c r="U85" s="127" t="s">
        <v>409</v>
      </c>
      <c r="V85" s="208">
        <f t="shared" si="7"/>
        <v>1</v>
      </c>
      <c r="W85" s="276">
        <f t="shared" ref="W85:W87" si="8">MIN(I85:R85)</f>
        <v>0.25</v>
      </c>
      <c r="X85" s="127" t="s">
        <v>411</v>
      </c>
      <c r="Y85" s="277">
        <f t="shared" ref="Y85:Y87" si="9">MAX(I85:R85)</f>
        <v>0.25</v>
      </c>
      <c r="Z85" s="274">
        <f t="shared" ref="Z85:Z87" si="10">AVERAGE(I85:R85)</f>
        <v>0.25</v>
      </c>
    </row>
    <row r="86" spans="2:26" ht="12" x14ac:dyDescent="0.2">
      <c r="B86" s="2">
        <v>55</v>
      </c>
      <c r="C86" s="115"/>
      <c r="D86" s="272" t="s">
        <v>68</v>
      </c>
      <c r="E86" s="130"/>
      <c r="F86" s="130"/>
      <c r="G86" s="81" t="s">
        <v>67</v>
      </c>
      <c r="H86" s="45"/>
      <c r="I86" s="83">
        <v>2.2000000000000002</v>
      </c>
      <c r="J86" s="45"/>
      <c r="K86" s="84"/>
      <c r="L86" s="94"/>
      <c r="M86" s="145"/>
      <c r="N86" s="145"/>
      <c r="O86" s="94"/>
      <c r="P86" s="77"/>
      <c r="Q86" s="45"/>
      <c r="R86" s="94"/>
      <c r="S86" s="77"/>
      <c r="T86" s="41" t="s">
        <v>390</v>
      </c>
      <c r="U86" s="42" t="s">
        <v>409</v>
      </c>
      <c r="V86" s="43">
        <f t="shared" si="7"/>
        <v>1</v>
      </c>
      <c r="W86" s="278">
        <f t="shared" si="8"/>
        <v>2.2000000000000002</v>
      </c>
      <c r="X86" s="42" t="s">
        <v>411</v>
      </c>
      <c r="Y86" s="279">
        <f t="shared" si="9"/>
        <v>2.2000000000000002</v>
      </c>
      <c r="Z86" s="94">
        <f t="shared" si="10"/>
        <v>2.2000000000000002</v>
      </c>
    </row>
    <row r="87" spans="2:26" ht="12" x14ac:dyDescent="0.2">
      <c r="B87" s="2">
        <v>56</v>
      </c>
      <c r="C87" s="115"/>
      <c r="D87" s="272" t="s">
        <v>69</v>
      </c>
      <c r="E87" s="130"/>
      <c r="F87" s="130"/>
      <c r="G87" s="81" t="s">
        <v>70</v>
      </c>
      <c r="H87" s="45"/>
      <c r="I87" s="99">
        <v>0.09</v>
      </c>
      <c r="J87" s="45"/>
      <c r="K87" s="150"/>
      <c r="L87" s="244"/>
      <c r="M87" s="245"/>
      <c r="N87" s="245"/>
      <c r="O87" s="244"/>
      <c r="P87" s="77"/>
      <c r="Q87" s="45"/>
      <c r="R87" s="244"/>
      <c r="S87" s="77"/>
      <c r="T87" s="41" t="s">
        <v>390</v>
      </c>
      <c r="U87" s="42" t="s">
        <v>409</v>
      </c>
      <c r="V87" s="43">
        <f t="shared" si="7"/>
        <v>1</v>
      </c>
      <c r="W87" s="280">
        <f t="shared" si="8"/>
        <v>0.09</v>
      </c>
      <c r="X87" s="42" t="s">
        <v>411</v>
      </c>
      <c r="Y87" s="281">
        <f t="shared" si="9"/>
        <v>0.09</v>
      </c>
      <c r="Z87" s="244">
        <f t="shared" si="10"/>
        <v>0.09</v>
      </c>
    </row>
    <row r="88" spans="2:26" ht="12" x14ac:dyDescent="0.2">
      <c r="B88" s="2">
        <v>57</v>
      </c>
      <c r="C88" s="174"/>
      <c r="D88" s="272" t="s">
        <v>118</v>
      </c>
      <c r="E88" s="130"/>
      <c r="F88" s="130"/>
      <c r="G88" s="81" t="s">
        <v>71</v>
      </c>
      <c r="H88" s="45"/>
      <c r="I88" s="99"/>
      <c r="J88" s="45"/>
      <c r="K88" s="150"/>
      <c r="L88" s="244"/>
      <c r="M88" s="245"/>
      <c r="N88" s="245"/>
      <c r="O88" s="244"/>
      <c r="P88" s="77"/>
      <c r="Q88" s="45"/>
      <c r="R88" s="244"/>
      <c r="S88" s="77"/>
      <c r="T88" s="41"/>
      <c r="U88" s="42"/>
      <c r="V88" s="43"/>
      <c r="W88" s="41"/>
      <c r="X88" s="42"/>
      <c r="Y88" s="44"/>
      <c r="Z88" s="45"/>
    </row>
    <row r="89" spans="2:26" ht="12" x14ac:dyDescent="0.2">
      <c r="B89" s="2">
        <v>58</v>
      </c>
      <c r="C89" s="112" t="s">
        <v>72</v>
      </c>
      <c r="D89" s="35" t="s">
        <v>73</v>
      </c>
      <c r="E89" s="184"/>
      <c r="F89" s="184"/>
      <c r="G89" s="102" t="s">
        <v>31</v>
      </c>
      <c r="H89" s="67"/>
      <c r="I89" s="67"/>
      <c r="J89" s="67"/>
      <c r="K89" s="69"/>
      <c r="L89" s="69"/>
      <c r="M89" s="69"/>
      <c r="N89" s="69"/>
      <c r="O89" s="69"/>
      <c r="P89" s="69"/>
      <c r="Q89" s="69"/>
      <c r="R89" s="69"/>
      <c r="S89" s="69"/>
      <c r="T89" s="70" t="s">
        <v>401</v>
      </c>
      <c r="U89" s="71" t="s">
        <v>401</v>
      </c>
      <c r="V89" s="72" t="s">
        <v>401</v>
      </c>
      <c r="W89" s="73"/>
      <c r="X89" s="74"/>
      <c r="Y89" s="75"/>
      <c r="Z89" s="68"/>
    </row>
    <row r="90" spans="2:26" ht="12" x14ac:dyDescent="0.2">
      <c r="B90" s="2">
        <v>59</v>
      </c>
      <c r="C90" s="115"/>
      <c r="D90" s="46" t="s">
        <v>74</v>
      </c>
      <c r="E90" s="130"/>
      <c r="F90" s="130"/>
      <c r="G90" s="81" t="s">
        <v>31</v>
      </c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52" t="s">
        <v>401</v>
      </c>
      <c r="U90" s="53" t="s">
        <v>401</v>
      </c>
      <c r="V90" s="43" t="s">
        <v>401</v>
      </c>
      <c r="W90" s="41"/>
      <c r="X90" s="42"/>
      <c r="Y90" s="44"/>
      <c r="Z90" s="45"/>
    </row>
    <row r="91" spans="2:26" ht="12" x14ac:dyDescent="0.2">
      <c r="B91" s="2">
        <v>60</v>
      </c>
      <c r="C91" s="115"/>
      <c r="D91" s="46" t="s">
        <v>75</v>
      </c>
      <c r="E91" s="130"/>
      <c r="F91" s="130"/>
      <c r="G91" s="81" t="s">
        <v>31</v>
      </c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52" t="s">
        <v>401</v>
      </c>
      <c r="U91" s="53" t="s">
        <v>401</v>
      </c>
      <c r="V91" s="43" t="s">
        <v>401</v>
      </c>
      <c r="W91" s="41"/>
      <c r="X91" s="42"/>
      <c r="Y91" s="44"/>
      <c r="Z91" s="45"/>
    </row>
    <row r="92" spans="2:26" ht="12" x14ac:dyDescent="0.2">
      <c r="B92" s="2">
        <v>61</v>
      </c>
      <c r="C92" s="115"/>
      <c r="D92" s="46" t="s">
        <v>76</v>
      </c>
      <c r="E92" s="130"/>
      <c r="F92" s="130"/>
      <c r="G92" s="81" t="s">
        <v>31</v>
      </c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52" t="s">
        <v>401</v>
      </c>
      <c r="U92" s="53" t="s">
        <v>401</v>
      </c>
      <c r="V92" s="43" t="s">
        <v>401</v>
      </c>
      <c r="W92" s="41"/>
      <c r="X92" s="42"/>
      <c r="Y92" s="44"/>
      <c r="Z92" s="45"/>
    </row>
    <row r="93" spans="2:26" ht="10.5" customHeight="1" x14ac:dyDescent="0.2">
      <c r="B93" s="2">
        <v>62</v>
      </c>
      <c r="C93" s="174"/>
      <c r="D93" s="54" t="s">
        <v>77</v>
      </c>
      <c r="E93" s="282"/>
      <c r="F93" s="282"/>
      <c r="G93" s="88" t="s">
        <v>31</v>
      </c>
      <c r="H93" s="108"/>
      <c r="I93" s="108"/>
      <c r="J93" s="108"/>
      <c r="K93" s="111"/>
      <c r="L93" s="111"/>
      <c r="M93" s="111"/>
      <c r="N93" s="111"/>
      <c r="O93" s="111"/>
      <c r="P93" s="111"/>
      <c r="Q93" s="111"/>
      <c r="R93" s="111"/>
      <c r="S93" s="111"/>
      <c r="T93" s="60" t="s">
        <v>401</v>
      </c>
      <c r="U93" s="61" t="s">
        <v>401</v>
      </c>
      <c r="V93" s="62" t="s">
        <v>401</v>
      </c>
      <c r="W93" s="63"/>
      <c r="X93" s="64"/>
      <c r="Y93" s="65"/>
      <c r="Z93" s="66"/>
    </row>
    <row r="94" spans="2:26" ht="10.5" customHeight="1" x14ac:dyDescent="0.2">
      <c r="B94" s="2">
        <v>63</v>
      </c>
      <c r="C94" s="112" t="s">
        <v>78</v>
      </c>
      <c r="D94" s="35" t="s">
        <v>79</v>
      </c>
      <c r="E94" s="184"/>
      <c r="F94" s="184"/>
      <c r="G94" s="102" t="s">
        <v>80</v>
      </c>
      <c r="H94" s="67"/>
      <c r="I94" s="67"/>
      <c r="J94" s="67"/>
      <c r="K94" s="69"/>
      <c r="L94" s="283"/>
      <c r="M94" s="68"/>
      <c r="N94" s="68"/>
      <c r="O94" s="68"/>
      <c r="P94" s="69"/>
      <c r="Q94" s="69"/>
      <c r="R94" s="69"/>
      <c r="S94" s="69"/>
      <c r="T94" s="70"/>
      <c r="U94" s="71"/>
      <c r="V94" s="72"/>
      <c r="W94" s="73"/>
      <c r="X94" s="74"/>
      <c r="Y94" s="75"/>
      <c r="Z94" s="68"/>
    </row>
    <row r="95" spans="2:26" ht="12" x14ac:dyDescent="0.2">
      <c r="B95" s="2">
        <v>64</v>
      </c>
      <c r="C95" s="115"/>
      <c r="D95" s="46" t="s">
        <v>81</v>
      </c>
      <c r="E95" s="130"/>
      <c r="F95" s="130"/>
      <c r="G95" s="81" t="s">
        <v>80</v>
      </c>
      <c r="H95" s="76"/>
      <c r="I95" s="76"/>
      <c r="J95" s="76"/>
      <c r="K95" s="77"/>
      <c r="L95" s="196"/>
      <c r="M95" s="45"/>
      <c r="N95" s="45"/>
      <c r="O95" s="45"/>
      <c r="P95" s="77"/>
      <c r="Q95" s="77"/>
      <c r="R95" s="77"/>
      <c r="S95" s="77"/>
      <c r="T95" s="52"/>
      <c r="U95" s="53"/>
      <c r="V95" s="43"/>
      <c r="W95" s="41"/>
      <c r="X95" s="42"/>
      <c r="Y95" s="44"/>
      <c r="Z95" s="45"/>
    </row>
    <row r="96" spans="2:26" ht="12" x14ac:dyDescent="0.2">
      <c r="B96" s="2">
        <v>65</v>
      </c>
      <c r="C96" s="115"/>
      <c r="D96" s="46" t="s">
        <v>82</v>
      </c>
      <c r="E96" s="130"/>
      <c r="F96" s="130"/>
      <c r="G96" s="81" t="s">
        <v>80</v>
      </c>
      <c r="H96" s="76"/>
      <c r="I96" s="76"/>
      <c r="J96" s="76"/>
      <c r="K96" s="77"/>
      <c r="L96" s="196"/>
      <c r="M96" s="45"/>
      <c r="N96" s="45"/>
      <c r="O96" s="45"/>
      <c r="P96" s="77"/>
      <c r="Q96" s="77"/>
      <c r="R96" s="77"/>
      <c r="S96" s="77"/>
      <c r="T96" s="52"/>
      <c r="U96" s="53"/>
      <c r="V96" s="43"/>
      <c r="W96" s="41"/>
      <c r="X96" s="42"/>
      <c r="Y96" s="44"/>
      <c r="Z96" s="45"/>
    </row>
    <row r="97" spans="2:26" ht="12" x14ac:dyDescent="0.2">
      <c r="B97" s="2">
        <v>66</v>
      </c>
      <c r="C97" s="115"/>
      <c r="D97" s="119" t="s">
        <v>83</v>
      </c>
      <c r="E97" s="138"/>
      <c r="F97" s="138"/>
      <c r="G97" s="121" t="s">
        <v>80</v>
      </c>
      <c r="H97" s="122"/>
      <c r="I97" s="122"/>
      <c r="J97" s="122"/>
      <c r="K97" s="125"/>
      <c r="L97" s="204"/>
      <c r="M97" s="129"/>
      <c r="N97" s="129"/>
      <c r="O97" s="129"/>
      <c r="P97" s="125"/>
      <c r="Q97" s="125"/>
      <c r="R97" s="125"/>
      <c r="S97" s="125"/>
      <c r="T97" s="206"/>
      <c r="U97" s="207"/>
      <c r="V97" s="208"/>
      <c r="W97" s="126"/>
      <c r="X97" s="127"/>
      <c r="Y97" s="128"/>
      <c r="Z97" s="129"/>
    </row>
    <row r="98" spans="2:26" ht="12" x14ac:dyDescent="0.2">
      <c r="B98" s="2">
        <v>67</v>
      </c>
      <c r="C98" s="115"/>
      <c r="D98" s="46" t="s">
        <v>84</v>
      </c>
      <c r="E98" s="130"/>
      <c r="F98" s="130"/>
      <c r="G98" s="81" t="s">
        <v>80</v>
      </c>
      <c r="H98" s="76"/>
      <c r="I98" s="76"/>
      <c r="J98" s="76"/>
      <c r="K98" s="77"/>
      <c r="L98" s="213"/>
      <c r="M98" s="45"/>
      <c r="N98" s="45"/>
      <c r="O98" s="45"/>
      <c r="P98" s="77"/>
      <c r="Q98" s="77"/>
      <c r="R98" s="77"/>
      <c r="S98" s="77"/>
      <c r="T98" s="52"/>
      <c r="U98" s="53"/>
      <c r="V98" s="43"/>
      <c r="W98" s="41"/>
      <c r="X98" s="42"/>
      <c r="Y98" s="44"/>
      <c r="Z98" s="45"/>
    </row>
    <row r="99" spans="2:26" ht="12" x14ac:dyDescent="0.2">
      <c r="B99" s="2">
        <v>68</v>
      </c>
      <c r="C99" s="115"/>
      <c r="D99" s="46" t="s">
        <v>85</v>
      </c>
      <c r="E99" s="130"/>
      <c r="F99" s="130"/>
      <c r="G99" s="81" t="s">
        <v>80</v>
      </c>
      <c r="H99" s="76"/>
      <c r="I99" s="76"/>
      <c r="J99" s="76"/>
      <c r="K99" s="77"/>
      <c r="L99" s="213"/>
      <c r="M99" s="45"/>
      <c r="N99" s="45"/>
      <c r="O99" s="45"/>
      <c r="P99" s="77"/>
      <c r="Q99" s="77"/>
      <c r="R99" s="77"/>
      <c r="S99" s="77"/>
      <c r="T99" s="52"/>
      <c r="U99" s="53"/>
      <c r="V99" s="43"/>
      <c r="W99" s="41"/>
      <c r="X99" s="42"/>
      <c r="Y99" s="44"/>
      <c r="Z99" s="45"/>
    </row>
    <row r="100" spans="2:26" ht="12" x14ac:dyDescent="0.2">
      <c r="B100" s="2">
        <v>69</v>
      </c>
      <c r="C100" s="115"/>
      <c r="D100" s="46" t="s">
        <v>86</v>
      </c>
      <c r="E100" s="130"/>
      <c r="F100" s="130"/>
      <c r="G100" s="81" t="s">
        <v>80</v>
      </c>
      <c r="H100" s="76"/>
      <c r="I100" s="76"/>
      <c r="J100" s="76"/>
      <c r="K100" s="77"/>
      <c r="L100" s="213"/>
      <c r="M100" s="45"/>
      <c r="N100" s="45"/>
      <c r="O100" s="45"/>
      <c r="P100" s="77"/>
      <c r="Q100" s="77"/>
      <c r="R100" s="77"/>
      <c r="S100" s="77"/>
      <c r="T100" s="52"/>
      <c r="U100" s="53"/>
      <c r="V100" s="43"/>
      <c r="W100" s="41"/>
      <c r="X100" s="42"/>
      <c r="Y100" s="44"/>
      <c r="Z100" s="45"/>
    </row>
    <row r="101" spans="2:26" ht="12" x14ac:dyDescent="0.2">
      <c r="B101" s="2">
        <v>70</v>
      </c>
      <c r="C101" s="115"/>
      <c r="D101" s="119" t="s">
        <v>87</v>
      </c>
      <c r="E101" s="138"/>
      <c r="F101" s="138"/>
      <c r="G101" s="121" t="s">
        <v>80</v>
      </c>
      <c r="H101" s="122"/>
      <c r="I101" s="122"/>
      <c r="J101" s="122"/>
      <c r="K101" s="125"/>
      <c r="L101" s="224"/>
      <c r="M101" s="129"/>
      <c r="N101" s="129"/>
      <c r="O101" s="129"/>
      <c r="P101" s="125"/>
      <c r="Q101" s="125"/>
      <c r="R101" s="125"/>
      <c r="S101" s="125"/>
      <c r="T101" s="206"/>
      <c r="U101" s="207"/>
      <c r="V101" s="208"/>
      <c r="W101" s="126"/>
      <c r="X101" s="127"/>
      <c r="Y101" s="128"/>
      <c r="Z101" s="129"/>
    </row>
    <row r="102" spans="2:26" ht="12" x14ac:dyDescent="0.2">
      <c r="B102" s="2">
        <v>71</v>
      </c>
      <c r="C102" s="115"/>
      <c r="D102" s="46" t="s">
        <v>88</v>
      </c>
      <c r="E102" s="130"/>
      <c r="F102" s="130"/>
      <c r="G102" s="81" t="s">
        <v>80</v>
      </c>
      <c r="H102" s="76"/>
      <c r="I102" s="76"/>
      <c r="J102" s="76"/>
      <c r="K102" s="77"/>
      <c r="L102" s="196"/>
      <c r="M102" s="45"/>
      <c r="N102" s="45"/>
      <c r="O102" s="45"/>
      <c r="P102" s="77"/>
      <c r="Q102" s="77"/>
      <c r="R102" s="77"/>
      <c r="S102" s="77"/>
      <c r="T102" s="52"/>
      <c r="U102" s="53"/>
      <c r="V102" s="43"/>
      <c r="W102" s="41"/>
      <c r="X102" s="42"/>
      <c r="Y102" s="44"/>
      <c r="Z102" s="45"/>
    </row>
    <row r="103" spans="2:26" ht="12" x14ac:dyDescent="0.2">
      <c r="B103" s="2">
        <v>72</v>
      </c>
      <c r="C103" s="115"/>
      <c r="D103" s="46" t="s">
        <v>89</v>
      </c>
      <c r="E103" s="130"/>
      <c r="F103" s="130"/>
      <c r="G103" s="81" t="s">
        <v>80</v>
      </c>
      <c r="H103" s="76"/>
      <c r="I103" s="76"/>
      <c r="J103" s="76"/>
      <c r="K103" s="77"/>
      <c r="L103" s="196"/>
      <c r="M103" s="45"/>
      <c r="N103" s="45"/>
      <c r="O103" s="45"/>
      <c r="P103" s="77"/>
      <c r="Q103" s="77"/>
      <c r="R103" s="77"/>
      <c r="S103" s="77"/>
      <c r="T103" s="52"/>
      <c r="U103" s="53"/>
      <c r="V103" s="43"/>
      <c r="W103" s="41"/>
      <c r="X103" s="42"/>
      <c r="Y103" s="44"/>
      <c r="Z103" s="45"/>
    </row>
    <row r="104" spans="2:26" ht="12" x14ac:dyDescent="0.2">
      <c r="B104" s="2">
        <v>73</v>
      </c>
      <c r="C104" s="115"/>
      <c r="D104" s="46" t="s">
        <v>90</v>
      </c>
      <c r="E104" s="130"/>
      <c r="F104" s="130"/>
      <c r="G104" s="81" t="s">
        <v>80</v>
      </c>
      <c r="H104" s="76"/>
      <c r="I104" s="76"/>
      <c r="J104" s="76"/>
      <c r="K104" s="77"/>
      <c r="L104" s="213"/>
      <c r="M104" s="45"/>
      <c r="N104" s="45"/>
      <c r="O104" s="45"/>
      <c r="P104" s="77"/>
      <c r="Q104" s="77"/>
      <c r="R104" s="77"/>
      <c r="S104" s="77"/>
      <c r="T104" s="52"/>
      <c r="U104" s="53"/>
      <c r="V104" s="43"/>
      <c r="W104" s="41"/>
      <c r="X104" s="42"/>
      <c r="Y104" s="44"/>
      <c r="Z104" s="45"/>
    </row>
    <row r="105" spans="2:26" ht="12" x14ac:dyDescent="0.2">
      <c r="B105" s="2">
        <v>74</v>
      </c>
      <c r="C105" s="115"/>
      <c r="D105" s="46" t="s">
        <v>91</v>
      </c>
      <c r="E105" s="47"/>
      <c r="F105" s="47"/>
      <c r="G105" s="121" t="s">
        <v>80</v>
      </c>
      <c r="H105" s="122"/>
      <c r="I105" s="122"/>
      <c r="J105" s="122"/>
      <c r="K105" s="125"/>
      <c r="L105" s="219"/>
      <c r="M105" s="129"/>
      <c r="N105" s="129"/>
      <c r="O105" s="129"/>
      <c r="P105" s="125"/>
      <c r="Q105" s="125"/>
      <c r="R105" s="125"/>
      <c r="S105" s="125"/>
      <c r="T105" s="206"/>
      <c r="U105" s="207"/>
      <c r="V105" s="208"/>
      <c r="W105" s="126"/>
      <c r="X105" s="127"/>
      <c r="Y105" s="128"/>
      <c r="Z105" s="129"/>
    </row>
    <row r="106" spans="2:26" ht="12" x14ac:dyDescent="0.2">
      <c r="B106" s="2">
        <v>75</v>
      </c>
      <c r="C106" s="115"/>
      <c r="D106" s="160" t="s">
        <v>92</v>
      </c>
      <c r="E106" s="284"/>
      <c r="F106" s="284"/>
      <c r="G106" s="81" t="s">
        <v>80</v>
      </c>
      <c r="H106" s="76"/>
      <c r="I106" s="76"/>
      <c r="J106" s="76"/>
      <c r="K106" s="77"/>
      <c r="L106" s="213"/>
      <c r="M106" s="45"/>
      <c r="N106" s="45"/>
      <c r="O106" s="45"/>
      <c r="P106" s="77"/>
      <c r="Q106" s="77"/>
      <c r="R106" s="77"/>
      <c r="S106" s="77"/>
      <c r="T106" s="52"/>
      <c r="U106" s="53"/>
      <c r="V106" s="43"/>
      <c r="W106" s="41"/>
      <c r="X106" s="42"/>
      <c r="Y106" s="44"/>
      <c r="Z106" s="45"/>
    </row>
    <row r="107" spans="2:26" ht="12" x14ac:dyDescent="0.2">
      <c r="B107" s="2">
        <v>76</v>
      </c>
      <c r="C107" s="115"/>
      <c r="D107" s="46" t="s">
        <v>93</v>
      </c>
      <c r="E107" s="130"/>
      <c r="F107" s="130"/>
      <c r="G107" s="81" t="s">
        <v>80</v>
      </c>
      <c r="H107" s="76"/>
      <c r="I107" s="76"/>
      <c r="J107" s="76"/>
      <c r="K107" s="77"/>
      <c r="L107" s="196"/>
      <c r="M107" s="45"/>
      <c r="N107" s="45"/>
      <c r="O107" s="45"/>
      <c r="P107" s="77"/>
      <c r="Q107" s="77"/>
      <c r="R107" s="77"/>
      <c r="S107" s="77"/>
      <c r="T107" s="52"/>
      <c r="U107" s="53"/>
      <c r="V107" s="43"/>
      <c r="W107" s="41"/>
      <c r="X107" s="42"/>
      <c r="Y107" s="44"/>
      <c r="Z107" s="45"/>
    </row>
    <row r="108" spans="2:26" ht="12" x14ac:dyDescent="0.2">
      <c r="B108" s="2">
        <v>77</v>
      </c>
      <c r="C108" s="115"/>
      <c r="D108" s="46" t="s">
        <v>94</v>
      </c>
      <c r="E108" s="130"/>
      <c r="F108" s="130"/>
      <c r="G108" s="81" t="s">
        <v>80</v>
      </c>
      <c r="H108" s="76"/>
      <c r="I108" s="76"/>
      <c r="J108" s="76"/>
      <c r="K108" s="77"/>
      <c r="L108" s="213"/>
      <c r="M108" s="45"/>
      <c r="N108" s="45"/>
      <c r="O108" s="45"/>
      <c r="P108" s="77"/>
      <c r="Q108" s="77"/>
      <c r="R108" s="77"/>
      <c r="S108" s="77"/>
      <c r="T108" s="52"/>
      <c r="U108" s="53"/>
      <c r="V108" s="43"/>
      <c r="W108" s="41"/>
      <c r="X108" s="42"/>
      <c r="Y108" s="44"/>
      <c r="Z108" s="45"/>
    </row>
    <row r="109" spans="2:26" ht="12" x14ac:dyDescent="0.2">
      <c r="B109" s="2">
        <v>78</v>
      </c>
      <c r="C109" s="115"/>
      <c r="D109" s="46" t="s">
        <v>95</v>
      </c>
      <c r="E109" s="130"/>
      <c r="F109" s="130"/>
      <c r="G109" s="121" t="s">
        <v>80</v>
      </c>
      <c r="H109" s="122"/>
      <c r="I109" s="122"/>
      <c r="J109" s="122"/>
      <c r="K109" s="125"/>
      <c r="L109" s="219"/>
      <c r="M109" s="129"/>
      <c r="N109" s="129"/>
      <c r="O109" s="129"/>
      <c r="P109" s="125"/>
      <c r="Q109" s="125"/>
      <c r="R109" s="125"/>
      <c r="S109" s="125"/>
      <c r="T109" s="206"/>
      <c r="U109" s="207"/>
      <c r="V109" s="208"/>
      <c r="W109" s="126"/>
      <c r="X109" s="127"/>
      <c r="Y109" s="128"/>
      <c r="Z109" s="129"/>
    </row>
    <row r="110" spans="2:26" ht="12" x14ac:dyDescent="0.2">
      <c r="B110" s="2">
        <v>79</v>
      </c>
      <c r="C110" s="115"/>
      <c r="D110" s="160" t="s">
        <v>96</v>
      </c>
      <c r="E110" s="284"/>
      <c r="F110" s="284"/>
      <c r="G110" s="81" t="s">
        <v>80</v>
      </c>
      <c r="H110" s="76"/>
      <c r="I110" s="76"/>
      <c r="J110" s="76"/>
      <c r="K110" s="77"/>
      <c r="L110" s="270"/>
      <c r="M110" s="45"/>
      <c r="N110" s="45"/>
      <c r="O110" s="45"/>
      <c r="P110" s="77"/>
      <c r="Q110" s="77"/>
      <c r="R110" s="77"/>
      <c r="S110" s="77"/>
      <c r="T110" s="52"/>
      <c r="U110" s="53"/>
      <c r="V110" s="43"/>
      <c r="W110" s="41"/>
      <c r="X110" s="42"/>
      <c r="Y110" s="44"/>
      <c r="Z110" s="45"/>
    </row>
    <row r="111" spans="2:26" ht="12" x14ac:dyDescent="0.2">
      <c r="B111" s="2">
        <v>80</v>
      </c>
      <c r="C111" s="115"/>
      <c r="D111" s="46" t="s">
        <v>97</v>
      </c>
      <c r="E111" s="130"/>
      <c r="F111" s="130"/>
      <c r="G111" s="81" t="s">
        <v>80</v>
      </c>
      <c r="H111" s="76"/>
      <c r="I111" s="76"/>
      <c r="J111" s="76"/>
      <c r="K111" s="77"/>
      <c r="L111" s="270"/>
      <c r="M111" s="45"/>
      <c r="N111" s="45"/>
      <c r="O111" s="45"/>
      <c r="P111" s="77"/>
      <c r="Q111" s="77"/>
      <c r="R111" s="77"/>
      <c r="S111" s="77"/>
      <c r="T111" s="52"/>
      <c r="U111" s="53"/>
      <c r="V111" s="43"/>
      <c r="W111" s="41"/>
      <c r="X111" s="42"/>
      <c r="Y111" s="44"/>
      <c r="Z111" s="45"/>
    </row>
    <row r="112" spans="2:26" ht="12" x14ac:dyDescent="0.2">
      <c r="B112" s="2">
        <v>81</v>
      </c>
      <c r="C112" s="115"/>
      <c r="D112" s="46" t="s">
        <v>98</v>
      </c>
      <c r="E112" s="130"/>
      <c r="F112" s="130"/>
      <c r="G112" s="81" t="s">
        <v>80</v>
      </c>
      <c r="H112" s="76"/>
      <c r="I112" s="76"/>
      <c r="J112" s="76"/>
      <c r="K112" s="77"/>
      <c r="L112" s="196"/>
      <c r="M112" s="196"/>
      <c r="N112" s="196"/>
      <c r="O112" s="196"/>
      <c r="P112" s="77"/>
      <c r="Q112" s="77"/>
      <c r="R112" s="77"/>
      <c r="S112" s="77"/>
      <c r="T112" s="52"/>
      <c r="U112" s="53"/>
      <c r="V112" s="43"/>
      <c r="W112" s="41"/>
      <c r="X112" s="42"/>
      <c r="Y112" s="44"/>
      <c r="Z112" s="45"/>
    </row>
    <row r="113" spans="2:26" ht="12" x14ac:dyDescent="0.2">
      <c r="B113" s="2">
        <v>82</v>
      </c>
      <c r="C113" s="115"/>
      <c r="D113" s="119" t="s">
        <v>99</v>
      </c>
      <c r="E113" s="138"/>
      <c r="F113" s="138"/>
      <c r="G113" s="121" t="s">
        <v>80</v>
      </c>
      <c r="H113" s="122"/>
      <c r="I113" s="122"/>
      <c r="J113" s="122"/>
      <c r="K113" s="125"/>
      <c r="L113" s="224"/>
      <c r="M113" s="129"/>
      <c r="N113" s="129"/>
      <c r="O113" s="129"/>
      <c r="P113" s="125"/>
      <c r="Q113" s="125"/>
      <c r="R113" s="125"/>
      <c r="S113" s="125"/>
      <c r="T113" s="206"/>
      <c r="U113" s="207"/>
      <c r="V113" s="208"/>
      <c r="W113" s="126"/>
      <c r="X113" s="127"/>
      <c r="Y113" s="128"/>
      <c r="Z113" s="129"/>
    </row>
    <row r="114" spans="2:26" ht="12" x14ac:dyDescent="0.2">
      <c r="B114" s="2">
        <v>83</v>
      </c>
      <c r="C114" s="115"/>
      <c r="D114" s="46" t="s">
        <v>100</v>
      </c>
      <c r="E114" s="130"/>
      <c r="F114" s="130"/>
      <c r="G114" s="81" t="s">
        <v>80</v>
      </c>
      <c r="H114" s="76"/>
      <c r="I114" s="76"/>
      <c r="J114" s="76"/>
      <c r="K114" s="77"/>
      <c r="L114" s="196"/>
      <c r="M114" s="45"/>
      <c r="N114" s="45"/>
      <c r="O114" s="45"/>
      <c r="P114" s="77"/>
      <c r="Q114" s="77"/>
      <c r="R114" s="77"/>
      <c r="S114" s="77"/>
      <c r="T114" s="52"/>
      <c r="U114" s="53"/>
      <c r="V114" s="43"/>
      <c r="W114" s="41"/>
      <c r="X114" s="42"/>
      <c r="Y114" s="44"/>
      <c r="Z114" s="45"/>
    </row>
    <row r="115" spans="2:26" ht="12" x14ac:dyDescent="0.2">
      <c r="B115" s="2">
        <v>84</v>
      </c>
      <c r="C115" s="115"/>
      <c r="D115" s="46" t="s">
        <v>101</v>
      </c>
      <c r="E115" s="47"/>
      <c r="F115" s="47"/>
      <c r="G115" s="81" t="s">
        <v>80</v>
      </c>
      <c r="H115" s="76"/>
      <c r="I115" s="76"/>
      <c r="J115" s="76"/>
      <c r="K115" s="77"/>
      <c r="L115" s="285"/>
      <c r="M115" s="285"/>
      <c r="N115" s="285"/>
      <c r="O115" s="285"/>
      <c r="P115" s="77"/>
      <c r="Q115" s="77"/>
      <c r="R115" s="77"/>
      <c r="S115" s="77"/>
      <c r="T115" s="52"/>
      <c r="U115" s="53"/>
      <c r="V115" s="43"/>
      <c r="W115" s="41"/>
      <c r="X115" s="42"/>
      <c r="Y115" s="44"/>
      <c r="Z115" s="45"/>
    </row>
    <row r="116" spans="2:26" ht="12" x14ac:dyDescent="0.2">
      <c r="B116" s="2">
        <v>85</v>
      </c>
      <c r="C116" s="115"/>
      <c r="D116" s="46" t="s">
        <v>102</v>
      </c>
      <c r="E116" s="47"/>
      <c r="F116" s="47"/>
      <c r="G116" s="81" t="s">
        <v>103</v>
      </c>
      <c r="H116" s="76"/>
      <c r="I116" s="76"/>
      <c r="J116" s="76"/>
      <c r="K116" s="77"/>
      <c r="L116" s="213"/>
      <c r="M116" s="45"/>
      <c r="N116" s="45"/>
      <c r="O116" s="45"/>
      <c r="P116" s="77"/>
      <c r="Q116" s="77"/>
      <c r="R116" s="77"/>
      <c r="S116" s="77"/>
      <c r="T116" s="52"/>
      <c r="U116" s="53"/>
      <c r="V116" s="43"/>
      <c r="W116" s="41"/>
      <c r="X116" s="42"/>
      <c r="Y116" s="44"/>
      <c r="Z116" s="45"/>
    </row>
    <row r="117" spans="2:26" ht="12" x14ac:dyDescent="0.2">
      <c r="B117" s="2">
        <v>86</v>
      </c>
      <c r="C117" s="115"/>
      <c r="D117" s="286" t="s">
        <v>104</v>
      </c>
      <c r="E117" s="287"/>
      <c r="F117" s="287"/>
      <c r="G117" s="121" t="s">
        <v>103</v>
      </c>
      <c r="H117" s="122"/>
      <c r="I117" s="122"/>
      <c r="J117" s="122"/>
      <c r="K117" s="125"/>
      <c r="L117" s="219"/>
      <c r="M117" s="129"/>
      <c r="N117" s="129"/>
      <c r="O117" s="129"/>
      <c r="P117" s="125"/>
      <c r="Q117" s="125"/>
      <c r="R117" s="125"/>
      <c r="S117" s="125"/>
      <c r="T117" s="206"/>
      <c r="U117" s="207"/>
      <c r="V117" s="208"/>
      <c r="W117" s="126"/>
      <c r="X117" s="127"/>
      <c r="Y117" s="128"/>
      <c r="Z117" s="129"/>
    </row>
    <row r="118" spans="2:26" ht="12" x14ac:dyDescent="0.2">
      <c r="B118" s="2">
        <v>87</v>
      </c>
      <c r="C118" s="115"/>
      <c r="D118" s="46" t="s">
        <v>106</v>
      </c>
      <c r="E118" s="47"/>
      <c r="F118" s="47"/>
      <c r="G118" s="81" t="s">
        <v>103</v>
      </c>
      <c r="H118" s="76"/>
      <c r="I118" s="76"/>
      <c r="J118" s="76"/>
      <c r="K118" s="77"/>
      <c r="L118" s="244"/>
      <c r="M118" s="244"/>
      <c r="N118" s="244"/>
      <c r="O118" s="244"/>
      <c r="P118" s="77"/>
      <c r="Q118" s="77"/>
      <c r="R118" s="77"/>
      <c r="S118" s="77"/>
      <c r="T118" s="52"/>
      <c r="U118" s="53"/>
      <c r="V118" s="43"/>
      <c r="W118" s="41"/>
      <c r="X118" s="42"/>
      <c r="Y118" s="44"/>
      <c r="Z118" s="45"/>
    </row>
    <row r="119" spans="2:26" ht="12" x14ac:dyDescent="0.2">
      <c r="B119" s="2">
        <v>88</v>
      </c>
      <c r="C119" s="115"/>
      <c r="D119" s="46" t="s">
        <v>121</v>
      </c>
      <c r="E119" s="130"/>
      <c r="F119" s="130"/>
      <c r="G119" s="81" t="s">
        <v>103</v>
      </c>
      <c r="H119" s="76"/>
      <c r="I119" s="76"/>
      <c r="J119" s="76"/>
      <c r="K119" s="77"/>
      <c r="L119" s="213"/>
      <c r="M119" s="213"/>
      <c r="N119" s="213"/>
      <c r="O119" s="213"/>
      <c r="P119" s="77"/>
      <c r="Q119" s="77"/>
      <c r="R119" s="77"/>
      <c r="S119" s="77"/>
      <c r="T119" s="52"/>
      <c r="U119" s="53"/>
      <c r="V119" s="43"/>
      <c r="W119" s="41"/>
      <c r="X119" s="42"/>
      <c r="Y119" s="44"/>
      <c r="Z119" s="45"/>
    </row>
    <row r="120" spans="2:26" ht="12" x14ac:dyDescent="0.2">
      <c r="B120" s="2">
        <v>89</v>
      </c>
      <c r="C120" s="115"/>
      <c r="D120" s="46" t="s">
        <v>396</v>
      </c>
      <c r="E120" s="47"/>
      <c r="F120" s="47"/>
      <c r="G120" s="81" t="s">
        <v>21</v>
      </c>
      <c r="H120" s="76"/>
      <c r="I120" s="76"/>
      <c r="J120" s="76"/>
      <c r="K120" s="77"/>
      <c r="L120" s="288"/>
      <c r="M120" s="288"/>
      <c r="N120" s="288"/>
      <c r="O120" s="288"/>
      <c r="P120" s="77"/>
      <c r="Q120" s="77"/>
      <c r="R120" s="77"/>
      <c r="S120" s="77"/>
      <c r="T120" s="52"/>
      <c r="U120" s="53"/>
      <c r="V120" s="43"/>
      <c r="W120" s="41"/>
      <c r="X120" s="42"/>
      <c r="Y120" s="44"/>
      <c r="Z120" s="45"/>
    </row>
    <row r="121" spans="2:26" ht="12" x14ac:dyDescent="0.2">
      <c r="B121" s="2">
        <v>89</v>
      </c>
      <c r="C121" s="115"/>
      <c r="D121" s="46" t="s">
        <v>397</v>
      </c>
      <c r="E121" s="47"/>
      <c r="F121" s="47"/>
      <c r="G121" s="81" t="s">
        <v>21</v>
      </c>
      <c r="H121" s="76"/>
      <c r="I121" s="76"/>
      <c r="J121" s="76"/>
      <c r="K121" s="77"/>
      <c r="L121" s="288"/>
      <c r="M121" s="288"/>
      <c r="N121" s="288"/>
      <c r="O121" s="288"/>
      <c r="P121" s="77"/>
      <c r="Q121" s="77"/>
      <c r="R121" s="77"/>
      <c r="S121" s="77"/>
      <c r="T121" s="41"/>
      <c r="U121" s="42"/>
      <c r="V121" s="43"/>
      <c r="W121" s="289"/>
      <c r="X121" s="290"/>
      <c r="Y121" s="291"/>
      <c r="Z121" s="77"/>
    </row>
    <row r="122" spans="2:26" ht="12" x14ac:dyDescent="0.2">
      <c r="B122" s="2">
        <v>89</v>
      </c>
      <c r="C122" s="115"/>
      <c r="D122" s="46" t="s">
        <v>398</v>
      </c>
      <c r="E122" s="47"/>
      <c r="F122" s="47"/>
      <c r="G122" s="81" t="s">
        <v>21</v>
      </c>
      <c r="H122" s="76"/>
      <c r="I122" s="76"/>
      <c r="J122" s="76"/>
      <c r="K122" s="77"/>
      <c r="L122" s="288"/>
      <c r="M122" s="288"/>
      <c r="N122" s="288"/>
      <c r="O122" s="288"/>
      <c r="P122" s="77"/>
      <c r="Q122" s="77"/>
      <c r="R122" s="77"/>
      <c r="S122" s="77"/>
      <c r="T122" s="41"/>
      <c r="U122" s="42"/>
      <c r="V122" s="43"/>
      <c r="W122" s="289"/>
      <c r="X122" s="290"/>
      <c r="Y122" s="291"/>
      <c r="Z122" s="77"/>
    </row>
    <row r="123" spans="2:26" ht="12" x14ac:dyDescent="0.2">
      <c r="B123" s="2">
        <v>89</v>
      </c>
      <c r="C123" s="115"/>
      <c r="D123" s="46" t="s">
        <v>399</v>
      </c>
      <c r="E123" s="47"/>
      <c r="F123" s="47"/>
      <c r="G123" s="81" t="s">
        <v>21</v>
      </c>
      <c r="H123" s="76"/>
      <c r="I123" s="76"/>
      <c r="J123" s="76"/>
      <c r="K123" s="77"/>
      <c r="L123" s="288"/>
      <c r="M123" s="288"/>
      <c r="N123" s="288"/>
      <c r="O123" s="288"/>
      <c r="P123" s="77"/>
      <c r="Q123" s="77"/>
      <c r="R123" s="77"/>
      <c r="S123" s="77"/>
      <c r="T123" s="41"/>
      <c r="U123" s="42"/>
      <c r="V123" s="43"/>
      <c r="W123" s="289"/>
      <c r="X123" s="290"/>
      <c r="Y123" s="291"/>
      <c r="Z123" s="77"/>
    </row>
    <row r="124" spans="2:26" ht="12" x14ac:dyDescent="0.2">
      <c r="B124" s="2">
        <v>89</v>
      </c>
      <c r="C124" s="115"/>
      <c r="D124" s="46" t="s">
        <v>400</v>
      </c>
      <c r="E124" s="47"/>
      <c r="F124" s="47"/>
      <c r="G124" s="81" t="s">
        <v>103</v>
      </c>
      <c r="H124" s="76"/>
      <c r="I124" s="76"/>
      <c r="J124" s="76"/>
      <c r="K124" s="77"/>
      <c r="L124" s="288"/>
      <c r="M124" s="288"/>
      <c r="N124" s="288"/>
      <c r="O124" s="288"/>
      <c r="P124" s="77"/>
      <c r="Q124" s="77"/>
      <c r="R124" s="77"/>
      <c r="S124" s="77"/>
      <c r="T124" s="41"/>
      <c r="U124" s="42"/>
      <c r="V124" s="43"/>
      <c r="W124" s="289"/>
      <c r="X124" s="290"/>
      <c r="Y124" s="291"/>
      <c r="Z124" s="77"/>
    </row>
    <row r="125" spans="2:26" ht="12" x14ac:dyDescent="0.2">
      <c r="B125" s="2">
        <v>90</v>
      </c>
      <c r="C125" s="115"/>
      <c r="D125" s="46" t="s">
        <v>395</v>
      </c>
      <c r="E125" s="47"/>
      <c r="F125" s="47"/>
      <c r="G125" s="81" t="s">
        <v>103</v>
      </c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289"/>
      <c r="U125" s="290"/>
      <c r="V125" s="292"/>
      <c r="W125" s="289"/>
      <c r="X125" s="290"/>
      <c r="Y125" s="291"/>
      <c r="Z125" s="77"/>
    </row>
    <row r="126" spans="2:26" ht="12" x14ac:dyDescent="0.2">
      <c r="B126" s="2">
        <v>91</v>
      </c>
      <c r="C126" s="115"/>
      <c r="D126" s="46" t="s">
        <v>394</v>
      </c>
      <c r="E126" s="47"/>
      <c r="F126" s="47"/>
      <c r="G126" s="81" t="s">
        <v>21</v>
      </c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289"/>
      <c r="U126" s="290"/>
      <c r="V126" s="292"/>
      <c r="W126" s="289"/>
      <c r="X126" s="290"/>
      <c r="Y126" s="291"/>
      <c r="Z126" s="77"/>
    </row>
    <row r="127" spans="2:26" ht="12" x14ac:dyDescent="0.2">
      <c r="B127" s="2">
        <v>92</v>
      </c>
      <c r="C127" s="174"/>
      <c r="D127" s="54" t="s">
        <v>393</v>
      </c>
      <c r="E127" s="282"/>
      <c r="F127" s="282"/>
      <c r="G127" s="88" t="s">
        <v>103</v>
      </c>
      <c r="H127" s="108"/>
      <c r="I127" s="108"/>
      <c r="J127" s="108"/>
      <c r="K127" s="111"/>
      <c r="L127" s="111"/>
      <c r="M127" s="111"/>
      <c r="N127" s="111"/>
      <c r="O127" s="111"/>
      <c r="P127" s="111"/>
      <c r="Q127" s="111"/>
      <c r="R127" s="111"/>
      <c r="S127" s="111"/>
      <c r="T127" s="293"/>
      <c r="U127" s="294"/>
      <c r="V127" s="295"/>
      <c r="W127" s="293"/>
      <c r="X127" s="294"/>
      <c r="Y127" s="296"/>
      <c r="Z127" s="111"/>
    </row>
    <row r="128" spans="2:26" ht="12" x14ac:dyDescent="0.2">
      <c r="B128" s="2">
        <v>93</v>
      </c>
      <c r="C128" s="112" t="s">
        <v>107</v>
      </c>
      <c r="D128" s="297" t="s">
        <v>108</v>
      </c>
      <c r="E128" s="184"/>
      <c r="F128" s="184"/>
      <c r="G128" s="81" t="s">
        <v>109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1"/>
      <c r="U128" s="42"/>
      <c r="V128" s="43"/>
      <c r="W128" s="41"/>
      <c r="X128" s="42"/>
      <c r="Y128" s="44"/>
      <c r="Z128" s="45"/>
    </row>
    <row r="129" spans="2:26" ht="16.5" customHeight="1" x14ac:dyDescent="0.2">
      <c r="B129" s="2">
        <v>94</v>
      </c>
      <c r="C129" s="115"/>
      <c r="D129" s="272" t="s">
        <v>110</v>
      </c>
      <c r="E129" s="130"/>
      <c r="F129" s="47" t="s">
        <v>111</v>
      </c>
      <c r="G129" s="48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1"/>
      <c r="U129" s="42"/>
      <c r="V129" s="43"/>
      <c r="W129" s="41"/>
      <c r="X129" s="42"/>
      <c r="Y129" s="44"/>
      <c r="Z129" s="45"/>
    </row>
    <row r="130" spans="2:26" ht="16.5" customHeight="1" x14ac:dyDescent="0.2">
      <c r="B130" s="2">
        <v>95</v>
      </c>
      <c r="C130" s="115"/>
      <c r="D130" s="272" t="s">
        <v>143</v>
      </c>
      <c r="E130" s="130"/>
      <c r="F130" s="47" t="s">
        <v>111</v>
      </c>
      <c r="G130" s="48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1"/>
      <c r="U130" s="42"/>
      <c r="V130" s="43"/>
      <c r="W130" s="41"/>
      <c r="X130" s="42"/>
      <c r="Y130" s="44"/>
      <c r="Z130" s="45"/>
    </row>
    <row r="131" spans="2:26" ht="12" x14ac:dyDescent="0.2">
      <c r="B131" s="2">
        <v>96</v>
      </c>
      <c r="C131" s="115"/>
      <c r="D131" s="272" t="s">
        <v>112</v>
      </c>
      <c r="E131" s="130"/>
      <c r="F131" s="130"/>
      <c r="G131" s="81" t="s">
        <v>120</v>
      </c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1"/>
      <c r="U131" s="42"/>
      <c r="V131" s="43"/>
      <c r="W131" s="41"/>
      <c r="X131" s="42"/>
      <c r="Y131" s="44"/>
      <c r="Z131" s="45"/>
    </row>
    <row r="132" spans="2:26" ht="12" x14ac:dyDescent="0.2">
      <c r="B132" s="2">
        <v>97</v>
      </c>
      <c r="C132" s="115"/>
      <c r="D132" s="273" t="s">
        <v>113</v>
      </c>
      <c r="E132" s="138"/>
      <c r="F132" s="138"/>
      <c r="G132" s="121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6"/>
      <c r="U132" s="127"/>
      <c r="V132" s="208"/>
      <c r="W132" s="126"/>
      <c r="X132" s="127"/>
      <c r="Y132" s="128"/>
      <c r="Z132" s="129"/>
    </row>
    <row r="133" spans="2:26" ht="12" x14ac:dyDescent="0.2">
      <c r="B133" s="2">
        <v>98</v>
      </c>
      <c r="C133" s="115"/>
      <c r="D133" s="272" t="s">
        <v>114</v>
      </c>
      <c r="E133" s="130"/>
      <c r="F133" s="130"/>
      <c r="G133" s="8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1"/>
      <c r="U133" s="42"/>
      <c r="V133" s="43"/>
      <c r="W133" s="41"/>
      <c r="X133" s="42"/>
      <c r="Y133" s="44"/>
      <c r="Z133" s="45"/>
    </row>
    <row r="134" spans="2:26" ht="12" x14ac:dyDescent="0.2">
      <c r="B134" s="2">
        <v>99</v>
      </c>
      <c r="C134" s="115"/>
      <c r="D134" s="272"/>
      <c r="E134" s="130"/>
      <c r="F134" s="130"/>
      <c r="G134" s="81" t="s">
        <v>115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1"/>
      <c r="U134" s="42"/>
      <c r="V134" s="43"/>
      <c r="W134" s="41"/>
      <c r="X134" s="42"/>
      <c r="Y134" s="44"/>
      <c r="Z134" s="45"/>
    </row>
    <row r="135" spans="2:26" ht="12" x14ac:dyDescent="0.2">
      <c r="B135" s="2">
        <v>100</v>
      </c>
      <c r="C135" s="115"/>
      <c r="D135" s="272"/>
      <c r="E135" s="130"/>
      <c r="F135" s="130"/>
      <c r="G135" s="8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1"/>
      <c r="U135" s="42"/>
      <c r="V135" s="43"/>
      <c r="W135" s="41"/>
      <c r="X135" s="42"/>
      <c r="Y135" s="44"/>
      <c r="Z135" s="45"/>
    </row>
    <row r="136" spans="2:26" ht="12" x14ac:dyDescent="0.2">
      <c r="C136" s="174"/>
      <c r="D136" s="298"/>
      <c r="E136" s="282"/>
      <c r="F136" s="282"/>
      <c r="G136" s="8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3"/>
      <c r="U136" s="64"/>
      <c r="V136" s="62"/>
      <c r="W136" s="63"/>
      <c r="X136" s="64"/>
      <c r="Y136" s="65"/>
      <c r="Z136" s="66"/>
    </row>
    <row r="137" spans="2:26" ht="12" customHeight="1" x14ac:dyDescent="0.2">
      <c r="D137" s="299" t="s">
        <v>392</v>
      </c>
      <c r="E137" s="300" t="s">
        <v>116</v>
      </c>
      <c r="G137" s="301"/>
      <c r="H137" s="53" t="s">
        <v>120</v>
      </c>
      <c r="X137" s="302"/>
      <c r="Y137" s="303"/>
      <c r="Z137" s="304"/>
    </row>
  </sheetData>
  <dataConsolidate/>
  <mergeCells count="128">
    <mergeCell ref="D122:F122"/>
    <mergeCell ref="D91:F91"/>
    <mergeCell ref="D94:F94"/>
    <mergeCell ref="D93:F93"/>
    <mergeCell ref="D66:F66"/>
    <mergeCell ref="D84:F84"/>
    <mergeCell ref="D58:F58"/>
    <mergeCell ref="D75:F75"/>
    <mergeCell ref="D70:F70"/>
    <mergeCell ref="D78:F78"/>
    <mergeCell ref="D76:F76"/>
    <mergeCell ref="D69:F69"/>
    <mergeCell ref="D71:F71"/>
    <mergeCell ref="D60:F60"/>
    <mergeCell ref="D67:F67"/>
    <mergeCell ref="D77:F77"/>
    <mergeCell ref="D79:F79"/>
    <mergeCell ref="D89:F89"/>
    <mergeCell ref="D90:F90"/>
    <mergeCell ref="D81:F81"/>
    <mergeCell ref="D82:F82"/>
    <mergeCell ref="D80:F80"/>
    <mergeCell ref="D125:F125"/>
    <mergeCell ref="C94:C127"/>
    <mergeCell ref="D127:F127"/>
    <mergeCell ref="D98:F98"/>
    <mergeCell ref="D95:F95"/>
    <mergeCell ref="D96:F96"/>
    <mergeCell ref="D119:F119"/>
    <mergeCell ref="D112:F112"/>
    <mergeCell ref="D114:F114"/>
    <mergeCell ref="D118:F118"/>
    <mergeCell ref="D109:F109"/>
    <mergeCell ref="D100:F100"/>
    <mergeCell ref="D101:F101"/>
    <mergeCell ref="D111:F111"/>
    <mergeCell ref="D113:F113"/>
    <mergeCell ref="D117:F117"/>
    <mergeCell ref="D115:F115"/>
    <mergeCell ref="D99:F99"/>
    <mergeCell ref="D108:F108"/>
    <mergeCell ref="D104:F104"/>
    <mergeCell ref="D126:F126"/>
    <mergeCell ref="D123:F123"/>
    <mergeCell ref="D120:F120"/>
    <mergeCell ref="D121:F121"/>
    <mergeCell ref="E1:F1"/>
    <mergeCell ref="C5:G8"/>
    <mergeCell ref="D53:F53"/>
    <mergeCell ref="D51:F51"/>
    <mergeCell ref="D50:F50"/>
    <mergeCell ref="C1:D1"/>
    <mergeCell ref="D47:F47"/>
    <mergeCell ref="D44:F44"/>
    <mergeCell ref="C13:F16"/>
    <mergeCell ref="C51:C77"/>
    <mergeCell ref="D68:F68"/>
    <mergeCell ref="D61:F61"/>
    <mergeCell ref="C17:F20"/>
    <mergeCell ref="D57:F57"/>
    <mergeCell ref="D41:F41"/>
    <mergeCell ref="D73:F73"/>
    <mergeCell ref="D72:F72"/>
    <mergeCell ref="D65:F65"/>
    <mergeCell ref="D42:F42"/>
    <mergeCell ref="F45:G45"/>
    <mergeCell ref="D74:F74"/>
    <mergeCell ref="C21:F24"/>
    <mergeCell ref="D52:F52"/>
    <mergeCell ref="D46:F46"/>
    <mergeCell ref="D49:F49"/>
    <mergeCell ref="D105:F105"/>
    <mergeCell ref="D85:F85"/>
    <mergeCell ref="D64:F64"/>
    <mergeCell ref="D63:F63"/>
    <mergeCell ref="D62:F62"/>
    <mergeCell ref="D54:F54"/>
    <mergeCell ref="K2:M2"/>
    <mergeCell ref="C25:F28"/>
    <mergeCell ref="C29:F32"/>
    <mergeCell ref="C4:G4"/>
    <mergeCell ref="C2:D2"/>
    <mergeCell ref="E2:F2"/>
    <mergeCell ref="C37:C50"/>
    <mergeCell ref="D56:F56"/>
    <mergeCell ref="D48:F48"/>
    <mergeCell ref="D43:F43"/>
    <mergeCell ref="C9:G12"/>
    <mergeCell ref="G2:J2"/>
    <mergeCell ref="D37:F40"/>
    <mergeCell ref="C33:F36"/>
    <mergeCell ref="D45:E45"/>
    <mergeCell ref="D55:F55"/>
    <mergeCell ref="D59:F59"/>
    <mergeCell ref="C78:C88"/>
    <mergeCell ref="C89:C93"/>
    <mergeCell ref="C128:C136"/>
    <mergeCell ref="D131:F131"/>
    <mergeCell ref="D132:F132"/>
    <mergeCell ref="D129:E129"/>
    <mergeCell ref="D128:F128"/>
    <mergeCell ref="D130:E130"/>
    <mergeCell ref="D103:F103"/>
    <mergeCell ref="D92:F92"/>
    <mergeCell ref="D133:F136"/>
    <mergeCell ref="F129:G129"/>
    <mergeCell ref="F130:G130"/>
    <mergeCell ref="D124:F124"/>
    <mergeCell ref="D116:F116"/>
    <mergeCell ref="D106:F106"/>
    <mergeCell ref="D97:F97"/>
    <mergeCell ref="D102:F102"/>
    <mergeCell ref="D110:F110"/>
    <mergeCell ref="D107:F107"/>
    <mergeCell ref="D86:F86"/>
    <mergeCell ref="D88:F88"/>
    <mergeCell ref="D83:F83"/>
    <mergeCell ref="D87:F87"/>
    <mergeCell ref="P1:Q1"/>
    <mergeCell ref="P2:Q2"/>
    <mergeCell ref="N2:O2"/>
    <mergeCell ref="G1:J1"/>
    <mergeCell ref="N1:O1"/>
    <mergeCell ref="Y1:Z1"/>
    <mergeCell ref="R1:X1"/>
    <mergeCell ref="Y2:Z2"/>
    <mergeCell ref="R2:X2"/>
    <mergeCell ref="K1:M1"/>
  </mergeCells>
  <phoneticPr fontId="5"/>
  <printOptions horizontalCentered="1"/>
  <pageMargins left="0.39370078740157483" right="0.39370078740157483" top="0.39370078740157483" bottom="0.39370078740157483" header="0.27559055118110237" footer="0.51181102362204722"/>
  <pageSetup paperSize="8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D137"/>
  <sheetViews>
    <sheetView topLeftCell="C1" zoomScale="80" zoomScaleNormal="80" workbookViewId="0">
      <pane xSplit="5" ySplit="4" topLeftCell="H5" activePane="bottomRight" state="frozen"/>
      <selection activeCell="I25" sqref="I25:I36"/>
      <selection pane="topRight" activeCell="I25" sqref="I25:I36"/>
      <selection pane="bottomLeft" activeCell="I25" sqref="I25:I36"/>
      <selection pane="bottomRight" activeCell="C1" sqref="C1:D1"/>
    </sheetView>
  </sheetViews>
  <sheetFormatPr defaultColWidth="9" defaultRowHeight="9.6" x14ac:dyDescent="0.2"/>
  <cols>
    <col min="1" max="1" width="5.21875" style="2" customWidth="1"/>
    <col min="2" max="2" width="3" style="2" customWidth="1"/>
    <col min="3" max="3" width="2.6640625" style="2" customWidth="1"/>
    <col min="4" max="4" width="9.21875" style="2" customWidth="1"/>
    <col min="5" max="5" width="8.6640625" style="2" customWidth="1"/>
    <col min="6" max="6" width="4.21875" style="2" customWidth="1"/>
    <col min="7" max="7" width="5.88671875" style="2" customWidth="1"/>
    <col min="8" max="19" width="8.109375" style="2" customWidth="1"/>
    <col min="20" max="20" width="3.21875" style="2" customWidth="1"/>
    <col min="21" max="21" width="1.44140625" style="2" customWidth="1"/>
    <col min="22" max="22" width="3.21875" style="20" customWidth="1"/>
    <col min="23" max="23" width="6.21875" style="1" customWidth="1"/>
    <col min="24" max="24" width="2.33203125" style="1" customWidth="1"/>
    <col min="25" max="26" width="6.21875" style="1" customWidth="1"/>
    <col min="27" max="29" width="9" style="2" customWidth="1"/>
    <col min="30" max="16384" width="9" style="2"/>
  </cols>
  <sheetData>
    <row r="1" spans="1:30" ht="16.5" customHeight="1" x14ac:dyDescent="0.2">
      <c r="A1" s="1"/>
      <c r="C1" s="3" t="s">
        <v>0</v>
      </c>
      <c r="D1" s="3"/>
      <c r="E1" s="3" t="s">
        <v>1</v>
      </c>
      <c r="F1" s="3"/>
      <c r="G1" s="3" t="s">
        <v>2</v>
      </c>
      <c r="H1" s="3"/>
      <c r="I1" s="3"/>
      <c r="J1" s="3"/>
      <c r="K1" s="4" t="s">
        <v>3</v>
      </c>
      <c r="L1" s="5"/>
      <c r="M1" s="6"/>
      <c r="N1" s="7" t="s">
        <v>4</v>
      </c>
      <c r="O1" s="3"/>
      <c r="P1" s="8" t="s">
        <v>125</v>
      </c>
      <c r="Q1" s="9"/>
      <c r="R1" s="10" t="s">
        <v>5</v>
      </c>
      <c r="S1" s="3"/>
      <c r="T1" s="3"/>
      <c r="U1" s="3"/>
      <c r="V1" s="3"/>
      <c r="W1" s="3"/>
      <c r="X1" s="3"/>
      <c r="Y1" s="11" t="s">
        <v>6</v>
      </c>
      <c r="Z1" s="11"/>
    </row>
    <row r="2" spans="1:30" ht="23.25" customHeight="1" x14ac:dyDescent="0.2">
      <c r="C2" s="13">
        <v>20602</v>
      </c>
      <c r="D2" s="13"/>
      <c r="E2" s="14">
        <v>50501</v>
      </c>
      <c r="F2" s="14"/>
      <c r="G2" s="14" t="s">
        <v>133</v>
      </c>
      <c r="H2" s="14"/>
      <c r="I2" s="14"/>
      <c r="J2" s="14"/>
      <c r="K2" s="15" t="s">
        <v>233</v>
      </c>
      <c r="L2" s="16"/>
      <c r="M2" s="17"/>
      <c r="N2" s="18" t="s">
        <v>126</v>
      </c>
      <c r="O2" s="14"/>
      <c r="P2" s="8" t="s">
        <v>140</v>
      </c>
      <c r="Q2" s="9"/>
      <c r="R2" s="18" t="s">
        <v>132</v>
      </c>
      <c r="S2" s="14"/>
      <c r="T2" s="14"/>
      <c r="U2" s="14"/>
      <c r="V2" s="14"/>
      <c r="W2" s="14"/>
      <c r="X2" s="14"/>
      <c r="Y2" s="13" t="s">
        <v>127</v>
      </c>
      <c r="Z2" s="13"/>
    </row>
    <row r="3" spans="1:30" ht="2.25" customHeight="1" x14ac:dyDescent="0.2"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0" ht="14.25" customHeight="1" x14ac:dyDescent="0.2">
      <c r="A4" s="21"/>
      <c r="C4" s="22" t="s">
        <v>147</v>
      </c>
      <c r="D4" s="23"/>
      <c r="E4" s="23"/>
      <c r="F4" s="23"/>
      <c r="G4" s="24"/>
      <c r="H4" s="67"/>
      <c r="I4" s="26">
        <v>45792</v>
      </c>
      <c r="J4" s="26"/>
      <c r="K4" s="26"/>
      <c r="L4" s="27"/>
      <c r="M4" s="26"/>
      <c r="N4" s="26"/>
      <c r="O4" s="27"/>
      <c r="P4" s="26"/>
      <c r="Q4" s="26"/>
      <c r="R4" s="26"/>
      <c r="S4" s="26"/>
      <c r="T4" s="29" t="s">
        <v>402</v>
      </c>
      <c r="U4" s="30" t="s">
        <v>403</v>
      </c>
      <c r="V4" s="31" t="s">
        <v>414</v>
      </c>
      <c r="W4" s="32" t="s">
        <v>405</v>
      </c>
      <c r="X4" s="33" t="s">
        <v>406</v>
      </c>
      <c r="Y4" s="34" t="s">
        <v>407</v>
      </c>
      <c r="Z4" s="34" t="s">
        <v>408</v>
      </c>
    </row>
    <row r="5" spans="1:30" ht="14.25" customHeight="1" x14ac:dyDescent="0.2">
      <c r="C5" s="35" t="s">
        <v>148</v>
      </c>
      <c r="D5" s="36"/>
      <c r="E5" s="36"/>
      <c r="F5" s="36"/>
      <c r="G5" s="37"/>
      <c r="H5" s="38"/>
      <c r="I5" s="38">
        <v>0.3923611111111111</v>
      </c>
      <c r="J5" s="38"/>
      <c r="K5" s="38"/>
      <c r="L5" s="39"/>
      <c r="M5" s="38"/>
      <c r="N5" s="38"/>
      <c r="O5" s="39"/>
      <c r="P5" s="38"/>
      <c r="Q5" s="38"/>
      <c r="R5" s="38"/>
      <c r="S5" s="38"/>
      <c r="T5" s="41"/>
      <c r="U5" s="42"/>
      <c r="V5" s="43"/>
      <c r="W5" s="41"/>
      <c r="X5" s="42"/>
      <c r="Y5" s="44"/>
      <c r="Z5" s="45"/>
    </row>
    <row r="6" spans="1:30" ht="12" x14ac:dyDescent="0.2">
      <c r="C6" s="46"/>
      <c r="D6" s="47"/>
      <c r="E6" s="47"/>
      <c r="F6" s="47"/>
      <c r="G6" s="48"/>
      <c r="H6" s="49"/>
      <c r="I6" s="49">
        <v>0.64236111111111116</v>
      </c>
      <c r="J6" s="49"/>
      <c r="K6" s="49"/>
      <c r="L6" s="50"/>
      <c r="M6" s="49"/>
      <c r="N6" s="49"/>
      <c r="O6" s="50"/>
      <c r="P6" s="49"/>
      <c r="Q6" s="49"/>
      <c r="R6" s="49"/>
      <c r="S6" s="49"/>
      <c r="T6" s="52"/>
      <c r="U6" s="53"/>
      <c r="V6" s="43"/>
      <c r="W6" s="41"/>
      <c r="X6" s="42"/>
      <c r="Y6" s="44"/>
      <c r="Z6" s="45"/>
    </row>
    <row r="7" spans="1:30" ht="12" x14ac:dyDescent="0.2">
      <c r="C7" s="46"/>
      <c r="D7" s="47"/>
      <c r="E7" s="47"/>
      <c r="F7" s="47"/>
      <c r="G7" s="48"/>
      <c r="H7" s="49"/>
      <c r="I7" s="49">
        <v>0.89236111111111116</v>
      </c>
      <c r="J7" s="49"/>
      <c r="K7" s="49"/>
      <c r="L7" s="50"/>
      <c r="M7" s="49"/>
      <c r="N7" s="49"/>
      <c r="O7" s="50"/>
      <c r="P7" s="49"/>
      <c r="Q7" s="49"/>
      <c r="R7" s="49"/>
      <c r="S7" s="49"/>
      <c r="T7" s="52"/>
      <c r="U7" s="53"/>
      <c r="V7" s="43"/>
      <c r="W7" s="41"/>
      <c r="X7" s="42"/>
      <c r="Y7" s="44"/>
      <c r="Z7" s="45"/>
    </row>
    <row r="8" spans="1:30" ht="12" x14ac:dyDescent="0.2">
      <c r="C8" s="54"/>
      <c r="D8" s="55"/>
      <c r="E8" s="55"/>
      <c r="F8" s="55"/>
      <c r="G8" s="56"/>
      <c r="H8" s="49"/>
      <c r="I8" s="57">
        <v>0.1423611111111111</v>
      </c>
      <c r="J8" s="57"/>
      <c r="K8" s="57"/>
      <c r="L8" s="58"/>
      <c r="M8" s="57"/>
      <c r="N8" s="57"/>
      <c r="O8" s="58"/>
      <c r="P8" s="57"/>
      <c r="Q8" s="57"/>
      <c r="R8" s="57"/>
      <c r="S8" s="57"/>
      <c r="T8" s="60"/>
      <c r="U8" s="61"/>
      <c r="V8" s="62"/>
      <c r="W8" s="63"/>
      <c r="X8" s="64"/>
      <c r="Y8" s="65"/>
      <c r="Z8" s="66"/>
    </row>
    <row r="9" spans="1:30" ht="13.5" customHeight="1" x14ac:dyDescent="0.2">
      <c r="C9" s="35" t="s">
        <v>234</v>
      </c>
      <c r="D9" s="36"/>
      <c r="E9" s="36"/>
      <c r="F9" s="36"/>
      <c r="G9" s="37"/>
      <c r="H9" s="67"/>
      <c r="I9" s="67" t="s">
        <v>416</v>
      </c>
      <c r="J9" s="67"/>
      <c r="K9" s="67"/>
      <c r="L9" s="68"/>
      <c r="M9" s="67"/>
      <c r="N9" s="67"/>
      <c r="O9" s="68"/>
      <c r="P9" s="67"/>
      <c r="Q9" s="67"/>
      <c r="R9" s="67"/>
      <c r="S9" s="67"/>
      <c r="T9" s="70"/>
      <c r="U9" s="71"/>
      <c r="V9" s="72"/>
      <c r="W9" s="73"/>
      <c r="X9" s="74"/>
      <c r="Y9" s="75"/>
      <c r="Z9" s="68"/>
    </row>
    <row r="10" spans="1:30" ht="12" x14ac:dyDescent="0.2">
      <c r="C10" s="46"/>
      <c r="D10" s="47"/>
      <c r="E10" s="47"/>
      <c r="F10" s="47"/>
      <c r="G10" s="48"/>
      <c r="H10" s="76"/>
      <c r="I10" s="76" t="s">
        <v>416</v>
      </c>
      <c r="J10" s="76"/>
      <c r="K10" s="76"/>
      <c r="L10" s="45"/>
      <c r="M10" s="76"/>
      <c r="N10" s="76"/>
      <c r="O10" s="45"/>
      <c r="P10" s="76"/>
      <c r="Q10" s="76"/>
      <c r="R10" s="76"/>
      <c r="S10" s="76"/>
      <c r="T10" s="52"/>
      <c r="U10" s="53"/>
      <c r="V10" s="43"/>
      <c r="W10" s="41"/>
      <c r="X10" s="42"/>
      <c r="Y10" s="44"/>
      <c r="Z10" s="45"/>
    </row>
    <row r="11" spans="1:30" ht="12" x14ac:dyDescent="0.2">
      <c r="C11" s="46"/>
      <c r="D11" s="47"/>
      <c r="E11" s="47"/>
      <c r="F11" s="47"/>
      <c r="G11" s="48"/>
      <c r="H11" s="76"/>
      <c r="I11" s="76" t="s">
        <v>416</v>
      </c>
      <c r="J11" s="76"/>
      <c r="K11" s="76"/>
      <c r="L11" s="45"/>
      <c r="M11" s="76"/>
      <c r="N11" s="76"/>
      <c r="O11" s="45"/>
      <c r="P11" s="76"/>
      <c r="Q11" s="76"/>
      <c r="R11" s="76"/>
      <c r="S11" s="76"/>
      <c r="T11" s="52"/>
      <c r="U11" s="53"/>
      <c r="V11" s="43"/>
      <c r="W11" s="41"/>
      <c r="X11" s="42"/>
      <c r="Y11" s="44"/>
      <c r="Z11" s="45"/>
    </row>
    <row r="12" spans="1:30" ht="12" x14ac:dyDescent="0.2">
      <c r="C12" s="54"/>
      <c r="D12" s="55"/>
      <c r="E12" s="55"/>
      <c r="F12" s="55"/>
      <c r="G12" s="56"/>
      <c r="H12" s="76"/>
      <c r="I12" s="76" t="s">
        <v>416</v>
      </c>
      <c r="J12" s="76"/>
      <c r="K12" s="76"/>
      <c r="L12" s="45"/>
      <c r="M12" s="76"/>
      <c r="N12" s="76"/>
      <c r="O12" s="45"/>
      <c r="P12" s="76"/>
      <c r="Q12" s="76"/>
      <c r="R12" s="76"/>
      <c r="S12" s="76"/>
      <c r="T12" s="60"/>
      <c r="U12" s="61"/>
      <c r="V12" s="62"/>
      <c r="W12" s="63"/>
      <c r="X12" s="64"/>
      <c r="Y12" s="65"/>
      <c r="Z12" s="66"/>
    </row>
    <row r="13" spans="1:30" ht="13.5" customHeight="1" x14ac:dyDescent="0.2">
      <c r="C13" s="35" t="s">
        <v>235</v>
      </c>
      <c r="D13" s="36"/>
      <c r="E13" s="36"/>
      <c r="F13" s="36"/>
      <c r="H13" s="67"/>
      <c r="I13" s="78">
        <v>24.5</v>
      </c>
      <c r="J13" s="78"/>
      <c r="K13" s="78"/>
      <c r="L13" s="79"/>
      <c r="M13" s="78"/>
      <c r="N13" s="78"/>
      <c r="O13" s="79"/>
      <c r="P13" s="78"/>
      <c r="Q13" s="78"/>
      <c r="R13" s="78"/>
      <c r="S13" s="67"/>
      <c r="T13" s="70"/>
      <c r="U13" s="71"/>
      <c r="V13" s="72"/>
      <c r="W13" s="73"/>
      <c r="X13" s="74"/>
      <c r="Y13" s="75"/>
      <c r="Z13" s="68"/>
    </row>
    <row r="14" spans="1:30" ht="12" x14ac:dyDescent="0.2">
      <c r="C14" s="46"/>
      <c r="D14" s="47"/>
      <c r="E14" s="47"/>
      <c r="F14" s="47"/>
      <c r="G14" s="81" t="s">
        <v>236</v>
      </c>
      <c r="H14" s="76"/>
      <c r="I14" s="82">
        <v>25</v>
      </c>
      <c r="J14" s="82"/>
      <c r="K14" s="82"/>
      <c r="L14" s="83"/>
      <c r="M14" s="82"/>
      <c r="N14" s="82"/>
      <c r="O14" s="83"/>
      <c r="P14" s="82"/>
      <c r="Q14" s="82"/>
      <c r="R14" s="82"/>
      <c r="S14" s="76"/>
      <c r="T14" s="52" t="s">
        <v>390</v>
      </c>
      <c r="U14" s="53"/>
      <c r="V14" s="43">
        <f>COUNT(I13:R16)</f>
        <v>4</v>
      </c>
      <c r="W14" s="85">
        <f>MIN(I13:R16)</f>
        <v>18.3</v>
      </c>
      <c r="X14" s="42" t="s">
        <v>411</v>
      </c>
      <c r="Y14" s="86">
        <f>MAX(I13:R16)</f>
        <v>25</v>
      </c>
      <c r="Z14" s="83">
        <f>AVERAGE(I13:R16)</f>
        <v>22.324999999999999</v>
      </c>
      <c r="AB14" s="87"/>
      <c r="AD14" s="87"/>
    </row>
    <row r="15" spans="1:30" ht="12" x14ac:dyDescent="0.2">
      <c r="C15" s="46"/>
      <c r="D15" s="47"/>
      <c r="E15" s="47"/>
      <c r="F15" s="47"/>
      <c r="G15" s="81"/>
      <c r="H15" s="76"/>
      <c r="I15" s="82">
        <v>21.5</v>
      </c>
      <c r="J15" s="82"/>
      <c r="K15" s="82"/>
      <c r="L15" s="83"/>
      <c r="M15" s="82"/>
      <c r="N15" s="82"/>
      <c r="O15" s="83"/>
      <c r="P15" s="82"/>
      <c r="Q15" s="82"/>
      <c r="R15" s="82"/>
      <c r="S15" s="76"/>
      <c r="T15" s="52"/>
      <c r="U15" s="53"/>
      <c r="V15" s="43"/>
      <c r="W15" s="41"/>
      <c r="X15" s="42"/>
      <c r="Y15" s="44"/>
      <c r="Z15" s="45"/>
    </row>
    <row r="16" spans="1:30" ht="12" x14ac:dyDescent="0.2">
      <c r="C16" s="54"/>
      <c r="D16" s="55"/>
      <c r="E16" s="55"/>
      <c r="F16" s="55"/>
      <c r="G16" s="88"/>
      <c r="H16" s="76"/>
      <c r="I16" s="82">
        <v>18.3</v>
      </c>
      <c r="J16" s="82"/>
      <c r="K16" s="82"/>
      <c r="L16" s="83"/>
      <c r="M16" s="82"/>
      <c r="N16" s="82"/>
      <c r="O16" s="83"/>
      <c r="P16" s="82"/>
      <c r="Q16" s="82"/>
      <c r="R16" s="82"/>
      <c r="S16" s="76"/>
      <c r="T16" s="60"/>
      <c r="U16" s="61"/>
      <c r="V16" s="62"/>
      <c r="W16" s="63"/>
      <c r="X16" s="64"/>
      <c r="Y16" s="65"/>
      <c r="Z16" s="66"/>
    </row>
    <row r="17" spans="3:30" ht="13.5" customHeight="1" x14ac:dyDescent="0.2">
      <c r="C17" s="35" t="s">
        <v>237</v>
      </c>
      <c r="D17" s="36"/>
      <c r="E17" s="36"/>
      <c r="F17" s="36"/>
      <c r="H17" s="67"/>
      <c r="I17" s="78">
        <v>23</v>
      </c>
      <c r="J17" s="78"/>
      <c r="K17" s="78"/>
      <c r="L17" s="79"/>
      <c r="M17" s="78"/>
      <c r="N17" s="78"/>
      <c r="O17" s="79"/>
      <c r="P17" s="78"/>
      <c r="Q17" s="78"/>
      <c r="R17" s="78"/>
      <c r="S17" s="67"/>
      <c r="T17" s="70"/>
      <c r="U17" s="71"/>
      <c r="V17" s="72"/>
      <c r="W17" s="73"/>
      <c r="X17" s="42"/>
      <c r="Y17" s="75"/>
      <c r="Z17" s="68"/>
    </row>
    <row r="18" spans="3:30" ht="12" x14ac:dyDescent="0.2">
      <c r="C18" s="46"/>
      <c r="D18" s="47"/>
      <c r="E18" s="47"/>
      <c r="F18" s="47"/>
      <c r="G18" s="81" t="s">
        <v>236</v>
      </c>
      <c r="H18" s="76"/>
      <c r="I18" s="82">
        <v>24.2</v>
      </c>
      <c r="J18" s="82"/>
      <c r="K18" s="82"/>
      <c r="L18" s="83"/>
      <c r="M18" s="82"/>
      <c r="N18" s="82"/>
      <c r="O18" s="83"/>
      <c r="P18" s="82"/>
      <c r="Q18" s="82"/>
      <c r="R18" s="82"/>
      <c r="S18" s="76"/>
      <c r="T18" s="52" t="s">
        <v>390</v>
      </c>
      <c r="U18" s="53"/>
      <c r="V18" s="43">
        <f>COUNT(I17:R20)</f>
        <v>4</v>
      </c>
      <c r="W18" s="93">
        <f>MIN(I17:R20)</f>
        <v>21.4</v>
      </c>
      <c r="X18" s="42" t="s">
        <v>411</v>
      </c>
      <c r="Y18" s="86">
        <f>MAX(I17:R20)</f>
        <v>24.2</v>
      </c>
      <c r="Z18" s="94">
        <f>AVERAGE(I17:R20)</f>
        <v>22.65</v>
      </c>
      <c r="AD18" s="95"/>
    </row>
    <row r="19" spans="3:30" ht="12" x14ac:dyDescent="0.2">
      <c r="C19" s="46"/>
      <c r="D19" s="47"/>
      <c r="E19" s="47"/>
      <c r="F19" s="47"/>
      <c r="G19" s="81"/>
      <c r="H19" s="76"/>
      <c r="I19" s="82">
        <v>22</v>
      </c>
      <c r="J19" s="82"/>
      <c r="K19" s="82"/>
      <c r="L19" s="83"/>
      <c r="M19" s="82"/>
      <c r="N19" s="82"/>
      <c r="O19" s="83"/>
      <c r="P19" s="82"/>
      <c r="Q19" s="82"/>
      <c r="R19" s="82"/>
      <c r="S19" s="76"/>
      <c r="T19" s="52"/>
      <c r="U19" s="53"/>
      <c r="V19" s="43"/>
      <c r="W19" s="41"/>
      <c r="X19" s="42"/>
      <c r="Y19" s="44"/>
      <c r="Z19" s="45"/>
    </row>
    <row r="20" spans="3:30" ht="12" x14ac:dyDescent="0.2">
      <c r="C20" s="54"/>
      <c r="D20" s="55"/>
      <c r="E20" s="55"/>
      <c r="F20" s="55"/>
      <c r="G20" s="88"/>
      <c r="H20" s="76"/>
      <c r="I20" s="82">
        <v>21.4</v>
      </c>
      <c r="J20" s="82"/>
      <c r="K20" s="82"/>
      <c r="L20" s="83"/>
      <c r="M20" s="82"/>
      <c r="N20" s="82"/>
      <c r="O20" s="83"/>
      <c r="P20" s="82"/>
      <c r="Q20" s="82"/>
      <c r="R20" s="82"/>
      <c r="S20" s="76"/>
      <c r="T20" s="60"/>
      <c r="U20" s="61"/>
      <c r="V20" s="62"/>
      <c r="W20" s="63"/>
      <c r="X20" s="64"/>
      <c r="Y20" s="65"/>
      <c r="Z20" s="66"/>
    </row>
    <row r="21" spans="3:30" ht="13.5" customHeight="1" x14ac:dyDescent="0.2">
      <c r="C21" s="35" t="s">
        <v>238</v>
      </c>
      <c r="D21" s="36"/>
      <c r="E21" s="36"/>
      <c r="F21" s="36"/>
      <c r="H21" s="67"/>
      <c r="I21" s="96">
        <v>0.14000000000000001</v>
      </c>
      <c r="J21" s="67"/>
      <c r="K21" s="67"/>
      <c r="L21" s="97"/>
      <c r="M21" s="67"/>
      <c r="N21" s="67"/>
      <c r="O21" s="97"/>
      <c r="P21" s="67"/>
      <c r="Q21" s="67"/>
      <c r="R21" s="96"/>
      <c r="S21" s="67"/>
      <c r="T21" s="70"/>
      <c r="U21" s="71"/>
      <c r="V21" s="72"/>
      <c r="W21" s="73"/>
      <c r="X21" s="74"/>
      <c r="Y21" s="75"/>
      <c r="Z21" s="68"/>
    </row>
    <row r="22" spans="3:30" ht="12" x14ac:dyDescent="0.2">
      <c r="C22" s="46"/>
      <c r="D22" s="47"/>
      <c r="E22" s="47"/>
      <c r="F22" s="47"/>
      <c r="G22" s="81" t="s">
        <v>239</v>
      </c>
      <c r="H22" s="76"/>
      <c r="I22" s="98">
        <v>0.16</v>
      </c>
      <c r="J22" s="76"/>
      <c r="K22" s="76"/>
      <c r="L22" s="99"/>
      <c r="M22" s="76"/>
      <c r="N22" s="76"/>
      <c r="O22" s="99"/>
      <c r="P22" s="76"/>
      <c r="Q22" s="76"/>
      <c r="R22" s="98"/>
      <c r="S22" s="76"/>
      <c r="T22" s="52" t="s">
        <v>390</v>
      </c>
      <c r="U22" s="53"/>
      <c r="V22" s="43">
        <f>COUNT(I21:R24)</f>
        <v>4</v>
      </c>
      <c r="W22" s="100">
        <f>MIN(I21:R24)</f>
        <v>0.14000000000000001</v>
      </c>
      <c r="X22" s="42" t="s">
        <v>411</v>
      </c>
      <c r="Y22" s="101">
        <f>MAX(I21:R24)</f>
        <v>0.18</v>
      </c>
      <c r="Z22" s="99">
        <f>AVERAGE(I21:R24)</f>
        <v>0.15500000000000003</v>
      </c>
      <c r="AD22" s="305"/>
    </row>
    <row r="23" spans="3:30" ht="12" x14ac:dyDescent="0.2">
      <c r="C23" s="46"/>
      <c r="D23" s="47"/>
      <c r="E23" s="47"/>
      <c r="F23" s="47"/>
      <c r="G23" s="81"/>
      <c r="H23" s="76"/>
      <c r="I23" s="98">
        <v>0.18</v>
      </c>
      <c r="J23" s="76"/>
      <c r="K23" s="76"/>
      <c r="L23" s="99"/>
      <c r="M23" s="76"/>
      <c r="N23" s="76"/>
      <c r="O23" s="99"/>
      <c r="P23" s="76"/>
      <c r="Q23" s="76"/>
      <c r="R23" s="98"/>
      <c r="S23" s="76"/>
      <c r="T23" s="52"/>
      <c r="U23" s="53"/>
      <c r="V23" s="43"/>
      <c r="W23" s="41"/>
      <c r="X23" s="42"/>
      <c r="Y23" s="44"/>
      <c r="Z23" s="45"/>
    </row>
    <row r="24" spans="3:30" ht="12" x14ac:dyDescent="0.2">
      <c r="C24" s="54"/>
      <c r="D24" s="55"/>
      <c r="E24" s="55"/>
      <c r="F24" s="55"/>
      <c r="G24" s="88"/>
      <c r="H24" s="76"/>
      <c r="I24" s="98">
        <v>0.14000000000000001</v>
      </c>
      <c r="J24" s="76"/>
      <c r="K24" s="76"/>
      <c r="L24" s="99"/>
      <c r="M24" s="76"/>
      <c r="N24" s="76"/>
      <c r="O24" s="99"/>
      <c r="P24" s="76"/>
      <c r="Q24" s="76"/>
      <c r="R24" s="98"/>
      <c r="S24" s="76"/>
      <c r="T24" s="60"/>
      <c r="U24" s="61"/>
      <c r="V24" s="62"/>
      <c r="W24" s="63"/>
      <c r="X24" s="64"/>
      <c r="Y24" s="65"/>
      <c r="Z24" s="66"/>
    </row>
    <row r="25" spans="3:30" ht="13.5" customHeight="1" x14ac:dyDescent="0.2">
      <c r="C25" s="35" t="s">
        <v>14</v>
      </c>
      <c r="D25" s="36"/>
      <c r="E25" s="36"/>
      <c r="F25" s="36"/>
      <c r="G25" s="102"/>
      <c r="H25" s="67"/>
      <c r="I25" s="103">
        <v>30</v>
      </c>
      <c r="J25" s="67"/>
      <c r="K25" s="67"/>
      <c r="L25" s="306"/>
      <c r="M25" s="67"/>
      <c r="N25" s="67"/>
      <c r="O25" s="103"/>
      <c r="P25" s="67"/>
      <c r="Q25" s="67"/>
      <c r="R25" s="306"/>
      <c r="S25" s="67"/>
      <c r="T25" s="70"/>
      <c r="U25" s="71"/>
      <c r="V25" s="72"/>
      <c r="W25" s="73"/>
      <c r="X25" s="74"/>
      <c r="Y25" s="75"/>
      <c r="Z25" s="68"/>
    </row>
    <row r="26" spans="3:30" ht="13.5" customHeight="1" x14ac:dyDescent="0.2">
      <c r="C26" s="46"/>
      <c r="D26" s="47"/>
      <c r="E26" s="47"/>
      <c r="F26" s="47"/>
      <c r="G26" s="81" t="s">
        <v>145</v>
      </c>
      <c r="H26" s="76"/>
      <c r="I26" s="104">
        <v>30</v>
      </c>
      <c r="J26" s="76"/>
      <c r="K26" s="76"/>
      <c r="L26" s="307"/>
      <c r="M26" s="76"/>
      <c r="N26" s="76"/>
      <c r="O26" s="104"/>
      <c r="P26" s="76"/>
      <c r="Q26" s="76"/>
      <c r="R26" s="308"/>
      <c r="S26" s="76"/>
      <c r="T26" s="52" t="s">
        <v>390</v>
      </c>
      <c r="U26" s="53"/>
      <c r="V26" s="43">
        <f>COUNT(I25:R28)</f>
        <v>4</v>
      </c>
      <c r="W26" s="117">
        <f>MIN(I25:R28)</f>
        <v>30</v>
      </c>
      <c r="X26" s="42" t="s">
        <v>411</v>
      </c>
      <c r="Y26" s="107">
        <f>MAX(I25:R28)</f>
        <v>30</v>
      </c>
      <c r="Z26" s="132">
        <f>AVERAGE(I25:R28)</f>
        <v>30</v>
      </c>
      <c r="AB26" s="309"/>
      <c r="AC26" s="310"/>
      <c r="AD26" s="95"/>
    </row>
    <row r="27" spans="3:30" ht="13.5" customHeight="1" x14ac:dyDescent="0.2">
      <c r="C27" s="46"/>
      <c r="D27" s="47"/>
      <c r="E27" s="47"/>
      <c r="F27" s="47"/>
      <c r="G27" s="81"/>
      <c r="H27" s="76"/>
      <c r="I27" s="104">
        <v>30</v>
      </c>
      <c r="J27" s="76"/>
      <c r="K27" s="76"/>
      <c r="L27" s="307"/>
      <c r="M27" s="76"/>
      <c r="N27" s="76"/>
      <c r="O27" s="104"/>
      <c r="P27" s="76"/>
      <c r="Q27" s="76"/>
      <c r="R27" s="307"/>
      <c r="S27" s="76"/>
      <c r="T27" s="52"/>
      <c r="U27" s="53"/>
      <c r="V27" s="43"/>
      <c r="W27" s="41"/>
      <c r="X27" s="42"/>
      <c r="Y27" s="44"/>
      <c r="Z27" s="45"/>
    </row>
    <row r="28" spans="3:30" ht="13.5" customHeight="1" x14ac:dyDescent="0.2">
      <c r="C28" s="54"/>
      <c r="D28" s="55"/>
      <c r="E28" s="55"/>
      <c r="F28" s="55"/>
      <c r="G28" s="88"/>
      <c r="H28" s="108"/>
      <c r="I28" s="109">
        <v>30</v>
      </c>
      <c r="J28" s="108"/>
      <c r="K28" s="108"/>
      <c r="L28" s="311"/>
      <c r="M28" s="108"/>
      <c r="N28" s="108"/>
      <c r="O28" s="109"/>
      <c r="P28" s="108"/>
      <c r="Q28" s="108"/>
      <c r="R28" s="311"/>
      <c r="S28" s="108"/>
      <c r="T28" s="60"/>
      <c r="U28" s="61"/>
      <c r="V28" s="62"/>
      <c r="W28" s="63"/>
      <c r="X28" s="64"/>
      <c r="Y28" s="65"/>
      <c r="Z28" s="66"/>
    </row>
    <row r="29" spans="3:30" ht="13.5" customHeight="1" x14ac:dyDescent="0.2">
      <c r="C29" s="35" t="s">
        <v>15</v>
      </c>
      <c r="D29" s="36"/>
      <c r="E29" s="36"/>
      <c r="F29" s="36"/>
      <c r="G29" s="102"/>
      <c r="H29" s="67"/>
      <c r="I29" s="67" t="s">
        <v>417</v>
      </c>
      <c r="J29" s="67"/>
      <c r="K29" s="67"/>
      <c r="L29" s="68"/>
      <c r="M29" s="67"/>
      <c r="N29" s="67"/>
      <c r="O29" s="68"/>
      <c r="P29" s="67"/>
      <c r="Q29" s="67"/>
      <c r="R29" s="67"/>
      <c r="S29" s="67"/>
      <c r="T29" s="70"/>
      <c r="U29" s="71"/>
      <c r="V29" s="72"/>
      <c r="W29" s="73"/>
      <c r="X29" s="74"/>
      <c r="Y29" s="75"/>
      <c r="Z29" s="68"/>
    </row>
    <row r="30" spans="3:30" ht="13.5" customHeight="1" x14ac:dyDescent="0.2">
      <c r="C30" s="46"/>
      <c r="D30" s="47"/>
      <c r="E30" s="47"/>
      <c r="F30" s="47"/>
      <c r="G30" s="81"/>
      <c r="H30" s="76"/>
      <c r="I30" s="76" t="s">
        <v>417</v>
      </c>
      <c r="J30" s="76"/>
      <c r="K30" s="76"/>
      <c r="L30" s="45"/>
      <c r="M30" s="76"/>
      <c r="N30" s="76"/>
      <c r="O30" s="45"/>
      <c r="P30" s="76"/>
      <c r="Q30" s="76"/>
      <c r="R30" s="76"/>
      <c r="S30" s="76"/>
      <c r="T30" s="52"/>
      <c r="U30" s="53"/>
      <c r="V30" s="43"/>
      <c r="W30" s="41"/>
      <c r="X30" s="42"/>
      <c r="Y30" s="44"/>
      <c r="Z30" s="45"/>
    </row>
    <row r="31" spans="3:30" ht="13.5" customHeight="1" x14ac:dyDescent="0.2">
      <c r="C31" s="46"/>
      <c r="D31" s="47"/>
      <c r="E31" s="47"/>
      <c r="F31" s="47"/>
      <c r="G31" s="81"/>
      <c r="H31" s="76"/>
      <c r="I31" s="76" t="s">
        <v>417</v>
      </c>
      <c r="J31" s="76"/>
      <c r="K31" s="76"/>
      <c r="L31" s="45"/>
      <c r="M31" s="76"/>
      <c r="N31" s="76"/>
      <c r="O31" s="45"/>
      <c r="P31" s="76"/>
      <c r="Q31" s="76"/>
      <c r="R31" s="76"/>
      <c r="S31" s="76"/>
      <c r="T31" s="52"/>
      <c r="U31" s="53"/>
      <c r="V31" s="43"/>
      <c r="W31" s="41"/>
      <c r="X31" s="42"/>
      <c r="Y31" s="44"/>
      <c r="Z31" s="45"/>
    </row>
    <row r="32" spans="3:30" ht="13.5" customHeight="1" x14ac:dyDescent="0.2">
      <c r="C32" s="54"/>
      <c r="D32" s="55"/>
      <c r="E32" s="55"/>
      <c r="F32" s="55"/>
      <c r="G32" s="88"/>
      <c r="H32" s="108"/>
      <c r="I32" s="108" t="s">
        <v>417</v>
      </c>
      <c r="J32" s="108"/>
      <c r="K32" s="108"/>
      <c r="L32" s="66"/>
      <c r="M32" s="108"/>
      <c r="N32" s="108"/>
      <c r="O32" s="66"/>
      <c r="P32" s="108"/>
      <c r="Q32" s="108"/>
      <c r="R32" s="108"/>
      <c r="S32" s="108"/>
      <c r="T32" s="60"/>
      <c r="U32" s="61"/>
      <c r="V32" s="62"/>
      <c r="W32" s="63"/>
      <c r="X32" s="64"/>
      <c r="Y32" s="65"/>
      <c r="Z32" s="66"/>
    </row>
    <row r="33" spans="3:30" ht="13.5" customHeight="1" x14ac:dyDescent="0.2">
      <c r="C33" s="35" t="s">
        <v>16</v>
      </c>
      <c r="D33" s="36"/>
      <c r="E33" s="36"/>
      <c r="F33" s="36"/>
      <c r="G33" s="102"/>
      <c r="H33" s="67"/>
      <c r="I33" s="67" t="s">
        <v>418</v>
      </c>
      <c r="J33" s="67"/>
      <c r="K33" s="67"/>
      <c r="L33" s="68"/>
      <c r="M33" s="67"/>
      <c r="N33" s="67"/>
      <c r="O33" s="68"/>
      <c r="P33" s="67"/>
      <c r="Q33" s="67"/>
      <c r="R33" s="67"/>
      <c r="S33" s="67"/>
      <c r="T33" s="70"/>
      <c r="U33" s="71"/>
      <c r="V33" s="72"/>
      <c r="W33" s="73"/>
      <c r="X33" s="74"/>
      <c r="Y33" s="75"/>
      <c r="Z33" s="68"/>
    </row>
    <row r="34" spans="3:30" ht="13.5" customHeight="1" x14ac:dyDescent="0.2">
      <c r="C34" s="46"/>
      <c r="D34" s="47"/>
      <c r="E34" s="47"/>
      <c r="F34" s="47"/>
      <c r="G34" s="81"/>
      <c r="H34" s="76"/>
      <c r="I34" s="76" t="s">
        <v>418</v>
      </c>
      <c r="J34" s="76"/>
      <c r="K34" s="76"/>
      <c r="L34" s="45"/>
      <c r="M34" s="76"/>
      <c r="N34" s="76"/>
      <c r="O34" s="45"/>
      <c r="P34" s="76"/>
      <c r="Q34" s="76"/>
      <c r="R34" s="76"/>
      <c r="S34" s="76"/>
      <c r="T34" s="52"/>
      <c r="U34" s="53"/>
      <c r="V34" s="43"/>
      <c r="W34" s="41"/>
      <c r="X34" s="42"/>
      <c r="Y34" s="44"/>
      <c r="Z34" s="45"/>
    </row>
    <row r="35" spans="3:30" ht="13.5" customHeight="1" x14ac:dyDescent="0.2">
      <c r="C35" s="46"/>
      <c r="D35" s="47"/>
      <c r="E35" s="47"/>
      <c r="F35" s="47"/>
      <c r="G35" s="81"/>
      <c r="H35" s="76"/>
      <c r="I35" s="76" t="s">
        <v>418</v>
      </c>
      <c r="J35" s="76"/>
      <c r="K35" s="76"/>
      <c r="L35" s="45"/>
      <c r="M35" s="76"/>
      <c r="N35" s="76"/>
      <c r="O35" s="45"/>
      <c r="P35" s="76"/>
      <c r="Q35" s="76"/>
      <c r="R35" s="76"/>
      <c r="S35" s="76"/>
      <c r="T35" s="52"/>
      <c r="U35" s="53"/>
      <c r="V35" s="43"/>
      <c r="W35" s="41"/>
      <c r="X35" s="42"/>
      <c r="Y35" s="44"/>
      <c r="Z35" s="45"/>
    </row>
    <row r="36" spans="3:30" ht="13.5" customHeight="1" x14ac:dyDescent="0.2">
      <c r="C36" s="54"/>
      <c r="D36" s="55"/>
      <c r="E36" s="55"/>
      <c r="F36" s="55"/>
      <c r="G36" s="88"/>
      <c r="H36" s="108"/>
      <c r="I36" s="108" t="s">
        <v>418</v>
      </c>
      <c r="J36" s="108"/>
      <c r="K36" s="108"/>
      <c r="L36" s="66"/>
      <c r="M36" s="108"/>
      <c r="N36" s="108"/>
      <c r="O36" s="66"/>
      <c r="P36" s="108"/>
      <c r="Q36" s="108"/>
      <c r="R36" s="108"/>
      <c r="S36" s="108"/>
      <c r="T36" s="60"/>
      <c r="U36" s="61"/>
      <c r="V36" s="62"/>
      <c r="W36" s="63"/>
      <c r="X36" s="64"/>
      <c r="Y36" s="65"/>
      <c r="Z36" s="66"/>
    </row>
    <row r="37" spans="3:30" ht="12" customHeight="1" x14ac:dyDescent="0.2">
      <c r="C37" s="112" t="s">
        <v>17</v>
      </c>
      <c r="D37" s="35" t="s">
        <v>240</v>
      </c>
      <c r="E37" s="36"/>
      <c r="F37" s="36"/>
      <c r="H37" s="67"/>
      <c r="I37" s="113">
        <v>7.3</v>
      </c>
      <c r="J37" s="67"/>
      <c r="K37" s="67"/>
      <c r="L37" s="114"/>
      <c r="M37" s="67"/>
      <c r="N37" s="67"/>
      <c r="O37" s="114"/>
      <c r="P37" s="67"/>
      <c r="Q37" s="67"/>
      <c r="R37" s="113"/>
      <c r="S37" s="67"/>
      <c r="T37" s="70" t="s">
        <v>401</v>
      </c>
      <c r="U37" s="71" t="s">
        <v>401</v>
      </c>
      <c r="V37" s="72"/>
      <c r="W37" s="73"/>
      <c r="X37" s="74"/>
      <c r="Y37" s="75"/>
      <c r="Z37" s="68"/>
    </row>
    <row r="38" spans="3:30" ht="12" x14ac:dyDescent="0.2">
      <c r="C38" s="115"/>
      <c r="D38" s="46"/>
      <c r="E38" s="47"/>
      <c r="F38" s="47"/>
      <c r="G38" s="81" t="s">
        <v>241</v>
      </c>
      <c r="H38" s="76"/>
      <c r="I38" s="116">
        <v>9.5</v>
      </c>
      <c r="J38" s="76"/>
      <c r="K38" s="76"/>
      <c r="L38" s="94"/>
      <c r="M38" s="76"/>
      <c r="N38" s="76"/>
      <c r="O38" s="94"/>
      <c r="P38" s="76"/>
      <c r="Q38" s="76"/>
      <c r="R38" s="116"/>
      <c r="S38" s="76"/>
      <c r="T38" s="52">
        <f>COUNTIF(I37:R40,"&gt;8.5")</f>
        <v>3</v>
      </c>
      <c r="U38" s="53" t="s">
        <v>409</v>
      </c>
      <c r="V38" s="43">
        <f>COUNT(I37:R40)</f>
        <v>4</v>
      </c>
      <c r="W38" s="93">
        <f>MIN(I37:R40)</f>
        <v>7.3</v>
      </c>
      <c r="X38" s="42" t="s">
        <v>411</v>
      </c>
      <c r="Y38" s="86">
        <f>MAX(I37:R40)</f>
        <v>9.5</v>
      </c>
      <c r="Z38" s="118">
        <f>AVERAGE(I37:R40)</f>
        <v>8.5749999999999993</v>
      </c>
      <c r="AD38" s="95"/>
    </row>
    <row r="39" spans="3:30" ht="12" x14ac:dyDescent="0.2">
      <c r="C39" s="115"/>
      <c r="D39" s="46"/>
      <c r="E39" s="47"/>
      <c r="F39" s="47"/>
      <c r="G39" s="81"/>
      <c r="H39" s="76"/>
      <c r="I39" s="116">
        <v>8.8000000000000007</v>
      </c>
      <c r="J39" s="76"/>
      <c r="K39" s="76"/>
      <c r="L39" s="94"/>
      <c r="M39" s="76"/>
      <c r="N39" s="76"/>
      <c r="O39" s="94"/>
      <c r="P39" s="76"/>
      <c r="Q39" s="76"/>
      <c r="R39" s="116"/>
      <c r="S39" s="76"/>
      <c r="T39" s="52"/>
      <c r="U39" s="53" t="s">
        <v>401</v>
      </c>
      <c r="V39" s="43"/>
      <c r="W39" s="41"/>
      <c r="X39" s="42"/>
      <c r="Y39" s="44"/>
      <c r="Z39" s="45"/>
    </row>
    <row r="40" spans="3:30" ht="12" x14ac:dyDescent="0.2">
      <c r="C40" s="115"/>
      <c r="D40" s="119"/>
      <c r="E40" s="120"/>
      <c r="F40" s="120"/>
      <c r="G40" s="121"/>
      <c r="H40" s="122"/>
      <c r="I40" s="123">
        <v>8.6999999999999993</v>
      </c>
      <c r="J40" s="122"/>
      <c r="K40" s="122"/>
      <c r="L40" s="124"/>
      <c r="M40" s="122"/>
      <c r="N40" s="122"/>
      <c r="O40" s="124"/>
      <c r="P40" s="122"/>
      <c r="Q40" s="122"/>
      <c r="R40" s="123"/>
      <c r="S40" s="122"/>
      <c r="T40" s="52"/>
      <c r="U40" s="53" t="s">
        <v>401</v>
      </c>
      <c r="V40" s="43"/>
      <c r="W40" s="126"/>
      <c r="X40" s="127"/>
      <c r="Y40" s="128"/>
      <c r="Z40" s="129"/>
    </row>
    <row r="41" spans="3:30" ht="12" x14ac:dyDescent="0.2">
      <c r="C41" s="115"/>
      <c r="D41" s="46" t="s">
        <v>242</v>
      </c>
      <c r="E41" s="130"/>
      <c r="F41" s="130"/>
      <c r="G41" s="81" t="s">
        <v>243</v>
      </c>
      <c r="H41" s="76"/>
      <c r="I41" s="82">
        <v>9.1</v>
      </c>
      <c r="J41" s="76"/>
      <c r="K41" s="76"/>
      <c r="L41" s="83"/>
      <c r="M41" s="76"/>
      <c r="N41" s="76"/>
      <c r="O41" s="132"/>
      <c r="P41" s="76"/>
      <c r="Q41" s="76"/>
      <c r="R41" s="308"/>
      <c r="S41" s="76"/>
      <c r="T41" s="133">
        <f>COUNTIF(I41:R41,"&lt;2")</f>
        <v>0</v>
      </c>
      <c r="U41" s="134" t="s">
        <v>409</v>
      </c>
      <c r="V41" s="135">
        <f>COUNT(I41:R41)</f>
        <v>1</v>
      </c>
      <c r="W41" s="136">
        <f>MIN(I41:R41)</f>
        <v>9.1</v>
      </c>
      <c r="X41" s="134" t="s">
        <v>411</v>
      </c>
      <c r="Y41" s="137">
        <f>MAX(I41:R41)</f>
        <v>9.1</v>
      </c>
      <c r="Z41" s="116">
        <f>AVERAGE(I41:R41)</f>
        <v>9.1</v>
      </c>
      <c r="AD41" s="95"/>
    </row>
    <row r="42" spans="3:30" ht="12" x14ac:dyDescent="0.2">
      <c r="C42" s="115"/>
      <c r="D42" s="46" t="s">
        <v>244</v>
      </c>
      <c r="E42" s="130"/>
      <c r="F42" s="130"/>
      <c r="G42" s="81" t="s">
        <v>243</v>
      </c>
      <c r="H42" s="76"/>
      <c r="I42" s="82">
        <v>1.3</v>
      </c>
      <c r="J42" s="76"/>
      <c r="K42" s="76"/>
      <c r="L42" s="83"/>
      <c r="M42" s="76"/>
      <c r="N42" s="76"/>
      <c r="O42" s="83"/>
      <c r="P42" s="76"/>
      <c r="Q42" s="76"/>
      <c r="R42" s="82"/>
      <c r="S42" s="76"/>
      <c r="T42" s="52">
        <f>COUNTIF(I42:R42,"&gt;8")</f>
        <v>0</v>
      </c>
      <c r="U42" s="53" t="s">
        <v>409</v>
      </c>
      <c r="V42" s="43">
        <f>COUNT(I42:R42)</f>
        <v>1</v>
      </c>
      <c r="W42" s="136">
        <f>MIN(I42:R42)</f>
        <v>1.3</v>
      </c>
      <c r="X42" s="42" t="s">
        <v>411</v>
      </c>
      <c r="Y42" s="137">
        <f>MAX(I42:R42)</f>
        <v>1.3</v>
      </c>
      <c r="Z42" s="116">
        <f>AVERAGE(I42:R42)</f>
        <v>1.3</v>
      </c>
      <c r="AD42" s="95"/>
    </row>
    <row r="43" spans="3:30" ht="12" x14ac:dyDescent="0.2">
      <c r="C43" s="115"/>
      <c r="D43" s="46" t="s">
        <v>245</v>
      </c>
      <c r="E43" s="130"/>
      <c r="F43" s="130"/>
      <c r="G43" s="81" t="s">
        <v>243</v>
      </c>
      <c r="H43" s="76"/>
      <c r="I43" s="82">
        <v>6</v>
      </c>
      <c r="J43" s="76"/>
      <c r="K43" s="76"/>
      <c r="L43" s="83"/>
      <c r="M43" s="76"/>
      <c r="N43" s="76"/>
      <c r="O43" s="83"/>
      <c r="P43" s="76"/>
      <c r="Q43" s="76"/>
      <c r="R43" s="82"/>
      <c r="S43" s="76"/>
      <c r="T43" s="52" t="s">
        <v>140</v>
      </c>
      <c r="U43" s="53" t="s">
        <v>409</v>
      </c>
      <c r="V43" s="43">
        <f>COUNT(I43:R43)</f>
        <v>1</v>
      </c>
      <c r="W43" s="136">
        <f t="shared" ref="W43:W45" si="0">MIN(I43:R43)</f>
        <v>6</v>
      </c>
      <c r="X43" s="42" t="s">
        <v>411</v>
      </c>
      <c r="Y43" s="137">
        <f t="shared" ref="Y43:Y44" si="1">MAX(I43:R43)</f>
        <v>6</v>
      </c>
      <c r="Z43" s="116">
        <f t="shared" ref="Z43:Z45" si="2">AVERAGE(I43:R43)</f>
        <v>6</v>
      </c>
      <c r="AC43" s="305"/>
      <c r="AD43" s="95"/>
    </row>
    <row r="44" spans="3:30" ht="12" x14ac:dyDescent="0.2">
      <c r="C44" s="115"/>
      <c r="D44" s="119" t="s">
        <v>246</v>
      </c>
      <c r="E44" s="138"/>
      <c r="F44" s="138"/>
      <c r="G44" s="121" t="s">
        <v>243</v>
      </c>
      <c r="H44" s="122"/>
      <c r="I44" s="139">
        <v>13</v>
      </c>
      <c r="J44" s="122"/>
      <c r="K44" s="122"/>
      <c r="L44" s="140"/>
      <c r="M44" s="122"/>
      <c r="N44" s="122"/>
      <c r="O44" s="140"/>
      <c r="P44" s="122"/>
      <c r="Q44" s="122"/>
      <c r="R44" s="139"/>
      <c r="S44" s="122"/>
      <c r="T44" s="52">
        <f>COUNTIF(I44:R44,"&gt;100")</f>
        <v>0</v>
      </c>
      <c r="U44" s="53" t="s">
        <v>409</v>
      </c>
      <c r="V44" s="43">
        <f>COUNT(I44:R44)</f>
        <v>1</v>
      </c>
      <c r="W44" s="141">
        <f t="shared" si="0"/>
        <v>13</v>
      </c>
      <c r="X44" s="127" t="s">
        <v>411</v>
      </c>
      <c r="Y44" s="142">
        <f t="shared" si="1"/>
        <v>13</v>
      </c>
      <c r="Z44" s="143">
        <f t="shared" si="2"/>
        <v>13</v>
      </c>
      <c r="AD44" s="95"/>
    </row>
    <row r="45" spans="3:30" ht="12" x14ac:dyDescent="0.2">
      <c r="C45" s="115"/>
      <c r="D45" s="46" t="s">
        <v>247</v>
      </c>
      <c r="E45" s="130"/>
      <c r="F45" s="47" t="s">
        <v>248</v>
      </c>
      <c r="G45" s="48"/>
      <c r="H45" s="76"/>
      <c r="I45" s="82"/>
      <c r="J45" s="76"/>
      <c r="K45" s="76"/>
      <c r="L45" s="83"/>
      <c r="M45" s="76"/>
      <c r="N45" s="76"/>
      <c r="O45" s="83"/>
      <c r="P45" s="76"/>
      <c r="Q45" s="76"/>
      <c r="R45" s="82"/>
      <c r="S45" s="76"/>
      <c r="T45" s="133"/>
      <c r="U45" s="134"/>
      <c r="V45" s="135"/>
      <c r="W45" s="41"/>
      <c r="X45" s="42"/>
      <c r="Y45" s="44"/>
      <c r="Z45" s="45"/>
    </row>
    <row r="46" spans="3:30" ht="12.75" customHeight="1" x14ac:dyDescent="0.2">
      <c r="C46" s="115"/>
      <c r="D46" s="46" t="s">
        <v>249</v>
      </c>
      <c r="E46" s="130"/>
      <c r="F46" s="130"/>
      <c r="G46" s="81" t="s">
        <v>243</v>
      </c>
      <c r="H46" s="76"/>
      <c r="I46" s="82">
        <v>3.1</v>
      </c>
      <c r="J46" s="76"/>
      <c r="K46" s="76"/>
      <c r="L46" s="94"/>
      <c r="M46" s="76"/>
      <c r="N46" s="76"/>
      <c r="O46" s="83"/>
      <c r="P46" s="76"/>
      <c r="Q46" s="76"/>
      <c r="R46" s="82"/>
      <c r="S46" s="76"/>
      <c r="T46" s="52" t="s">
        <v>140</v>
      </c>
      <c r="U46" s="53" t="s">
        <v>409</v>
      </c>
      <c r="V46" s="43">
        <f t="shared" ref="V46:V56" si="3">COUNT(I46:R46)</f>
        <v>1</v>
      </c>
      <c r="W46" s="146">
        <f t="shared" ref="W46:W47" si="4">MIN(I46:R46)</f>
        <v>3.1</v>
      </c>
      <c r="X46" s="147" t="s">
        <v>411</v>
      </c>
      <c r="Y46" s="148">
        <f t="shared" ref="Y46:Y47" si="5">MAX(I46:R46)</f>
        <v>3.1</v>
      </c>
      <c r="Z46" s="82">
        <f t="shared" ref="Z46:Z47" si="6">AVERAGE(I46:R46)</f>
        <v>3.1</v>
      </c>
      <c r="AD46" s="95"/>
    </row>
    <row r="47" spans="3:30" ht="12.75" customHeight="1" x14ac:dyDescent="0.2">
      <c r="C47" s="115"/>
      <c r="D47" s="46" t="s">
        <v>250</v>
      </c>
      <c r="E47" s="130"/>
      <c r="F47" s="130"/>
      <c r="G47" s="81" t="s">
        <v>243</v>
      </c>
      <c r="H47" s="76"/>
      <c r="I47" s="98">
        <v>0.44</v>
      </c>
      <c r="J47" s="149"/>
      <c r="K47" s="149"/>
      <c r="L47" s="99"/>
      <c r="M47" s="76"/>
      <c r="N47" s="76"/>
      <c r="O47" s="99"/>
      <c r="P47" s="76"/>
      <c r="Q47" s="149"/>
      <c r="R47" s="98"/>
      <c r="S47" s="76"/>
      <c r="T47" s="52" t="s">
        <v>140</v>
      </c>
      <c r="U47" s="53" t="s">
        <v>409</v>
      </c>
      <c r="V47" s="43">
        <f t="shared" si="3"/>
        <v>1</v>
      </c>
      <c r="W47" s="151">
        <f t="shared" si="4"/>
        <v>0.44</v>
      </c>
      <c r="X47" s="42" t="s">
        <v>411</v>
      </c>
      <c r="Y47" s="152">
        <f t="shared" si="5"/>
        <v>0.44</v>
      </c>
      <c r="Z47" s="98">
        <f t="shared" si="6"/>
        <v>0.44</v>
      </c>
      <c r="AD47" s="305"/>
    </row>
    <row r="48" spans="3:30" ht="12.75" customHeight="1" x14ac:dyDescent="0.2">
      <c r="C48" s="115"/>
      <c r="D48" s="46" t="s">
        <v>123</v>
      </c>
      <c r="E48" s="47"/>
      <c r="F48" s="47"/>
      <c r="G48" s="81" t="s">
        <v>117</v>
      </c>
      <c r="H48" s="76"/>
      <c r="I48" s="312"/>
      <c r="J48" s="76"/>
      <c r="K48" s="76"/>
      <c r="L48" s="154"/>
      <c r="M48" s="76"/>
      <c r="N48" s="76"/>
      <c r="O48" s="76"/>
      <c r="P48" s="76"/>
      <c r="Q48" s="76"/>
      <c r="R48" s="312"/>
      <c r="S48" s="76"/>
      <c r="T48" s="52"/>
      <c r="U48" s="53"/>
      <c r="V48" s="43"/>
      <c r="W48" s="41"/>
      <c r="X48" s="42"/>
      <c r="Y48" s="44"/>
      <c r="Z48" s="45"/>
    </row>
    <row r="49" spans="3:27" ht="12.75" customHeight="1" x14ac:dyDescent="0.15">
      <c r="C49" s="115"/>
      <c r="D49" s="160" t="s">
        <v>141</v>
      </c>
      <c r="E49" s="161"/>
      <c r="F49" s="161"/>
      <c r="G49" s="162" t="s">
        <v>243</v>
      </c>
      <c r="H49" s="163"/>
      <c r="I49" s="164"/>
      <c r="J49" s="163"/>
      <c r="K49" s="163"/>
      <c r="L49" s="166"/>
      <c r="M49" s="163"/>
      <c r="N49" s="163"/>
      <c r="O49" s="163"/>
      <c r="P49" s="163"/>
      <c r="Q49" s="163"/>
      <c r="R49" s="313"/>
      <c r="S49" s="163"/>
      <c r="T49" s="133"/>
      <c r="U49" s="134"/>
      <c r="V49" s="135"/>
      <c r="W49" s="314"/>
      <c r="X49" s="268"/>
      <c r="Y49" s="315"/>
      <c r="Z49" s="166"/>
      <c r="AA49" s="173"/>
    </row>
    <row r="50" spans="3:27" ht="12.75" customHeight="1" x14ac:dyDescent="0.15">
      <c r="C50" s="174"/>
      <c r="D50" s="54" t="s">
        <v>251</v>
      </c>
      <c r="E50" s="55"/>
      <c r="F50" s="55"/>
      <c r="G50" s="88" t="s">
        <v>243</v>
      </c>
      <c r="H50" s="108"/>
      <c r="I50" s="175"/>
      <c r="J50" s="108"/>
      <c r="K50" s="108"/>
      <c r="L50" s="177"/>
      <c r="M50" s="108"/>
      <c r="N50" s="108"/>
      <c r="O50" s="108"/>
      <c r="P50" s="108"/>
      <c r="Q50" s="108"/>
      <c r="R50" s="316"/>
      <c r="S50" s="108"/>
      <c r="T50" s="60"/>
      <c r="U50" s="61"/>
      <c r="V50" s="62"/>
      <c r="W50" s="63"/>
      <c r="X50" s="64"/>
      <c r="Y50" s="65"/>
      <c r="Z50" s="317"/>
      <c r="AA50" s="173"/>
    </row>
    <row r="51" spans="3:27" ht="12" customHeight="1" x14ac:dyDescent="0.2">
      <c r="C51" s="112" t="s">
        <v>29</v>
      </c>
      <c r="D51" s="35" t="s">
        <v>252</v>
      </c>
      <c r="E51" s="184"/>
      <c r="F51" s="184"/>
      <c r="G51" s="102" t="s">
        <v>243</v>
      </c>
      <c r="H51" s="67"/>
      <c r="I51" s="78"/>
      <c r="J51" s="67"/>
      <c r="K51" s="67"/>
      <c r="L51" s="185"/>
      <c r="M51" s="318"/>
      <c r="N51" s="318"/>
      <c r="O51" s="318"/>
      <c r="P51" s="67"/>
      <c r="Q51" s="67"/>
      <c r="R51" s="318"/>
      <c r="S51" s="67"/>
      <c r="T51" s="70"/>
      <c r="U51" s="71"/>
      <c r="V51" s="72"/>
      <c r="W51" s="319"/>
      <c r="X51" s="74"/>
      <c r="Y51" s="320"/>
      <c r="Z51" s="318"/>
    </row>
    <row r="52" spans="3:27" ht="12" x14ac:dyDescent="0.2">
      <c r="C52" s="115"/>
      <c r="D52" s="46" t="s">
        <v>253</v>
      </c>
      <c r="E52" s="130"/>
      <c r="F52" s="130"/>
      <c r="G52" s="81" t="s">
        <v>243</v>
      </c>
      <c r="H52" s="76"/>
      <c r="I52" s="82"/>
      <c r="J52" s="76"/>
      <c r="K52" s="76"/>
      <c r="L52" s="191"/>
      <c r="M52" s="321"/>
      <c r="N52" s="321"/>
      <c r="O52" s="321"/>
      <c r="P52" s="76"/>
      <c r="Q52" s="76"/>
      <c r="R52" s="321"/>
      <c r="S52" s="76"/>
      <c r="T52" s="52"/>
      <c r="U52" s="53"/>
      <c r="V52" s="43"/>
      <c r="W52" s="322"/>
      <c r="X52" s="42"/>
      <c r="Y52" s="323"/>
      <c r="Z52" s="324"/>
    </row>
    <row r="53" spans="3:27" ht="12" x14ac:dyDescent="0.2">
      <c r="C53" s="115"/>
      <c r="D53" s="46" t="s">
        <v>254</v>
      </c>
      <c r="E53" s="130"/>
      <c r="F53" s="130"/>
      <c r="G53" s="81" t="s">
        <v>243</v>
      </c>
      <c r="H53" s="76"/>
      <c r="I53" s="82"/>
      <c r="J53" s="76"/>
      <c r="K53" s="76"/>
      <c r="L53" s="196"/>
      <c r="M53" s="325"/>
      <c r="N53" s="325"/>
      <c r="O53" s="325"/>
      <c r="P53" s="76"/>
      <c r="Q53" s="76"/>
      <c r="R53" s="325"/>
      <c r="S53" s="76"/>
      <c r="T53" s="52"/>
      <c r="U53" s="53"/>
      <c r="V53" s="43"/>
      <c r="W53" s="326"/>
      <c r="X53" s="42"/>
      <c r="Y53" s="327"/>
      <c r="Z53" s="325"/>
    </row>
    <row r="54" spans="3:27" ht="12" x14ac:dyDescent="0.2">
      <c r="C54" s="115"/>
      <c r="D54" s="119" t="s">
        <v>255</v>
      </c>
      <c r="E54" s="138"/>
      <c r="F54" s="138"/>
      <c r="G54" s="121" t="s">
        <v>243</v>
      </c>
      <c r="H54" s="122"/>
      <c r="I54" s="202"/>
      <c r="J54" s="122"/>
      <c r="K54" s="122"/>
      <c r="L54" s="204"/>
      <c r="M54" s="328"/>
      <c r="N54" s="328"/>
      <c r="O54" s="328"/>
      <c r="P54" s="122"/>
      <c r="Q54" s="122"/>
      <c r="R54" s="328"/>
      <c r="S54" s="122"/>
      <c r="T54" s="206"/>
      <c r="U54" s="207"/>
      <c r="V54" s="208"/>
      <c r="W54" s="329"/>
      <c r="X54" s="127"/>
      <c r="Y54" s="330"/>
      <c r="Z54" s="328"/>
    </row>
    <row r="55" spans="3:27" ht="12" x14ac:dyDescent="0.2">
      <c r="C55" s="115"/>
      <c r="D55" s="46" t="s">
        <v>256</v>
      </c>
      <c r="E55" s="130"/>
      <c r="F55" s="130"/>
      <c r="G55" s="81" t="s">
        <v>243</v>
      </c>
      <c r="H55" s="76"/>
      <c r="I55" s="82"/>
      <c r="J55" s="76"/>
      <c r="K55" s="76"/>
      <c r="L55" s="196"/>
      <c r="M55" s="325"/>
      <c r="N55" s="325"/>
      <c r="O55" s="325"/>
      <c r="P55" s="76"/>
      <c r="Q55" s="76"/>
      <c r="R55" s="325"/>
      <c r="S55" s="76"/>
      <c r="T55" s="52"/>
      <c r="U55" s="53"/>
      <c r="V55" s="43"/>
      <c r="W55" s="326"/>
      <c r="X55" s="42"/>
      <c r="Y55" s="327"/>
      <c r="Z55" s="325"/>
    </row>
    <row r="56" spans="3:27" ht="12" x14ac:dyDescent="0.2">
      <c r="C56" s="115"/>
      <c r="D56" s="46" t="s">
        <v>257</v>
      </c>
      <c r="E56" s="130"/>
      <c r="F56" s="130"/>
      <c r="G56" s="81" t="s">
        <v>243</v>
      </c>
      <c r="H56" s="76"/>
      <c r="I56" s="82"/>
      <c r="J56" s="76"/>
      <c r="K56" s="76"/>
      <c r="L56" s="213"/>
      <c r="M56" s="331"/>
      <c r="N56" s="331"/>
      <c r="O56" s="331"/>
      <c r="P56" s="76"/>
      <c r="Q56" s="76"/>
      <c r="R56" s="331"/>
      <c r="S56" s="76"/>
      <c r="T56" s="52"/>
      <c r="U56" s="53"/>
      <c r="V56" s="43"/>
      <c r="W56" s="332"/>
      <c r="X56" s="42"/>
      <c r="Y56" s="333"/>
      <c r="Z56" s="331"/>
    </row>
    <row r="57" spans="3:27" ht="12" x14ac:dyDescent="0.2">
      <c r="C57" s="115"/>
      <c r="D57" s="46" t="s">
        <v>258</v>
      </c>
      <c r="E57" s="130"/>
      <c r="F57" s="130"/>
      <c r="G57" s="81" t="s">
        <v>243</v>
      </c>
      <c r="H57" s="76"/>
      <c r="I57" s="82"/>
      <c r="J57" s="76"/>
      <c r="K57" s="76"/>
      <c r="L57" s="45"/>
      <c r="M57" s="76"/>
      <c r="N57" s="76"/>
      <c r="O57" s="76"/>
      <c r="P57" s="76"/>
      <c r="Q57" s="76"/>
      <c r="R57" s="76"/>
      <c r="S57" s="76"/>
      <c r="T57" s="52"/>
      <c r="U57" s="53"/>
      <c r="V57" s="43"/>
      <c r="W57" s="52"/>
      <c r="X57" s="42"/>
      <c r="Y57" s="81"/>
      <c r="Z57" s="76"/>
    </row>
    <row r="58" spans="3:27" ht="12" x14ac:dyDescent="0.2">
      <c r="C58" s="115"/>
      <c r="D58" s="119" t="s">
        <v>259</v>
      </c>
      <c r="E58" s="138"/>
      <c r="F58" s="138"/>
      <c r="G58" s="121" t="s">
        <v>243</v>
      </c>
      <c r="H58" s="122"/>
      <c r="I58" s="202"/>
      <c r="J58" s="122"/>
      <c r="K58" s="122"/>
      <c r="L58" s="219"/>
      <c r="M58" s="334"/>
      <c r="N58" s="334"/>
      <c r="O58" s="334"/>
      <c r="P58" s="122"/>
      <c r="Q58" s="122"/>
      <c r="R58" s="334"/>
      <c r="S58" s="122"/>
      <c r="T58" s="206"/>
      <c r="U58" s="207"/>
      <c r="V58" s="208"/>
      <c r="W58" s="126"/>
      <c r="X58" s="127"/>
      <c r="Y58" s="128"/>
      <c r="Z58" s="129"/>
    </row>
    <row r="59" spans="3:27" ht="12" x14ac:dyDescent="0.2">
      <c r="C59" s="115"/>
      <c r="D59" s="46" t="s">
        <v>260</v>
      </c>
      <c r="E59" s="130"/>
      <c r="F59" s="130"/>
      <c r="G59" s="81" t="s">
        <v>243</v>
      </c>
      <c r="H59" s="76"/>
      <c r="I59" s="82"/>
      <c r="J59" s="76"/>
      <c r="K59" s="76"/>
      <c r="L59" s="196"/>
      <c r="M59" s="325"/>
      <c r="N59" s="325"/>
      <c r="O59" s="325"/>
      <c r="P59" s="76"/>
      <c r="Q59" s="76"/>
      <c r="R59" s="325"/>
      <c r="S59" s="76"/>
      <c r="T59" s="52"/>
      <c r="U59" s="53"/>
      <c r="V59" s="43"/>
      <c r="W59" s="326"/>
      <c r="X59" s="42"/>
      <c r="Y59" s="327"/>
      <c r="Z59" s="325"/>
    </row>
    <row r="60" spans="3:27" ht="12" x14ac:dyDescent="0.2">
      <c r="C60" s="115"/>
      <c r="D60" s="46" t="s">
        <v>261</v>
      </c>
      <c r="E60" s="130"/>
      <c r="F60" s="130"/>
      <c r="G60" s="81" t="s">
        <v>243</v>
      </c>
      <c r="H60" s="76"/>
      <c r="I60" s="82"/>
      <c r="J60" s="76"/>
      <c r="K60" s="76"/>
      <c r="L60" s="213"/>
      <c r="M60" s="331"/>
      <c r="N60" s="331"/>
      <c r="O60" s="331"/>
      <c r="P60" s="76"/>
      <c r="Q60" s="76"/>
      <c r="R60" s="331"/>
      <c r="S60" s="76"/>
      <c r="T60" s="52"/>
      <c r="U60" s="53"/>
      <c r="V60" s="43"/>
      <c r="W60" s="332"/>
      <c r="X60" s="42"/>
      <c r="Y60" s="333"/>
      <c r="Z60" s="331"/>
    </row>
    <row r="61" spans="3:27" ht="12" x14ac:dyDescent="0.2">
      <c r="C61" s="115"/>
      <c r="D61" s="46" t="s">
        <v>262</v>
      </c>
      <c r="E61" s="130"/>
      <c r="F61" s="130"/>
      <c r="G61" s="81" t="s">
        <v>243</v>
      </c>
      <c r="H61" s="76"/>
      <c r="I61" s="82"/>
      <c r="J61" s="76"/>
      <c r="K61" s="76"/>
      <c r="L61" s="213"/>
      <c r="M61" s="331"/>
      <c r="N61" s="331"/>
      <c r="O61" s="331"/>
      <c r="P61" s="76"/>
      <c r="Q61" s="76"/>
      <c r="R61" s="331"/>
      <c r="S61" s="76"/>
      <c r="T61" s="52"/>
      <c r="U61" s="53"/>
      <c r="V61" s="43"/>
      <c r="W61" s="332"/>
      <c r="X61" s="42"/>
      <c r="Y61" s="333"/>
      <c r="Z61" s="331"/>
    </row>
    <row r="62" spans="3:27" ht="12" x14ac:dyDescent="0.2">
      <c r="C62" s="115"/>
      <c r="D62" s="119" t="s">
        <v>263</v>
      </c>
      <c r="E62" s="138"/>
      <c r="F62" s="138"/>
      <c r="G62" s="121" t="s">
        <v>243</v>
      </c>
      <c r="H62" s="122"/>
      <c r="I62" s="202"/>
      <c r="J62" s="122"/>
      <c r="K62" s="122"/>
      <c r="L62" s="224"/>
      <c r="M62" s="335"/>
      <c r="N62" s="335"/>
      <c r="O62" s="335"/>
      <c r="P62" s="122"/>
      <c r="Q62" s="122"/>
      <c r="R62" s="335"/>
      <c r="S62" s="122"/>
      <c r="T62" s="206"/>
      <c r="U62" s="207"/>
      <c r="V62" s="208"/>
      <c r="W62" s="336"/>
      <c r="X62" s="127"/>
      <c r="Y62" s="337"/>
      <c r="Z62" s="335"/>
    </row>
    <row r="63" spans="3:27" ht="12" x14ac:dyDescent="0.2">
      <c r="C63" s="115"/>
      <c r="D63" s="46" t="s">
        <v>264</v>
      </c>
      <c r="E63" s="130"/>
      <c r="F63" s="130"/>
      <c r="G63" s="81" t="s">
        <v>243</v>
      </c>
      <c r="H63" s="76"/>
      <c r="I63" s="82"/>
      <c r="J63" s="76"/>
      <c r="K63" s="76"/>
      <c r="L63" s="196"/>
      <c r="M63" s="325"/>
      <c r="N63" s="325"/>
      <c r="O63" s="325"/>
      <c r="P63" s="76"/>
      <c r="Q63" s="76"/>
      <c r="R63" s="325"/>
      <c r="S63" s="76"/>
      <c r="T63" s="52"/>
      <c r="U63" s="53"/>
      <c r="V63" s="43"/>
      <c r="W63" s="326"/>
      <c r="X63" s="42"/>
      <c r="Y63" s="327"/>
      <c r="Z63" s="325"/>
    </row>
    <row r="64" spans="3:27" ht="12" x14ac:dyDescent="0.2">
      <c r="C64" s="115"/>
      <c r="D64" s="46" t="s">
        <v>265</v>
      </c>
      <c r="E64" s="130"/>
      <c r="F64" s="130"/>
      <c r="G64" s="81" t="s">
        <v>243</v>
      </c>
      <c r="H64" s="76"/>
      <c r="I64" s="82"/>
      <c r="J64" s="76"/>
      <c r="K64" s="76"/>
      <c r="L64" s="213"/>
      <c r="M64" s="331"/>
      <c r="N64" s="331"/>
      <c r="O64" s="331"/>
      <c r="P64" s="76"/>
      <c r="Q64" s="76"/>
      <c r="R64" s="331"/>
      <c r="S64" s="76"/>
      <c r="T64" s="52"/>
      <c r="U64" s="53"/>
      <c r="V64" s="43"/>
      <c r="W64" s="332"/>
      <c r="X64" s="42"/>
      <c r="Y64" s="333"/>
      <c r="Z64" s="331"/>
    </row>
    <row r="65" spans="3:30" ht="12" x14ac:dyDescent="0.2">
      <c r="C65" s="115"/>
      <c r="D65" s="46" t="s">
        <v>266</v>
      </c>
      <c r="E65" s="130"/>
      <c r="F65" s="130"/>
      <c r="G65" s="81" t="s">
        <v>243</v>
      </c>
      <c r="H65" s="76"/>
      <c r="I65" s="82"/>
      <c r="J65" s="76"/>
      <c r="K65" s="76"/>
      <c r="L65" s="213"/>
      <c r="M65" s="331"/>
      <c r="N65" s="331"/>
      <c r="O65" s="331"/>
      <c r="P65" s="76"/>
      <c r="Q65" s="76"/>
      <c r="R65" s="331"/>
      <c r="S65" s="76"/>
      <c r="T65" s="52"/>
      <c r="U65" s="53"/>
      <c r="V65" s="43"/>
      <c r="W65" s="332"/>
      <c r="X65" s="42"/>
      <c r="Y65" s="333"/>
      <c r="Z65" s="331"/>
    </row>
    <row r="66" spans="3:30" ht="12" x14ac:dyDescent="0.2">
      <c r="C66" s="115"/>
      <c r="D66" s="119" t="s">
        <v>267</v>
      </c>
      <c r="E66" s="138"/>
      <c r="F66" s="138"/>
      <c r="G66" s="121" t="s">
        <v>243</v>
      </c>
      <c r="H66" s="122"/>
      <c r="I66" s="202"/>
      <c r="J66" s="122"/>
      <c r="K66" s="122"/>
      <c r="L66" s="224"/>
      <c r="M66" s="335"/>
      <c r="N66" s="335"/>
      <c r="O66" s="335"/>
      <c r="P66" s="122"/>
      <c r="Q66" s="122"/>
      <c r="R66" s="335"/>
      <c r="S66" s="122"/>
      <c r="T66" s="206"/>
      <c r="U66" s="207"/>
      <c r="V66" s="208"/>
      <c r="W66" s="336"/>
      <c r="X66" s="127"/>
      <c r="Y66" s="337"/>
      <c r="Z66" s="335"/>
    </row>
    <row r="67" spans="3:30" ht="12" x14ac:dyDescent="0.2">
      <c r="C67" s="115"/>
      <c r="D67" s="46" t="s">
        <v>268</v>
      </c>
      <c r="E67" s="130"/>
      <c r="F67" s="130"/>
      <c r="G67" s="81" t="s">
        <v>243</v>
      </c>
      <c r="H67" s="76"/>
      <c r="I67" s="82"/>
      <c r="J67" s="76"/>
      <c r="K67" s="76"/>
      <c r="L67" s="213"/>
      <c r="M67" s="331"/>
      <c r="N67" s="331"/>
      <c r="O67" s="331"/>
      <c r="P67" s="76"/>
      <c r="Q67" s="76"/>
      <c r="R67" s="331"/>
      <c r="S67" s="76"/>
      <c r="T67" s="52"/>
      <c r="U67" s="53"/>
      <c r="V67" s="43"/>
      <c r="W67" s="332"/>
      <c r="X67" s="42"/>
      <c r="Y67" s="333"/>
      <c r="Z67" s="331"/>
    </row>
    <row r="68" spans="3:30" ht="12" x14ac:dyDescent="0.2">
      <c r="C68" s="115"/>
      <c r="D68" s="46" t="s">
        <v>269</v>
      </c>
      <c r="E68" s="130"/>
      <c r="F68" s="130"/>
      <c r="G68" s="81" t="s">
        <v>243</v>
      </c>
      <c r="H68" s="76"/>
      <c r="I68" s="82"/>
      <c r="J68" s="76"/>
      <c r="K68" s="76"/>
      <c r="L68" s="213"/>
      <c r="M68" s="331"/>
      <c r="N68" s="331"/>
      <c r="O68" s="331"/>
      <c r="P68" s="76"/>
      <c r="Q68" s="76"/>
      <c r="R68" s="331"/>
      <c r="S68" s="76"/>
      <c r="T68" s="52"/>
      <c r="U68" s="53"/>
      <c r="V68" s="43"/>
      <c r="W68" s="338"/>
      <c r="X68" s="42"/>
      <c r="Y68" s="339"/>
      <c r="Z68" s="213"/>
    </row>
    <row r="69" spans="3:30" ht="12" x14ac:dyDescent="0.2">
      <c r="C69" s="115"/>
      <c r="D69" s="46" t="s">
        <v>270</v>
      </c>
      <c r="E69" s="130"/>
      <c r="F69" s="130"/>
      <c r="G69" s="81" t="s">
        <v>243</v>
      </c>
      <c r="H69" s="76"/>
      <c r="I69" s="82"/>
      <c r="J69" s="76"/>
      <c r="K69" s="76"/>
      <c r="L69" s="213"/>
      <c r="M69" s="331"/>
      <c r="N69" s="331"/>
      <c r="O69" s="331"/>
      <c r="P69" s="76"/>
      <c r="Q69" s="76"/>
      <c r="R69" s="331"/>
      <c r="S69" s="76"/>
      <c r="T69" s="52"/>
      <c r="U69" s="53"/>
      <c r="V69" s="43"/>
      <c r="W69" s="338"/>
      <c r="X69" s="42"/>
      <c r="Y69" s="339"/>
      <c r="Z69" s="213"/>
    </row>
    <row r="70" spans="3:30" ht="12" x14ac:dyDescent="0.2">
      <c r="C70" s="115"/>
      <c r="D70" s="119" t="s">
        <v>271</v>
      </c>
      <c r="E70" s="138"/>
      <c r="F70" s="138"/>
      <c r="G70" s="121" t="s">
        <v>243</v>
      </c>
      <c r="H70" s="122"/>
      <c r="I70" s="202"/>
      <c r="J70" s="122"/>
      <c r="K70" s="122"/>
      <c r="L70" s="219"/>
      <c r="M70" s="334"/>
      <c r="N70" s="334"/>
      <c r="O70" s="334"/>
      <c r="P70" s="122"/>
      <c r="Q70" s="122"/>
      <c r="R70" s="334"/>
      <c r="S70" s="122"/>
      <c r="T70" s="206"/>
      <c r="U70" s="207"/>
      <c r="V70" s="208"/>
      <c r="W70" s="340"/>
      <c r="X70" s="127"/>
      <c r="Y70" s="341"/>
      <c r="Z70" s="219"/>
    </row>
    <row r="71" spans="3:30" ht="12" x14ac:dyDescent="0.2">
      <c r="C71" s="115"/>
      <c r="D71" s="46" t="s">
        <v>272</v>
      </c>
      <c r="E71" s="130"/>
      <c r="F71" s="130"/>
      <c r="G71" s="81" t="s">
        <v>243</v>
      </c>
      <c r="H71" s="76"/>
      <c r="I71" s="82"/>
      <c r="J71" s="76"/>
      <c r="K71" s="76"/>
      <c r="L71" s="196"/>
      <c r="M71" s="325"/>
      <c r="N71" s="325"/>
      <c r="O71" s="325"/>
      <c r="P71" s="76"/>
      <c r="Q71" s="76"/>
      <c r="R71" s="325"/>
      <c r="S71" s="76"/>
      <c r="T71" s="52"/>
      <c r="U71" s="53"/>
      <c r="V71" s="43"/>
      <c r="W71" s="342"/>
      <c r="X71" s="42"/>
      <c r="Y71" s="343"/>
      <c r="Z71" s="196"/>
    </row>
    <row r="72" spans="3:30" ht="12" x14ac:dyDescent="0.2">
      <c r="C72" s="115"/>
      <c r="D72" s="46" t="s">
        <v>52</v>
      </c>
      <c r="E72" s="130"/>
      <c r="F72" s="130"/>
      <c r="G72" s="81" t="s">
        <v>243</v>
      </c>
      <c r="H72" s="76"/>
      <c r="I72" s="82"/>
      <c r="J72" s="76"/>
      <c r="K72" s="76"/>
      <c r="L72" s="196"/>
      <c r="M72" s="325"/>
      <c r="N72" s="325"/>
      <c r="O72" s="325"/>
      <c r="P72" s="76"/>
      <c r="Q72" s="76"/>
      <c r="R72" s="325"/>
      <c r="S72" s="76"/>
      <c r="T72" s="52"/>
      <c r="U72" s="53"/>
      <c r="V72" s="43"/>
      <c r="W72" s="326"/>
      <c r="X72" s="42"/>
      <c r="Y72" s="327"/>
      <c r="Z72" s="325"/>
    </row>
    <row r="73" spans="3:30" ht="12" x14ac:dyDescent="0.2">
      <c r="C73" s="115"/>
      <c r="D73" s="46" t="s">
        <v>273</v>
      </c>
      <c r="E73" s="130"/>
      <c r="F73" s="130"/>
      <c r="G73" s="81" t="s">
        <v>243</v>
      </c>
      <c r="H73" s="76"/>
      <c r="I73" s="82"/>
      <c r="J73" s="76"/>
      <c r="K73" s="76"/>
      <c r="L73" s="196"/>
      <c r="M73" s="325"/>
      <c r="N73" s="325"/>
      <c r="O73" s="325"/>
      <c r="P73" s="76"/>
      <c r="Q73" s="76"/>
      <c r="R73" s="325"/>
      <c r="S73" s="76"/>
      <c r="T73" s="52"/>
      <c r="U73" s="53"/>
      <c r="V73" s="43"/>
      <c r="W73" s="326"/>
      <c r="X73" s="42"/>
      <c r="Y73" s="327"/>
      <c r="Z73" s="325"/>
    </row>
    <row r="74" spans="3:30" ht="12" x14ac:dyDescent="0.2">
      <c r="C74" s="115"/>
      <c r="D74" s="119" t="s">
        <v>274</v>
      </c>
      <c r="E74" s="138"/>
      <c r="F74" s="138"/>
      <c r="G74" s="121" t="s">
        <v>243</v>
      </c>
      <c r="H74" s="122"/>
      <c r="I74" s="202"/>
      <c r="J74" s="122"/>
      <c r="K74" s="122"/>
      <c r="L74" s="232"/>
      <c r="M74" s="202"/>
      <c r="N74" s="202"/>
      <c r="O74" s="202"/>
      <c r="P74" s="122"/>
      <c r="Q74" s="122"/>
      <c r="R74" s="202"/>
      <c r="S74" s="122"/>
      <c r="T74" s="206"/>
      <c r="U74" s="207"/>
      <c r="V74" s="208"/>
      <c r="W74" s="344"/>
      <c r="X74" s="127"/>
      <c r="Y74" s="345"/>
      <c r="Z74" s="123"/>
    </row>
    <row r="75" spans="3:30" ht="12" x14ac:dyDescent="0.2">
      <c r="C75" s="115"/>
      <c r="D75" s="46" t="s">
        <v>275</v>
      </c>
      <c r="E75" s="130"/>
      <c r="F75" s="130"/>
      <c r="G75" s="162" t="s">
        <v>243</v>
      </c>
      <c r="H75" s="163"/>
      <c r="I75" s="236"/>
      <c r="J75" s="163"/>
      <c r="K75" s="163"/>
      <c r="L75" s="238"/>
      <c r="M75" s="346"/>
      <c r="N75" s="346"/>
      <c r="O75" s="346"/>
      <c r="P75" s="163"/>
      <c r="Q75" s="163"/>
      <c r="R75" s="346"/>
      <c r="S75" s="163"/>
      <c r="T75" s="133"/>
      <c r="U75" s="134"/>
      <c r="V75" s="135"/>
      <c r="W75" s="347"/>
      <c r="X75" s="268"/>
      <c r="Y75" s="348"/>
      <c r="Z75" s="346"/>
      <c r="AB75" s="349"/>
      <c r="AC75" s="305"/>
      <c r="AD75" s="305"/>
    </row>
    <row r="76" spans="3:30" ht="12" x14ac:dyDescent="0.2">
      <c r="C76" s="115"/>
      <c r="D76" s="46" t="s">
        <v>276</v>
      </c>
      <c r="E76" s="130"/>
      <c r="F76" s="130"/>
      <c r="G76" s="81" t="s">
        <v>243</v>
      </c>
      <c r="H76" s="76"/>
      <c r="I76" s="98"/>
      <c r="J76" s="76"/>
      <c r="K76" s="76"/>
      <c r="L76" s="244"/>
      <c r="M76" s="350"/>
      <c r="N76" s="350"/>
      <c r="O76" s="350"/>
      <c r="P76" s="76"/>
      <c r="Q76" s="76"/>
      <c r="R76" s="350"/>
      <c r="S76" s="76"/>
      <c r="T76" s="52"/>
      <c r="U76" s="53"/>
      <c r="V76" s="43"/>
      <c r="W76" s="351"/>
      <c r="X76" s="42"/>
      <c r="Y76" s="352"/>
      <c r="Z76" s="350"/>
    </row>
    <row r="77" spans="3:30" ht="12" x14ac:dyDescent="0.2">
      <c r="C77" s="174"/>
      <c r="D77" s="54" t="s">
        <v>277</v>
      </c>
      <c r="E77" s="55"/>
      <c r="F77" s="55"/>
      <c r="G77" s="88" t="s">
        <v>243</v>
      </c>
      <c r="H77" s="108"/>
      <c r="I77" s="175"/>
      <c r="J77" s="108"/>
      <c r="K77" s="108"/>
      <c r="L77" s="250"/>
      <c r="M77" s="353"/>
      <c r="N77" s="353"/>
      <c r="O77" s="353"/>
      <c r="P77" s="108"/>
      <c r="Q77" s="108"/>
      <c r="R77" s="353"/>
      <c r="S77" s="108"/>
      <c r="T77" s="60"/>
      <c r="U77" s="61"/>
      <c r="V77" s="62"/>
      <c r="W77" s="354"/>
      <c r="X77" s="64"/>
      <c r="Y77" s="355"/>
      <c r="Z77" s="353"/>
    </row>
    <row r="78" spans="3:30" ht="12" customHeight="1" x14ac:dyDescent="0.2">
      <c r="C78" s="112" t="s">
        <v>57</v>
      </c>
      <c r="D78" s="35" t="s">
        <v>278</v>
      </c>
      <c r="E78" s="184"/>
      <c r="F78" s="184"/>
      <c r="G78" s="102" t="s">
        <v>243</v>
      </c>
      <c r="H78" s="67"/>
      <c r="I78" s="78"/>
      <c r="J78" s="67"/>
      <c r="K78" s="67"/>
      <c r="L78" s="256"/>
      <c r="M78" s="356"/>
      <c r="N78" s="356"/>
      <c r="O78" s="356"/>
      <c r="P78" s="67"/>
      <c r="Q78" s="67"/>
      <c r="R78" s="256"/>
      <c r="S78" s="67"/>
      <c r="T78" s="70"/>
      <c r="U78" s="71"/>
      <c r="V78" s="72"/>
      <c r="W78" s="357"/>
      <c r="X78" s="74"/>
      <c r="Y78" s="358"/>
      <c r="Z78" s="255"/>
    </row>
    <row r="79" spans="3:30" ht="12" x14ac:dyDescent="0.2">
      <c r="C79" s="115"/>
      <c r="D79" s="46" t="s">
        <v>279</v>
      </c>
      <c r="E79" s="130"/>
      <c r="F79" s="130"/>
      <c r="G79" s="81" t="s">
        <v>243</v>
      </c>
      <c r="H79" s="76"/>
      <c r="I79" s="82"/>
      <c r="J79" s="76"/>
      <c r="K79" s="76"/>
      <c r="L79" s="196"/>
      <c r="M79" s="325"/>
      <c r="N79" s="325"/>
      <c r="O79" s="325"/>
      <c r="P79" s="76"/>
      <c r="Q79" s="76"/>
      <c r="R79" s="325"/>
      <c r="S79" s="76"/>
      <c r="T79" s="52"/>
      <c r="U79" s="53"/>
      <c r="V79" s="43"/>
      <c r="W79" s="41"/>
      <c r="X79" s="42"/>
      <c r="Y79" s="44"/>
      <c r="Z79" s="45"/>
    </row>
    <row r="80" spans="3:30" ht="12" x14ac:dyDescent="0.2">
      <c r="C80" s="115"/>
      <c r="D80" s="46" t="s">
        <v>280</v>
      </c>
      <c r="E80" s="130"/>
      <c r="F80" s="130"/>
      <c r="G80" s="81" t="s">
        <v>243</v>
      </c>
      <c r="H80" s="76"/>
      <c r="I80" s="82"/>
      <c r="J80" s="76"/>
      <c r="K80" s="76"/>
      <c r="L80" s="154"/>
      <c r="M80" s="359"/>
      <c r="N80" s="359"/>
      <c r="O80" s="359"/>
      <c r="P80" s="76"/>
      <c r="Q80" s="76"/>
      <c r="R80" s="359"/>
      <c r="S80" s="76"/>
      <c r="T80" s="52"/>
      <c r="U80" s="53"/>
      <c r="V80" s="43"/>
      <c r="W80" s="41"/>
      <c r="X80" s="42"/>
      <c r="Y80" s="44"/>
      <c r="Z80" s="45"/>
    </row>
    <row r="81" spans="3:30" ht="12" x14ac:dyDescent="0.2">
      <c r="C81" s="115"/>
      <c r="D81" s="119" t="s">
        <v>281</v>
      </c>
      <c r="E81" s="138"/>
      <c r="F81" s="138"/>
      <c r="G81" s="121" t="s">
        <v>243</v>
      </c>
      <c r="H81" s="122"/>
      <c r="I81" s="202"/>
      <c r="J81" s="122"/>
      <c r="K81" s="122"/>
      <c r="L81" s="204"/>
      <c r="M81" s="328"/>
      <c r="N81" s="328"/>
      <c r="O81" s="328"/>
      <c r="P81" s="122"/>
      <c r="Q81" s="122"/>
      <c r="R81" s="360"/>
      <c r="S81" s="122"/>
      <c r="T81" s="206"/>
      <c r="U81" s="207"/>
      <c r="V81" s="208"/>
      <c r="W81" s="126"/>
      <c r="X81" s="127"/>
      <c r="Y81" s="128"/>
      <c r="Z81" s="129"/>
    </row>
    <row r="82" spans="3:30" ht="12" x14ac:dyDescent="0.2">
      <c r="C82" s="115"/>
      <c r="D82" s="46" t="s">
        <v>282</v>
      </c>
      <c r="E82" s="130"/>
      <c r="F82" s="130"/>
      <c r="G82" s="81" t="s">
        <v>243</v>
      </c>
      <c r="H82" s="163"/>
      <c r="I82" s="164"/>
      <c r="J82" s="163"/>
      <c r="K82" s="163"/>
      <c r="L82" s="265"/>
      <c r="M82" s="361"/>
      <c r="N82" s="361"/>
      <c r="O82" s="361"/>
      <c r="P82" s="163"/>
      <c r="Q82" s="163"/>
      <c r="R82" s="361"/>
      <c r="S82" s="163"/>
      <c r="T82" s="133"/>
      <c r="U82" s="134"/>
      <c r="V82" s="135"/>
      <c r="W82" s="267"/>
      <c r="X82" s="268"/>
      <c r="Y82" s="269"/>
      <c r="Z82" s="240"/>
    </row>
    <row r="83" spans="3:30" ht="12" x14ac:dyDescent="0.2">
      <c r="C83" s="115"/>
      <c r="D83" s="46" t="s">
        <v>63</v>
      </c>
      <c r="E83" s="130"/>
      <c r="F83" s="130"/>
      <c r="G83" s="81" t="s">
        <v>243</v>
      </c>
      <c r="H83" s="76"/>
      <c r="I83" s="82"/>
      <c r="J83" s="76"/>
      <c r="K83" s="76"/>
      <c r="L83" s="270"/>
      <c r="M83" s="362"/>
      <c r="N83" s="362"/>
      <c r="O83" s="362"/>
      <c r="P83" s="76"/>
      <c r="Q83" s="76"/>
      <c r="R83" s="362"/>
      <c r="S83" s="76"/>
      <c r="T83" s="52"/>
      <c r="U83" s="53"/>
      <c r="V83" s="43"/>
      <c r="W83" s="41"/>
      <c r="X83" s="42"/>
      <c r="Y83" s="44"/>
      <c r="Z83" s="45"/>
    </row>
    <row r="84" spans="3:30" ht="12" x14ac:dyDescent="0.2">
      <c r="C84" s="115"/>
      <c r="D84" s="272" t="s">
        <v>64</v>
      </c>
      <c r="E84" s="130"/>
      <c r="F84" s="130"/>
      <c r="G84" s="81" t="s">
        <v>243</v>
      </c>
      <c r="H84" s="45"/>
      <c r="I84" s="83"/>
      <c r="J84" s="45"/>
      <c r="K84" s="45"/>
      <c r="L84" s="244"/>
      <c r="M84" s="244"/>
      <c r="N84" s="244"/>
      <c r="O84" s="244"/>
      <c r="P84" s="45"/>
      <c r="Q84" s="45"/>
      <c r="R84" s="244"/>
      <c r="S84" s="45"/>
      <c r="T84" s="41"/>
      <c r="U84" s="42"/>
      <c r="V84" s="43"/>
      <c r="W84" s="41"/>
      <c r="X84" s="42"/>
      <c r="Y84" s="44"/>
      <c r="Z84" s="45"/>
    </row>
    <row r="85" spans="3:30" ht="12" x14ac:dyDescent="0.2">
      <c r="C85" s="115"/>
      <c r="D85" s="273" t="s">
        <v>66</v>
      </c>
      <c r="E85" s="138"/>
      <c r="F85" s="138"/>
      <c r="G85" s="121" t="s">
        <v>243</v>
      </c>
      <c r="H85" s="129"/>
      <c r="I85" s="232"/>
      <c r="J85" s="129"/>
      <c r="K85" s="129"/>
      <c r="L85" s="274"/>
      <c r="M85" s="274"/>
      <c r="N85" s="274"/>
      <c r="O85" s="274"/>
      <c r="P85" s="129"/>
      <c r="Q85" s="129"/>
      <c r="R85" s="274"/>
      <c r="S85" s="129"/>
      <c r="T85" s="126"/>
      <c r="U85" s="127"/>
      <c r="V85" s="208"/>
      <c r="W85" s="276"/>
      <c r="X85" s="127"/>
      <c r="Y85" s="277"/>
      <c r="Z85" s="274"/>
      <c r="AD85" s="305"/>
    </row>
    <row r="86" spans="3:30" ht="12" x14ac:dyDescent="0.2">
      <c r="C86" s="115"/>
      <c r="D86" s="272" t="s">
        <v>68</v>
      </c>
      <c r="E86" s="130"/>
      <c r="F86" s="130"/>
      <c r="G86" s="81" t="s">
        <v>243</v>
      </c>
      <c r="H86" s="45"/>
      <c r="I86" s="83"/>
      <c r="J86" s="45"/>
      <c r="K86" s="45"/>
      <c r="L86" s="94"/>
      <c r="M86" s="94"/>
      <c r="N86" s="94"/>
      <c r="O86" s="94"/>
      <c r="P86" s="45"/>
      <c r="Q86" s="45"/>
      <c r="R86" s="94"/>
      <c r="S86" s="45"/>
      <c r="T86" s="41"/>
      <c r="U86" s="42"/>
      <c r="V86" s="43"/>
      <c r="W86" s="278"/>
      <c r="X86" s="42"/>
      <c r="Y86" s="279"/>
      <c r="Z86" s="94"/>
      <c r="AD86" s="305"/>
    </row>
    <row r="87" spans="3:30" ht="12" x14ac:dyDescent="0.2">
      <c r="C87" s="115"/>
      <c r="D87" s="272" t="s">
        <v>69</v>
      </c>
      <c r="E87" s="130"/>
      <c r="F87" s="130"/>
      <c r="G87" s="81" t="s">
        <v>243</v>
      </c>
      <c r="H87" s="45"/>
      <c r="I87" s="99"/>
      <c r="J87" s="45"/>
      <c r="K87" s="45"/>
      <c r="L87" s="270"/>
      <c r="M87" s="270"/>
      <c r="N87" s="270"/>
      <c r="O87" s="270"/>
      <c r="P87" s="45"/>
      <c r="Q87" s="45"/>
      <c r="R87" s="244"/>
      <c r="S87" s="45"/>
      <c r="T87" s="41"/>
      <c r="U87" s="42"/>
      <c r="V87" s="43"/>
      <c r="W87" s="363"/>
      <c r="X87" s="42"/>
      <c r="Y87" s="281"/>
      <c r="Z87" s="244"/>
      <c r="AB87" s="349"/>
      <c r="AD87" s="201"/>
    </row>
    <row r="88" spans="3:30" ht="12" x14ac:dyDescent="0.2">
      <c r="C88" s="174"/>
      <c r="D88" s="272" t="s">
        <v>118</v>
      </c>
      <c r="E88" s="130"/>
      <c r="F88" s="130"/>
      <c r="G88" s="81" t="s">
        <v>161</v>
      </c>
      <c r="H88" s="45"/>
      <c r="I88" s="99"/>
      <c r="J88" s="45"/>
      <c r="K88" s="45"/>
      <c r="L88" s="244"/>
      <c r="M88" s="244"/>
      <c r="N88" s="244"/>
      <c r="O88" s="244"/>
      <c r="P88" s="45"/>
      <c r="Q88" s="45"/>
      <c r="R88" s="45"/>
      <c r="S88" s="45"/>
      <c r="T88" s="41"/>
      <c r="U88" s="42"/>
      <c r="V88" s="43"/>
      <c r="W88" s="41"/>
      <c r="X88" s="42"/>
      <c r="Y88" s="44"/>
      <c r="Z88" s="45"/>
    </row>
    <row r="89" spans="3:30" ht="12" x14ac:dyDescent="0.2">
      <c r="C89" s="112" t="s">
        <v>72</v>
      </c>
      <c r="D89" s="35" t="s">
        <v>283</v>
      </c>
      <c r="E89" s="184"/>
      <c r="F89" s="184"/>
      <c r="G89" s="102" t="s">
        <v>161</v>
      </c>
      <c r="H89" s="67"/>
      <c r="I89" s="67"/>
      <c r="J89" s="67"/>
      <c r="K89" s="67"/>
      <c r="L89" s="68"/>
      <c r="M89" s="67"/>
      <c r="N89" s="67"/>
      <c r="O89" s="67"/>
      <c r="P89" s="67"/>
      <c r="Q89" s="67"/>
      <c r="R89" s="67"/>
      <c r="S89" s="67"/>
      <c r="T89" s="70"/>
      <c r="U89" s="71"/>
      <c r="V89" s="72"/>
      <c r="W89" s="73"/>
      <c r="X89" s="74"/>
      <c r="Y89" s="75"/>
      <c r="Z89" s="68"/>
    </row>
    <row r="90" spans="3:30" ht="12" x14ac:dyDescent="0.2">
      <c r="C90" s="115"/>
      <c r="D90" s="46" t="s">
        <v>284</v>
      </c>
      <c r="E90" s="130"/>
      <c r="F90" s="130"/>
      <c r="G90" s="81" t="s">
        <v>161</v>
      </c>
      <c r="H90" s="76"/>
      <c r="I90" s="76"/>
      <c r="J90" s="76"/>
      <c r="K90" s="76"/>
      <c r="L90" s="45"/>
      <c r="M90" s="76"/>
      <c r="N90" s="76"/>
      <c r="O90" s="76"/>
      <c r="P90" s="76"/>
      <c r="Q90" s="76"/>
      <c r="R90" s="76"/>
      <c r="S90" s="76"/>
      <c r="T90" s="52"/>
      <c r="U90" s="53"/>
      <c r="V90" s="43"/>
      <c r="W90" s="41"/>
      <c r="X90" s="42"/>
      <c r="Y90" s="44"/>
      <c r="Z90" s="45"/>
    </row>
    <row r="91" spans="3:30" ht="12" x14ac:dyDescent="0.2">
      <c r="C91" s="115"/>
      <c r="D91" s="46" t="s">
        <v>285</v>
      </c>
      <c r="E91" s="130"/>
      <c r="F91" s="130"/>
      <c r="G91" s="81" t="s">
        <v>161</v>
      </c>
      <c r="H91" s="76"/>
      <c r="I91" s="76"/>
      <c r="J91" s="76"/>
      <c r="K91" s="76"/>
      <c r="L91" s="45"/>
      <c r="M91" s="76"/>
      <c r="N91" s="76"/>
      <c r="O91" s="76"/>
      <c r="P91" s="76"/>
      <c r="Q91" s="76"/>
      <c r="R91" s="76"/>
      <c r="S91" s="76"/>
      <c r="T91" s="52"/>
      <c r="U91" s="53"/>
      <c r="V91" s="43"/>
      <c r="W91" s="41"/>
      <c r="X91" s="42"/>
      <c r="Y91" s="44"/>
      <c r="Z91" s="45"/>
    </row>
    <row r="92" spans="3:30" ht="12" x14ac:dyDescent="0.2">
      <c r="C92" s="115"/>
      <c r="D92" s="46" t="s">
        <v>286</v>
      </c>
      <c r="E92" s="130"/>
      <c r="F92" s="130"/>
      <c r="G92" s="81" t="s">
        <v>161</v>
      </c>
      <c r="H92" s="76"/>
      <c r="I92" s="76"/>
      <c r="J92" s="76"/>
      <c r="K92" s="76"/>
      <c r="L92" s="45"/>
      <c r="M92" s="76"/>
      <c r="N92" s="76"/>
      <c r="O92" s="76"/>
      <c r="P92" s="76"/>
      <c r="Q92" s="76"/>
      <c r="R92" s="76"/>
      <c r="S92" s="76"/>
      <c r="T92" s="52"/>
      <c r="U92" s="53"/>
      <c r="V92" s="43"/>
      <c r="W92" s="41"/>
      <c r="X92" s="42"/>
      <c r="Y92" s="44"/>
      <c r="Z92" s="45"/>
    </row>
    <row r="93" spans="3:30" ht="10.5" customHeight="1" x14ac:dyDescent="0.2">
      <c r="C93" s="174"/>
      <c r="D93" s="54" t="s">
        <v>287</v>
      </c>
      <c r="E93" s="282"/>
      <c r="F93" s="282"/>
      <c r="G93" s="88" t="s">
        <v>161</v>
      </c>
      <c r="H93" s="108"/>
      <c r="I93" s="108"/>
      <c r="J93" s="108"/>
      <c r="K93" s="108"/>
      <c r="L93" s="66"/>
      <c r="M93" s="108"/>
      <c r="N93" s="108"/>
      <c r="O93" s="108"/>
      <c r="P93" s="108"/>
      <c r="Q93" s="108"/>
      <c r="R93" s="108"/>
      <c r="S93" s="108"/>
      <c r="T93" s="60"/>
      <c r="U93" s="61"/>
      <c r="V93" s="62"/>
      <c r="W93" s="63"/>
      <c r="X93" s="64"/>
      <c r="Y93" s="65"/>
      <c r="Z93" s="66"/>
    </row>
    <row r="94" spans="3:30" ht="10.5" customHeight="1" x14ac:dyDescent="0.2">
      <c r="C94" s="112" t="s">
        <v>78</v>
      </c>
      <c r="D94" s="35" t="s">
        <v>288</v>
      </c>
      <c r="E94" s="184"/>
      <c r="F94" s="184"/>
      <c r="G94" s="102" t="s">
        <v>161</v>
      </c>
      <c r="H94" s="67"/>
      <c r="I94" s="67"/>
      <c r="J94" s="67"/>
      <c r="K94" s="67"/>
      <c r="L94" s="283"/>
      <c r="M94" s="67"/>
      <c r="N94" s="67"/>
      <c r="O94" s="67"/>
      <c r="P94" s="67"/>
      <c r="Q94" s="67"/>
      <c r="R94" s="67"/>
      <c r="S94" s="67"/>
      <c r="T94" s="70"/>
      <c r="U94" s="71"/>
      <c r="V94" s="72"/>
      <c r="W94" s="73"/>
      <c r="X94" s="74"/>
      <c r="Y94" s="75"/>
      <c r="Z94" s="68"/>
    </row>
    <row r="95" spans="3:30" ht="12" x14ac:dyDescent="0.2">
      <c r="C95" s="115"/>
      <c r="D95" s="46" t="s">
        <v>289</v>
      </c>
      <c r="E95" s="130"/>
      <c r="F95" s="130"/>
      <c r="G95" s="81" t="s">
        <v>161</v>
      </c>
      <c r="H95" s="76"/>
      <c r="I95" s="76"/>
      <c r="J95" s="76"/>
      <c r="K95" s="76"/>
      <c r="L95" s="196"/>
      <c r="M95" s="76"/>
      <c r="N95" s="76"/>
      <c r="O95" s="76"/>
      <c r="P95" s="76"/>
      <c r="Q95" s="76"/>
      <c r="R95" s="76"/>
      <c r="S95" s="76"/>
      <c r="T95" s="52"/>
      <c r="U95" s="53"/>
      <c r="V95" s="43"/>
      <c r="W95" s="41"/>
      <c r="X95" s="42"/>
      <c r="Y95" s="44"/>
      <c r="Z95" s="45"/>
    </row>
    <row r="96" spans="3:30" ht="12" x14ac:dyDescent="0.2">
      <c r="C96" s="115"/>
      <c r="D96" s="46" t="s">
        <v>290</v>
      </c>
      <c r="E96" s="130"/>
      <c r="F96" s="130"/>
      <c r="G96" s="81" t="s">
        <v>161</v>
      </c>
      <c r="H96" s="76"/>
      <c r="I96" s="76"/>
      <c r="J96" s="76"/>
      <c r="K96" s="76"/>
      <c r="L96" s="196"/>
      <c r="M96" s="76"/>
      <c r="N96" s="76"/>
      <c r="O96" s="76"/>
      <c r="P96" s="76"/>
      <c r="Q96" s="76"/>
      <c r="R96" s="76"/>
      <c r="S96" s="76"/>
      <c r="T96" s="52"/>
      <c r="U96" s="53"/>
      <c r="V96" s="43"/>
      <c r="W96" s="41"/>
      <c r="X96" s="42"/>
      <c r="Y96" s="44"/>
      <c r="Z96" s="45"/>
    </row>
    <row r="97" spans="3:26" ht="12" x14ac:dyDescent="0.2">
      <c r="C97" s="115"/>
      <c r="D97" s="119" t="s">
        <v>291</v>
      </c>
      <c r="E97" s="138"/>
      <c r="F97" s="138"/>
      <c r="G97" s="121" t="s">
        <v>161</v>
      </c>
      <c r="H97" s="122"/>
      <c r="I97" s="122"/>
      <c r="J97" s="122"/>
      <c r="K97" s="122"/>
      <c r="L97" s="204"/>
      <c r="M97" s="122"/>
      <c r="N97" s="122"/>
      <c r="O97" s="122"/>
      <c r="P97" s="122"/>
      <c r="Q97" s="122"/>
      <c r="R97" s="122"/>
      <c r="S97" s="122"/>
      <c r="T97" s="206"/>
      <c r="U97" s="207"/>
      <c r="V97" s="208"/>
      <c r="W97" s="126"/>
      <c r="X97" s="127"/>
      <c r="Y97" s="128"/>
      <c r="Z97" s="129"/>
    </row>
    <row r="98" spans="3:26" ht="12" x14ac:dyDescent="0.2">
      <c r="C98" s="115"/>
      <c r="D98" s="46" t="s">
        <v>292</v>
      </c>
      <c r="E98" s="130"/>
      <c r="F98" s="130"/>
      <c r="G98" s="81" t="s">
        <v>161</v>
      </c>
      <c r="H98" s="76"/>
      <c r="I98" s="76"/>
      <c r="J98" s="76"/>
      <c r="K98" s="76"/>
      <c r="L98" s="213"/>
      <c r="M98" s="76"/>
      <c r="N98" s="76"/>
      <c r="O98" s="76"/>
      <c r="P98" s="76"/>
      <c r="Q98" s="76"/>
      <c r="R98" s="76"/>
      <c r="S98" s="76"/>
      <c r="T98" s="52"/>
      <c r="U98" s="53"/>
      <c r="V98" s="43"/>
      <c r="W98" s="41"/>
      <c r="X98" s="42"/>
      <c r="Y98" s="44"/>
      <c r="Z98" s="45"/>
    </row>
    <row r="99" spans="3:26" ht="12" x14ac:dyDescent="0.2">
      <c r="C99" s="115"/>
      <c r="D99" s="46" t="s">
        <v>293</v>
      </c>
      <c r="E99" s="130"/>
      <c r="F99" s="130"/>
      <c r="G99" s="81" t="s">
        <v>161</v>
      </c>
      <c r="H99" s="76"/>
      <c r="I99" s="76"/>
      <c r="J99" s="76"/>
      <c r="K99" s="76"/>
      <c r="L99" s="213"/>
      <c r="M99" s="76"/>
      <c r="N99" s="76"/>
      <c r="O99" s="76"/>
      <c r="P99" s="76"/>
      <c r="Q99" s="76"/>
      <c r="R99" s="76"/>
      <c r="S99" s="76"/>
      <c r="T99" s="52"/>
      <c r="U99" s="53"/>
      <c r="V99" s="43"/>
      <c r="W99" s="41"/>
      <c r="X99" s="42"/>
      <c r="Y99" s="44"/>
      <c r="Z99" s="45"/>
    </row>
    <row r="100" spans="3:26" ht="12" x14ac:dyDescent="0.2">
      <c r="C100" s="115"/>
      <c r="D100" s="46" t="s">
        <v>294</v>
      </c>
      <c r="E100" s="130"/>
      <c r="F100" s="130"/>
      <c r="G100" s="81" t="s">
        <v>161</v>
      </c>
      <c r="H100" s="76"/>
      <c r="I100" s="76"/>
      <c r="J100" s="76"/>
      <c r="K100" s="76"/>
      <c r="L100" s="213"/>
      <c r="M100" s="76"/>
      <c r="N100" s="76"/>
      <c r="O100" s="76"/>
      <c r="P100" s="76"/>
      <c r="Q100" s="76"/>
      <c r="R100" s="76"/>
      <c r="S100" s="76"/>
      <c r="T100" s="52"/>
      <c r="U100" s="53"/>
      <c r="V100" s="43"/>
      <c r="W100" s="41"/>
      <c r="X100" s="42"/>
      <c r="Y100" s="44"/>
      <c r="Z100" s="45"/>
    </row>
    <row r="101" spans="3:26" ht="12" x14ac:dyDescent="0.2">
      <c r="C101" s="115"/>
      <c r="D101" s="119" t="s">
        <v>295</v>
      </c>
      <c r="E101" s="138"/>
      <c r="F101" s="138"/>
      <c r="G101" s="121" t="s">
        <v>161</v>
      </c>
      <c r="H101" s="122"/>
      <c r="I101" s="122"/>
      <c r="J101" s="122"/>
      <c r="K101" s="122"/>
      <c r="L101" s="224"/>
      <c r="M101" s="122"/>
      <c r="N101" s="122"/>
      <c r="O101" s="122"/>
      <c r="P101" s="122"/>
      <c r="Q101" s="122"/>
      <c r="R101" s="122"/>
      <c r="S101" s="122"/>
      <c r="T101" s="206"/>
      <c r="U101" s="207"/>
      <c r="V101" s="208"/>
      <c r="W101" s="126"/>
      <c r="X101" s="127"/>
      <c r="Y101" s="128"/>
      <c r="Z101" s="129"/>
    </row>
    <row r="102" spans="3:26" ht="12" x14ac:dyDescent="0.2">
      <c r="C102" s="115"/>
      <c r="D102" s="46" t="s">
        <v>296</v>
      </c>
      <c r="E102" s="130"/>
      <c r="F102" s="130"/>
      <c r="G102" s="81" t="s">
        <v>161</v>
      </c>
      <c r="H102" s="76"/>
      <c r="I102" s="76"/>
      <c r="J102" s="76"/>
      <c r="K102" s="76"/>
      <c r="L102" s="196"/>
      <c r="M102" s="76"/>
      <c r="N102" s="76"/>
      <c r="O102" s="76"/>
      <c r="P102" s="76"/>
      <c r="Q102" s="76"/>
      <c r="R102" s="76"/>
      <c r="S102" s="76"/>
      <c r="T102" s="52"/>
      <c r="U102" s="53"/>
      <c r="V102" s="43"/>
      <c r="W102" s="41"/>
      <c r="X102" s="42"/>
      <c r="Y102" s="44"/>
      <c r="Z102" s="45"/>
    </row>
    <row r="103" spans="3:26" ht="12" x14ac:dyDescent="0.2">
      <c r="C103" s="115"/>
      <c r="D103" s="46" t="s">
        <v>297</v>
      </c>
      <c r="E103" s="130"/>
      <c r="F103" s="130"/>
      <c r="G103" s="81" t="s">
        <v>161</v>
      </c>
      <c r="H103" s="76"/>
      <c r="I103" s="76"/>
      <c r="J103" s="76"/>
      <c r="K103" s="76"/>
      <c r="L103" s="196"/>
      <c r="M103" s="76"/>
      <c r="N103" s="76"/>
      <c r="O103" s="76"/>
      <c r="P103" s="76"/>
      <c r="Q103" s="76"/>
      <c r="R103" s="76"/>
      <c r="S103" s="76"/>
      <c r="T103" s="52"/>
      <c r="U103" s="53"/>
      <c r="V103" s="43"/>
      <c r="W103" s="41"/>
      <c r="X103" s="42"/>
      <c r="Y103" s="44"/>
      <c r="Z103" s="45"/>
    </row>
    <row r="104" spans="3:26" ht="12" x14ac:dyDescent="0.2">
      <c r="C104" s="115"/>
      <c r="D104" s="46" t="s">
        <v>298</v>
      </c>
      <c r="E104" s="130"/>
      <c r="F104" s="130"/>
      <c r="G104" s="81" t="s">
        <v>161</v>
      </c>
      <c r="H104" s="76"/>
      <c r="I104" s="76"/>
      <c r="J104" s="76"/>
      <c r="K104" s="76"/>
      <c r="L104" s="213"/>
      <c r="M104" s="76"/>
      <c r="N104" s="76"/>
      <c r="O104" s="76"/>
      <c r="P104" s="76"/>
      <c r="Q104" s="76"/>
      <c r="R104" s="76"/>
      <c r="S104" s="76"/>
      <c r="T104" s="52"/>
      <c r="U104" s="53"/>
      <c r="V104" s="43"/>
      <c r="W104" s="41"/>
      <c r="X104" s="42"/>
      <c r="Y104" s="44"/>
      <c r="Z104" s="45"/>
    </row>
    <row r="105" spans="3:26" ht="12" x14ac:dyDescent="0.2">
      <c r="C105" s="115"/>
      <c r="D105" s="46" t="s">
        <v>299</v>
      </c>
      <c r="E105" s="47"/>
      <c r="F105" s="47"/>
      <c r="G105" s="121" t="s">
        <v>161</v>
      </c>
      <c r="H105" s="122"/>
      <c r="I105" s="122"/>
      <c r="J105" s="122"/>
      <c r="K105" s="122"/>
      <c r="L105" s="219"/>
      <c r="M105" s="122"/>
      <c r="N105" s="122"/>
      <c r="O105" s="122"/>
      <c r="P105" s="122"/>
      <c r="Q105" s="122"/>
      <c r="R105" s="122"/>
      <c r="S105" s="122"/>
      <c r="T105" s="206"/>
      <c r="U105" s="207"/>
      <c r="V105" s="208"/>
      <c r="W105" s="126"/>
      <c r="X105" s="127"/>
      <c r="Y105" s="128"/>
      <c r="Z105" s="129"/>
    </row>
    <row r="106" spans="3:26" ht="12" x14ac:dyDescent="0.2">
      <c r="C106" s="115"/>
      <c r="D106" s="160" t="s">
        <v>300</v>
      </c>
      <c r="E106" s="284"/>
      <c r="F106" s="284"/>
      <c r="G106" s="81" t="s">
        <v>161</v>
      </c>
      <c r="H106" s="76"/>
      <c r="I106" s="76"/>
      <c r="J106" s="76"/>
      <c r="K106" s="76"/>
      <c r="L106" s="213"/>
      <c r="M106" s="76"/>
      <c r="N106" s="76"/>
      <c r="O106" s="76"/>
      <c r="P106" s="76"/>
      <c r="Q106" s="76"/>
      <c r="R106" s="76"/>
      <c r="S106" s="76"/>
      <c r="T106" s="52"/>
      <c r="U106" s="53"/>
      <c r="V106" s="43"/>
      <c r="W106" s="41"/>
      <c r="X106" s="42"/>
      <c r="Y106" s="44"/>
      <c r="Z106" s="45"/>
    </row>
    <row r="107" spans="3:26" ht="12" x14ac:dyDescent="0.2">
      <c r="C107" s="115"/>
      <c r="D107" s="46" t="s">
        <v>301</v>
      </c>
      <c r="E107" s="130"/>
      <c r="F107" s="130"/>
      <c r="G107" s="81" t="s">
        <v>161</v>
      </c>
      <c r="H107" s="76"/>
      <c r="I107" s="76"/>
      <c r="J107" s="76"/>
      <c r="K107" s="76"/>
      <c r="L107" s="196"/>
      <c r="M107" s="76"/>
      <c r="N107" s="76"/>
      <c r="O107" s="76"/>
      <c r="P107" s="76"/>
      <c r="Q107" s="76"/>
      <c r="R107" s="76"/>
      <c r="S107" s="76"/>
      <c r="T107" s="52"/>
      <c r="U107" s="53"/>
      <c r="V107" s="43"/>
      <c r="W107" s="41"/>
      <c r="X107" s="42"/>
      <c r="Y107" s="44"/>
      <c r="Z107" s="45"/>
    </row>
    <row r="108" spans="3:26" ht="12" x14ac:dyDescent="0.2">
      <c r="C108" s="115"/>
      <c r="D108" s="46" t="s">
        <v>302</v>
      </c>
      <c r="E108" s="130"/>
      <c r="F108" s="130"/>
      <c r="G108" s="81" t="s">
        <v>161</v>
      </c>
      <c r="H108" s="76"/>
      <c r="I108" s="76"/>
      <c r="J108" s="76"/>
      <c r="K108" s="76"/>
      <c r="L108" s="213"/>
      <c r="M108" s="76"/>
      <c r="N108" s="76"/>
      <c r="O108" s="76"/>
      <c r="P108" s="76"/>
      <c r="Q108" s="76"/>
      <c r="R108" s="76"/>
      <c r="S108" s="76"/>
      <c r="T108" s="52"/>
      <c r="U108" s="53"/>
      <c r="V108" s="43"/>
      <c r="W108" s="41"/>
      <c r="X108" s="42"/>
      <c r="Y108" s="44"/>
      <c r="Z108" s="45"/>
    </row>
    <row r="109" spans="3:26" ht="12" x14ac:dyDescent="0.2">
      <c r="C109" s="115"/>
      <c r="D109" s="46" t="s">
        <v>303</v>
      </c>
      <c r="E109" s="130"/>
      <c r="F109" s="130"/>
      <c r="G109" s="121" t="s">
        <v>161</v>
      </c>
      <c r="H109" s="122"/>
      <c r="I109" s="122"/>
      <c r="J109" s="122"/>
      <c r="K109" s="122"/>
      <c r="L109" s="219"/>
      <c r="M109" s="122"/>
      <c r="N109" s="122"/>
      <c r="O109" s="122"/>
      <c r="P109" s="122"/>
      <c r="Q109" s="122"/>
      <c r="R109" s="122"/>
      <c r="S109" s="122"/>
      <c r="T109" s="206"/>
      <c r="U109" s="207"/>
      <c r="V109" s="208"/>
      <c r="W109" s="126"/>
      <c r="X109" s="127"/>
      <c r="Y109" s="128"/>
      <c r="Z109" s="129"/>
    </row>
    <row r="110" spans="3:26" ht="12" x14ac:dyDescent="0.2">
      <c r="C110" s="115"/>
      <c r="D110" s="160" t="s">
        <v>304</v>
      </c>
      <c r="E110" s="284"/>
      <c r="F110" s="284"/>
      <c r="G110" s="81" t="s">
        <v>161</v>
      </c>
      <c r="H110" s="76"/>
      <c r="I110" s="76"/>
      <c r="J110" s="76"/>
      <c r="K110" s="76"/>
      <c r="L110" s="270"/>
      <c r="M110" s="76"/>
      <c r="N110" s="76"/>
      <c r="O110" s="76"/>
      <c r="P110" s="76"/>
      <c r="Q110" s="76"/>
      <c r="R110" s="76"/>
      <c r="S110" s="76"/>
      <c r="T110" s="52"/>
      <c r="U110" s="53"/>
      <c r="V110" s="43"/>
      <c r="W110" s="41"/>
      <c r="X110" s="42"/>
      <c r="Y110" s="44"/>
      <c r="Z110" s="45"/>
    </row>
    <row r="111" spans="3:26" ht="12" x14ac:dyDescent="0.2">
      <c r="C111" s="115"/>
      <c r="D111" s="46" t="s">
        <v>305</v>
      </c>
      <c r="E111" s="130"/>
      <c r="F111" s="130"/>
      <c r="G111" s="81" t="s">
        <v>161</v>
      </c>
      <c r="H111" s="76"/>
      <c r="I111" s="76"/>
      <c r="J111" s="76"/>
      <c r="K111" s="76"/>
      <c r="L111" s="270"/>
      <c r="M111" s="76"/>
      <c r="N111" s="76"/>
      <c r="O111" s="76"/>
      <c r="P111" s="76"/>
      <c r="Q111" s="76"/>
      <c r="R111" s="76"/>
      <c r="S111" s="76"/>
      <c r="T111" s="52"/>
      <c r="U111" s="53"/>
      <c r="V111" s="43"/>
      <c r="W111" s="41"/>
      <c r="X111" s="42"/>
      <c r="Y111" s="44"/>
      <c r="Z111" s="45"/>
    </row>
    <row r="112" spans="3:26" ht="12" x14ac:dyDescent="0.2">
      <c r="C112" s="115"/>
      <c r="D112" s="46" t="s">
        <v>306</v>
      </c>
      <c r="E112" s="130"/>
      <c r="F112" s="130"/>
      <c r="G112" s="81" t="s">
        <v>161</v>
      </c>
      <c r="H112" s="76"/>
      <c r="I112" s="76"/>
      <c r="J112" s="76"/>
      <c r="K112" s="76"/>
      <c r="L112" s="196"/>
      <c r="M112" s="76"/>
      <c r="N112" s="76"/>
      <c r="O112" s="76"/>
      <c r="P112" s="76"/>
      <c r="Q112" s="76"/>
      <c r="R112" s="76"/>
      <c r="S112" s="76"/>
      <c r="T112" s="52"/>
      <c r="U112" s="53"/>
      <c r="V112" s="43"/>
      <c r="W112" s="41"/>
      <c r="X112" s="42"/>
      <c r="Y112" s="44"/>
      <c r="Z112" s="45"/>
    </row>
    <row r="113" spans="3:26" ht="12" x14ac:dyDescent="0.2">
      <c r="C113" s="115"/>
      <c r="D113" s="119" t="s">
        <v>307</v>
      </c>
      <c r="E113" s="138"/>
      <c r="F113" s="138"/>
      <c r="G113" s="121" t="s">
        <v>161</v>
      </c>
      <c r="H113" s="122"/>
      <c r="I113" s="122"/>
      <c r="J113" s="122"/>
      <c r="K113" s="122"/>
      <c r="L113" s="224"/>
      <c r="M113" s="122"/>
      <c r="N113" s="122"/>
      <c r="O113" s="122"/>
      <c r="P113" s="122"/>
      <c r="Q113" s="122"/>
      <c r="R113" s="122"/>
      <c r="S113" s="122"/>
      <c r="T113" s="206"/>
      <c r="U113" s="207"/>
      <c r="V113" s="208"/>
      <c r="W113" s="126"/>
      <c r="X113" s="127"/>
      <c r="Y113" s="128"/>
      <c r="Z113" s="129"/>
    </row>
    <row r="114" spans="3:26" ht="12" x14ac:dyDescent="0.2">
      <c r="C114" s="115"/>
      <c r="D114" s="46" t="s">
        <v>308</v>
      </c>
      <c r="E114" s="130"/>
      <c r="F114" s="130"/>
      <c r="G114" s="81" t="s">
        <v>161</v>
      </c>
      <c r="H114" s="76"/>
      <c r="I114" s="76"/>
      <c r="J114" s="76"/>
      <c r="K114" s="76"/>
      <c r="L114" s="196"/>
      <c r="M114" s="76"/>
      <c r="N114" s="76"/>
      <c r="O114" s="76"/>
      <c r="P114" s="76"/>
      <c r="Q114" s="76"/>
      <c r="R114" s="76"/>
      <c r="S114" s="76"/>
      <c r="T114" s="52"/>
      <c r="U114" s="53"/>
      <c r="V114" s="43"/>
      <c r="W114" s="41"/>
      <c r="X114" s="42"/>
      <c r="Y114" s="44"/>
      <c r="Z114" s="45"/>
    </row>
    <row r="115" spans="3:26" ht="12" x14ac:dyDescent="0.2">
      <c r="C115" s="115"/>
      <c r="D115" s="46" t="s">
        <v>309</v>
      </c>
      <c r="E115" s="47"/>
      <c r="F115" s="47"/>
      <c r="G115" s="81" t="s">
        <v>161</v>
      </c>
      <c r="H115" s="76"/>
      <c r="I115" s="76"/>
      <c r="J115" s="76"/>
      <c r="K115" s="76"/>
      <c r="L115" s="285"/>
      <c r="M115" s="76"/>
      <c r="N115" s="76"/>
      <c r="O115" s="76"/>
      <c r="P115" s="76"/>
      <c r="Q115" s="76"/>
      <c r="R115" s="76"/>
      <c r="S115" s="76"/>
      <c r="T115" s="52"/>
      <c r="U115" s="53"/>
      <c r="V115" s="43"/>
      <c r="W115" s="41"/>
      <c r="X115" s="42"/>
      <c r="Y115" s="44"/>
      <c r="Z115" s="45"/>
    </row>
    <row r="116" spans="3:26" ht="12" x14ac:dyDescent="0.2">
      <c r="C116" s="115"/>
      <c r="D116" s="46" t="s">
        <v>102</v>
      </c>
      <c r="E116" s="47"/>
      <c r="F116" s="47"/>
      <c r="G116" s="81" t="s">
        <v>161</v>
      </c>
      <c r="H116" s="76"/>
      <c r="I116" s="76"/>
      <c r="J116" s="76"/>
      <c r="K116" s="76"/>
      <c r="L116" s="213"/>
      <c r="M116" s="76"/>
      <c r="N116" s="76"/>
      <c r="O116" s="76"/>
      <c r="P116" s="76"/>
      <c r="Q116" s="76"/>
      <c r="R116" s="76"/>
      <c r="S116" s="76"/>
      <c r="T116" s="52"/>
      <c r="U116" s="53"/>
      <c r="V116" s="43"/>
      <c r="W116" s="41"/>
      <c r="X116" s="42"/>
      <c r="Y116" s="44"/>
      <c r="Z116" s="45"/>
    </row>
    <row r="117" spans="3:26" ht="12" x14ac:dyDescent="0.2">
      <c r="C117" s="115"/>
      <c r="D117" s="286" t="s">
        <v>310</v>
      </c>
      <c r="E117" s="287"/>
      <c r="F117" s="287"/>
      <c r="G117" s="121" t="s">
        <v>161</v>
      </c>
      <c r="H117" s="122"/>
      <c r="I117" s="122"/>
      <c r="J117" s="122"/>
      <c r="K117" s="122"/>
      <c r="L117" s="364"/>
      <c r="M117" s="365"/>
      <c r="N117" s="365"/>
      <c r="O117" s="365"/>
      <c r="P117" s="122"/>
      <c r="Q117" s="122"/>
      <c r="R117" s="122"/>
      <c r="S117" s="122"/>
      <c r="T117" s="206"/>
      <c r="U117" s="207"/>
      <c r="V117" s="208"/>
      <c r="W117" s="126"/>
      <c r="X117" s="127"/>
      <c r="Y117" s="128"/>
      <c r="Z117" s="129"/>
    </row>
    <row r="118" spans="3:26" ht="12" x14ac:dyDescent="0.2">
      <c r="C118" s="115"/>
      <c r="D118" s="46" t="s">
        <v>311</v>
      </c>
      <c r="E118" s="47"/>
      <c r="F118" s="47"/>
      <c r="G118" s="81" t="s">
        <v>161</v>
      </c>
      <c r="H118" s="76"/>
      <c r="I118" s="76"/>
      <c r="J118" s="76"/>
      <c r="K118" s="76"/>
      <c r="L118" s="270"/>
      <c r="M118" s="76"/>
      <c r="N118" s="76"/>
      <c r="O118" s="76"/>
      <c r="P118" s="76"/>
      <c r="Q118" s="76"/>
      <c r="R118" s="76"/>
      <c r="S118" s="76"/>
      <c r="T118" s="52"/>
      <c r="U118" s="53"/>
      <c r="V118" s="43"/>
      <c r="W118" s="41"/>
      <c r="X118" s="42"/>
      <c r="Y118" s="44"/>
      <c r="Z118" s="45"/>
    </row>
    <row r="119" spans="3:26" ht="12" x14ac:dyDescent="0.2">
      <c r="C119" s="115"/>
      <c r="D119" s="46" t="s">
        <v>312</v>
      </c>
      <c r="E119" s="130"/>
      <c r="F119" s="130"/>
      <c r="G119" s="81" t="s">
        <v>161</v>
      </c>
      <c r="H119" s="76"/>
      <c r="I119" s="76"/>
      <c r="J119" s="76"/>
      <c r="K119" s="76"/>
      <c r="L119" s="213"/>
      <c r="M119" s="331"/>
      <c r="N119" s="331"/>
      <c r="O119" s="331"/>
      <c r="P119" s="76"/>
      <c r="Q119" s="76"/>
      <c r="R119" s="76"/>
      <c r="S119" s="76"/>
      <c r="T119" s="52"/>
      <c r="U119" s="53"/>
      <c r="V119" s="43"/>
      <c r="W119" s="41"/>
      <c r="X119" s="42"/>
      <c r="Y119" s="44"/>
      <c r="Z119" s="45"/>
    </row>
    <row r="120" spans="3:26" ht="12" x14ac:dyDescent="0.2">
      <c r="C120" s="115"/>
      <c r="D120" s="46" t="s">
        <v>396</v>
      </c>
      <c r="E120" s="47"/>
      <c r="F120" s="47"/>
      <c r="G120" s="81" t="s">
        <v>21</v>
      </c>
      <c r="H120" s="76"/>
      <c r="I120" s="76"/>
      <c r="J120" s="76"/>
      <c r="K120" s="76"/>
      <c r="L120" s="288"/>
      <c r="M120" s="76"/>
      <c r="N120" s="76"/>
      <c r="O120" s="76"/>
      <c r="P120" s="76"/>
      <c r="Q120" s="76"/>
      <c r="R120" s="76"/>
      <c r="S120" s="76"/>
      <c r="T120" s="52"/>
      <c r="U120" s="53"/>
      <c r="V120" s="43"/>
      <c r="W120" s="41"/>
      <c r="X120" s="42"/>
      <c r="Y120" s="44"/>
      <c r="Z120" s="45"/>
    </row>
    <row r="121" spans="3:26" ht="12" x14ac:dyDescent="0.2">
      <c r="C121" s="115"/>
      <c r="D121" s="46" t="s">
        <v>397</v>
      </c>
      <c r="E121" s="47"/>
      <c r="F121" s="47"/>
      <c r="G121" s="81" t="s">
        <v>21</v>
      </c>
      <c r="H121" s="76"/>
      <c r="I121" s="76"/>
      <c r="J121" s="76"/>
      <c r="K121" s="76"/>
      <c r="L121" s="288"/>
      <c r="M121" s="366"/>
      <c r="N121" s="366"/>
      <c r="O121" s="366"/>
      <c r="P121" s="76"/>
      <c r="Q121" s="76"/>
      <c r="R121" s="76"/>
      <c r="S121" s="76"/>
      <c r="T121" s="41"/>
      <c r="U121" s="42"/>
      <c r="V121" s="43"/>
      <c r="W121" s="289"/>
      <c r="X121" s="290"/>
      <c r="Y121" s="291"/>
      <c r="Z121" s="77"/>
    </row>
    <row r="122" spans="3:26" ht="12" x14ac:dyDescent="0.2">
      <c r="C122" s="115"/>
      <c r="D122" s="46" t="s">
        <v>398</v>
      </c>
      <c r="E122" s="47"/>
      <c r="F122" s="47"/>
      <c r="G122" s="81" t="s">
        <v>21</v>
      </c>
      <c r="H122" s="76"/>
      <c r="I122" s="76"/>
      <c r="J122" s="76"/>
      <c r="K122" s="76"/>
      <c r="L122" s="288"/>
      <c r="M122" s="366"/>
      <c r="N122" s="366"/>
      <c r="O122" s="366"/>
      <c r="P122" s="76"/>
      <c r="Q122" s="76"/>
      <c r="R122" s="76"/>
      <c r="S122" s="76"/>
      <c r="T122" s="41"/>
      <c r="U122" s="42"/>
      <c r="V122" s="43"/>
      <c r="W122" s="289"/>
      <c r="X122" s="290"/>
      <c r="Y122" s="291"/>
      <c r="Z122" s="77"/>
    </row>
    <row r="123" spans="3:26" ht="12" x14ac:dyDescent="0.2">
      <c r="C123" s="115"/>
      <c r="D123" s="46" t="s">
        <v>399</v>
      </c>
      <c r="E123" s="47"/>
      <c r="F123" s="47"/>
      <c r="G123" s="81" t="s">
        <v>21</v>
      </c>
      <c r="H123" s="76"/>
      <c r="I123" s="76"/>
      <c r="J123" s="76"/>
      <c r="K123" s="76"/>
      <c r="L123" s="288"/>
      <c r="M123" s="366"/>
      <c r="N123" s="366"/>
      <c r="O123" s="366"/>
      <c r="P123" s="76"/>
      <c r="Q123" s="76"/>
      <c r="R123" s="76"/>
      <c r="S123" s="76"/>
      <c r="T123" s="41"/>
      <c r="U123" s="42"/>
      <c r="V123" s="43"/>
      <c r="W123" s="289"/>
      <c r="X123" s="290"/>
      <c r="Y123" s="291"/>
      <c r="Z123" s="77"/>
    </row>
    <row r="124" spans="3:26" ht="12" x14ac:dyDescent="0.2">
      <c r="C124" s="115"/>
      <c r="D124" s="46" t="s">
        <v>400</v>
      </c>
      <c r="E124" s="47"/>
      <c r="F124" s="47"/>
      <c r="G124" s="81" t="s">
        <v>21</v>
      </c>
      <c r="H124" s="76"/>
      <c r="I124" s="76"/>
      <c r="J124" s="76"/>
      <c r="K124" s="76"/>
      <c r="L124" s="288"/>
      <c r="M124" s="366"/>
      <c r="N124" s="366"/>
      <c r="O124" s="366"/>
      <c r="P124" s="76"/>
      <c r="Q124" s="76"/>
      <c r="R124" s="76"/>
      <c r="S124" s="76"/>
      <c r="T124" s="41"/>
      <c r="U124" s="42"/>
      <c r="V124" s="43"/>
      <c r="W124" s="289"/>
      <c r="X124" s="290"/>
      <c r="Y124" s="291"/>
      <c r="Z124" s="77"/>
    </row>
    <row r="125" spans="3:26" ht="12" x14ac:dyDescent="0.2">
      <c r="C125" s="115"/>
      <c r="D125" s="46" t="s">
        <v>124</v>
      </c>
      <c r="E125" s="47"/>
      <c r="F125" s="47"/>
      <c r="G125" s="81" t="s">
        <v>161</v>
      </c>
      <c r="H125" s="76"/>
      <c r="I125" s="76"/>
      <c r="J125" s="76"/>
      <c r="K125" s="76"/>
      <c r="L125" s="45"/>
      <c r="M125" s="76"/>
      <c r="N125" s="76"/>
      <c r="O125" s="76"/>
      <c r="P125" s="76"/>
      <c r="Q125" s="76"/>
      <c r="R125" s="76"/>
      <c r="S125" s="76"/>
      <c r="T125" s="52"/>
      <c r="U125" s="367"/>
      <c r="V125" s="43"/>
      <c r="W125" s="368"/>
      <c r="X125" s="369"/>
      <c r="Y125" s="370"/>
      <c r="Z125" s="371"/>
    </row>
    <row r="126" spans="3:26" ht="12" x14ac:dyDescent="0.2">
      <c r="C126" s="115"/>
      <c r="D126" s="46" t="s">
        <v>313</v>
      </c>
      <c r="E126" s="47"/>
      <c r="F126" s="47"/>
      <c r="G126" s="81" t="s">
        <v>161</v>
      </c>
      <c r="H126" s="76"/>
      <c r="I126" s="76"/>
      <c r="J126" s="76"/>
      <c r="K126" s="76"/>
      <c r="L126" s="45"/>
      <c r="M126" s="76"/>
      <c r="N126" s="76"/>
      <c r="O126" s="76"/>
      <c r="P126" s="76"/>
      <c r="Q126" s="76"/>
      <c r="R126" s="76"/>
      <c r="S126" s="76"/>
      <c r="T126" s="52"/>
      <c r="U126" s="367"/>
      <c r="V126" s="43"/>
      <c r="W126" s="368"/>
      <c r="X126" s="369"/>
      <c r="Y126" s="370"/>
      <c r="Z126" s="371"/>
    </row>
    <row r="127" spans="3:26" ht="12" x14ac:dyDescent="0.2">
      <c r="C127" s="174"/>
      <c r="D127" s="54" t="s">
        <v>122</v>
      </c>
      <c r="E127" s="282"/>
      <c r="F127" s="282"/>
      <c r="G127" s="88" t="s">
        <v>161</v>
      </c>
      <c r="H127" s="108"/>
      <c r="I127" s="108"/>
      <c r="J127" s="108"/>
      <c r="K127" s="108"/>
      <c r="L127" s="66"/>
      <c r="M127" s="108"/>
      <c r="N127" s="108"/>
      <c r="O127" s="108"/>
      <c r="P127" s="108"/>
      <c r="Q127" s="108"/>
      <c r="R127" s="108"/>
      <c r="S127" s="108"/>
      <c r="T127" s="60"/>
      <c r="U127" s="372"/>
      <c r="V127" s="62"/>
      <c r="W127" s="373"/>
      <c r="X127" s="374"/>
      <c r="Y127" s="375"/>
      <c r="Z127" s="376"/>
    </row>
    <row r="128" spans="3:26" ht="12" x14ac:dyDescent="0.2">
      <c r="C128" s="112" t="s">
        <v>107</v>
      </c>
      <c r="D128" s="297" t="s">
        <v>108</v>
      </c>
      <c r="E128" s="184"/>
      <c r="F128" s="184"/>
      <c r="G128" s="81" t="s">
        <v>161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1"/>
      <c r="U128" s="369"/>
      <c r="V128" s="43"/>
      <c r="W128" s="368"/>
      <c r="X128" s="369"/>
      <c r="Y128" s="370"/>
      <c r="Z128" s="371"/>
    </row>
    <row r="129" spans="3:26" ht="16.5" customHeight="1" x14ac:dyDescent="0.2">
      <c r="C129" s="115"/>
      <c r="D129" s="272" t="s">
        <v>110</v>
      </c>
      <c r="E129" s="130"/>
      <c r="F129" s="47" t="s">
        <v>111</v>
      </c>
      <c r="G129" s="48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1"/>
      <c r="U129" s="369"/>
      <c r="V129" s="43"/>
      <c r="W129" s="368"/>
      <c r="X129" s="369"/>
      <c r="Y129" s="370"/>
      <c r="Z129" s="371"/>
    </row>
    <row r="130" spans="3:26" ht="16.5" customHeight="1" x14ac:dyDescent="0.2">
      <c r="C130" s="115"/>
      <c r="D130" s="272" t="s">
        <v>143</v>
      </c>
      <c r="E130" s="130"/>
      <c r="F130" s="47" t="s">
        <v>111</v>
      </c>
      <c r="G130" s="48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1"/>
      <c r="U130" s="369"/>
      <c r="V130" s="43"/>
      <c r="W130" s="368"/>
      <c r="X130" s="369"/>
      <c r="Y130" s="370"/>
      <c r="Z130" s="371"/>
    </row>
    <row r="131" spans="3:26" ht="12" x14ac:dyDescent="0.2">
      <c r="C131" s="115"/>
      <c r="D131" s="272" t="s">
        <v>112</v>
      </c>
      <c r="E131" s="130"/>
      <c r="F131" s="130"/>
      <c r="G131" s="81" t="s">
        <v>161</v>
      </c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1"/>
      <c r="U131" s="369"/>
      <c r="V131" s="43"/>
      <c r="W131" s="368"/>
      <c r="X131" s="369"/>
      <c r="Y131" s="370"/>
      <c r="Z131" s="371"/>
    </row>
    <row r="132" spans="3:26" ht="12" x14ac:dyDescent="0.2">
      <c r="C132" s="115"/>
      <c r="D132" s="273" t="s">
        <v>113</v>
      </c>
      <c r="E132" s="138"/>
      <c r="F132" s="138"/>
      <c r="G132" s="121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6"/>
      <c r="U132" s="377"/>
      <c r="V132" s="208"/>
      <c r="W132" s="378"/>
      <c r="X132" s="377"/>
      <c r="Y132" s="379"/>
      <c r="Z132" s="380"/>
    </row>
    <row r="133" spans="3:26" ht="12" x14ac:dyDescent="0.2">
      <c r="C133" s="115"/>
      <c r="D133" s="272" t="s">
        <v>114</v>
      </c>
      <c r="E133" s="130"/>
      <c r="F133" s="130"/>
      <c r="G133" s="8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1"/>
      <c r="U133" s="369"/>
      <c r="V133" s="43"/>
      <c r="W133" s="368"/>
      <c r="X133" s="369"/>
      <c r="Y133" s="370"/>
      <c r="Z133" s="371"/>
    </row>
    <row r="134" spans="3:26" ht="12" x14ac:dyDescent="0.2">
      <c r="C134" s="115"/>
      <c r="D134" s="272"/>
      <c r="E134" s="130"/>
      <c r="F134" s="130"/>
      <c r="G134" s="81" t="s">
        <v>314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1"/>
      <c r="U134" s="369"/>
      <c r="V134" s="43"/>
      <c r="W134" s="368"/>
      <c r="X134" s="369"/>
      <c r="Y134" s="370"/>
      <c r="Z134" s="371"/>
    </row>
    <row r="135" spans="3:26" ht="12" x14ac:dyDescent="0.2">
      <c r="C135" s="115"/>
      <c r="D135" s="272"/>
      <c r="E135" s="130"/>
      <c r="F135" s="130"/>
      <c r="G135" s="8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1"/>
      <c r="U135" s="369"/>
      <c r="V135" s="43"/>
      <c r="W135" s="368"/>
      <c r="X135" s="369"/>
      <c r="Y135" s="370"/>
      <c r="Z135" s="371"/>
    </row>
    <row r="136" spans="3:26" ht="12" x14ac:dyDescent="0.2">
      <c r="C136" s="174"/>
      <c r="D136" s="298"/>
      <c r="E136" s="282"/>
      <c r="F136" s="282"/>
      <c r="G136" s="8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3"/>
      <c r="U136" s="374"/>
      <c r="V136" s="62"/>
      <c r="W136" s="373"/>
      <c r="X136" s="374"/>
      <c r="Y136" s="375"/>
      <c r="Z136" s="376"/>
    </row>
    <row r="137" spans="3:26" ht="12" customHeight="1" x14ac:dyDescent="0.2">
      <c r="D137" s="299" t="s">
        <v>392</v>
      </c>
      <c r="E137" s="300" t="s">
        <v>116</v>
      </c>
      <c r="G137" s="381"/>
      <c r="H137" s="53" t="s">
        <v>161</v>
      </c>
      <c r="X137" s="302"/>
      <c r="Y137" s="303"/>
      <c r="Z137" s="304"/>
    </row>
  </sheetData>
  <dataConsolidate/>
  <mergeCells count="128">
    <mergeCell ref="Y1:Z1"/>
    <mergeCell ref="N2:O2"/>
    <mergeCell ref="C21:F24"/>
    <mergeCell ref="C5:G8"/>
    <mergeCell ref="Y2:Z2"/>
    <mergeCell ref="P1:Q1"/>
    <mergeCell ref="C1:D1"/>
    <mergeCell ref="N1:O1"/>
    <mergeCell ref="E1:F1"/>
    <mergeCell ref="G1:J1"/>
    <mergeCell ref="K1:M1"/>
    <mergeCell ref="C13:F16"/>
    <mergeCell ref="C4:G4"/>
    <mergeCell ref="R2:X2"/>
    <mergeCell ref="R1:X1"/>
    <mergeCell ref="C29:F32"/>
    <mergeCell ref="C25:F28"/>
    <mergeCell ref="P2:Q2"/>
    <mergeCell ref="C2:D2"/>
    <mergeCell ref="E2:F2"/>
    <mergeCell ref="C9:G12"/>
    <mergeCell ref="G2:J2"/>
    <mergeCell ref="K2:M2"/>
    <mergeCell ref="D69:F69"/>
    <mergeCell ref="C17:F20"/>
    <mergeCell ref="D42:F42"/>
    <mergeCell ref="C33:F36"/>
    <mergeCell ref="F45:G45"/>
    <mergeCell ref="D47:F47"/>
    <mergeCell ref="D66:F66"/>
    <mergeCell ref="D67:F67"/>
    <mergeCell ref="C51:C77"/>
    <mergeCell ref="D51:F51"/>
    <mergeCell ref="D52:F52"/>
    <mergeCell ref="D53:F53"/>
    <mergeCell ref="D54:F54"/>
    <mergeCell ref="D74:F74"/>
    <mergeCell ref="D58:F58"/>
    <mergeCell ref="D55:F55"/>
    <mergeCell ref="C94:C127"/>
    <mergeCell ref="D94:F94"/>
    <mergeCell ref="D101:F101"/>
    <mergeCell ref="D95:F95"/>
    <mergeCell ref="D115:F115"/>
    <mergeCell ref="D114:F114"/>
    <mergeCell ref="D113:F113"/>
    <mergeCell ref="D105:F105"/>
    <mergeCell ref="D106:F106"/>
    <mergeCell ref="D100:F100"/>
    <mergeCell ref="D108:F108"/>
    <mergeCell ref="D112:F112"/>
    <mergeCell ref="D109:F109"/>
    <mergeCell ref="D110:F110"/>
    <mergeCell ref="D111:F111"/>
    <mergeCell ref="D107:F107"/>
    <mergeCell ref="D102:F102"/>
    <mergeCell ref="D124:F124"/>
    <mergeCell ref="D123:F123"/>
    <mergeCell ref="D120:F120"/>
    <mergeCell ref="D121:F121"/>
    <mergeCell ref="D122:F122"/>
    <mergeCell ref="C78:C88"/>
    <mergeCell ref="C89:C93"/>
    <mergeCell ref="D99:F99"/>
    <mergeCell ref="D37:F40"/>
    <mergeCell ref="D41:F41"/>
    <mergeCell ref="C37:C50"/>
    <mergeCell ref="D46:F46"/>
    <mergeCell ref="D61:F61"/>
    <mergeCell ref="D56:F56"/>
    <mergeCell ref="D71:F71"/>
    <mergeCell ref="D87:F87"/>
    <mergeCell ref="D48:F48"/>
    <mergeCell ref="D65:F65"/>
    <mergeCell ref="D50:F50"/>
    <mergeCell ref="D43:F43"/>
    <mergeCell ref="D44:F44"/>
    <mergeCell ref="D45:E45"/>
    <mergeCell ref="D49:F49"/>
    <mergeCell ref="D64:F64"/>
    <mergeCell ref="D68:F68"/>
    <mergeCell ref="D79:F79"/>
    <mergeCell ref="D80:F80"/>
    <mergeCell ref="D90:F90"/>
    <mergeCell ref="D92:F92"/>
    <mergeCell ref="D72:F72"/>
    <mergeCell ref="D73:F73"/>
    <mergeCell ref="D103:F103"/>
    <mergeCell ref="D104:F104"/>
    <mergeCell ref="D76:F76"/>
    <mergeCell ref="D96:F96"/>
    <mergeCell ref="D97:F97"/>
    <mergeCell ref="D93:F93"/>
    <mergeCell ref="D98:F98"/>
    <mergeCell ref="D81:F81"/>
    <mergeCell ref="D78:F78"/>
    <mergeCell ref="D88:F88"/>
    <mergeCell ref="D89:F89"/>
    <mergeCell ref="D82:F82"/>
    <mergeCell ref="D83:F83"/>
    <mergeCell ref="D84:F84"/>
    <mergeCell ref="D85:F85"/>
    <mergeCell ref="D91:F91"/>
    <mergeCell ref="D77:F77"/>
    <mergeCell ref="D63:F63"/>
    <mergeCell ref="D60:F60"/>
    <mergeCell ref="D57:F57"/>
    <mergeCell ref="D62:F62"/>
    <mergeCell ref="D59:F59"/>
    <mergeCell ref="D75:F75"/>
    <mergeCell ref="D70:F70"/>
    <mergeCell ref="C128:C136"/>
    <mergeCell ref="D128:F128"/>
    <mergeCell ref="D129:E129"/>
    <mergeCell ref="F129:G129"/>
    <mergeCell ref="D130:E130"/>
    <mergeCell ref="F130:G130"/>
    <mergeCell ref="D133:F136"/>
    <mergeCell ref="D132:F132"/>
    <mergeCell ref="D131:F131"/>
    <mergeCell ref="D116:F116"/>
    <mergeCell ref="D127:F127"/>
    <mergeCell ref="D119:F119"/>
    <mergeCell ref="D126:F126"/>
    <mergeCell ref="D125:F125"/>
    <mergeCell ref="D118:F118"/>
    <mergeCell ref="D117:F117"/>
    <mergeCell ref="D86:F86"/>
  </mergeCells>
  <phoneticPr fontId="5"/>
  <printOptions horizontalCentered="1"/>
  <pageMargins left="0.39370078740157483" right="0.39370078740157483" top="0.39370078740157483" bottom="0.39370078740157483" header="0.27559055118110237" footer="0.51181102362204722"/>
  <pageSetup paperSize="8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AD137"/>
  <sheetViews>
    <sheetView topLeftCell="C1" zoomScale="80" zoomScaleNormal="80" workbookViewId="0">
      <pane xSplit="5" ySplit="4" topLeftCell="H5" activePane="bottomRight" state="frozen"/>
      <selection activeCell="I25" sqref="I25:I36"/>
      <selection pane="topRight" activeCell="I25" sqref="I25:I36"/>
      <selection pane="bottomLeft" activeCell="I25" sqref="I25:I36"/>
      <selection pane="bottomRight" activeCell="C1" sqref="C1:D1"/>
    </sheetView>
  </sheetViews>
  <sheetFormatPr defaultColWidth="9" defaultRowHeight="9.6" x14ac:dyDescent="0.2"/>
  <cols>
    <col min="1" max="1" width="5.21875" style="2" customWidth="1"/>
    <col min="2" max="2" width="3" style="2" customWidth="1"/>
    <col min="3" max="3" width="2.6640625" style="2" customWidth="1"/>
    <col min="4" max="4" width="9.21875" style="2" customWidth="1"/>
    <col min="5" max="5" width="8.6640625" style="2" customWidth="1"/>
    <col min="6" max="6" width="4.21875" style="2" customWidth="1"/>
    <col min="7" max="7" width="5.88671875" style="2" customWidth="1"/>
    <col min="8" max="19" width="8.109375" style="2" customWidth="1"/>
    <col min="20" max="20" width="3.21875" style="2" customWidth="1"/>
    <col min="21" max="21" width="1.44140625" style="2" customWidth="1"/>
    <col min="22" max="22" width="3.21875" style="20" customWidth="1"/>
    <col min="23" max="23" width="6.21875" style="1" customWidth="1"/>
    <col min="24" max="24" width="2.33203125" style="1" customWidth="1"/>
    <col min="25" max="26" width="6.21875" style="1" customWidth="1"/>
    <col min="27" max="29" width="9" style="2" customWidth="1"/>
    <col min="30" max="16384" width="9" style="2"/>
  </cols>
  <sheetData>
    <row r="1" spans="1:30" ht="16.5" customHeight="1" x14ac:dyDescent="0.2">
      <c r="A1" s="1"/>
      <c r="C1" s="3" t="s">
        <v>0</v>
      </c>
      <c r="D1" s="3"/>
      <c r="E1" s="3" t="s">
        <v>1</v>
      </c>
      <c r="F1" s="3"/>
      <c r="G1" s="3" t="s">
        <v>2</v>
      </c>
      <c r="H1" s="3"/>
      <c r="I1" s="3"/>
      <c r="J1" s="3"/>
      <c r="K1" s="4" t="s">
        <v>3</v>
      </c>
      <c r="L1" s="5"/>
      <c r="M1" s="6"/>
      <c r="N1" s="7" t="s">
        <v>4</v>
      </c>
      <c r="O1" s="3"/>
      <c r="P1" s="8" t="s">
        <v>125</v>
      </c>
      <c r="Q1" s="9"/>
      <c r="R1" s="10" t="s">
        <v>5</v>
      </c>
      <c r="S1" s="3"/>
      <c r="T1" s="3"/>
      <c r="U1" s="3"/>
      <c r="V1" s="3"/>
      <c r="W1" s="3"/>
      <c r="X1" s="3"/>
      <c r="Y1" s="11" t="s">
        <v>6</v>
      </c>
      <c r="Z1" s="11"/>
    </row>
    <row r="2" spans="1:30" ht="23.25" customHeight="1" x14ac:dyDescent="0.2">
      <c r="C2" s="13" t="s">
        <v>136</v>
      </c>
      <c r="D2" s="13"/>
      <c r="E2" s="14">
        <v>50701</v>
      </c>
      <c r="F2" s="14"/>
      <c r="G2" s="14" t="s">
        <v>134</v>
      </c>
      <c r="H2" s="14"/>
      <c r="I2" s="14"/>
      <c r="J2" s="14"/>
      <c r="K2" s="15" t="s">
        <v>135</v>
      </c>
      <c r="L2" s="16"/>
      <c r="M2" s="17"/>
      <c r="N2" s="18" t="s">
        <v>126</v>
      </c>
      <c r="O2" s="14"/>
      <c r="P2" s="8" t="s">
        <v>140</v>
      </c>
      <c r="Q2" s="9"/>
      <c r="R2" s="18" t="s">
        <v>132</v>
      </c>
      <c r="S2" s="14"/>
      <c r="T2" s="14"/>
      <c r="U2" s="14"/>
      <c r="V2" s="14"/>
      <c r="W2" s="14"/>
      <c r="X2" s="14"/>
      <c r="Y2" s="13" t="s">
        <v>127</v>
      </c>
      <c r="Z2" s="13"/>
    </row>
    <row r="3" spans="1:30" ht="2.25" customHeight="1" x14ac:dyDescent="0.2"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0" ht="14.25" customHeight="1" x14ac:dyDescent="0.2">
      <c r="A4" s="21"/>
      <c r="C4" s="22" t="s">
        <v>147</v>
      </c>
      <c r="D4" s="23"/>
      <c r="E4" s="23"/>
      <c r="F4" s="23"/>
      <c r="G4" s="24"/>
      <c r="H4" s="67"/>
      <c r="I4" s="26">
        <v>45792</v>
      </c>
      <c r="J4" s="26"/>
      <c r="K4" s="26"/>
      <c r="L4" s="27"/>
      <c r="M4" s="28"/>
      <c r="N4" s="28"/>
      <c r="O4" s="27"/>
      <c r="P4" s="28"/>
      <c r="Q4" s="28"/>
      <c r="R4" s="27"/>
      <c r="S4" s="28"/>
      <c r="T4" s="29" t="s">
        <v>402</v>
      </c>
      <c r="U4" s="30" t="s">
        <v>403</v>
      </c>
      <c r="V4" s="31" t="s">
        <v>414</v>
      </c>
      <c r="W4" s="32" t="s">
        <v>405</v>
      </c>
      <c r="X4" s="33" t="s">
        <v>406</v>
      </c>
      <c r="Y4" s="34" t="s">
        <v>407</v>
      </c>
      <c r="Z4" s="34" t="s">
        <v>408</v>
      </c>
    </row>
    <row r="5" spans="1:30" ht="14.25" customHeight="1" x14ac:dyDescent="0.2">
      <c r="C5" s="35" t="s">
        <v>148</v>
      </c>
      <c r="D5" s="36"/>
      <c r="E5" s="36"/>
      <c r="F5" s="36"/>
      <c r="G5" s="37"/>
      <c r="H5" s="38"/>
      <c r="I5" s="38">
        <v>0.40972222222222221</v>
      </c>
      <c r="J5" s="38"/>
      <c r="K5" s="38"/>
      <c r="L5" s="39"/>
      <c r="M5" s="40"/>
      <c r="N5" s="40"/>
      <c r="O5" s="39"/>
      <c r="P5" s="40"/>
      <c r="Q5" s="40"/>
      <c r="R5" s="39"/>
      <c r="S5" s="40"/>
      <c r="T5" s="41"/>
      <c r="U5" s="42"/>
      <c r="V5" s="43"/>
      <c r="W5" s="41"/>
      <c r="X5" s="42"/>
      <c r="Y5" s="44"/>
      <c r="Z5" s="45"/>
    </row>
    <row r="6" spans="1:30" ht="12" x14ac:dyDescent="0.2">
      <c r="C6" s="46"/>
      <c r="D6" s="47"/>
      <c r="E6" s="47"/>
      <c r="F6" s="47"/>
      <c r="G6" s="48"/>
      <c r="H6" s="49"/>
      <c r="I6" s="49">
        <v>0.65972222222222221</v>
      </c>
      <c r="J6" s="49"/>
      <c r="K6" s="49"/>
      <c r="L6" s="50"/>
      <c r="M6" s="51"/>
      <c r="N6" s="51"/>
      <c r="O6" s="50"/>
      <c r="P6" s="51"/>
      <c r="Q6" s="51"/>
      <c r="R6" s="50"/>
      <c r="S6" s="51"/>
      <c r="T6" s="52"/>
      <c r="U6" s="53"/>
      <c r="V6" s="43"/>
      <c r="W6" s="41"/>
      <c r="X6" s="42"/>
      <c r="Y6" s="44"/>
      <c r="Z6" s="45"/>
    </row>
    <row r="7" spans="1:30" ht="12" x14ac:dyDescent="0.2">
      <c r="C7" s="46"/>
      <c r="D7" s="47"/>
      <c r="E7" s="47"/>
      <c r="F7" s="47"/>
      <c r="G7" s="48"/>
      <c r="H7" s="49"/>
      <c r="I7" s="49">
        <v>0.90972222222222221</v>
      </c>
      <c r="J7" s="49"/>
      <c r="K7" s="49"/>
      <c r="L7" s="50"/>
      <c r="M7" s="51"/>
      <c r="N7" s="51"/>
      <c r="O7" s="50"/>
      <c r="P7" s="51"/>
      <c r="Q7" s="51"/>
      <c r="R7" s="50"/>
      <c r="S7" s="51"/>
      <c r="T7" s="52"/>
      <c r="U7" s="53"/>
      <c r="V7" s="43"/>
      <c r="W7" s="41"/>
      <c r="X7" s="42"/>
      <c r="Y7" s="44"/>
      <c r="Z7" s="45"/>
    </row>
    <row r="8" spans="1:30" ht="12" x14ac:dyDescent="0.2">
      <c r="C8" s="54"/>
      <c r="D8" s="55"/>
      <c r="E8" s="55"/>
      <c r="F8" s="55"/>
      <c r="G8" s="56"/>
      <c r="H8" s="49"/>
      <c r="I8" s="57">
        <v>0.15972222222222221</v>
      </c>
      <c r="J8" s="57"/>
      <c r="K8" s="57"/>
      <c r="L8" s="58"/>
      <c r="M8" s="59"/>
      <c r="N8" s="59"/>
      <c r="O8" s="58"/>
      <c r="P8" s="59"/>
      <c r="Q8" s="59"/>
      <c r="R8" s="58"/>
      <c r="S8" s="59"/>
      <c r="T8" s="60"/>
      <c r="U8" s="61"/>
      <c r="V8" s="62"/>
      <c r="W8" s="63"/>
      <c r="X8" s="64"/>
      <c r="Y8" s="65"/>
      <c r="Z8" s="66"/>
    </row>
    <row r="9" spans="1:30" ht="13.5" customHeight="1" x14ac:dyDescent="0.2">
      <c r="C9" s="35" t="s">
        <v>234</v>
      </c>
      <c r="D9" s="36"/>
      <c r="E9" s="36"/>
      <c r="F9" s="36"/>
      <c r="G9" s="37"/>
      <c r="H9" s="67"/>
      <c r="I9" s="67" t="s">
        <v>416</v>
      </c>
      <c r="J9" s="67"/>
      <c r="K9" s="67"/>
      <c r="L9" s="68"/>
      <c r="M9" s="69"/>
      <c r="N9" s="69"/>
      <c r="O9" s="68"/>
      <c r="P9" s="69"/>
      <c r="Q9" s="69"/>
      <c r="R9" s="68"/>
      <c r="S9" s="69"/>
      <c r="T9" s="70"/>
      <c r="U9" s="71"/>
      <c r="V9" s="72"/>
      <c r="W9" s="73"/>
      <c r="X9" s="74"/>
      <c r="Y9" s="75"/>
      <c r="Z9" s="68"/>
    </row>
    <row r="10" spans="1:30" ht="12" x14ac:dyDescent="0.2">
      <c r="C10" s="46"/>
      <c r="D10" s="47"/>
      <c r="E10" s="47"/>
      <c r="F10" s="47"/>
      <c r="G10" s="48"/>
      <c r="H10" s="76"/>
      <c r="I10" s="76" t="s">
        <v>416</v>
      </c>
      <c r="J10" s="76"/>
      <c r="K10" s="76"/>
      <c r="L10" s="45"/>
      <c r="M10" s="77"/>
      <c r="N10" s="77"/>
      <c r="O10" s="45"/>
      <c r="P10" s="77"/>
      <c r="Q10" s="77"/>
      <c r="R10" s="45"/>
      <c r="S10" s="77"/>
      <c r="T10" s="52"/>
      <c r="U10" s="53"/>
      <c r="V10" s="43"/>
      <c r="W10" s="41"/>
      <c r="X10" s="42"/>
      <c r="Y10" s="44"/>
      <c r="Z10" s="45"/>
    </row>
    <row r="11" spans="1:30" ht="12" x14ac:dyDescent="0.2">
      <c r="C11" s="46"/>
      <c r="D11" s="47"/>
      <c r="E11" s="47"/>
      <c r="F11" s="47"/>
      <c r="G11" s="48"/>
      <c r="H11" s="76"/>
      <c r="I11" s="76" t="s">
        <v>416</v>
      </c>
      <c r="J11" s="76"/>
      <c r="K11" s="76"/>
      <c r="L11" s="45"/>
      <c r="M11" s="77"/>
      <c r="N11" s="77"/>
      <c r="O11" s="45"/>
      <c r="P11" s="77"/>
      <c r="Q11" s="77"/>
      <c r="R11" s="45"/>
      <c r="S11" s="77"/>
      <c r="T11" s="52"/>
      <c r="U11" s="53"/>
      <c r="V11" s="43"/>
      <c r="W11" s="41"/>
      <c r="X11" s="42"/>
      <c r="Y11" s="44"/>
      <c r="Z11" s="45"/>
    </row>
    <row r="12" spans="1:30" ht="12" x14ac:dyDescent="0.2">
      <c r="C12" s="54"/>
      <c r="D12" s="55"/>
      <c r="E12" s="55"/>
      <c r="F12" s="55"/>
      <c r="G12" s="56"/>
      <c r="H12" s="76"/>
      <c r="I12" s="76" t="s">
        <v>416</v>
      </c>
      <c r="J12" s="76"/>
      <c r="K12" s="76"/>
      <c r="L12" s="45"/>
      <c r="M12" s="77"/>
      <c r="N12" s="77"/>
      <c r="O12" s="45"/>
      <c r="P12" s="77"/>
      <c r="Q12" s="77"/>
      <c r="R12" s="45"/>
      <c r="S12" s="77"/>
      <c r="T12" s="60"/>
      <c r="U12" s="61"/>
      <c r="V12" s="62"/>
      <c r="W12" s="63"/>
      <c r="X12" s="64"/>
      <c r="Y12" s="65"/>
      <c r="Z12" s="66"/>
    </row>
    <row r="13" spans="1:30" ht="13.5" customHeight="1" x14ac:dyDescent="0.2">
      <c r="C13" s="35" t="s">
        <v>235</v>
      </c>
      <c r="D13" s="36"/>
      <c r="E13" s="36"/>
      <c r="F13" s="36"/>
      <c r="H13" s="67"/>
      <c r="I13" s="78">
        <v>28</v>
      </c>
      <c r="J13" s="78"/>
      <c r="K13" s="78"/>
      <c r="L13" s="79"/>
      <c r="M13" s="80"/>
      <c r="N13" s="80"/>
      <c r="O13" s="79"/>
      <c r="P13" s="80"/>
      <c r="Q13" s="80"/>
      <c r="R13" s="79"/>
      <c r="S13" s="69"/>
      <c r="T13" s="70"/>
      <c r="U13" s="71"/>
      <c r="V13" s="72"/>
      <c r="W13" s="73"/>
      <c r="X13" s="74"/>
      <c r="Y13" s="75"/>
      <c r="Z13" s="68"/>
    </row>
    <row r="14" spans="1:30" ht="12" x14ac:dyDescent="0.2">
      <c r="C14" s="46"/>
      <c r="D14" s="47"/>
      <c r="E14" s="47"/>
      <c r="F14" s="47"/>
      <c r="G14" s="81" t="s">
        <v>236</v>
      </c>
      <c r="H14" s="76"/>
      <c r="I14" s="82">
        <v>25</v>
      </c>
      <c r="J14" s="82"/>
      <c r="K14" s="82"/>
      <c r="L14" s="83"/>
      <c r="M14" s="84"/>
      <c r="N14" s="84"/>
      <c r="O14" s="83"/>
      <c r="P14" s="84"/>
      <c r="Q14" s="84"/>
      <c r="R14" s="83"/>
      <c r="S14" s="77"/>
      <c r="T14" s="52" t="s">
        <v>390</v>
      </c>
      <c r="U14" s="53" t="s">
        <v>410</v>
      </c>
      <c r="V14" s="43">
        <f>COUNT(I13:R16)</f>
        <v>4</v>
      </c>
      <c r="W14" s="85">
        <f>MIN(I13:R16)</f>
        <v>18.8</v>
      </c>
      <c r="X14" s="42" t="s">
        <v>411</v>
      </c>
      <c r="Y14" s="86">
        <f>MAX(I13:R16)</f>
        <v>28</v>
      </c>
      <c r="Z14" s="83">
        <f>AVERAGE(I13:R16)</f>
        <v>24.2</v>
      </c>
      <c r="AB14" s="95"/>
      <c r="AC14" s="95"/>
      <c r="AD14" s="95"/>
    </row>
    <row r="15" spans="1:30" ht="12" x14ac:dyDescent="0.2">
      <c r="C15" s="46"/>
      <c r="D15" s="47"/>
      <c r="E15" s="47"/>
      <c r="F15" s="47"/>
      <c r="G15" s="81"/>
      <c r="H15" s="76"/>
      <c r="I15" s="82">
        <v>25</v>
      </c>
      <c r="J15" s="82"/>
      <c r="K15" s="82"/>
      <c r="L15" s="83"/>
      <c r="M15" s="84"/>
      <c r="N15" s="84"/>
      <c r="O15" s="83"/>
      <c r="P15" s="84"/>
      <c r="Q15" s="84"/>
      <c r="R15" s="83"/>
      <c r="S15" s="77"/>
      <c r="T15" s="52"/>
      <c r="U15" s="53"/>
      <c r="V15" s="43"/>
      <c r="W15" s="41"/>
      <c r="X15" s="42"/>
      <c r="Y15" s="44"/>
      <c r="Z15" s="45"/>
    </row>
    <row r="16" spans="1:30" ht="12" x14ac:dyDescent="0.2">
      <c r="C16" s="54"/>
      <c r="D16" s="55"/>
      <c r="E16" s="55"/>
      <c r="F16" s="55"/>
      <c r="G16" s="88"/>
      <c r="H16" s="76"/>
      <c r="I16" s="82">
        <v>18.8</v>
      </c>
      <c r="J16" s="82"/>
      <c r="K16" s="82"/>
      <c r="L16" s="83"/>
      <c r="M16" s="84"/>
      <c r="N16" s="84"/>
      <c r="O16" s="83"/>
      <c r="P16" s="84"/>
      <c r="Q16" s="84"/>
      <c r="R16" s="83"/>
      <c r="S16" s="77"/>
      <c r="T16" s="60"/>
      <c r="U16" s="61"/>
      <c r="V16" s="62"/>
      <c r="W16" s="63"/>
      <c r="X16" s="64"/>
      <c r="Y16" s="65"/>
      <c r="Z16" s="66"/>
    </row>
    <row r="17" spans="3:30" ht="13.5" customHeight="1" x14ac:dyDescent="0.2">
      <c r="C17" s="35" t="s">
        <v>237</v>
      </c>
      <c r="D17" s="36"/>
      <c r="E17" s="36"/>
      <c r="F17" s="36"/>
      <c r="H17" s="67"/>
      <c r="I17" s="78">
        <v>23</v>
      </c>
      <c r="J17" s="89"/>
      <c r="K17" s="89"/>
      <c r="L17" s="79"/>
      <c r="M17" s="90"/>
      <c r="N17" s="90"/>
      <c r="O17" s="79"/>
      <c r="P17" s="90"/>
      <c r="Q17" s="90"/>
      <c r="R17" s="79"/>
      <c r="S17" s="69"/>
      <c r="T17" s="70"/>
      <c r="U17" s="71"/>
      <c r="V17" s="72"/>
      <c r="W17" s="73"/>
      <c r="X17" s="42"/>
      <c r="Y17" s="75"/>
      <c r="Z17" s="68"/>
    </row>
    <row r="18" spans="3:30" ht="12" x14ac:dyDescent="0.2">
      <c r="C18" s="46"/>
      <c r="D18" s="47"/>
      <c r="E18" s="47"/>
      <c r="F18" s="47"/>
      <c r="G18" s="81" t="s">
        <v>236</v>
      </c>
      <c r="H18" s="76"/>
      <c r="I18" s="82">
        <v>23.8</v>
      </c>
      <c r="J18" s="91"/>
      <c r="K18" s="91"/>
      <c r="L18" s="83"/>
      <c r="M18" s="92"/>
      <c r="N18" s="92"/>
      <c r="O18" s="83"/>
      <c r="P18" s="92"/>
      <c r="Q18" s="92"/>
      <c r="R18" s="83"/>
      <c r="S18" s="77"/>
      <c r="T18" s="52" t="s">
        <v>390</v>
      </c>
      <c r="U18" s="53" t="s">
        <v>410</v>
      </c>
      <c r="V18" s="43">
        <f>COUNT(I17:R20)</f>
        <v>4</v>
      </c>
      <c r="W18" s="93">
        <f>MIN(I17:R20)</f>
        <v>21.3</v>
      </c>
      <c r="X18" s="42" t="s">
        <v>411</v>
      </c>
      <c r="Y18" s="86">
        <f>MAX(I17:R20)</f>
        <v>23.8</v>
      </c>
      <c r="Z18" s="94">
        <f>AVERAGE(I17:R20)</f>
        <v>22.524999999999999</v>
      </c>
      <c r="AB18" s="95"/>
      <c r="AD18" s="95"/>
    </row>
    <row r="19" spans="3:30" ht="12" x14ac:dyDescent="0.2">
      <c r="C19" s="46"/>
      <c r="D19" s="47"/>
      <c r="E19" s="47"/>
      <c r="F19" s="47"/>
      <c r="G19" s="81"/>
      <c r="H19" s="76"/>
      <c r="I19" s="82">
        <v>22</v>
      </c>
      <c r="J19" s="91"/>
      <c r="K19" s="91"/>
      <c r="L19" s="83"/>
      <c r="M19" s="92"/>
      <c r="N19" s="92"/>
      <c r="O19" s="83"/>
      <c r="P19" s="92"/>
      <c r="Q19" s="92"/>
      <c r="R19" s="83"/>
      <c r="S19" s="77"/>
      <c r="T19" s="52"/>
      <c r="U19" s="53"/>
      <c r="V19" s="43"/>
      <c r="W19" s="41"/>
      <c r="X19" s="42"/>
      <c r="Y19" s="44"/>
      <c r="Z19" s="45"/>
    </row>
    <row r="20" spans="3:30" ht="12" x14ac:dyDescent="0.2">
      <c r="C20" s="54"/>
      <c r="D20" s="55"/>
      <c r="E20" s="55"/>
      <c r="F20" s="55"/>
      <c r="G20" s="88"/>
      <c r="H20" s="76"/>
      <c r="I20" s="82">
        <v>21.3</v>
      </c>
      <c r="J20" s="91"/>
      <c r="K20" s="91"/>
      <c r="L20" s="83"/>
      <c r="M20" s="92"/>
      <c r="N20" s="92"/>
      <c r="O20" s="83"/>
      <c r="P20" s="92"/>
      <c r="Q20" s="92"/>
      <c r="R20" s="83"/>
      <c r="S20" s="77"/>
      <c r="T20" s="60"/>
      <c r="U20" s="61"/>
      <c r="V20" s="62"/>
      <c r="W20" s="63"/>
      <c r="X20" s="64"/>
      <c r="Y20" s="65"/>
      <c r="Z20" s="66"/>
    </row>
    <row r="21" spans="3:30" ht="13.5" customHeight="1" x14ac:dyDescent="0.2">
      <c r="C21" s="35" t="s">
        <v>238</v>
      </c>
      <c r="D21" s="36"/>
      <c r="E21" s="36"/>
      <c r="F21" s="36"/>
      <c r="H21" s="67"/>
      <c r="I21" s="96">
        <v>0.78</v>
      </c>
      <c r="J21" s="67"/>
      <c r="K21" s="67"/>
      <c r="L21" s="97"/>
      <c r="M21" s="69"/>
      <c r="N21" s="69"/>
      <c r="O21" s="382"/>
      <c r="P21" s="69"/>
      <c r="Q21" s="69"/>
      <c r="R21" s="97"/>
      <c r="S21" s="69"/>
      <c r="T21" s="70"/>
      <c r="U21" s="71"/>
      <c r="V21" s="72"/>
      <c r="W21" s="73"/>
      <c r="X21" s="74"/>
      <c r="Y21" s="75"/>
      <c r="Z21" s="68"/>
    </row>
    <row r="22" spans="3:30" ht="12" x14ac:dyDescent="0.2">
      <c r="C22" s="46"/>
      <c r="D22" s="47"/>
      <c r="E22" s="47"/>
      <c r="F22" s="47"/>
      <c r="G22" s="81" t="s">
        <v>239</v>
      </c>
      <c r="H22" s="76"/>
      <c r="I22" s="98">
        <v>0.16</v>
      </c>
      <c r="J22" s="76"/>
      <c r="K22" s="76"/>
      <c r="L22" s="99"/>
      <c r="M22" s="77"/>
      <c r="N22" s="77"/>
      <c r="O22" s="153"/>
      <c r="P22" s="77"/>
      <c r="Q22" s="77"/>
      <c r="R22" s="83"/>
      <c r="S22" s="77"/>
      <c r="T22" s="52" t="s">
        <v>390</v>
      </c>
      <c r="U22" s="53" t="s">
        <v>410</v>
      </c>
      <c r="V22" s="43">
        <f>COUNT(I21:R24)</f>
        <v>4</v>
      </c>
      <c r="W22" s="100">
        <f>MIN(I21:R24)</f>
        <v>0.15</v>
      </c>
      <c r="X22" s="42" t="s">
        <v>411</v>
      </c>
      <c r="Y22" s="101">
        <f>MAX(I21:R24)</f>
        <v>0.78</v>
      </c>
      <c r="Z22" s="99">
        <f>AVERAGE(I21:R24)</f>
        <v>0.31</v>
      </c>
      <c r="AD22" s="305"/>
    </row>
    <row r="23" spans="3:30" ht="12" x14ac:dyDescent="0.2">
      <c r="C23" s="46"/>
      <c r="D23" s="47"/>
      <c r="E23" s="47"/>
      <c r="F23" s="47"/>
      <c r="G23" s="81"/>
      <c r="H23" s="76"/>
      <c r="I23" s="98">
        <v>0.15</v>
      </c>
      <c r="J23" s="76"/>
      <c r="K23" s="76"/>
      <c r="L23" s="99"/>
      <c r="M23" s="77"/>
      <c r="N23" s="77"/>
      <c r="O23" s="99"/>
      <c r="P23" s="77"/>
      <c r="Q23" s="77"/>
      <c r="R23" s="99"/>
      <c r="S23" s="77"/>
      <c r="T23" s="52"/>
      <c r="U23" s="53"/>
      <c r="V23" s="43"/>
      <c r="W23" s="41"/>
      <c r="X23" s="42"/>
      <c r="Y23" s="44"/>
      <c r="Z23" s="45"/>
    </row>
    <row r="24" spans="3:30" ht="12" x14ac:dyDescent="0.2">
      <c r="C24" s="54"/>
      <c r="D24" s="55"/>
      <c r="E24" s="55"/>
      <c r="F24" s="55"/>
      <c r="G24" s="88"/>
      <c r="H24" s="76"/>
      <c r="I24" s="98">
        <v>0.15</v>
      </c>
      <c r="J24" s="76"/>
      <c r="K24" s="76"/>
      <c r="L24" s="99"/>
      <c r="M24" s="77"/>
      <c r="N24" s="77"/>
      <c r="O24" s="99"/>
      <c r="P24" s="77"/>
      <c r="Q24" s="77"/>
      <c r="R24" s="99"/>
      <c r="S24" s="77"/>
      <c r="T24" s="60"/>
      <c r="U24" s="61"/>
      <c r="V24" s="62"/>
      <c r="W24" s="63"/>
      <c r="X24" s="64"/>
      <c r="Y24" s="65"/>
      <c r="Z24" s="66"/>
    </row>
    <row r="25" spans="3:30" ht="13.5" customHeight="1" x14ac:dyDescent="0.2">
      <c r="C25" s="35" t="s">
        <v>14</v>
      </c>
      <c r="D25" s="36"/>
      <c r="E25" s="36"/>
      <c r="F25" s="36"/>
      <c r="G25" s="102"/>
      <c r="H25" s="67"/>
      <c r="I25" s="103">
        <v>30</v>
      </c>
      <c r="J25" s="67"/>
      <c r="K25" s="67"/>
      <c r="L25" s="306"/>
      <c r="M25" s="69"/>
      <c r="N25" s="69"/>
      <c r="O25" s="103"/>
      <c r="P25" s="69"/>
      <c r="Q25" s="69"/>
      <c r="R25" s="103"/>
      <c r="S25" s="69"/>
      <c r="T25" s="70"/>
      <c r="U25" s="71"/>
      <c r="V25" s="72"/>
      <c r="W25" s="73"/>
      <c r="X25" s="74"/>
      <c r="Y25" s="75"/>
      <c r="Z25" s="68"/>
    </row>
    <row r="26" spans="3:30" ht="13.5" customHeight="1" x14ac:dyDescent="0.2">
      <c r="C26" s="46"/>
      <c r="D26" s="47"/>
      <c r="E26" s="47"/>
      <c r="F26" s="47"/>
      <c r="G26" s="81" t="s">
        <v>145</v>
      </c>
      <c r="H26" s="76"/>
      <c r="I26" s="104">
        <v>30</v>
      </c>
      <c r="J26" s="76"/>
      <c r="K26" s="76"/>
      <c r="L26" s="307"/>
      <c r="M26" s="77"/>
      <c r="N26" s="77"/>
      <c r="O26" s="104"/>
      <c r="P26" s="77"/>
      <c r="Q26" s="77"/>
      <c r="R26" s="104"/>
      <c r="S26" s="77"/>
      <c r="T26" s="52" t="s">
        <v>390</v>
      </c>
      <c r="U26" s="53" t="s">
        <v>410</v>
      </c>
      <c r="V26" s="43">
        <f>COUNT(I25:R28)</f>
        <v>4</v>
      </c>
      <c r="W26" s="383">
        <f>MIN(I25:R28)</f>
        <v>30</v>
      </c>
      <c r="X26" s="42" t="s">
        <v>411</v>
      </c>
      <c r="Y26" s="107">
        <f>MAX(I25:R28)</f>
        <v>30</v>
      </c>
      <c r="Z26" s="104">
        <f>AVERAGE(I25:R28)</f>
        <v>30</v>
      </c>
      <c r="AD26" s="309"/>
    </row>
    <row r="27" spans="3:30" ht="13.5" customHeight="1" x14ac:dyDescent="0.2">
      <c r="C27" s="46"/>
      <c r="D27" s="47"/>
      <c r="E27" s="47"/>
      <c r="F27" s="47"/>
      <c r="G27" s="81"/>
      <c r="H27" s="76"/>
      <c r="I27" s="104">
        <v>30</v>
      </c>
      <c r="J27" s="76"/>
      <c r="K27" s="76"/>
      <c r="L27" s="307"/>
      <c r="M27" s="77"/>
      <c r="N27" s="77"/>
      <c r="O27" s="104"/>
      <c r="P27" s="77"/>
      <c r="Q27" s="77"/>
      <c r="R27" s="104"/>
      <c r="S27" s="77"/>
      <c r="T27" s="52"/>
      <c r="U27" s="53"/>
      <c r="V27" s="43"/>
      <c r="W27" s="41"/>
      <c r="X27" s="42"/>
      <c r="Y27" s="44"/>
      <c r="Z27" s="45"/>
    </row>
    <row r="28" spans="3:30" ht="13.5" customHeight="1" x14ac:dyDescent="0.2">
      <c r="C28" s="54"/>
      <c r="D28" s="55"/>
      <c r="E28" s="55"/>
      <c r="F28" s="55"/>
      <c r="G28" s="88"/>
      <c r="H28" s="108"/>
      <c r="I28" s="109">
        <v>30</v>
      </c>
      <c r="J28" s="108"/>
      <c r="K28" s="108"/>
      <c r="L28" s="311"/>
      <c r="M28" s="111"/>
      <c r="N28" s="111"/>
      <c r="O28" s="109"/>
      <c r="P28" s="111"/>
      <c r="Q28" s="111"/>
      <c r="R28" s="109"/>
      <c r="S28" s="111"/>
      <c r="T28" s="60"/>
      <c r="U28" s="61"/>
      <c r="V28" s="62"/>
      <c r="W28" s="63"/>
      <c r="X28" s="64"/>
      <c r="Y28" s="65"/>
      <c r="Z28" s="66"/>
    </row>
    <row r="29" spans="3:30" ht="13.5" customHeight="1" x14ac:dyDescent="0.2">
      <c r="C29" s="35" t="s">
        <v>15</v>
      </c>
      <c r="D29" s="36"/>
      <c r="E29" s="36"/>
      <c r="F29" s="36"/>
      <c r="G29" s="102"/>
      <c r="H29" s="67"/>
      <c r="I29" s="67" t="s">
        <v>417</v>
      </c>
      <c r="J29" s="67"/>
      <c r="K29" s="67"/>
      <c r="L29" s="68"/>
      <c r="M29" s="69"/>
      <c r="N29" s="69"/>
      <c r="O29" s="68"/>
      <c r="P29" s="69"/>
      <c r="Q29" s="69"/>
      <c r="R29" s="68"/>
      <c r="S29" s="69"/>
      <c r="T29" s="70"/>
      <c r="U29" s="71"/>
      <c r="V29" s="72"/>
      <c r="W29" s="73"/>
      <c r="X29" s="74"/>
      <c r="Y29" s="75"/>
      <c r="Z29" s="68"/>
    </row>
    <row r="30" spans="3:30" ht="13.5" customHeight="1" x14ac:dyDescent="0.2">
      <c r="C30" s="46"/>
      <c r="D30" s="47"/>
      <c r="E30" s="47"/>
      <c r="F30" s="47"/>
      <c r="G30" s="81"/>
      <c r="H30" s="76"/>
      <c r="I30" s="76" t="s">
        <v>417</v>
      </c>
      <c r="J30" s="76"/>
      <c r="K30" s="76"/>
      <c r="L30" s="45"/>
      <c r="M30" s="77"/>
      <c r="N30" s="77"/>
      <c r="O30" s="45"/>
      <c r="P30" s="77"/>
      <c r="Q30" s="77"/>
      <c r="R30" s="45"/>
      <c r="S30" s="77"/>
      <c r="T30" s="52"/>
      <c r="U30" s="53"/>
      <c r="V30" s="43"/>
      <c r="W30" s="41"/>
      <c r="X30" s="42"/>
      <c r="Y30" s="44"/>
      <c r="Z30" s="45"/>
    </row>
    <row r="31" spans="3:30" ht="13.5" customHeight="1" x14ac:dyDescent="0.2">
      <c r="C31" s="46"/>
      <c r="D31" s="47"/>
      <c r="E31" s="47"/>
      <c r="F31" s="47"/>
      <c r="G31" s="81"/>
      <c r="H31" s="76"/>
      <c r="I31" s="76" t="s">
        <v>417</v>
      </c>
      <c r="J31" s="76"/>
      <c r="K31" s="76"/>
      <c r="L31" s="45"/>
      <c r="M31" s="77"/>
      <c r="N31" s="77"/>
      <c r="O31" s="45"/>
      <c r="P31" s="77"/>
      <c r="Q31" s="77"/>
      <c r="R31" s="45"/>
      <c r="S31" s="77"/>
      <c r="T31" s="52"/>
      <c r="U31" s="53"/>
      <c r="V31" s="43"/>
      <c r="W31" s="41"/>
      <c r="X31" s="42"/>
      <c r="Y31" s="44"/>
      <c r="Z31" s="45"/>
    </row>
    <row r="32" spans="3:30" ht="13.5" customHeight="1" x14ac:dyDescent="0.2">
      <c r="C32" s="54"/>
      <c r="D32" s="55"/>
      <c r="E32" s="55"/>
      <c r="F32" s="55"/>
      <c r="G32" s="88"/>
      <c r="H32" s="108"/>
      <c r="I32" s="108" t="s">
        <v>417</v>
      </c>
      <c r="J32" s="108"/>
      <c r="K32" s="108"/>
      <c r="L32" s="66"/>
      <c r="M32" s="111"/>
      <c r="N32" s="111"/>
      <c r="O32" s="66"/>
      <c r="P32" s="111"/>
      <c r="Q32" s="111"/>
      <c r="R32" s="66"/>
      <c r="S32" s="111"/>
      <c r="T32" s="60"/>
      <c r="U32" s="61"/>
      <c r="V32" s="62"/>
      <c r="W32" s="63"/>
      <c r="X32" s="64"/>
      <c r="Y32" s="65"/>
      <c r="Z32" s="66"/>
    </row>
    <row r="33" spans="3:30" ht="13.5" customHeight="1" x14ac:dyDescent="0.2">
      <c r="C33" s="35" t="s">
        <v>16</v>
      </c>
      <c r="D33" s="36"/>
      <c r="E33" s="36"/>
      <c r="F33" s="36"/>
      <c r="G33" s="102"/>
      <c r="H33" s="67"/>
      <c r="I33" s="67" t="s">
        <v>418</v>
      </c>
      <c r="J33" s="67"/>
      <c r="K33" s="67"/>
      <c r="L33" s="68"/>
      <c r="M33" s="69"/>
      <c r="N33" s="69"/>
      <c r="O33" s="68"/>
      <c r="P33" s="69"/>
      <c r="Q33" s="69"/>
      <c r="R33" s="68"/>
      <c r="S33" s="69"/>
      <c r="T33" s="70"/>
      <c r="U33" s="71"/>
      <c r="V33" s="72"/>
      <c r="W33" s="73"/>
      <c r="X33" s="74"/>
      <c r="Y33" s="75"/>
      <c r="Z33" s="68"/>
    </row>
    <row r="34" spans="3:30" ht="13.5" customHeight="1" x14ac:dyDescent="0.2">
      <c r="C34" s="46"/>
      <c r="D34" s="47"/>
      <c r="E34" s="47"/>
      <c r="F34" s="47"/>
      <c r="G34" s="81"/>
      <c r="H34" s="76"/>
      <c r="I34" s="76" t="s">
        <v>418</v>
      </c>
      <c r="J34" s="76"/>
      <c r="K34" s="76"/>
      <c r="L34" s="45"/>
      <c r="M34" s="77"/>
      <c r="N34" s="77"/>
      <c r="O34" s="45"/>
      <c r="P34" s="77"/>
      <c r="Q34" s="77"/>
      <c r="R34" s="45"/>
      <c r="S34" s="77"/>
      <c r="T34" s="52"/>
      <c r="U34" s="53"/>
      <c r="V34" s="43"/>
      <c r="W34" s="41"/>
      <c r="X34" s="42"/>
      <c r="Y34" s="44"/>
      <c r="Z34" s="45"/>
    </row>
    <row r="35" spans="3:30" ht="13.5" customHeight="1" x14ac:dyDescent="0.2">
      <c r="C35" s="46"/>
      <c r="D35" s="47"/>
      <c r="E35" s="47"/>
      <c r="F35" s="47"/>
      <c r="G35" s="81"/>
      <c r="H35" s="76"/>
      <c r="I35" s="76" t="s">
        <v>418</v>
      </c>
      <c r="J35" s="76"/>
      <c r="K35" s="76"/>
      <c r="L35" s="45"/>
      <c r="M35" s="77"/>
      <c r="N35" s="77"/>
      <c r="O35" s="45"/>
      <c r="P35" s="77"/>
      <c r="Q35" s="77"/>
      <c r="R35" s="45"/>
      <c r="S35" s="77"/>
      <c r="T35" s="52"/>
      <c r="U35" s="53"/>
      <c r="V35" s="43"/>
      <c r="W35" s="41"/>
      <c r="X35" s="42"/>
      <c r="Y35" s="44"/>
      <c r="Z35" s="45"/>
    </row>
    <row r="36" spans="3:30" ht="13.5" customHeight="1" x14ac:dyDescent="0.2">
      <c r="C36" s="54"/>
      <c r="D36" s="55"/>
      <c r="E36" s="55"/>
      <c r="F36" s="55"/>
      <c r="G36" s="88"/>
      <c r="H36" s="108"/>
      <c r="I36" s="108" t="s">
        <v>418</v>
      </c>
      <c r="J36" s="108"/>
      <c r="K36" s="108"/>
      <c r="L36" s="66"/>
      <c r="M36" s="111"/>
      <c r="N36" s="111"/>
      <c r="O36" s="66"/>
      <c r="P36" s="111"/>
      <c r="Q36" s="111"/>
      <c r="R36" s="66"/>
      <c r="S36" s="111"/>
      <c r="T36" s="60"/>
      <c r="U36" s="61"/>
      <c r="V36" s="62"/>
      <c r="W36" s="63"/>
      <c r="X36" s="64"/>
      <c r="Y36" s="65"/>
      <c r="Z36" s="66"/>
    </row>
    <row r="37" spans="3:30" ht="12" customHeight="1" x14ac:dyDescent="0.2">
      <c r="C37" s="112" t="s">
        <v>17</v>
      </c>
      <c r="D37" s="35" t="s">
        <v>240</v>
      </c>
      <c r="E37" s="36"/>
      <c r="F37" s="36"/>
      <c r="H37" s="67"/>
      <c r="I37" s="113">
        <v>8.4</v>
      </c>
      <c r="J37" s="67"/>
      <c r="K37" s="67"/>
      <c r="L37" s="114"/>
      <c r="M37" s="69"/>
      <c r="N37" s="69"/>
      <c r="O37" s="114"/>
      <c r="P37" s="69"/>
      <c r="Q37" s="69"/>
      <c r="R37" s="114"/>
      <c r="S37" s="69"/>
      <c r="T37" s="70" t="s">
        <v>401</v>
      </c>
      <c r="U37" s="71" t="s">
        <v>401</v>
      </c>
      <c r="V37" s="72"/>
      <c r="W37" s="73"/>
      <c r="X37" s="74"/>
      <c r="Y37" s="75"/>
      <c r="Z37" s="68"/>
    </row>
    <row r="38" spans="3:30" ht="12" x14ac:dyDescent="0.2">
      <c r="C38" s="115"/>
      <c r="D38" s="46"/>
      <c r="E38" s="47"/>
      <c r="F38" s="47"/>
      <c r="G38" s="81" t="s">
        <v>241</v>
      </c>
      <c r="H38" s="76"/>
      <c r="I38" s="116">
        <v>8.3000000000000007</v>
      </c>
      <c r="J38" s="76"/>
      <c r="K38" s="76"/>
      <c r="L38" s="94"/>
      <c r="M38" s="77"/>
      <c r="N38" s="77"/>
      <c r="O38" s="94"/>
      <c r="P38" s="77"/>
      <c r="Q38" s="77"/>
      <c r="R38" s="94"/>
      <c r="S38" s="77"/>
      <c r="T38" s="52">
        <f>COUNTIF(I37:R40,"&gt;8.5")</f>
        <v>0</v>
      </c>
      <c r="U38" s="53" t="s">
        <v>409</v>
      </c>
      <c r="V38" s="43">
        <f>COUNT(I37:R40)</f>
        <v>4</v>
      </c>
      <c r="W38" s="93">
        <f>MIN(I37:R40)</f>
        <v>8.1</v>
      </c>
      <c r="X38" s="42" t="s">
        <v>411</v>
      </c>
      <c r="Y38" s="86">
        <f>MAX(I37:R40)</f>
        <v>8.4</v>
      </c>
      <c r="Z38" s="118">
        <f>AVERAGE(I37:R40)</f>
        <v>8.25</v>
      </c>
      <c r="AD38" s="95"/>
    </row>
    <row r="39" spans="3:30" ht="12" x14ac:dyDescent="0.2">
      <c r="C39" s="115"/>
      <c r="D39" s="46"/>
      <c r="E39" s="47"/>
      <c r="F39" s="47"/>
      <c r="G39" s="81"/>
      <c r="H39" s="76"/>
      <c r="I39" s="116">
        <v>8.1999999999999993</v>
      </c>
      <c r="J39" s="76"/>
      <c r="K39" s="76"/>
      <c r="L39" s="94"/>
      <c r="M39" s="77"/>
      <c r="N39" s="77"/>
      <c r="O39" s="94"/>
      <c r="P39" s="77"/>
      <c r="Q39" s="77"/>
      <c r="R39" s="94"/>
      <c r="S39" s="77"/>
      <c r="T39" s="52"/>
      <c r="U39" s="53" t="s">
        <v>401</v>
      </c>
      <c r="V39" s="43"/>
      <c r="W39" s="41"/>
      <c r="X39" s="42"/>
      <c r="Y39" s="44"/>
      <c r="Z39" s="45"/>
    </row>
    <row r="40" spans="3:30" ht="12" x14ac:dyDescent="0.2">
      <c r="C40" s="115"/>
      <c r="D40" s="119"/>
      <c r="E40" s="120"/>
      <c r="F40" s="120"/>
      <c r="G40" s="121"/>
      <c r="H40" s="122"/>
      <c r="I40" s="123">
        <v>8.1</v>
      </c>
      <c r="J40" s="122"/>
      <c r="K40" s="122"/>
      <c r="L40" s="124"/>
      <c r="M40" s="125"/>
      <c r="N40" s="125"/>
      <c r="O40" s="124"/>
      <c r="P40" s="125"/>
      <c r="Q40" s="125"/>
      <c r="R40" s="124"/>
      <c r="S40" s="125"/>
      <c r="T40" s="52"/>
      <c r="U40" s="53" t="s">
        <v>401</v>
      </c>
      <c r="V40" s="43"/>
      <c r="W40" s="126"/>
      <c r="X40" s="127"/>
      <c r="Y40" s="128"/>
      <c r="Z40" s="129"/>
    </row>
    <row r="41" spans="3:30" ht="12" x14ac:dyDescent="0.2">
      <c r="C41" s="115"/>
      <c r="D41" s="46" t="s">
        <v>242</v>
      </c>
      <c r="E41" s="130"/>
      <c r="F41" s="130"/>
      <c r="G41" s="81" t="s">
        <v>243</v>
      </c>
      <c r="H41" s="76"/>
      <c r="I41" s="82">
        <v>9.1999999999999993</v>
      </c>
      <c r="J41" s="76"/>
      <c r="K41" s="76"/>
      <c r="L41" s="83"/>
      <c r="M41" s="77"/>
      <c r="N41" s="77"/>
      <c r="O41" s="83"/>
      <c r="P41" s="77"/>
      <c r="Q41" s="77"/>
      <c r="R41" s="132"/>
      <c r="S41" s="77"/>
      <c r="T41" s="133">
        <f>COUNTIF(I41:R41,"&lt;2")</f>
        <v>0</v>
      </c>
      <c r="U41" s="134" t="s">
        <v>409</v>
      </c>
      <c r="V41" s="135">
        <f>COUNT(I41:R41)</f>
        <v>1</v>
      </c>
      <c r="W41" s="136">
        <f>MIN(I41:R41)</f>
        <v>9.1999999999999993</v>
      </c>
      <c r="X41" s="134" t="s">
        <v>411</v>
      </c>
      <c r="Y41" s="137">
        <f>MAX(I41:R41)</f>
        <v>9.1999999999999993</v>
      </c>
      <c r="Z41" s="116">
        <f>AVERAGE(I41:R41)</f>
        <v>9.1999999999999993</v>
      </c>
      <c r="AB41" s="95"/>
      <c r="AD41" s="95"/>
    </row>
    <row r="42" spans="3:30" ht="12" x14ac:dyDescent="0.2">
      <c r="C42" s="115"/>
      <c r="D42" s="46" t="s">
        <v>244</v>
      </c>
      <c r="E42" s="130"/>
      <c r="F42" s="130"/>
      <c r="G42" s="81" t="s">
        <v>243</v>
      </c>
      <c r="H42" s="76"/>
      <c r="I42" s="82">
        <v>1.6</v>
      </c>
      <c r="J42" s="76"/>
      <c r="K42" s="76"/>
      <c r="L42" s="83"/>
      <c r="M42" s="77"/>
      <c r="N42" s="77"/>
      <c r="O42" s="83"/>
      <c r="P42" s="77"/>
      <c r="Q42" s="77"/>
      <c r="R42" s="83"/>
      <c r="S42" s="77"/>
      <c r="T42" s="52">
        <f>COUNTIF(I42:R42,"&gt;8")</f>
        <v>0</v>
      </c>
      <c r="U42" s="53" t="s">
        <v>409</v>
      </c>
      <c r="V42" s="43">
        <f>COUNT(I42:R42)</f>
        <v>1</v>
      </c>
      <c r="W42" s="136">
        <f>MIN(I42:R42)</f>
        <v>1.6</v>
      </c>
      <c r="X42" s="42" t="s">
        <v>411</v>
      </c>
      <c r="Y42" s="137">
        <f>MAX(I42:R42)</f>
        <v>1.6</v>
      </c>
      <c r="Z42" s="116">
        <f>AVERAGE(I42:R42)</f>
        <v>1.6</v>
      </c>
      <c r="AD42" s="95"/>
    </row>
    <row r="43" spans="3:30" ht="12" x14ac:dyDescent="0.2">
      <c r="C43" s="115"/>
      <c r="D43" s="46" t="s">
        <v>245</v>
      </c>
      <c r="E43" s="130"/>
      <c r="F43" s="130"/>
      <c r="G43" s="81" t="s">
        <v>243</v>
      </c>
      <c r="H43" s="76"/>
      <c r="I43" s="82">
        <v>7.1</v>
      </c>
      <c r="J43" s="76"/>
      <c r="K43" s="76"/>
      <c r="L43" s="83"/>
      <c r="M43" s="77"/>
      <c r="N43" s="77"/>
      <c r="O43" s="83"/>
      <c r="P43" s="77"/>
      <c r="Q43" s="77"/>
      <c r="R43" s="83"/>
      <c r="S43" s="77"/>
      <c r="T43" s="52" t="s">
        <v>140</v>
      </c>
      <c r="U43" s="53" t="s">
        <v>409</v>
      </c>
      <c r="V43" s="43">
        <f>COUNT(I43:R43)</f>
        <v>1</v>
      </c>
      <c r="W43" s="136">
        <f t="shared" ref="W43:W44" si="0">MIN(I43:R43)</f>
        <v>7.1</v>
      </c>
      <c r="X43" s="42" t="s">
        <v>411</v>
      </c>
      <c r="Y43" s="137">
        <f t="shared" ref="Y43:Y44" si="1">MAX(I43:R43)</f>
        <v>7.1</v>
      </c>
      <c r="Z43" s="116">
        <f t="shared" ref="Z43:Z44" si="2">AVERAGE(I43:R43)</f>
        <v>7.1</v>
      </c>
      <c r="AC43" s="95"/>
      <c r="AD43" s="95"/>
    </row>
    <row r="44" spans="3:30" ht="12" x14ac:dyDescent="0.2">
      <c r="C44" s="115"/>
      <c r="D44" s="119" t="s">
        <v>246</v>
      </c>
      <c r="E44" s="138"/>
      <c r="F44" s="138"/>
      <c r="G44" s="121" t="s">
        <v>243</v>
      </c>
      <c r="H44" s="122"/>
      <c r="I44" s="139">
        <v>6</v>
      </c>
      <c r="J44" s="122"/>
      <c r="K44" s="122"/>
      <c r="L44" s="140"/>
      <c r="M44" s="125"/>
      <c r="N44" s="125"/>
      <c r="O44" s="140"/>
      <c r="P44" s="125"/>
      <c r="Q44" s="125"/>
      <c r="R44" s="140"/>
      <c r="S44" s="125"/>
      <c r="T44" s="52">
        <f>COUNTIF(I44:R44,"&gt;100")</f>
        <v>0</v>
      </c>
      <c r="U44" s="53" t="s">
        <v>409</v>
      </c>
      <c r="V44" s="43">
        <f>COUNT(I44:R44)</f>
        <v>1</v>
      </c>
      <c r="W44" s="141">
        <f t="shared" si="0"/>
        <v>6</v>
      </c>
      <c r="X44" s="127" t="s">
        <v>411</v>
      </c>
      <c r="Y44" s="142">
        <f t="shared" si="1"/>
        <v>6</v>
      </c>
      <c r="Z44" s="143">
        <f t="shared" si="2"/>
        <v>6</v>
      </c>
      <c r="AD44" s="95"/>
    </row>
    <row r="45" spans="3:30" ht="16.5" customHeight="1" x14ac:dyDescent="0.2">
      <c r="C45" s="115"/>
      <c r="D45" s="46" t="s">
        <v>247</v>
      </c>
      <c r="E45" s="130"/>
      <c r="F45" s="47" t="s">
        <v>248</v>
      </c>
      <c r="G45" s="48"/>
      <c r="H45" s="76"/>
      <c r="I45" s="82"/>
      <c r="J45" s="76"/>
      <c r="K45" s="76"/>
      <c r="L45" s="83"/>
      <c r="M45" s="77"/>
      <c r="N45" s="77"/>
      <c r="O45" s="83"/>
      <c r="P45" s="77"/>
      <c r="Q45" s="77"/>
      <c r="R45" s="83"/>
      <c r="S45" s="77"/>
      <c r="T45" s="133"/>
      <c r="U45" s="134" t="s">
        <v>401</v>
      </c>
      <c r="V45" s="135" t="s">
        <v>401</v>
      </c>
      <c r="W45" s="41"/>
      <c r="X45" s="42"/>
      <c r="Y45" s="44"/>
      <c r="Z45" s="45"/>
    </row>
    <row r="46" spans="3:30" ht="12.75" customHeight="1" x14ac:dyDescent="0.2">
      <c r="C46" s="115"/>
      <c r="D46" s="46" t="s">
        <v>249</v>
      </c>
      <c r="E46" s="130"/>
      <c r="F46" s="130"/>
      <c r="G46" s="81" t="s">
        <v>243</v>
      </c>
      <c r="H46" s="76"/>
      <c r="I46" s="82">
        <v>4.0999999999999996</v>
      </c>
      <c r="J46" s="76"/>
      <c r="K46" s="76"/>
      <c r="L46" s="94"/>
      <c r="M46" s="77"/>
      <c r="N46" s="77"/>
      <c r="O46" s="83"/>
      <c r="P46" s="77"/>
      <c r="Q46" s="77"/>
      <c r="R46" s="83"/>
      <c r="S46" s="77"/>
      <c r="T46" s="52" t="s">
        <v>140</v>
      </c>
      <c r="U46" s="53" t="s">
        <v>409</v>
      </c>
      <c r="V46" s="43">
        <f t="shared" ref="V46:V56" si="3">COUNT(I46:R46)</f>
        <v>1</v>
      </c>
      <c r="W46" s="146">
        <f t="shared" ref="W46:W47" si="4">MIN(I46:R46)</f>
        <v>4.0999999999999996</v>
      </c>
      <c r="X46" s="147" t="s">
        <v>411</v>
      </c>
      <c r="Y46" s="148">
        <f t="shared" ref="Y46:Y47" si="5">MAX(I46:R46)</f>
        <v>4.0999999999999996</v>
      </c>
      <c r="Z46" s="82">
        <f t="shared" ref="Z46:Z47" si="6">AVERAGE(I46:R46)</f>
        <v>4.0999999999999996</v>
      </c>
      <c r="AC46" s="95"/>
      <c r="AD46" s="384"/>
    </row>
    <row r="47" spans="3:30" ht="12.75" customHeight="1" x14ac:dyDescent="0.2">
      <c r="C47" s="115"/>
      <c r="D47" s="46" t="s">
        <v>250</v>
      </c>
      <c r="E47" s="130"/>
      <c r="F47" s="130"/>
      <c r="G47" s="81" t="s">
        <v>243</v>
      </c>
      <c r="H47" s="76"/>
      <c r="I47" s="98">
        <v>0.32</v>
      </c>
      <c r="J47" s="149"/>
      <c r="K47" s="76"/>
      <c r="L47" s="99"/>
      <c r="M47" s="77"/>
      <c r="N47" s="77"/>
      <c r="O47" s="99"/>
      <c r="P47" s="77"/>
      <c r="Q47" s="77"/>
      <c r="R47" s="99"/>
      <c r="S47" s="77"/>
      <c r="T47" s="52" t="s">
        <v>140</v>
      </c>
      <c r="U47" s="53" t="s">
        <v>409</v>
      </c>
      <c r="V47" s="43">
        <f t="shared" si="3"/>
        <v>1</v>
      </c>
      <c r="W47" s="151">
        <f t="shared" si="4"/>
        <v>0.32</v>
      </c>
      <c r="X47" s="42" t="s">
        <v>411</v>
      </c>
      <c r="Y47" s="152">
        <f t="shared" si="5"/>
        <v>0.32</v>
      </c>
      <c r="Z47" s="98">
        <f t="shared" si="6"/>
        <v>0.32</v>
      </c>
      <c r="AD47" s="305"/>
    </row>
    <row r="48" spans="3:30" ht="12.75" customHeight="1" x14ac:dyDescent="0.2">
      <c r="C48" s="115"/>
      <c r="D48" s="46" t="s">
        <v>123</v>
      </c>
      <c r="E48" s="47"/>
      <c r="F48" s="47"/>
      <c r="G48" s="81" t="s">
        <v>117</v>
      </c>
      <c r="H48" s="76"/>
      <c r="I48" s="312"/>
      <c r="J48" s="76"/>
      <c r="K48" s="76"/>
      <c r="L48" s="154"/>
      <c r="M48" s="77"/>
      <c r="N48" s="77"/>
      <c r="O48" s="153"/>
      <c r="P48" s="77"/>
      <c r="Q48" s="77"/>
      <c r="R48" s="153"/>
      <c r="S48" s="77"/>
      <c r="T48" s="52"/>
      <c r="U48" s="53"/>
      <c r="V48" s="43"/>
      <c r="W48" s="41"/>
      <c r="X48" s="42"/>
      <c r="Y48" s="44"/>
      <c r="Z48" s="45"/>
    </row>
    <row r="49" spans="3:27" ht="12.75" customHeight="1" x14ac:dyDescent="0.15">
      <c r="C49" s="115"/>
      <c r="D49" s="160" t="s">
        <v>141</v>
      </c>
      <c r="E49" s="161"/>
      <c r="F49" s="161"/>
      <c r="G49" s="162" t="s">
        <v>243</v>
      </c>
      <c r="H49" s="163"/>
      <c r="I49" s="163"/>
      <c r="J49" s="163"/>
      <c r="K49" s="163"/>
      <c r="L49" s="166"/>
      <c r="M49" s="168"/>
      <c r="N49" s="168"/>
      <c r="O49" s="165"/>
      <c r="P49" s="168"/>
      <c r="Q49" s="168"/>
      <c r="R49" s="385"/>
      <c r="S49" s="168"/>
      <c r="T49" s="133"/>
      <c r="U49" s="134"/>
      <c r="V49" s="135"/>
      <c r="W49" s="314"/>
      <c r="X49" s="268"/>
      <c r="Y49" s="315"/>
      <c r="Z49" s="166"/>
      <c r="AA49" s="173"/>
    </row>
    <row r="50" spans="3:27" ht="12.75" customHeight="1" x14ac:dyDescent="0.15">
      <c r="C50" s="174"/>
      <c r="D50" s="54" t="s">
        <v>251</v>
      </c>
      <c r="E50" s="55"/>
      <c r="F50" s="55"/>
      <c r="G50" s="88" t="s">
        <v>243</v>
      </c>
      <c r="H50" s="108"/>
      <c r="I50" s="108"/>
      <c r="J50" s="108"/>
      <c r="K50" s="108"/>
      <c r="L50" s="177"/>
      <c r="M50" s="111"/>
      <c r="N50" s="111"/>
      <c r="O50" s="176"/>
      <c r="P50" s="111"/>
      <c r="Q50" s="111"/>
      <c r="R50" s="177"/>
      <c r="S50" s="111"/>
      <c r="T50" s="60"/>
      <c r="U50" s="61"/>
      <c r="V50" s="62"/>
      <c r="W50" s="63"/>
      <c r="X50" s="64"/>
      <c r="Y50" s="65"/>
      <c r="Z50" s="317"/>
      <c r="AA50" s="173"/>
    </row>
    <row r="51" spans="3:27" ht="12" customHeight="1" x14ac:dyDescent="0.2">
      <c r="C51" s="112" t="s">
        <v>29</v>
      </c>
      <c r="D51" s="35" t="s">
        <v>252</v>
      </c>
      <c r="E51" s="184"/>
      <c r="F51" s="184"/>
      <c r="G51" s="102" t="s">
        <v>243</v>
      </c>
      <c r="H51" s="67"/>
      <c r="I51" s="185">
        <v>2.9999999999999997E-4</v>
      </c>
      <c r="J51" s="67"/>
      <c r="K51" s="67"/>
      <c r="L51" s="185"/>
      <c r="M51" s="69"/>
      <c r="N51" s="69"/>
      <c r="O51" s="185"/>
      <c r="P51" s="69"/>
      <c r="Q51" s="69"/>
      <c r="R51" s="185"/>
      <c r="S51" s="69"/>
      <c r="T51" s="70">
        <v>0</v>
      </c>
      <c r="U51" s="71" t="s">
        <v>409</v>
      </c>
      <c r="V51" s="72">
        <f t="shared" si="3"/>
        <v>1</v>
      </c>
      <c r="W51" s="319">
        <f t="shared" ref="W51:W55" si="7">MIN(I51:R51)</f>
        <v>2.9999999999999997E-4</v>
      </c>
      <c r="X51" s="74" t="s">
        <v>411</v>
      </c>
      <c r="Y51" s="320">
        <f t="shared" ref="Y51:Y55" si="8">MAX(I51:R51)</f>
        <v>2.9999999999999997E-4</v>
      </c>
      <c r="Z51" s="318">
        <f t="shared" ref="Z51:Z55" si="9">AVERAGE(I51:R51)</f>
        <v>2.9999999999999997E-4</v>
      </c>
    </row>
    <row r="52" spans="3:27" ht="12" x14ac:dyDescent="0.2">
      <c r="C52" s="115"/>
      <c r="D52" s="46" t="s">
        <v>253</v>
      </c>
      <c r="E52" s="130"/>
      <c r="F52" s="130"/>
      <c r="G52" s="81" t="s">
        <v>243</v>
      </c>
      <c r="H52" s="76"/>
      <c r="I52" s="191">
        <v>0.1</v>
      </c>
      <c r="J52" s="76"/>
      <c r="K52" s="76"/>
      <c r="L52" s="191"/>
      <c r="M52" s="77"/>
      <c r="N52" s="77"/>
      <c r="O52" s="386"/>
      <c r="P52" s="77"/>
      <c r="Q52" s="77"/>
      <c r="R52" s="191"/>
      <c r="S52" s="77"/>
      <c r="T52" s="52">
        <v>0</v>
      </c>
      <c r="U52" s="53" t="s">
        <v>409</v>
      </c>
      <c r="V52" s="43">
        <f t="shared" si="3"/>
        <v>1</v>
      </c>
      <c r="W52" s="322">
        <f t="shared" si="7"/>
        <v>0.1</v>
      </c>
      <c r="X52" s="42" t="s">
        <v>411</v>
      </c>
      <c r="Y52" s="323">
        <f t="shared" si="8"/>
        <v>0.1</v>
      </c>
      <c r="Z52" s="324">
        <f t="shared" si="9"/>
        <v>0.1</v>
      </c>
    </row>
    <row r="53" spans="3:27" ht="12" x14ac:dyDescent="0.2">
      <c r="C53" s="115"/>
      <c r="D53" s="46" t="s">
        <v>254</v>
      </c>
      <c r="E53" s="130"/>
      <c r="F53" s="130"/>
      <c r="G53" s="81" t="s">
        <v>243</v>
      </c>
      <c r="H53" s="76"/>
      <c r="I53" s="196">
        <v>5.0000000000000001E-3</v>
      </c>
      <c r="J53" s="76"/>
      <c r="K53" s="76"/>
      <c r="L53" s="196"/>
      <c r="M53" s="77"/>
      <c r="N53" s="77"/>
      <c r="O53" s="196"/>
      <c r="P53" s="77"/>
      <c r="Q53" s="77"/>
      <c r="R53" s="196"/>
      <c r="S53" s="77"/>
      <c r="T53" s="52">
        <v>0</v>
      </c>
      <c r="U53" s="53" t="s">
        <v>409</v>
      </c>
      <c r="V53" s="43">
        <f t="shared" si="3"/>
        <v>1</v>
      </c>
      <c r="W53" s="326">
        <f t="shared" si="7"/>
        <v>5.0000000000000001E-3</v>
      </c>
      <c r="X53" s="42" t="s">
        <v>411</v>
      </c>
      <c r="Y53" s="327">
        <f t="shared" si="8"/>
        <v>5.0000000000000001E-3</v>
      </c>
      <c r="Z53" s="325">
        <f t="shared" si="9"/>
        <v>5.0000000000000001E-3</v>
      </c>
    </row>
    <row r="54" spans="3:27" ht="12" x14ac:dyDescent="0.2">
      <c r="C54" s="115"/>
      <c r="D54" s="119" t="s">
        <v>255</v>
      </c>
      <c r="E54" s="138"/>
      <c r="F54" s="138"/>
      <c r="G54" s="121" t="s">
        <v>243</v>
      </c>
      <c r="H54" s="122"/>
      <c r="I54" s="204">
        <v>0.01</v>
      </c>
      <c r="J54" s="122"/>
      <c r="K54" s="122"/>
      <c r="L54" s="204"/>
      <c r="M54" s="125"/>
      <c r="N54" s="125"/>
      <c r="O54" s="204"/>
      <c r="P54" s="125"/>
      <c r="Q54" s="125"/>
      <c r="R54" s="204"/>
      <c r="S54" s="125"/>
      <c r="T54" s="206">
        <v>0</v>
      </c>
      <c r="U54" s="207" t="s">
        <v>409</v>
      </c>
      <c r="V54" s="208">
        <f t="shared" si="3"/>
        <v>1</v>
      </c>
      <c r="W54" s="329">
        <f t="shared" si="7"/>
        <v>0.01</v>
      </c>
      <c r="X54" s="127" t="s">
        <v>411</v>
      </c>
      <c r="Y54" s="330">
        <f t="shared" si="8"/>
        <v>0.01</v>
      </c>
      <c r="Z54" s="328">
        <f t="shared" si="9"/>
        <v>0.01</v>
      </c>
    </row>
    <row r="55" spans="3:27" ht="12" x14ac:dyDescent="0.2">
      <c r="C55" s="115"/>
      <c r="D55" s="46" t="s">
        <v>256</v>
      </c>
      <c r="E55" s="130"/>
      <c r="F55" s="130"/>
      <c r="G55" s="81" t="s">
        <v>243</v>
      </c>
      <c r="H55" s="76"/>
      <c r="I55" s="196">
        <v>5.0000000000000001E-3</v>
      </c>
      <c r="J55" s="76"/>
      <c r="K55" s="76"/>
      <c r="L55" s="196"/>
      <c r="M55" s="77"/>
      <c r="N55" s="77"/>
      <c r="O55" s="196"/>
      <c r="P55" s="77"/>
      <c r="Q55" s="77"/>
      <c r="R55" s="196"/>
      <c r="S55" s="77"/>
      <c r="T55" s="52">
        <v>0</v>
      </c>
      <c r="U55" s="53" t="s">
        <v>409</v>
      </c>
      <c r="V55" s="43">
        <f t="shared" si="3"/>
        <v>1</v>
      </c>
      <c r="W55" s="326">
        <f t="shared" si="7"/>
        <v>5.0000000000000001E-3</v>
      </c>
      <c r="X55" s="42" t="s">
        <v>411</v>
      </c>
      <c r="Y55" s="327">
        <f t="shared" si="8"/>
        <v>5.0000000000000001E-3</v>
      </c>
      <c r="Z55" s="325">
        <f t="shared" si="9"/>
        <v>5.0000000000000001E-3</v>
      </c>
    </row>
    <row r="56" spans="3:27" ht="12" x14ac:dyDescent="0.2">
      <c r="C56" s="115"/>
      <c r="D56" s="46" t="s">
        <v>257</v>
      </c>
      <c r="E56" s="130"/>
      <c r="F56" s="130"/>
      <c r="G56" s="81" t="s">
        <v>243</v>
      </c>
      <c r="H56" s="76"/>
      <c r="I56" s="213"/>
      <c r="J56" s="76"/>
      <c r="K56" s="76"/>
      <c r="L56" s="213"/>
      <c r="M56" s="77"/>
      <c r="N56" s="77"/>
      <c r="O56" s="270"/>
      <c r="P56" s="77"/>
      <c r="Q56" s="77"/>
      <c r="R56" s="213"/>
      <c r="S56" s="77"/>
      <c r="T56" s="52"/>
      <c r="U56" s="53"/>
      <c r="V56" s="43"/>
      <c r="W56" s="332"/>
      <c r="X56" s="42"/>
      <c r="Y56" s="333"/>
      <c r="Z56" s="331"/>
    </row>
    <row r="57" spans="3:27" ht="12" x14ac:dyDescent="0.2">
      <c r="C57" s="115"/>
      <c r="D57" s="46" t="s">
        <v>258</v>
      </c>
      <c r="E57" s="130"/>
      <c r="F57" s="130"/>
      <c r="G57" s="81" t="s">
        <v>243</v>
      </c>
      <c r="H57" s="76"/>
      <c r="I57" s="45"/>
      <c r="J57" s="76"/>
      <c r="K57" s="76"/>
      <c r="L57" s="45"/>
      <c r="M57" s="77"/>
      <c r="N57" s="77"/>
      <c r="O57" s="270"/>
      <c r="P57" s="77"/>
      <c r="Q57" s="77"/>
      <c r="R57" s="45"/>
      <c r="S57" s="77"/>
      <c r="T57" s="52"/>
      <c r="U57" s="53"/>
      <c r="V57" s="43"/>
      <c r="W57" s="52"/>
      <c r="X57" s="42"/>
      <c r="Y57" s="81"/>
      <c r="Z57" s="76"/>
    </row>
    <row r="58" spans="3:27" ht="12" x14ac:dyDescent="0.2">
      <c r="C58" s="115"/>
      <c r="D58" s="119" t="s">
        <v>259</v>
      </c>
      <c r="E58" s="138"/>
      <c r="F58" s="138"/>
      <c r="G58" s="121" t="s">
        <v>243</v>
      </c>
      <c r="H58" s="122"/>
      <c r="I58" s="219"/>
      <c r="J58" s="122"/>
      <c r="K58" s="122"/>
      <c r="L58" s="219"/>
      <c r="M58" s="125"/>
      <c r="N58" s="125"/>
      <c r="O58" s="204"/>
      <c r="P58" s="125"/>
      <c r="Q58" s="125"/>
      <c r="R58" s="219"/>
      <c r="S58" s="125"/>
      <c r="T58" s="206"/>
      <c r="U58" s="207"/>
      <c r="V58" s="208"/>
      <c r="W58" s="126"/>
      <c r="X58" s="127"/>
      <c r="Y58" s="128"/>
      <c r="Z58" s="129"/>
    </row>
    <row r="59" spans="3:27" ht="12" x14ac:dyDescent="0.2">
      <c r="C59" s="115"/>
      <c r="D59" s="46" t="s">
        <v>260</v>
      </c>
      <c r="E59" s="130"/>
      <c r="F59" s="130"/>
      <c r="G59" s="81" t="s">
        <v>243</v>
      </c>
      <c r="H59" s="76"/>
      <c r="I59" s="196">
        <v>2E-3</v>
      </c>
      <c r="J59" s="76"/>
      <c r="K59" s="76"/>
      <c r="L59" s="196"/>
      <c r="M59" s="77"/>
      <c r="N59" s="77"/>
      <c r="O59" s="196"/>
      <c r="P59" s="77"/>
      <c r="Q59" s="77"/>
      <c r="R59" s="196"/>
      <c r="S59" s="77"/>
      <c r="T59" s="52">
        <v>0</v>
      </c>
      <c r="U59" s="53" t="s">
        <v>409</v>
      </c>
      <c r="V59" s="43">
        <f t="shared" ref="V58:V63" si="10">COUNT(I59:R59)</f>
        <v>1</v>
      </c>
      <c r="W59" s="326">
        <f t="shared" ref="W59:W76" si="11">MIN(I59:R59)</f>
        <v>2E-3</v>
      </c>
      <c r="X59" s="42" t="s">
        <v>411</v>
      </c>
      <c r="Y59" s="327">
        <f t="shared" ref="Y59:Y78" si="12">MAX(I59:R59)</f>
        <v>2E-3</v>
      </c>
      <c r="Z59" s="325">
        <f t="shared" ref="Z59:Z78" si="13">AVERAGE(I59:R59)</f>
        <v>2E-3</v>
      </c>
    </row>
    <row r="60" spans="3:27" ht="12" x14ac:dyDescent="0.2">
      <c r="C60" s="115"/>
      <c r="D60" s="46" t="s">
        <v>261</v>
      </c>
      <c r="E60" s="130"/>
      <c r="F60" s="130"/>
      <c r="G60" s="81" t="s">
        <v>243</v>
      </c>
      <c r="H60" s="76"/>
      <c r="I60" s="213">
        <v>2.0000000000000001E-4</v>
      </c>
      <c r="J60" s="76"/>
      <c r="K60" s="76"/>
      <c r="L60" s="213"/>
      <c r="M60" s="77"/>
      <c r="N60" s="77"/>
      <c r="O60" s="213"/>
      <c r="P60" s="77"/>
      <c r="Q60" s="77"/>
      <c r="R60" s="213"/>
      <c r="S60" s="77"/>
      <c r="T60" s="52">
        <v>0</v>
      </c>
      <c r="U60" s="53" t="s">
        <v>409</v>
      </c>
      <c r="V60" s="43">
        <f t="shared" si="10"/>
        <v>1</v>
      </c>
      <c r="W60" s="332">
        <f t="shared" si="11"/>
        <v>2.0000000000000001E-4</v>
      </c>
      <c r="X60" s="42" t="s">
        <v>411</v>
      </c>
      <c r="Y60" s="333">
        <f t="shared" si="12"/>
        <v>2.0000000000000001E-4</v>
      </c>
      <c r="Z60" s="331">
        <f t="shared" si="13"/>
        <v>2.0000000000000001E-4</v>
      </c>
    </row>
    <row r="61" spans="3:27" ht="12" x14ac:dyDescent="0.2">
      <c r="C61" s="115"/>
      <c r="D61" s="46" t="s">
        <v>262</v>
      </c>
      <c r="E61" s="130"/>
      <c r="F61" s="130"/>
      <c r="G61" s="81" t="s">
        <v>243</v>
      </c>
      <c r="H61" s="76"/>
      <c r="I61" s="213">
        <v>4.0000000000000002E-4</v>
      </c>
      <c r="J61" s="76"/>
      <c r="K61" s="76"/>
      <c r="L61" s="213"/>
      <c r="M61" s="77"/>
      <c r="N61" s="77"/>
      <c r="O61" s="213"/>
      <c r="P61" s="77"/>
      <c r="Q61" s="77"/>
      <c r="R61" s="213"/>
      <c r="S61" s="77"/>
      <c r="T61" s="52">
        <v>0</v>
      </c>
      <c r="U61" s="53" t="s">
        <v>409</v>
      </c>
      <c r="V61" s="43">
        <f t="shared" si="10"/>
        <v>1</v>
      </c>
      <c r="W61" s="332">
        <f t="shared" si="11"/>
        <v>4.0000000000000002E-4</v>
      </c>
      <c r="X61" s="42" t="s">
        <v>411</v>
      </c>
      <c r="Y61" s="333">
        <f t="shared" si="12"/>
        <v>4.0000000000000002E-4</v>
      </c>
      <c r="Z61" s="331">
        <f t="shared" si="13"/>
        <v>4.0000000000000002E-4</v>
      </c>
    </row>
    <row r="62" spans="3:27" ht="12" x14ac:dyDescent="0.2">
      <c r="C62" s="115"/>
      <c r="D62" s="119" t="s">
        <v>263</v>
      </c>
      <c r="E62" s="138"/>
      <c r="F62" s="138"/>
      <c r="G62" s="121" t="s">
        <v>243</v>
      </c>
      <c r="H62" s="122"/>
      <c r="I62" s="224">
        <v>2E-3</v>
      </c>
      <c r="J62" s="122"/>
      <c r="K62" s="122"/>
      <c r="L62" s="224"/>
      <c r="M62" s="125"/>
      <c r="N62" s="125"/>
      <c r="O62" s="224"/>
      <c r="P62" s="125"/>
      <c r="Q62" s="125"/>
      <c r="R62" s="224"/>
      <c r="S62" s="125"/>
      <c r="T62" s="206">
        <v>0</v>
      </c>
      <c r="U62" s="207" t="s">
        <v>409</v>
      </c>
      <c r="V62" s="208">
        <f t="shared" si="10"/>
        <v>1</v>
      </c>
      <c r="W62" s="336">
        <f t="shared" si="11"/>
        <v>2E-3</v>
      </c>
      <c r="X62" s="127" t="s">
        <v>411</v>
      </c>
      <c r="Y62" s="337">
        <f t="shared" si="12"/>
        <v>2E-3</v>
      </c>
      <c r="Z62" s="335">
        <f t="shared" si="13"/>
        <v>2E-3</v>
      </c>
    </row>
    <row r="63" spans="3:27" ht="12" x14ac:dyDescent="0.2">
      <c r="C63" s="115"/>
      <c r="D63" s="46" t="s">
        <v>264</v>
      </c>
      <c r="E63" s="130"/>
      <c r="F63" s="130"/>
      <c r="G63" s="81" t="s">
        <v>243</v>
      </c>
      <c r="H63" s="76"/>
      <c r="I63" s="196">
        <v>4.0000000000000001E-3</v>
      </c>
      <c r="J63" s="76"/>
      <c r="K63" s="76"/>
      <c r="L63" s="196"/>
      <c r="M63" s="77"/>
      <c r="N63" s="77"/>
      <c r="O63" s="196"/>
      <c r="P63" s="77"/>
      <c r="Q63" s="77"/>
      <c r="R63" s="196"/>
      <c r="S63" s="77"/>
      <c r="T63" s="52">
        <v>0</v>
      </c>
      <c r="U63" s="53" t="s">
        <v>409</v>
      </c>
      <c r="V63" s="43">
        <f t="shared" si="10"/>
        <v>1</v>
      </c>
      <c r="W63" s="326">
        <f t="shared" si="11"/>
        <v>4.0000000000000001E-3</v>
      </c>
      <c r="X63" s="42" t="s">
        <v>411</v>
      </c>
      <c r="Y63" s="327">
        <f t="shared" si="12"/>
        <v>4.0000000000000001E-3</v>
      </c>
      <c r="Z63" s="325">
        <f t="shared" si="13"/>
        <v>4.0000000000000001E-3</v>
      </c>
    </row>
    <row r="64" spans="3:27" ht="12" x14ac:dyDescent="0.2">
      <c r="C64" s="115"/>
      <c r="D64" s="46" t="s">
        <v>265</v>
      </c>
      <c r="E64" s="130"/>
      <c r="F64" s="130"/>
      <c r="G64" s="81" t="s">
        <v>243</v>
      </c>
      <c r="H64" s="76"/>
      <c r="I64" s="213">
        <v>5.0000000000000001E-4</v>
      </c>
      <c r="J64" s="76"/>
      <c r="K64" s="76"/>
      <c r="L64" s="213"/>
      <c r="M64" s="77"/>
      <c r="N64" s="77"/>
      <c r="O64" s="213"/>
      <c r="P64" s="77"/>
      <c r="Q64" s="77"/>
      <c r="R64" s="213"/>
      <c r="S64" s="77"/>
      <c r="T64" s="52">
        <v>0</v>
      </c>
      <c r="U64" s="53" t="s">
        <v>409</v>
      </c>
      <c r="V64" s="43">
        <f t="shared" ref="V64:V88" si="14">COUNT(I64:R64)</f>
        <v>1</v>
      </c>
      <c r="W64" s="332">
        <f t="shared" si="11"/>
        <v>5.0000000000000001E-4</v>
      </c>
      <c r="X64" s="42" t="s">
        <v>411</v>
      </c>
      <c r="Y64" s="333">
        <f t="shared" si="12"/>
        <v>5.0000000000000001E-4</v>
      </c>
      <c r="Z64" s="331">
        <f t="shared" si="13"/>
        <v>5.0000000000000001E-4</v>
      </c>
    </row>
    <row r="65" spans="3:30" ht="12" x14ac:dyDescent="0.2">
      <c r="C65" s="115"/>
      <c r="D65" s="46" t="s">
        <v>266</v>
      </c>
      <c r="E65" s="130"/>
      <c r="F65" s="130"/>
      <c r="G65" s="81" t="s">
        <v>243</v>
      </c>
      <c r="H65" s="76"/>
      <c r="I65" s="213">
        <v>5.9999999999999995E-4</v>
      </c>
      <c r="J65" s="76"/>
      <c r="K65" s="76"/>
      <c r="L65" s="213"/>
      <c r="M65" s="77"/>
      <c r="N65" s="77"/>
      <c r="O65" s="213"/>
      <c r="P65" s="77"/>
      <c r="Q65" s="77"/>
      <c r="R65" s="213"/>
      <c r="S65" s="77"/>
      <c r="T65" s="52">
        <v>0</v>
      </c>
      <c r="U65" s="53" t="s">
        <v>409</v>
      </c>
      <c r="V65" s="43">
        <f t="shared" si="14"/>
        <v>1</v>
      </c>
      <c r="W65" s="332">
        <f t="shared" si="11"/>
        <v>5.9999999999999995E-4</v>
      </c>
      <c r="X65" s="42" t="s">
        <v>411</v>
      </c>
      <c r="Y65" s="333">
        <f t="shared" si="12"/>
        <v>5.9999999999999995E-4</v>
      </c>
      <c r="Z65" s="331">
        <f t="shared" si="13"/>
        <v>5.9999999999999995E-4</v>
      </c>
    </row>
    <row r="66" spans="3:30" ht="12" x14ac:dyDescent="0.2">
      <c r="C66" s="115"/>
      <c r="D66" s="119" t="s">
        <v>267</v>
      </c>
      <c r="E66" s="138"/>
      <c r="F66" s="138"/>
      <c r="G66" s="121" t="s">
        <v>243</v>
      </c>
      <c r="H66" s="122"/>
      <c r="I66" s="224">
        <v>1E-3</v>
      </c>
      <c r="J66" s="122"/>
      <c r="K66" s="122"/>
      <c r="L66" s="224"/>
      <c r="M66" s="125"/>
      <c r="N66" s="125"/>
      <c r="O66" s="224"/>
      <c r="P66" s="125"/>
      <c r="Q66" s="125"/>
      <c r="R66" s="224"/>
      <c r="S66" s="125"/>
      <c r="T66" s="206">
        <v>0</v>
      </c>
      <c r="U66" s="207" t="s">
        <v>409</v>
      </c>
      <c r="V66" s="208">
        <f t="shared" si="14"/>
        <v>1</v>
      </c>
      <c r="W66" s="336">
        <f t="shared" si="11"/>
        <v>1E-3</v>
      </c>
      <c r="X66" s="127" t="s">
        <v>411</v>
      </c>
      <c r="Y66" s="337">
        <f t="shared" si="12"/>
        <v>1E-3</v>
      </c>
      <c r="Z66" s="335">
        <f t="shared" si="13"/>
        <v>1E-3</v>
      </c>
    </row>
    <row r="67" spans="3:30" ht="12" x14ac:dyDescent="0.2">
      <c r="C67" s="115"/>
      <c r="D67" s="46" t="s">
        <v>268</v>
      </c>
      <c r="E67" s="130"/>
      <c r="F67" s="130"/>
      <c r="G67" s="81" t="s">
        <v>243</v>
      </c>
      <c r="H67" s="76"/>
      <c r="I67" s="213">
        <v>5.0000000000000001E-4</v>
      </c>
      <c r="J67" s="76"/>
      <c r="K67" s="76"/>
      <c r="L67" s="213"/>
      <c r="M67" s="77"/>
      <c r="N67" s="77"/>
      <c r="O67" s="213"/>
      <c r="P67" s="77"/>
      <c r="Q67" s="77"/>
      <c r="R67" s="213"/>
      <c r="S67" s="77"/>
      <c r="T67" s="52">
        <v>0</v>
      </c>
      <c r="U67" s="53" t="s">
        <v>409</v>
      </c>
      <c r="V67" s="43">
        <f t="shared" si="14"/>
        <v>1</v>
      </c>
      <c r="W67" s="332">
        <f t="shared" si="11"/>
        <v>5.0000000000000001E-4</v>
      </c>
      <c r="X67" s="42" t="s">
        <v>411</v>
      </c>
      <c r="Y67" s="333">
        <f t="shared" si="12"/>
        <v>5.0000000000000001E-4</v>
      </c>
      <c r="Z67" s="331">
        <f t="shared" si="13"/>
        <v>5.0000000000000001E-4</v>
      </c>
    </row>
    <row r="68" spans="3:30" ht="12" x14ac:dyDescent="0.2">
      <c r="C68" s="115"/>
      <c r="D68" s="46" t="s">
        <v>269</v>
      </c>
      <c r="E68" s="130"/>
      <c r="F68" s="130"/>
      <c r="G68" s="81" t="s">
        <v>243</v>
      </c>
      <c r="H68" s="76"/>
      <c r="I68" s="213"/>
      <c r="J68" s="76"/>
      <c r="K68" s="76"/>
      <c r="L68" s="213"/>
      <c r="M68" s="77"/>
      <c r="N68" s="77"/>
      <c r="O68" s="270"/>
      <c r="P68" s="77"/>
      <c r="Q68" s="77"/>
      <c r="R68" s="213"/>
      <c r="S68" s="77"/>
      <c r="T68" s="52"/>
      <c r="U68" s="53"/>
      <c r="V68" s="43"/>
      <c r="W68" s="338"/>
      <c r="X68" s="42"/>
      <c r="Y68" s="339"/>
      <c r="Z68" s="213"/>
    </row>
    <row r="69" spans="3:30" ht="12" x14ac:dyDescent="0.2">
      <c r="C69" s="115"/>
      <c r="D69" s="46" t="s">
        <v>270</v>
      </c>
      <c r="E69" s="130"/>
      <c r="F69" s="130"/>
      <c r="G69" s="81" t="s">
        <v>243</v>
      </c>
      <c r="H69" s="76"/>
      <c r="I69" s="213"/>
      <c r="J69" s="76"/>
      <c r="K69" s="76"/>
      <c r="L69" s="213"/>
      <c r="M69" s="77"/>
      <c r="N69" s="77"/>
      <c r="O69" s="270"/>
      <c r="P69" s="77"/>
      <c r="Q69" s="77"/>
      <c r="R69" s="213"/>
      <c r="S69" s="77"/>
      <c r="T69" s="52"/>
      <c r="U69" s="53"/>
      <c r="V69" s="43"/>
      <c r="W69" s="338"/>
      <c r="X69" s="42"/>
      <c r="Y69" s="339"/>
      <c r="Z69" s="213"/>
    </row>
    <row r="70" spans="3:30" ht="12" x14ac:dyDescent="0.2">
      <c r="C70" s="115"/>
      <c r="D70" s="119" t="s">
        <v>271</v>
      </c>
      <c r="E70" s="138"/>
      <c r="F70" s="138"/>
      <c r="G70" s="121" t="s">
        <v>243</v>
      </c>
      <c r="H70" s="122"/>
      <c r="I70" s="219"/>
      <c r="J70" s="122"/>
      <c r="K70" s="122"/>
      <c r="L70" s="219"/>
      <c r="M70" s="125"/>
      <c r="N70" s="125"/>
      <c r="O70" s="204"/>
      <c r="P70" s="125"/>
      <c r="Q70" s="125"/>
      <c r="R70" s="219"/>
      <c r="S70" s="125"/>
      <c r="T70" s="206"/>
      <c r="U70" s="207"/>
      <c r="V70" s="208"/>
      <c r="W70" s="340"/>
      <c r="X70" s="127"/>
      <c r="Y70" s="341"/>
      <c r="Z70" s="219"/>
    </row>
    <row r="71" spans="3:30" ht="12" x14ac:dyDescent="0.2">
      <c r="C71" s="115"/>
      <c r="D71" s="46" t="s">
        <v>272</v>
      </c>
      <c r="E71" s="130"/>
      <c r="F71" s="130"/>
      <c r="G71" s="81" t="s">
        <v>243</v>
      </c>
      <c r="H71" s="76"/>
      <c r="I71" s="196"/>
      <c r="J71" s="76"/>
      <c r="K71" s="76"/>
      <c r="L71" s="196"/>
      <c r="M71" s="77"/>
      <c r="N71" s="77"/>
      <c r="O71" s="270"/>
      <c r="P71" s="77"/>
      <c r="Q71" s="77"/>
      <c r="R71" s="196"/>
      <c r="S71" s="77"/>
      <c r="T71" s="52"/>
      <c r="U71" s="53"/>
      <c r="V71" s="43"/>
      <c r="W71" s="342"/>
      <c r="X71" s="42"/>
      <c r="Y71" s="343"/>
      <c r="Z71" s="196"/>
    </row>
    <row r="72" spans="3:30" ht="12" x14ac:dyDescent="0.2">
      <c r="C72" s="115"/>
      <c r="D72" s="46" t="s">
        <v>52</v>
      </c>
      <c r="E72" s="130"/>
      <c r="F72" s="130"/>
      <c r="G72" s="81" t="s">
        <v>243</v>
      </c>
      <c r="H72" s="76"/>
      <c r="I72" s="196">
        <v>1E-3</v>
      </c>
      <c r="J72" s="76"/>
      <c r="K72" s="76"/>
      <c r="L72" s="196"/>
      <c r="M72" s="77"/>
      <c r="N72" s="77"/>
      <c r="O72" s="196"/>
      <c r="P72" s="77"/>
      <c r="Q72" s="77"/>
      <c r="R72" s="196"/>
      <c r="S72" s="77"/>
      <c r="T72" s="52">
        <v>0</v>
      </c>
      <c r="U72" s="53" t="s">
        <v>409</v>
      </c>
      <c r="V72" s="43">
        <f t="shared" si="14"/>
        <v>1</v>
      </c>
      <c r="W72" s="326">
        <f t="shared" si="11"/>
        <v>1E-3</v>
      </c>
      <c r="X72" s="42" t="s">
        <v>411</v>
      </c>
      <c r="Y72" s="327">
        <f t="shared" si="12"/>
        <v>1E-3</v>
      </c>
      <c r="Z72" s="325">
        <f t="shared" si="13"/>
        <v>1E-3</v>
      </c>
    </row>
    <row r="73" spans="3:30" ht="12" x14ac:dyDescent="0.2">
      <c r="C73" s="115"/>
      <c r="D73" s="46" t="s">
        <v>273</v>
      </c>
      <c r="E73" s="130"/>
      <c r="F73" s="130"/>
      <c r="G73" s="81" t="s">
        <v>243</v>
      </c>
      <c r="H73" s="76"/>
      <c r="I73" s="196">
        <v>2E-3</v>
      </c>
      <c r="J73" s="76"/>
      <c r="K73" s="76"/>
      <c r="L73" s="196"/>
      <c r="M73" s="77"/>
      <c r="N73" s="77"/>
      <c r="O73" s="196"/>
      <c r="P73" s="77"/>
      <c r="Q73" s="77"/>
      <c r="R73" s="196"/>
      <c r="S73" s="77"/>
      <c r="T73" s="52">
        <v>0</v>
      </c>
      <c r="U73" s="53" t="s">
        <v>409</v>
      </c>
      <c r="V73" s="43">
        <f t="shared" si="14"/>
        <v>1</v>
      </c>
      <c r="W73" s="326">
        <f t="shared" si="11"/>
        <v>2E-3</v>
      </c>
      <c r="X73" s="42" t="s">
        <v>411</v>
      </c>
      <c r="Y73" s="327">
        <f t="shared" si="12"/>
        <v>2E-3</v>
      </c>
      <c r="Z73" s="325">
        <f t="shared" si="13"/>
        <v>2E-3</v>
      </c>
    </row>
    <row r="74" spans="3:30" ht="12" x14ac:dyDescent="0.2">
      <c r="C74" s="115"/>
      <c r="D74" s="119" t="s">
        <v>274</v>
      </c>
      <c r="E74" s="138"/>
      <c r="F74" s="138"/>
      <c r="G74" s="121" t="s">
        <v>243</v>
      </c>
      <c r="H74" s="122"/>
      <c r="I74" s="232">
        <v>2.9</v>
      </c>
      <c r="J74" s="122"/>
      <c r="K74" s="122"/>
      <c r="L74" s="232"/>
      <c r="M74" s="125"/>
      <c r="N74" s="125"/>
      <c r="O74" s="232"/>
      <c r="P74" s="125"/>
      <c r="Q74" s="125"/>
      <c r="R74" s="232"/>
      <c r="S74" s="125"/>
      <c r="T74" s="206">
        <v>0</v>
      </c>
      <c r="U74" s="207" t="s">
        <v>409</v>
      </c>
      <c r="V74" s="208">
        <f t="shared" si="14"/>
        <v>1</v>
      </c>
      <c r="W74" s="344">
        <f t="shared" si="11"/>
        <v>2.9</v>
      </c>
      <c r="X74" s="127" t="s">
        <v>411</v>
      </c>
      <c r="Y74" s="345">
        <f t="shared" si="12"/>
        <v>2.9</v>
      </c>
      <c r="Z74" s="123">
        <f t="shared" si="13"/>
        <v>2.9</v>
      </c>
      <c r="AC74" s="95"/>
    </row>
    <row r="75" spans="3:30" ht="12" x14ac:dyDescent="0.2">
      <c r="C75" s="115"/>
      <c r="D75" s="46" t="s">
        <v>275</v>
      </c>
      <c r="E75" s="130"/>
      <c r="F75" s="130"/>
      <c r="G75" s="162" t="s">
        <v>243</v>
      </c>
      <c r="H75" s="163"/>
      <c r="I75" s="238">
        <v>0.11</v>
      </c>
      <c r="J75" s="163"/>
      <c r="K75" s="163"/>
      <c r="L75" s="238"/>
      <c r="M75" s="168"/>
      <c r="N75" s="168"/>
      <c r="O75" s="387"/>
      <c r="P75" s="168"/>
      <c r="Q75" s="168"/>
      <c r="R75" s="238"/>
      <c r="S75" s="168"/>
      <c r="T75" s="133">
        <v>0</v>
      </c>
      <c r="U75" s="134" t="s">
        <v>409</v>
      </c>
      <c r="V75" s="135">
        <f t="shared" si="14"/>
        <v>1</v>
      </c>
      <c r="W75" s="347">
        <f t="shared" si="11"/>
        <v>0.11</v>
      </c>
      <c r="X75" s="268" t="s">
        <v>411</v>
      </c>
      <c r="Y75" s="348">
        <f t="shared" si="12"/>
        <v>0.11</v>
      </c>
      <c r="Z75" s="346">
        <f t="shared" si="13"/>
        <v>0.11</v>
      </c>
      <c r="AB75" s="349"/>
      <c r="AD75" s="201"/>
    </row>
    <row r="76" spans="3:30" ht="12" x14ac:dyDescent="0.2">
      <c r="C76" s="115"/>
      <c r="D76" s="46" t="s">
        <v>276</v>
      </c>
      <c r="E76" s="130"/>
      <c r="F76" s="130"/>
      <c r="G76" s="81" t="s">
        <v>243</v>
      </c>
      <c r="H76" s="76"/>
      <c r="I76" s="244">
        <v>0.06</v>
      </c>
      <c r="J76" s="76"/>
      <c r="K76" s="76"/>
      <c r="L76" s="244"/>
      <c r="M76" s="77"/>
      <c r="N76" s="77"/>
      <c r="O76" s="99"/>
      <c r="P76" s="77"/>
      <c r="Q76" s="77"/>
      <c r="R76" s="244"/>
      <c r="S76" s="77"/>
      <c r="T76" s="52">
        <v>0</v>
      </c>
      <c r="U76" s="53" t="s">
        <v>409</v>
      </c>
      <c r="V76" s="43">
        <f t="shared" si="14"/>
        <v>1</v>
      </c>
      <c r="W76" s="351">
        <f t="shared" si="11"/>
        <v>0.06</v>
      </c>
      <c r="X76" s="42" t="s">
        <v>411</v>
      </c>
      <c r="Y76" s="352">
        <f t="shared" si="12"/>
        <v>0.06</v>
      </c>
      <c r="Z76" s="350">
        <f t="shared" si="13"/>
        <v>0.06</v>
      </c>
      <c r="AD76" s="201"/>
    </row>
    <row r="77" spans="3:30" ht="12" x14ac:dyDescent="0.2">
      <c r="C77" s="174"/>
      <c r="D77" s="54" t="s">
        <v>277</v>
      </c>
      <c r="E77" s="55"/>
      <c r="F77" s="55"/>
      <c r="G77" s="88" t="s">
        <v>243</v>
      </c>
      <c r="H77" s="108"/>
      <c r="I77" s="250"/>
      <c r="J77" s="108"/>
      <c r="K77" s="108"/>
      <c r="L77" s="250"/>
      <c r="M77" s="111"/>
      <c r="N77" s="111"/>
      <c r="O77" s="388"/>
      <c r="P77" s="111"/>
      <c r="Q77" s="111"/>
      <c r="R77" s="250"/>
      <c r="S77" s="111"/>
      <c r="T77" s="60"/>
      <c r="U77" s="61"/>
      <c r="V77" s="62"/>
      <c r="W77" s="354"/>
      <c r="X77" s="64"/>
      <c r="Y77" s="355"/>
      <c r="Z77" s="353"/>
    </row>
    <row r="78" spans="3:30" ht="12" customHeight="1" x14ac:dyDescent="0.2">
      <c r="C78" s="112" t="s">
        <v>57</v>
      </c>
      <c r="D78" s="35" t="s">
        <v>278</v>
      </c>
      <c r="E78" s="184"/>
      <c r="F78" s="184"/>
      <c r="G78" s="102" t="s">
        <v>243</v>
      </c>
      <c r="H78" s="67"/>
      <c r="I78" s="256">
        <v>0.5</v>
      </c>
      <c r="J78" s="67"/>
      <c r="K78" s="67"/>
      <c r="L78" s="256"/>
      <c r="M78" s="69"/>
      <c r="N78" s="69"/>
      <c r="O78" s="389"/>
      <c r="P78" s="69"/>
      <c r="Q78" s="69"/>
      <c r="R78" s="256"/>
      <c r="S78" s="69"/>
      <c r="T78" s="70" t="s">
        <v>390</v>
      </c>
      <c r="U78" s="71" t="s">
        <v>409</v>
      </c>
      <c r="V78" s="72">
        <f t="shared" si="14"/>
        <v>1</v>
      </c>
      <c r="W78" s="357">
        <f>MIN(I78:R78)</f>
        <v>0.5</v>
      </c>
      <c r="X78" s="74" t="s">
        <v>411</v>
      </c>
      <c r="Y78" s="358">
        <f t="shared" si="12"/>
        <v>0.5</v>
      </c>
      <c r="Z78" s="255">
        <f t="shared" si="13"/>
        <v>0.5</v>
      </c>
    </row>
    <row r="79" spans="3:30" ht="12" x14ac:dyDescent="0.2">
      <c r="C79" s="115"/>
      <c r="D79" s="46" t="s">
        <v>279</v>
      </c>
      <c r="E79" s="130"/>
      <c r="F79" s="130"/>
      <c r="G79" s="81" t="s">
        <v>243</v>
      </c>
      <c r="H79" s="76"/>
      <c r="I79" s="196"/>
      <c r="J79" s="76"/>
      <c r="K79" s="76"/>
      <c r="L79" s="196"/>
      <c r="M79" s="77"/>
      <c r="N79" s="77"/>
      <c r="O79" s="270"/>
      <c r="P79" s="77"/>
      <c r="Q79" s="77"/>
      <c r="R79" s="196"/>
      <c r="S79" s="77"/>
      <c r="T79" s="52"/>
      <c r="U79" s="53"/>
      <c r="V79" s="43"/>
      <c r="W79" s="41"/>
      <c r="X79" s="42"/>
      <c r="Y79" s="44"/>
      <c r="Z79" s="45"/>
    </row>
    <row r="80" spans="3:30" ht="12" x14ac:dyDescent="0.2">
      <c r="C80" s="115"/>
      <c r="D80" s="46" t="s">
        <v>280</v>
      </c>
      <c r="E80" s="130"/>
      <c r="F80" s="130"/>
      <c r="G80" s="81" t="s">
        <v>243</v>
      </c>
      <c r="H80" s="76"/>
      <c r="I80" s="154"/>
      <c r="J80" s="76"/>
      <c r="K80" s="76"/>
      <c r="L80" s="154"/>
      <c r="M80" s="77"/>
      <c r="N80" s="77"/>
      <c r="O80" s="270"/>
      <c r="P80" s="77"/>
      <c r="Q80" s="77"/>
      <c r="R80" s="154"/>
      <c r="S80" s="77"/>
      <c r="T80" s="52"/>
      <c r="U80" s="53"/>
      <c r="V80" s="43"/>
      <c r="W80" s="41"/>
      <c r="X80" s="42"/>
      <c r="Y80" s="44"/>
      <c r="Z80" s="45"/>
    </row>
    <row r="81" spans="3:30" ht="12" x14ac:dyDescent="0.2">
      <c r="C81" s="115"/>
      <c r="D81" s="119" t="s">
        <v>281</v>
      </c>
      <c r="E81" s="138"/>
      <c r="F81" s="138"/>
      <c r="G81" s="121" t="s">
        <v>243</v>
      </c>
      <c r="H81" s="122"/>
      <c r="I81" s="262"/>
      <c r="J81" s="122"/>
      <c r="K81" s="122"/>
      <c r="L81" s="262"/>
      <c r="M81" s="125"/>
      <c r="N81" s="125"/>
      <c r="O81" s="204"/>
      <c r="P81" s="125"/>
      <c r="Q81" s="125"/>
      <c r="R81" s="262"/>
      <c r="S81" s="125"/>
      <c r="T81" s="206"/>
      <c r="U81" s="207"/>
      <c r="V81" s="208"/>
      <c r="W81" s="126"/>
      <c r="X81" s="127"/>
      <c r="Y81" s="128"/>
      <c r="Z81" s="129"/>
    </row>
    <row r="82" spans="3:30" ht="12" x14ac:dyDescent="0.2">
      <c r="C82" s="115"/>
      <c r="D82" s="46" t="s">
        <v>282</v>
      </c>
      <c r="E82" s="130"/>
      <c r="F82" s="130"/>
      <c r="G82" s="81" t="s">
        <v>243</v>
      </c>
      <c r="H82" s="163"/>
      <c r="I82" s="265"/>
      <c r="J82" s="163"/>
      <c r="K82" s="163"/>
      <c r="L82" s="265"/>
      <c r="M82" s="168"/>
      <c r="N82" s="168"/>
      <c r="O82" s="265"/>
      <c r="P82" s="168"/>
      <c r="Q82" s="168"/>
      <c r="R82" s="265"/>
      <c r="S82" s="168"/>
      <c r="T82" s="133"/>
      <c r="U82" s="134"/>
      <c r="V82" s="135"/>
      <c r="W82" s="267"/>
      <c r="X82" s="268"/>
      <c r="Y82" s="269"/>
      <c r="Z82" s="240"/>
    </row>
    <row r="83" spans="3:30" ht="12" x14ac:dyDescent="0.2">
      <c r="C83" s="115"/>
      <c r="D83" s="46" t="s">
        <v>63</v>
      </c>
      <c r="E83" s="130"/>
      <c r="F83" s="130"/>
      <c r="G83" s="81" t="s">
        <v>243</v>
      </c>
      <c r="H83" s="76"/>
      <c r="I83" s="270"/>
      <c r="J83" s="76"/>
      <c r="K83" s="76"/>
      <c r="L83" s="270"/>
      <c r="M83" s="77"/>
      <c r="N83" s="77"/>
      <c r="O83" s="270"/>
      <c r="P83" s="77"/>
      <c r="Q83" s="77"/>
      <c r="R83" s="270"/>
      <c r="S83" s="77"/>
      <c r="T83" s="52"/>
      <c r="U83" s="53"/>
      <c r="V83" s="43"/>
      <c r="W83" s="41"/>
      <c r="X83" s="42"/>
      <c r="Y83" s="44"/>
      <c r="Z83" s="45"/>
    </row>
    <row r="84" spans="3:30" ht="12" x14ac:dyDescent="0.2">
      <c r="C84" s="115"/>
      <c r="D84" s="272" t="s">
        <v>64</v>
      </c>
      <c r="E84" s="130"/>
      <c r="F84" s="130"/>
      <c r="G84" s="81" t="s">
        <v>243</v>
      </c>
      <c r="H84" s="45"/>
      <c r="I84" s="244"/>
      <c r="J84" s="45"/>
      <c r="K84" s="45"/>
      <c r="L84" s="244"/>
      <c r="M84" s="77"/>
      <c r="N84" s="77"/>
      <c r="O84" s="270"/>
      <c r="P84" s="77"/>
      <c r="Q84" s="77"/>
      <c r="R84" s="244"/>
      <c r="S84" s="77"/>
      <c r="T84" s="41"/>
      <c r="U84" s="42"/>
      <c r="V84" s="43"/>
      <c r="W84" s="41"/>
      <c r="X84" s="42"/>
      <c r="Y84" s="44"/>
      <c r="Z84" s="45"/>
    </row>
    <row r="85" spans="3:30" ht="12" x14ac:dyDescent="0.2">
      <c r="C85" s="115"/>
      <c r="D85" s="273" t="s">
        <v>66</v>
      </c>
      <c r="E85" s="138"/>
      <c r="F85" s="138"/>
      <c r="G85" s="121" t="s">
        <v>243</v>
      </c>
      <c r="H85" s="129"/>
      <c r="I85" s="274">
        <v>0.81</v>
      </c>
      <c r="J85" s="129"/>
      <c r="K85" s="129"/>
      <c r="L85" s="274"/>
      <c r="M85" s="125"/>
      <c r="N85" s="125"/>
      <c r="O85" s="274"/>
      <c r="P85" s="125"/>
      <c r="Q85" s="125"/>
      <c r="R85" s="274"/>
      <c r="S85" s="125"/>
      <c r="T85" s="126" t="s">
        <v>390</v>
      </c>
      <c r="U85" s="127" t="s">
        <v>409</v>
      </c>
      <c r="V85" s="208">
        <f t="shared" si="14"/>
        <v>1</v>
      </c>
      <c r="W85" s="276">
        <f t="shared" ref="W85:W87" si="15">MIN(I85:R85)</f>
        <v>0.81</v>
      </c>
      <c r="X85" s="127" t="s">
        <v>411</v>
      </c>
      <c r="Y85" s="277">
        <f t="shared" ref="Y85:Y87" si="16">MAX(I85:R85)</f>
        <v>0.81</v>
      </c>
      <c r="Z85" s="274">
        <f t="shared" ref="Z85:Z87" si="17">AVERAGE(I85:R85)</f>
        <v>0.81</v>
      </c>
      <c r="AB85" s="349"/>
      <c r="AD85" s="201"/>
    </row>
    <row r="86" spans="3:30" ht="12" x14ac:dyDescent="0.2">
      <c r="C86" s="115"/>
      <c r="D86" s="272" t="s">
        <v>68</v>
      </c>
      <c r="E86" s="130"/>
      <c r="F86" s="130"/>
      <c r="G86" s="81" t="s">
        <v>243</v>
      </c>
      <c r="H86" s="45"/>
      <c r="I86" s="94">
        <v>2.9</v>
      </c>
      <c r="J86" s="45"/>
      <c r="K86" s="45"/>
      <c r="L86" s="94"/>
      <c r="M86" s="77"/>
      <c r="N86" s="77"/>
      <c r="O86" s="94"/>
      <c r="P86" s="77"/>
      <c r="Q86" s="77"/>
      <c r="R86" s="94"/>
      <c r="S86" s="77"/>
      <c r="T86" s="41" t="s">
        <v>390</v>
      </c>
      <c r="U86" s="42" t="s">
        <v>409</v>
      </c>
      <c r="V86" s="43">
        <f t="shared" si="14"/>
        <v>1</v>
      </c>
      <c r="W86" s="278">
        <f t="shared" si="15"/>
        <v>2.9</v>
      </c>
      <c r="X86" s="42" t="s">
        <v>411</v>
      </c>
      <c r="Y86" s="279">
        <f t="shared" si="16"/>
        <v>2.9</v>
      </c>
      <c r="Z86" s="94">
        <f t="shared" si="17"/>
        <v>2.9</v>
      </c>
      <c r="AC86" s="95"/>
    </row>
    <row r="87" spans="3:30" ht="12" x14ac:dyDescent="0.2">
      <c r="C87" s="115"/>
      <c r="D87" s="272" t="s">
        <v>69</v>
      </c>
      <c r="E87" s="130"/>
      <c r="F87" s="130"/>
      <c r="G87" s="81" t="s">
        <v>243</v>
      </c>
      <c r="H87" s="45"/>
      <c r="I87" s="244">
        <v>0.08</v>
      </c>
      <c r="J87" s="45"/>
      <c r="K87" s="45"/>
      <c r="L87" s="244"/>
      <c r="M87" s="77"/>
      <c r="N87" s="77"/>
      <c r="O87" s="270"/>
      <c r="P87" s="77"/>
      <c r="Q87" s="77"/>
      <c r="R87" s="244"/>
      <c r="S87" s="77"/>
      <c r="T87" s="41" t="s">
        <v>390</v>
      </c>
      <c r="U87" s="42" t="s">
        <v>409</v>
      </c>
      <c r="V87" s="43">
        <f t="shared" si="14"/>
        <v>1</v>
      </c>
      <c r="W87" s="280">
        <f t="shared" si="15"/>
        <v>0.08</v>
      </c>
      <c r="X87" s="42" t="s">
        <v>411</v>
      </c>
      <c r="Y87" s="281">
        <f t="shared" si="16"/>
        <v>0.08</v>
      </c>
      <c r="Z87" s="244">
        <f t="shared" si="17"/>
        <v>0.08</v>
      </c>
      <c r="AB87" s="349"/>
      <c r="AD87" s="390"/>
    </row>
    <row r="88" spans="3:30" ht="12" x14ac:dyDescent="0.2">
      <c r="C88" s="174"/>
      <c r="D88" s="272" t="s">
        <v>118</v>
      </c>
      <c r="E88" s="130"/>
      <c r="F88" s="130"/>
      <c r="G88" s="81" t="s">
        <v>243</v>
      </c>
      <c r="H88" s="45"/>
      <c r="I88" s="244"/>
      <c r="J88" s="45"/>
      <c r="K88" s="45"/>
      <c r="L88" s="244"/>
      <c r="M88" s="77"/>
      <c r="N88" s="77"/>
      <c r="O88" s="77"/>
      <c r="P88" s="77"/>
      <c r="Q88" s="77"/>
      <c r="R88" s="244"/>
      <c r="S88" s="77"/>
      <c r="T88" s="41"/>
      <c r="U88" s="42"/>
      <c r="V88" s="43"/>
      <c r="W88" s="41"/>
      <c r="X88" s="42"/>
      <c r="Y88" s="44"/>
      <c r="Z88" s="45"/>
    </row>
    <row r="89" spans="3:30" ht="12" x14ac:dyDescent="0.2">
      <c r="C89" s="112" t="s">
        <v>72</v>
      </c>
      <c r="D89" s="35" t="s">
        <v>322</v>
      </c>
      <c r="E89" s="184"/>
      <c r="F89" s="184"/>
      <c r="G89" s="102" t="s">
        <v>243</v>
      </c>
      <c r="H89" s="67"/>
      <c r="I89" s="67"/>
      <c r="J89" s="67"/>
      <c r="K89" s="67"/>
      <c r="L89" s="69"/>
      <c r="M89" s="69"/>
      <c r="N89" s="69"/>
      <c r="O89" s="69"/>
      <c r="P89" s="69"/>
      <c r="Q89" s="69"/>
      <c r="R89" s="69"/>
      <c r="S89" s="69"/>
      <c r="T89" s="70" t="s">
        <v>401</v>
      </c>
      <c r="U89" s="71" t="s">
        <v>401</v>
      </c>
      <c r="V89" s="72" t="s">
        <v>401</v>
      </c>
      <c r="W89" s="73"/>
      <c r="X89" s="74"/>
      <c r="Y89" s="75"/>
      <c r="Z89" s="68"/>
    </row>
    <row r="90" spans="3:30" ht="12" x14ac:dyDescent="0.2">
      <c r="C90" s="115"/>
      <c r="D90" s="46" t="s">
        <v>323</v>
      </c>
      <c r="E90" s="130"/>
      <c r="F90" s="130"/>
      <c r="G90" s="81" t="s">
        <v>243</v>
      </c>
      <c r="H90" s="76"/>
      <c r="I90" s="76"/>
      <c r="J90" s="76"/>
      <c r="K90" s="76"/>
      <c r="L90" s="77"/>
      <c r="M90" s="77"/>
      <c r="N90" s="77"/>
      <c r="O90" s="77"/>
      <c r="P90" s="77"/>
      <c r="Q90" s="77"/>
      <c r="R90" s="77"/>
      <c r="S90" s="77"/>
      <c r="T90" s="52" t="s">
        <v>401</v>
      </c>
      <c r="U90" s="53" t="s">
        <v>401</v>
      </c>
      <c r="V90" s="43" t="s">
        <v>401</v>
      </c>
      <c r="W90" s="41"/>
      <c r="X90" s="42"/>
      <c r="Y90" s="44"/>
      <c r="Z90" s="45"/>
    </row>
    <row r="91" spans="3:30" ht="12" x14ac:dyDescent="0.2">
      <c r="C91" s="115"/>
      <c r="D91" s="46" t="s">
        <v>324</v>
      </c>
      <c r="E91" s="130"/>
      <c r="F91" s="130"/>
      <c r="G91" s="81" t="s">
        <v>243</v>
      </c>
      <c r="H91" s="76"/>
      <c r="I91" s="76"/>
      <c r="J91" s="76"/>
      <c r="K91" s="76"/>
      <c r="L91" s="77"/>
      <c r="M91" s="77"/>
      <c r="N91" s="77"/>
      <c r="O91" s="77"/>
      <c r="P91" s="77"/>
      <c r="Q91" s="77"/>
      <c r="R91" s="77"/>
      <c r="S91" s="77"/>
      <c r="T91" s="52" t="s">
        <v>401</v>
      </c>
      <c r="U91" s="53" t="s">
        <v>401</v>
      </c>
      <c r="V91" s="43" t="s">
        <v>401</v>
      </c>
      <c r="W91" s="41"/>
      <c r="X91" s="42"/>
      <c r="Y91" s="44"/>
      <c r="Z91" s="45"/>
    </row>
    <row r="92" spans="3:30" ht="12" x14ac:dyDescent="0.2">
      <c r="C92" s="115"/>
      <c r="D92" s="46" t="s">
        <v>325</v>
      </c>
      <c r="E92" s="130"/>
      <c r="F92" s="130"/>
      <c r="G92" s="81" t="s">
        <v>243</v>
      </c>
      <c r="H92" s="76"/>
      <c r="I92" s="76"/>
      <c r="J92" s="76"/>
      <c r="K92" s="76"/>
      <c r="L92" s="77"/>
      <c r="M92" s="77"/>
      <c r="N92" s="77"/>
      <c r="O92" s="77"/>
      <c r="P92" s="77"/>
      <c r="Q92" s="77"/>
      <c r="R92" s="77"/>
      <c r="S92" s="77"/>
      <c r="T92" s="52" t="s">
        <v>401</v>
      </c>
      <c r="U92" s="53" t="s">
        <v>401</v>
      </c>
      <c r="V92" s="43" t="s">
        <v>401</v>
      </c>
      <c r="W92" s="41"/>
      <c r="X92" s="42"/>
      <c r="Y92" s="44"/>
      <c r="Z92" s="45"/>
    </row>
    <row r="93" spans="3:30" ht="10.5" customHeight="1" x14ac:dyDescent="0.2">
      <c r="C93" s="174"/>
      <c r="D93" s="54" t="s">
        <v>326</v>
      </c>
      <c r="E93" s="282"/>
      <c r="F93" s="282"/>
      <c r="G93" s="88" t="s">
        <v>243</v>
      </c>
      <c r="H93" s="108"/>
      <c r="I93" s="108"/>
      <c r="J93" s="108"/>
      <c r="K93" s="108"/>
      <c r="L93" s="111"/>
      <c r="M93" s="111"/>
      <c r="N93" s="111"/>
      <c r="O93" s="111"/>
      <c r="P93" s="111"/>
      <c r="Q93" s="111"/>
      <c r="R93" s="111"/>
      <c r="S93" s="111"/>
      <c r="T93" s="60" t="s">
        <v>401</v>
      </c>
      <c r="U93" s="61" t="s">
        <v>401</v>
      </c>
      <c r="V93" s="62" t="s">
        <v>401</v>
      </c>
      <c r="W93" s="63"/>
      <c r="X93" s="64"/>
      <c r="Y93" s="65"/>
      <c r="Z93" s="66"/>
    </row>
    <row r="94" spans="3:30" ht="10.5" customHeight="1" x14ac:dyDescent="0.2">
      <c r="C94" s="112" t="s">
        <v>78</v>
      </c>
      <c r="D94" s="35" t="s">
        <v>327</v>
      </c>
      <c r="E94" s="184"/>
      <c r="F94" s="184"/>
      <c r="G94" s="102" t="s">
        <v>243</v>
      </c>
      <c r="H94" s="67"/>
      <c r="I94" s="67"/>
      <c r="J94" s="67"/>
      <c r="K94" s="67"/>
      <c r="L94" s="283"/>
      <c r="M94" s="68"/>
      <c r="N94" s="68"/>
      <c r="O94" s="68"/>
      <c r="P94" s="69"/>
      <c r="Q94" s="69"/>
      <c r="R94" s="69"/>
      <c r="S94" s="69"/>
      <c r="T94" s="70"/>
      <c r="U94" s="71"/>
      <c r="V94" s="72"/>
      <c r="W94" s="73"/>
      <c r="X94" s="74"/>
      <c r="Y94" s="75"/>
      <c r="Z94" s="68"/>
    </row>
    <row r="95" spans="3:30" ht="12" x14ac:dyDescent="0.2">
      <c r="C95" s="115"/>
      <c r="D95" s="46" t="s">
        <v>328</v>
      </c>
      <c r="E95" s="130"/>
      <c r="F95" s="130"/>
      <c r="G95" s="81" t="s">
        <v>243</v>
      </c>
      <c r="H95" s="76"/>
      <c r="I95" s="76"/>
      <c r="J95" s="76"/>
      <c r="K95" s="76"/>
      <c r="L95" s="196"/>
      <c r="M95" s="45"/>
      <c r="N95" s="45"/>
      <c r="O95" s="45"/>
      <c r="P95" s="77"/>
      <c r="Q95" s="77"/>
      <c r="R95" s="77"/>
      <c r="S95" s="77"/>
      <c r="T95" s="52"/>
      <c r="U95" s="53"/>
      <c r="V95" s="43"/>
      <c r="W95" s="41"/>
      <c r="X95" s="42"/>
      <c r="Y95" s="44"/>
      <c r="Z95" s="45"/>
    </row>
    <row r="96" spans="3:30" ht="12" x14ac:dyDescent="0.2">
      <c r="C96" s="115"/>
      <c r="D96" s="46" t="s">
        <v>329</v>
      </c>
      <c r="E96" s="130"/>
      <c r="F96" s="130"/>
      <c r="G96" s="81" t="s">
        <v>243</v>
      </c>
      <c r="H96" s="76"/>
      <c r="I96" s="76"/>
      <c r="J96" s="76"/>
      <c r="K96" s="76"/>
      <c r="L96" s="196"/>
      <c r="M96" s="45"/>
      <c r="N96" s="45"/>
      <c r="O96" s="45"/>
      <c r="P96" s="77"/>
      <c r="Q96" s="77"/>
      <c r="R96" s="77"/>
      <c r="S96" s="77"/>
      <c r="T96" s="52"/>
      <c r="U96" s="53"/>
      <c r="V96" s="43"/>
      <c r="W96" s="41"/>
      <c r="X96" s="42"/>
      <c r="Y96" s="44"/>
      <c r="Z96" s="45"/>
    </row>
    <row r="97" spans="3:26" ht="12" x14ac:dyDescent="0.2">
      <c r="C97" s="115"/>
      <c r="D97" s="119" t="s">
        <v>330</v>
      </c>
      <c r="E97" s="138"/>
      <c r="F97" s="138"/>
      <c r="G97" s="121" t="s">
        <v>243</v>
      </c>
      <c r="H97" s="122"/>
      <c r="I97" s="122"/>
      <c r="J97" s="122"/>
      <c r="K97" s="122"/>
      <c r="L97" s="204"/>
      <c r="M97" s="129"/>
      <c r="N97" s="129"/>
      <c r="O97" s="129"/>
      <c r="P97" s="125"/>
      <c r="Q97" s="125"/>
      <c r="R97" s="125"/>
      <c r="S97" s="125"/>
      <c r="T97" s="206"/>
      <c r="U97" s="207"/>
      <c r="V97" s="208"/>
      <c r="W97" s="126"/>
      <c r="X97" s="127"/>
      <c r="Y97" s="128"/>
      <c r="Z97" s="129"/>
    </row>
    <row r="98" spans="3:26" ht="12" x14ac:dyDescent="0.2">
      <c r="C98" s="115"/>
      <c r="D98" s="46" t="s">
        <v>331</v>
      </c>
      <c r="E98" s="130"/>
      <c r="F98" s="130"/>
      <c r="G98" s="81" t="s">
        <v>243</v>
      </c>
      <c r="H98" s="76"/>
      <c r="I98" s="76"/>
      <c r="J98" s="76"/>
      <c r="K98" s="76"/>
      <c r="L98" s="213"/>
      <c r="M98" s="45"/>
      <c r="N98" s="45"/>
      <c r="O98" s="45"/>
      <c r="P98" s="77"/>
      <c r="Q98" s="77"/>
      <c r="R98" s="77"/>
      <c r="S98" s="77"/>
      <c r="T98" s="52"/>
      <c r="U98" s="53"/>
      <c r="V98" s="43"/>
      <c r="W98" s="41"/>
      <c r="X98" s="42"/>
      <c r="Y98" s="44"/>
      <c r="Z98" s="45"/>
    </row>
    <row r="99" spans="3:26" ht="12" x14ac:dyDescent="0.2">
      <c r="C99" s="115"/>
      <c r="D99" s="46" t="s">
        <v>332</v>
      </c>
      <c r="E99" s="130"/>
      <c r="F99" s="130"/>
      <c r="G99" s="81" t="s">
        <v>243</v>
      </c>
      <c r="H99" s="76"/>
      <c r="I99" s="76"/>
      <c r="J99" s="76"/>
      <c r="K99" s="76"/>
      <c r="L99" s="213"/>
      <c r="M99" s="45"/>
      <c r="N99" s="45"/>
      <c r="O99" s="45"/>
      <c r="P99" s="77"/>
      <c r="Q99" s="77"/>
      <c r="R99" s="77"/>
      <c r="S99" s="77"/>
      <c r="T99" s="52"/>
      <c r="U99" s="53"/>
      <c r="V99" s="43"/>
      <c r="W99" s="41"/>
      <c r="X99" s="42"/>
      <c r="Y99" s="44"/>
      <c r="Z99" s="45"/>
    </row>
    <row r="100" spans="3:26" ht="12" x14ac:dyDescent="0.2">
      <c r="C100" s="115"/>
      <c r="D100" s="46" t="s">
        <v>333</v>
      </c>
      <c r="E100" s="130"/>
      <c r="F100" s="130"/>
      <c r="G100" s="81" t="s">
        <v>243</v>
      </c>
      <c r="H100" s="76"/>
      <c r="I100" s="76"/>
      <c r="J100" s="76"/>
      <c r="K100" s="76"/>
      <c r="L100" s="213"/>
      <c r="M100" s="45"/>
      <c r="N100" s="45"/>
      <c r="O100" s="45"/>
      <c r="P100" s="77"/>
      <c r="Q100" s="77"/>
      <c r="R100" s="77"/>
      <c r="S100" s="77"/>
      <c r="T100" s="52"/>
      <c r="U100" s="53"/>
      <c r="V100" s="43"/>
      <c r="W100" s="41"/>
      <c r="X100" s="42"/>
      <c r="Y100" s="44"/>
      <c r="Z100" s="45"/>
    </row>
    <row r="101" spans="3:26" ht="12" x14ac:dyDescent="0.2">
      <c r="C101" s="115"/>
      <c r="D101" s="119" t="s">
        <v>334</v>
      </c>
      <c r="E101" s="138"/>
      <c r="F101" s="138"/>
      <c r="G101" s="121" t="s">
        <v>243</v>
      </c>
      <c r="H101" s="122"/>
      <c r="I101" s="122"/>
      <c r="J101" s="122"/>
      <c r="K101" s="122"/>
      <c r="L101" s="224"/>
      <c r="M101" s="129"/>
      <c r="N101" s="129"/>
      <c r="O101" s="129"/>
      <c r="P101" s="125"/>
      <c r="Q101" s="125"/>
      <c r="R101" s="125"/>
      <c r="S101" s="125"/>
      <c r="T101" s="206"/>
      <c r="U101" s="207"/>
      <c r="V101" s="208"/>
      <c r="W101" s="126"/>
      <c r="X101" s="127"/>
      <c r="Y101" s="128"/>
      <c r="Z101" s="129"/>
    </row>
    <row r="102" spans="3:26" ht="12" x14ac:dyDescent="0.2">
      <c r="C102" s="115"/>
      <c r="D102" s="46" t="s">
        <v>335</v>
      </c>
      <c r="E102" s="130"/>
      <c r="F102" s="130"/>
      <c r="G102" s="81" t="s">
        <v>243</v>
      </c>
      <c r="H102" s="76"/>
      <c r="I102" s="76"/>
      <c r="J102" s="76"/>
      <c r="K102" s="76"/>
      <c r="L102" s="196"/>
      <c r="M102" s="45"/>
      <c r="N102" s="45"/>
      <c r="O102" s="45"/>
      <c r="P102" s="77"/>
      <c r="Q102" s="77"/>
      <c r="R102" s="77"/>
      <c r="S102" s="77"/>
      <c r="T102" s="52"/>
      <c r="U102" s="53"/>
      <c r="V102" s="43"/>
      <c r="W102" s="41"/>
      <c r="X102" s="42"/>
      <c r="Y102" s="44"/>
      <c r="Z102" s="45"/>
    </row>
    <row r="103" spans="3:26" ht="12" x14ac:dyDescent="0.2">
      <c r="C103" s="115"/>
      <c r="D103" s="46" t="s">
        <v>336</v>
      </c>
      <c r="E103" s="130"/>
      <c r="F103" s="130"/>
      <c r="G103" s="81" t="s">
        <v>243</v>
      </c>
      <c r="H103" s="76"/>
      <c r="I103" s="76"/>
      <c r="J103" s="76"/>
      <c r="K103" s="76"/>
      <c r="L103" s="196"/>
      <c r="M103" s="45"/>
      <c r="N103" s="45"/>
      <c r="O103" s="45"/>
      <c r="P103" s="77"/>
      <c r="Q103" s="77"/>
      <c r="R103" s="77"/>
      <c r="S103" s="77"/>
      <c r="T103" s="52"/>
      <c r="U103" s="53"/>
      <c r="V103" s="43"/>
      <c r="W103" s="41"/>
      <c r="X103" s="42"/>
      <c r="Y103" s="44"/>
      <c r="Z103" s="45"/>
    </row>
    <row r="104" spans="3:26" ht="12" x14ac:dyDescent="0.2">
      <c r="C104" s="115"/>
      <c r="D104" s="46" t="s">
        <v>337</v>
      </c>
      <c r="E104" s="130"/>
      <c r="F104" s="130"/>
      <c r="G104" s="81" t="s">
        <v>243</v>
      </c>
      <c r="H104" s="76"/>
      <c r="I104" s="76"/>
      <c r="J104" s="76"/>
      <c r="K104" s="76"/>
      <c r="L104" s="213"/>
      <c r="M104" s="45"/>
      <c r="N104" s="45"/>
      <c r="O104" s="45"/>
      <c r="P104" s="77"/>
      <c r="Q104" s="77"/>
      <c r="R104" s="77"/>
      <c r="S104" s="77"/>
      <c r="T104" s="52"/>
      <c r="U104" s="53"/>
      <c r="V104" s="43"/>
      <c r="W104" s="41"/>
      <c r="X104" s="42"/>
      <c r="Y104" s="44"/>
      <c r="Z104" s="45"/>
    </row>
    <row r="105" spans="3:26" ht="12" x14ac:dyDescent="0.2">
      <c r="C105" s="115"/>
      <c r="D105" s="46" t="s">
        <v>338</v>
      </c>
      <c r="E105" s="47"/>
      <c r="F105" s="47"/>
      <c r="G105" s="121" t="s">
        <v>243</v>
      </c>
      <c r="H105" s="122"/>
      <c r="I105" s="122"/>
      <c r="J105" s="122"/>
      <c r="K105" s="122"/>
      <c r="L105" s="219"/>
      <c r="M105" s="129"/>
      <c r="N105" s="129"/>
      <c r="O105" s="129"/>
      <c r="P105" s="125"/>
      <c r="Q105" s="125"/>
      <c r="R105" s="125"/>
      <c r="S105" s="125"/>
      <c r="T105" s="206"/>
      <c r="U105" s="207"/>
      <c r="V105" s="208"/>
      <c r="W105" s="126"/>
      <c r="X105" s="127"/>
      <c r="Y105" s="128"/>
      <c r="Z105" s="129"/>
    </row>
    <row r="106" spans="3:26" ht="12" x14ac:dyDescent="0.2">
      <c r="C106" s="115"/>
      <c r="D106" s="160" t="s">
        <v>339</v>
      </c>
      <c r="E106" s="284"/>
      <c r="F106" s="284"/>
      <c r="G106" s="81" t="s">
        <v>243</v>
      </c>
      <c r="H106" s="76"/>
      <c r="I106" s="76"/>
      <c r="J106" s="76"/>
      <c r="K106" s="76"/>
      <c r="L106" s="213"/>
      <c r="M106" s="45"/>
      <c r="N106" s="45"/>
      <c r="O106" s="45"/>
      <c r="P106" s="77"/>
      <c r="Q106" s="77"/>
      <c r="R106" s="77"/>
      <c r="S106" s="77"/>
      <c r="T106" s="52"/>
      <c r="U106" s="53"/>
      <c r="V106" s="43"/>
      <c r="W106" s="41"/>
      <c r="X106" s="42"/>
      <c r="Y106" s="44"/>
      <c r="Z106" s="45"/>
    </row>
    <row r="107" spans="3:26" ht="12" x14ac:dyDescent="0.2">
      <c r="C107" s="115"/>
      <c r="D107" s="46" t="s">
        <v>340</v>
      </c>
      <c r="E107" s="130"/>
      <c r="F107" s="130"/>
      <c r="G107" s="81" t="s">
        <v>243</v>
      </c>
      <c r="H107" s="76"/>
      <c r="I107" s="76"/>
      <c r="J107" s="76"/>
      <c r="K107" s="76"/>
      <c r="L107" s="196"/>
      <c r="M107" s="45"/>
      <c r="N107" s="45"/>
      <c r="O107" s="45"/>
      <c r="P107" s="77"/>
      <c r="Q107" s="77"/>
      <c r="R107" s="77"/>
      <c r="S107" s="77"/>
      <c r="T107" s="52"/>
      <c r="U107" s="53"/>
      <c r="V107" s="43"/>
      <c r="W107" s="41"/>
      <c r="X107" s="42"/>
      <c r="Y107" s="44"/>
      <c r="Z107" s="45"/>
    </row>
    <row r="108" spans="3:26" ht="12" x14ac:dyDescent="0.2">
      <c r="C108" s="115"/>
      <c r="D108" s="46" t="s">
        <v>341</v>
      </c>
      <c r="E108" s="130"/>
      <c r="F108" s="130"/>
      <c r="G108" s="81" t="s">
        <v>243</v>
      </c>
      <c r="H108" s="76"/>
      <c r="I108" s="76"/>
      <c r="J108" s="76"/>
      <c r="K108" s="76"/>
      <c r="L108" s="213"/>
      <c r="M108" s="45"/>
      <c r="N108" s="45"/>
      <c r="O108" s="45"/>
      <c r="P108" s="77"/>
      <c r="Q108" s="77"/>
      <c r="R108" s="77"/>
      <c r="S108" s="77"/>
      <c r="T108" s="52"/>
      <c r="U108" s="53"/>
      <c r="V108" s="43"/>
      <c r="W108" s="41"/>
      <c r="X108" s="42"/>
      <c r="Y108" s="44"/>
      <c r="Z108" s="45"/>
    </row>
    <row r="109" spans="3:26" ht="12" x14ac:dyDescent="0.2">
      <c r="C109" s="115"/>
      <c r="D109" s="46" t="s">
        <v>342</v>
      </c>
      <c r="E109" s="130"/>
      <c r="F109" s="130"/>
      <c r="G109" s="121" t="s">
        <v>243</v>
      </c>
      <c r="H109" s="122"/>
      <c r="I109" s="122"/>
      <c r="J109" s="122"/>
      <c r="K109" s="122"/>
      <c r="L109" s="219"/>
      <c r="M109" s="129"/>
      <c r="N109" s="129"/>
      <c r="O109" s="129"/>
      <c r="P109" s="125"/>
      <c r="Q109" s="125"/>
      <c r="R109" s="125"/>
      <c r="S109" s="125"/>
      <c r="T109" s="206"/>
      <c r="U109" s="207"/>
      <c r="V109" s="208"/>
      <c r="W109" s="126"/>
      <c r="X109" s="127"/>
      <c r="Y109" s="128"/>
      <c r="Z109" s="129"/>
    </row>
    <row r="110" spans="3:26" ht="12" x14ac:dyDescent="0.2">
      <c r="C110" s="115"/>
      <c r="D110" s="160" t="s">
        <v>343</v>
      </c>
      <c r="E110" s="284"/>
      <c r="F110" s="284"/>
      <c r="G110" s="81" t="s">
        <v>243</v>
      </c>
      <c r="H110" s="76"/>
      <c r="I110" s="76"/>
      <c r="J110" s="76"/>
      <c r="K110" s="76"/>
      <c r="L110" s="270"/>
      <c r="M110" s="45"/>
      <c r="N110" s="45"/>
      <c r="O110" s="45"/>
      <c r="P110" s="77"/>
      <c r="Q110" s="77"/>
      <c r="R110" s="77"/>
      <c r="S110" s="77"/>
      <c r="T110" s="52"/>
      <c r="U110" s="53"/>
      <c r="V110" s="43"/>
      <c r="W110" s="41"/>
      <c r="X110" s="42"/>
      <c r="Y110" s="44"/>
      <c r="Z110" s="45"/>
    </row>
    <row r="111" spans="3:26" ht="12" x14ac:dyDescent="0.2">
      <c r="C111" s="115"/>
      <c r="D111" s="46" t="s">
        <v>344</v>
      </c>
      <c r="E111" s="130"/>
      <c r="F111" s="130"/>
      <c r="G111" s="81" t="s">
        <v>243</v>
      </c>
      <c r="H111" s="76"/>
      <c r="I111" s="76"/>
      <c r="J111" s="76"/>
      <c r="K111" s="76"/>
      <c r="L111" s="270"/>
      <c r="M111" s="45"/>
      <c r="N111" s="45"/>
      <c r="O111" s="45"/>
      <c r="P111" s="77"/>
      <c r="Q111" s="77"/>
      <c r="R111" s="77"/>
      <c r="S111" s="77"/>
      <c r="T111" s="52"/>
      <c r="U111" s="53"/>
      <c r="V111" s="43"/>
      <c r="W111" s="41"/>
      <c r="X111" s="42"/>
      <c r="Y111" s="44"/>
      <c r="Z111" s="45"/>
    </row>
    <row r="112" spans="3:26" ht="12" x14ac:dyDescent="0.2">
      <c r="C112" s="115"/>
      <c r="D112" s="46" t="s">
        <v>345</v>
      </c>
      <c r="E112" s="130"/>
      <c r="F112" s="130"/>
      <c r="G112" s="81" t="s">
        <v>243</v>
      </c>
      <c r="H112" s="76"/>
      <c r="I112" s="76"/>
      <c r="J112" s="76"/>
      <c r="K112" s="76"/>
      <c r="L112" s="196"/>
      <c r="M112" s="196"/>
      <c r="N112" s="196"/>
      <c r="O112" s="196"/>
      <c r="P112" s="77"/>
      <c r="Q112" s="77"/>
      <c r="R112" s="77"/>
      <c r="S112" s="77"/>
      <c r="T112" s="52"/>
      <c r="U112" s="53"/>
      <c r="V112" s="43"/>
      <c r="W112" s="41"/>
      <c r="X112" s="42"/>
      <c r="Y112" s="44"/>
      <c r="Z112" s="45"/>
    </row>
    <row r="113" spans="3:26" ht="12" x14ac:dyDescent="0.2">
      <c r="C113" s="115"/>
      <c r="D113" s="119" t="s">
        <v>346</v>
      </c>
      <c r="E113" s="138"/>
      <c r="F113" s="138"/>
      <c r="G113" s="121" t="s">
        <v>243</v>
      </c>
      <c r="H113" s="122"/>
      <c r="I113" s="122"/>
      <c r="J113" s="122"/>
      <c r="K113" s="122"/>
      <c r="L113" s="224"/>
      <c r="M113" s="391"/>
      <c r="N113" s="391"/>
      <c r="O113" s="391"/>
      <c r="P113" s="125"/>
      <c r="Q113" s="125"/>
      <c r="R113" s="125"/>
      <c r="S113" s="125"/>
      <c r="T113" s="206"/>
      <c r="U113" s="207"/>
      <c r="V113" s="208"/>
      <c r="W113" s="126"/>
      <c r="X113" s="127"/>
      <c r="Y113" s="128"/>
      <c r="Z113" s="129"/>
    </row>
    <row r="114" spans="3:26" ht="12" x14ac:dyDescent="0.2">
      <c r="C114" s="115"/>
      <c r="D114" s="46" t="s">
        <v>347</v>
      </c>
      <c r="E114" s="130"/>
      <c r="F114" s="130"/>
      <c r="G114" s="81" t="s">
        <v>243</v>
      </c>
      <c r="H114" s="76"/>
      <c r="I114" s="76"/>
      <c r="J114" s="76"/>
      <c r="K114" s="76"/>
      <c r="L114" s="196"/>
      <c r="M114" s="45"/>
      <c r="N114" s="45"/>
      <c r="O114" s="45"/>
      <c r="P114" s="77"/>
      <c r="Q114" s="77"/>
      <c r="R114" s="77"/>
      <c r="S114" s="77"/>
      <c r="T114" s="52"/>
      <c r="U114" s="53"/>
      <c r="V114" s="43"/>
      <c r="W114" s="41"/>
      <c r="X114" s="42"/>
      <c r="Y114" s="44"/>
      <c r="Z114" s="45"/>
    </row>
    <row r="115" spans="3:26" ht="12" x14ac:dyDescent="0.2">
      <c r="C115" s="115"/>
      <c r="D115" s="46" t="s">
        <v>348</v>
      </c>
      <c r="E115" s="47"/>
      <c r="F115" s="47"/>
      <c r="G115" s="81" t="s">
        <v>243</v>
      </c>
      <c r="H115" s="76"/>
      <c r="I115" s="76"/>
      <c r="J115" s="76"/>
      <c r="K115" s="76"/>
      <c r="L115" s="285"/>
      <c r="M115" s="285"/>
      <c r="N115" s="285"/>
      <c r="O115" s="285"/>
      <c r="P115" s="77"/>
      <c r="Q115" s="77"/>
      <c r="R115" s="77"/>
      <c r="S115" s="77"/>
      <c r="T115" s="52"/>
      <c r="U115" s="53"/>
      <c r="V115" s="43"/>
      <c r="W115" s="41"/>
      <c r="X115" s="42"/>
      <c r="Y115" s="44"/>
      <c r="Z115" s="45"/>
    </row>
    <row r="116" spans="3:26" ht="12" x14ac:dyDescent="0.2">
      <c r="C116" s="115"/>
      <c r="D116" s="46" t="s">
        <v>102</v>
      </c>
      <c r="E116" s="47"/>
      <c r="F116" s="47"/>
      <c r="G116" s="81" t="s">
        <v>243</v>
      </c>
      <c r="H116" s="76"/>
      <c r="I116" s="76"/>
      <c r="J116" s="76"/>
      <c r="K116" s="76"/>
      <c r="L116" s="213"/>
      <c r="M116" s="45"/>
      <c r="N116" s="45"/>
      <c r="O116" s="45"/>
      <c r="P116" s="77"/>
      <c r="Q116" s="77"/>
      <c r="R116" s="77"/>
      <c r="S116" s="77"/>
      <c r="T116" s="52"/>
      <c r="U116" s="53"/>
      <c r="V116" s="43"/>
      <c r="W116" s="41"/>
      <c r="X116" s="42"/>
      <c r="Y116" s="44"/>
      <c r="Z116" s="45"/>
    </row>
    <row r="117" spans="3:26" ht="12" x14ac:dyDescent="0.2">
      <c r="C117" s="115"/>
      <c r="D117" s="286" t="s">
        <v>349</v>
      </c>
      <c r="E117" s="287"/>
      <c r="F117" s="287"/>
      <c r="G117" s="121" t="s">
        <v>243</v>
      </c>
      <c r="H117" s="122"/>
      <c r="I117" s="122"/>
      <c r="J117" s="122"/>
      <c r="K117" s="122"/>
      <c r="L117" s="364"/>
      <c r="M117" s="129"/>
      <c r="N117" s="129"/>
      <c r="O117" s="129"/>
      <c r="P117" s="125"/>
      <c r="Q117" s="125"/>
      <c r="R117" s="125"/>
      <c r="S117" s="125"/>
      <c r="T117" s="206"/>
      <c r="U117" s="207"/>
      <c r="V117" s="208"/>
      <c r="W117" s="126"/>
      <c r="X117" s="127"/>
      <c r="Y117" s="128"/>
      <c r="Z117" s="129"/>
    </row>
    <row r="118" spans="3:26" ht="12" x14ac:dyDescent="0.2">
      <c r="C118" s="115"/>
      <c r="D118" s="46" t="s">
        <v>350</v>
      </c>
      <c r="E118" s="47"/>
      <c r="F118" s="47"/>
      <c r="G118" s="81" t="s">
        <v>243</v>
      </c>
      <c r="H118" s="76"/>
      <c r="I118" s="76"/>
      <c r="J118" s="76"/>
      <c r="K118" s="76"/>
      <c r="L118" s="270"/>
      <c r="M118" s="45"/>
      <c r="N118" s="45"/>
      <c r="O118" s="45"/>
      <c r="P118" s="77"/>
      <c r="Q118" s="77"/>
      <c r="R118" s="77"/>
      <c r="S118" s="77"/>
      <c r="T118" s="52"/>
      <c r="U118" s="53"/>
      <c r="V118" s="43"/>
      <c r="W118" s="41"/>
      <c r="X118" s="42"/>
      <c r="Y118" s="44"/>
      <c r="Z118" s="45"/>
    </row>
    <row r="119" spans="3:26" ht="12" x14ac:dyDescent="0.2">
      <c r="C119" s="115"/>
      <c r="D119" s="46" t="s">
        <v>351</v>
      </c>
      <c r="E119" s="130"/>
      <c r="F119" s="130"/>
      <c r="G119" s="81" t="s">
        <v>243</v>
      </c>
      <c r="H119" s="76"/>
      <c r="I119" s="76"/>
      <c r="J119" s="76"/>
      <c r="K119" s="76"/>
      <c r="L119" s="213"/>
      <c r="M119" s="213"/>
      <c r="N119" s="213"/>
      <c r="O119" s="213"/>
      <c r="P119" s="77"/>
      <c r="Q119" s="77"/>
      <c r="R119" s="77"/>
      <c r="S119" s="77"/>
      <c r="T119" s="52"/>
      <c r="U119" s="53"/>
      <c r="V119" s="43"/>
      <c r="W119" s="41"/>
      <c r="X119" s="42"/>
      <c r="Y119" s="44"/>
      <c r="Z119" s="45"/>
    </row>
    <row r="120" spans="3:26" ht="12" x14ac:dyDescent="0.2">
      <c r="C120" s="115"/>
      <c r="D120" s="46" t="s">
        <v>396</v>
      </c>
      <c r="E120" s="47"/>
      <c r="F120" s="47"/>
      <c r="G120" s="81" t="s">
        <v>21</v>
      </c>
      <c r="H120" s="76"/>
      <c r="I120" s="76"/>
      <c r="J120" s="76"/>
      <c r="K120" s="76"/>
      <c r="L120" s="288"/>
      <c r="M120" s="288"/>
      <c r="N120" s="288"/>
      <c r="O120" s="288"/>
      <c r="P120" s="77"/>
      <c r="Q120" s="77"/>
      <c r="R120" s="77"/>
      <c r="S120" s="77"/>
      <c r="T120" s="52"/>
      <c r="U120" s="53"/>
      <c r="V120" s="43"/>
      <c r="W120" s="41"/>
      <c r="X120" s="42"/>
      <c r="Y120" s="44"/>
      <c r="Z120" s="45"/>
    </row>
    <row r="121" spans="3:26" ht="12" x14ac:dyDescent="0.2">
      <c r="C121" s="115"/>
      <c r="D121" s="46" t="s">
        <v>397</v>
      </c>
      <c r="E121" s="47"/>
      <c r="F121" s="47"/>
      <c r="G121" s="81" t="s">
        <v>21</v>
      </c>
      <c r="H121" s="76"/>
      <c r="I121" s="76"/>
      <c r="J121" s="76"/>
      <c r="K121" s="76"/>
      <c r="L121" s="288"/>
      <c r="M121" s="288"/>
      <c r="N121" s="288"/>
      <c r="O121" s="288"/>
      <c r="P121" s="77"/>
      <c r="Q121" s="77"/>
      <c r="R121" s="77"/>
      <c r="S121" s="77"/>
      <c r="T121" s="41"/>
      <c r="U121" s="42"/>
      <c r="V121" s="43"/>
      <c r="W121" s="289"/>
      <c r="X121" s="290"/>
      <c r="Y121" s="291"/>
      <c r="Z121" s="77"/>
    </row>
    <row r="122" spans="3:26" ht="12" x14ac:dyDescent="0.2">
      <c r="C122" s="115"/>
      <c r="D122" s="46" t="s">
        <v>398</v>
      </c>
      <c r="E122" s="47"/>
      <c r="F122" s="47"/>
      <c r="G122" s="81" t="s">
        <v>21</v>
      </c>
      <c r="H122" s="76"/>
      <c r="I122" s="76"/>
      <c r="J122" s="76"/>
      <c r="K122" s="76"/>
      <c r="L122" s="288"/>
      <c r="M122" s="288"/>
      <c r="N122" s="288"/>
      <c r="O122" s="288"/>
      <c r="P122" s="77"/>
      <c r="Q122" s="77"/>
      <c r="R122" s="77"/>
      <c r="S122" s="77"/>
      <c r="T122" s="41"/>
      <c r="U122" s="42"/>
      <c r="V122" s="43"/>
      <c r="W122" s="289"/>
      <c r="X122" s="290"/>
      <c r="Y122" s="291"/>
      <c r="Z122" s="77"/>
    </row>
    <row r="123" spans="3:26" ht="12" x14ac:dyDescent="0.2">
      <c r="C123" s="115"/>
      <c r="D123" s="46" t="s">
        <v>399</v>
      </c>
      <c r="E123" s="47"/>
      <c r="F123" s="47"/>
      <c r="G123" s="81" t="s">
        <v>21</v>
      </c>
      <c r="H123" s="76"/>
      <c r="I123" s="76"/>
      <c r="J123" s="76"/>
      <c r="K123" s="76"/>
      <c r="L123" s="288"/>
      <c r="M123" s="288"/>
      <c r="N123" s="288"/>
      <c r="O123" s="288"/>
      <c r="P123" s="77"/>
      <c r="Q123" s="77"/>
      <c r="R123" s="77"/>
      <c r="S123" s="77"/>
      <c r="T123" s="41"/>
      <c r="U123" s="42"/>
      <c r="V123" s="43"/>
      <c r="W123" s="289"/>
      <c r="X123" s="290"/>
      <c r="Y123" s="291"/>
      <c r="Z123" s="77"/>
    </row>
    <row r="124" spans="3:26" ht="12" x14ac:dyDescent="0.2">
      <c r="C124" s="115"/>
      <c r="D124" s="46" t="s">
        <v>400</v>
      </c>
      <c r="E124" s="47"/>
      <c r="F124" s="47"/>
      <c r="G124" s="81" t="s">
        <v>21</v>
      </c>
      <c r="H124" s="76"/>
      <c r="I124" s="76"/>
      <c r="J124" s="76"/>
      <c r="K124" s="76"/>
      <c r="L124" s="288"/>
      <c r="M124" s="288"/>
      <c r="N124" s="288"/>
      <c r="O124" s="288"/>
      <c r="P124" s="77"/>
      <c r="Q124" s="77"/>
      <c r="R124" s="77"/>
      <c r="S124" s="77"/>
      <c r="T124" s="41"/>
      <c r="U124" s="42"/>
      <c r="V124" s="43"/>
      <c r="W124" s="289"/>
      <c r="X124" s="290"/>
      <c r="Y124" s="291"/>
      <c r="Z124" s="77"/>
    </row>
    <row r="125" spans="3:26" ht="12" x14ac:dyDescent="0.2">
      <c r="C125" s="115"/>
      <c r="D125" s="46" t="s">
        <v>124</v>
      </c>
      <c r="E125" s="47"/>
      <c r="F125" s="47"/>
      <c r="G125" s="81" t="s">
        <v>243</v>
      </c>
      <c r="H125" s="76"/>
      <c r="I125" s="76"/>
      <c r="J125" s="76"/>
      <c r="K125" s="76"/>
      <c r="L125" s="77"/>
      <c r="M125" s="77"/>
      <c r="N125" s="77"/>
      <c r="O125" s="77"/>
      <c r="P125" s="77"/>
      <c r="Q125" s="77"/>
      <c r="R125" s="77"/>
      <c r="S125" s="77"/>
      <c r="T125" s="289"/>
      <c r="U125" s="392"/>
      <c r="V125" s="292"/>
      <c r="W125" s="393"/>
      <c r="X125" s="392"/>
      <c r="Y125" s="394"/>
      <c r="Z125" s="395"/>
    </row>
    <row r="126" spans="3:26" ht="12" x14ac:dyDescent="0.2">
      <c r="C126" s="115"/>
      <c r="D126" s="46" t="s">
        <v>352</v>
      </c>
      <c r="E126" s="47"/>
      <c r="F126" s="47"/>
      <c r="G126" s="81" t="s">
        <v>243</v>
      </c>
      <c r="H126" s="76"/>
      <c r="I126" s="76"/>
      <c r="J126" s="76"/>
      <c r="K126" s="76"/>
      <c r="L126" s="77"/>
      <c r="M126" s="77"/>
      <c r="N126" s="77"/>
      <c r="O126" s="77"/>
      <c r="P126" s="77"/>
      <c r="Q126" s="77"/>
      <c r="R126" s="77"/>
      <c r="S126" s="77"/>
      <c r="T126" s="289"/>
      <c r="U126" s="392"/>
      <c r="V126" s="292"/>
      <c r="W126" s="393"/>
      <c r="X126" s="392"/>
      <c r="Y126" s="394"/>
      <c r="Z126" s="395"/>
    </row>
    <row r="127" spans="3:26" ht="12" x14ac:dyDescent="0.2">
      <c r="C127" s="174"/>
      <c r="D127" s="54" t="s">
        <v>122</v>
      </c>
      <c r="E127" s="282"/>
      <c r="F127" s="282"/>
      <c r="G127" s="88" t="s">
        <v>243</v>
      </c>
      <c r="H127" s="108"/>
      <c r="I127" s="108"/>
      <c r="J127" s="108"/>
      <c r="K127" s="108"/>
      <c r="L127" s="111"/>
      <c r="M127" s="111"/>
      <c r="N127" s="111"/>
      <c r="O127" s="111"/>
      <c r="P127" s="111"/>
      <c r="Q127" s="111"/>
      <c r="R127" s="111"/>
      <c r="S127" s="111"/>
      <c r="T127" s="293"/>
      <c r="U127" s="396"/>
      <c r="V127" s="295"/>
      <c r="W127" s="397"/>
      <c r="X127" s="396"/>
      <c r="Y127" s="398"/>
      <c r="Z127" s="399"/>
    </row>
    <row r="128" spans="3:26" ht="12" x14ac:dyDescent="0.2">
      <c r="C128" s="112" t="s">
        <v>107</v>
      </c>
      <c r="D128" s="297" t="s">
        <v>108</v>
      </c>
      <c r="E128" s="184"/>
      <c r="F128" s="184"/>
      <c r="G128" s="81" t="s">
        <v>243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1"/>
      <c r="U128" s="369"/>
      <c r="V128" s="43"/>
      <c r="W128" s="368"/>
      <c r="X128" s="369"/>
      <c r="Y128" s="370"/>
      <c r="Z128" s="371"/>
    </row>
    <row r="129" spans="3:26" ht="16.5" customHeight="1" x14ac:dyDescent="0.2">
      <c r="C129" s="115"/>
      <c r="D129" s="272" t="s">
        <v>110</v>
      </c>
      <c r="E129" s="130"/>
      <c r="F129" s="47" t="s">
        <v>111</v>
      </c>
      <c r="G129" s="48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1"/>
      <c r="U129" s="369"/>
      <c r="V129" s="43"/>
      <c r="W129" s="368"/>
      <c r="X129" s="369"/>
      <c r="Y129" s="370"/>
      <c r="Z129" s="371"/>
    </row>
    <row r="130" spans="3:26" ht="16.5" customHeight="1" x14ac:dyDescent="0.2">
      <c r="C130" s="115"/>
      <c r="D130" s="272" t="s">
        <v>143</v>
      </c>
      <c r="E130" s="130"/>
      <c r="F130" s="47" t="s">
        <v>111</v>
      </c>
      <c r="G130" s="48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1"/>
      <c r="U130" s="369"/>
      <c r="V130" s="43"/>
      <c r="W130" s="368"/>
      <c r="X130" s="369"/>
      <c r="Y130" s="370"/>
      <c r="Z130" s="371"/>
    </row>
    <row r="131" spans="3:26" ht="12" x14ac:dyDescent="0.2">
      <c r="C131" s="115"/>
      <c r="D131" s="272" t="s">
        <v>112</v>
      </c>
      <c r="E131" s="130"/>
      <c r="F131" s="130"/>
      <c r="G131" s="81" t="s">
        <v>243</v>
      </c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1"/>
      <c r="U131" s="369"/>
      <c r="V131" s="43"/>
      <c r="W131" s="368"/>
      <c r="X131" s="369"/>
      <c r="Y131" s="370"/>
      <c r="Z131" s="371"/>
    </row>
    <row r="132" spans="3:26" ht="12" x14ac:dyDescent="0.2">
      <c r="C132" s="115"/>
      <c r="D132" s="273" t="s">
        <v>113</v>
      </c>
      <c r="E132" s="138"/>
      <c r="F132" s="138"/>
      <c r="G132" s="121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6"/>
      <c r="U132" s="377"/>
      <c r="V132" s="208"/>
      <c r="W132" s="378"/>
      <c r="X132" s="377"/>
      <c r="Y132" s="379"/>
      <c r="Z132" s="380"/>
    </row>
    <row r="133" spans="3:26" ht="12" x14ac:dyDescent="0.2">
      <c r="C133" s="115"/>
      <c r="D133" s="272" t="s">
        <v>114</v>
      </c>
      <c r="E133" s="130"/>
      <c r="F133" s="130"/>
      <c r="G133" s="8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1"/>
      <c r="U133" s="369"/>
      <c r="V133" s="43"/>
      <c r="W133" s="368"/>
      <c r="X133" s="369"/>
      <c r="Y133" s="370"/>
      <c r="Z133" s="371"/>
    </row>
    <row r="134" spans="3:26" ht="12" x14ac:dyDescent="0.2">
      <c r="C134" s="115"/>
      <c r="D134" s="272"/>
      <c r="E134" s="130"/>
      <c r="F134" s="130"/>
      <c r="G134" s="81" t="s">
        <v>353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1"/>
      <c r="U134" s="369"/>
      <c r="V134" s="43"/>
      <c r="W134" s="368"/>
      <c r="X134" s="369"/>
      <c r="Y134" s="370"/>
      <c r="Z134" s="371"/>
    </row>
    <row r="135" spans="3:26" ht="12" x14ac:dyDescent="0.2">
      <c r="C135" s="115"/>
      <c r="D135" s="272"/>
      <c r="E135" s="130"/>
      <c r="F135" s="130"/>
      <c r="G135" s="8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1"/>
      <c r="U135" s="369"/>
      <c r="V135" s="43"/>
      <c r="W135" s="368"/>
      <c r="X135" s="369"/>
      <c r="Y135" s="370"/>
      <c r="Z135" s="371"/>
    </row>
    <row r="136" spans="3:26" ht="12" x14ac:dyDescent="0.2">
      <c r="C136" s="174"/>
      <c r="D136" s="298"/>
      <c r="E136" s="282"/>
      <c r="F136" s="282"/>
      <c r="G136" s="8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3"/>
      <c r="U136" s="374"/>
      <c r="V136" s="62"/>
      <c r="W136" s="373"/>
      <c r="X136" s="374"/>
      <c r="Y136" s="375"/>
      <c r="Z136" s="376"/>
    </row>
    <row r="137" spans="3:26" ht="12" customHeight="1" x14ac:dyDescent="0.2">
      <c r="D137" s="299" t="s">
        <v>392</v>
      </c>
      <c r="E137" s="300" t="s">
        <v>116</v>
      </c>
      <c r="G137" s="381"/>
      <c r="H137" s="53" t="s">
        <v>243</v>
      </c>
      <c r="X137" s="302"/>
      <c r="Y137" s="303"/>
      <c r="Z137" s="304"/>
    </row>
  </sheetData>
  <dataConsolidate/>
  <mergeCells count="128">
    <mergeCell ref="Y1:Z1"/>
    <mergeCell ref="N2:O2"/>
    <mergeCell ref="C21:F24"/>
    <mergeCell ref="C5:G8"/>
    <mergeCell ref="Y2:Z2"/>
    <mergeCell ref="P1:Q1"/>
    <mergeCell ref="C1:D1"/>
    <mergeCell ref="N1:O1"/>
    <mergeCell ref="E1:F1"/>
    <mergeCell ref="G1:J1"/>
    <mergeCell ref="K1:M1"/>
    <mergeCell ref="C13:F16"/>
    <mergeCell ref="C4:G4"/>
    <mergeCell ref="R2:X2"/>
    <mergeCell ref="R1:X1"/>
    <mergeCell ref="C29:F32"/>
    <mergeCell ref="C25:F28"/>
    <mergeCell ref="P2:Q2"/>
    <mergeCell ref="C2:D2"/>
    <mergeCell ref="E2:F2"/>
    <mergeCell ref="C9:G12"/>
    <mergeCell ref="G2:J2"/>
    <mergeCell ref="K2:M2"/>
    <mergeCell ref="D69:F69"/>
    <mergeCell ref="C17:F20"/>
    <mergeCell ref="D42:F42"/>
    <mergeCell ref="C33:F36"/>
    <mergeCell ref="F45:G45"/>
    <mergeCell ref="D47:F47"/>
    <mergeCell ref="D66:F66"/>
    <mergeCell ref="D67:F67"/>
    <mergeCell ref="C51:C77"/>
    <mergeCell ref="D51:F51"/>
    <mergeCell ref="D52:F52"/>
    <mergeCell ref="D53:F53"/>
    <mergeCell ref="D54:F54"/>
    <mergeCell ref="D74:F74"/>
    <mergeCell ref="D58:F58"/>
    <mergeCell ref="D55:F55"/>
    <mergeCell ref="C94:C127"/>
    <mergeCell ref="D94:F94"/>
    <mergeCell ref="D101:F101"/>
    <mergeCell ref="D95:F95"/>
    <mergeCell ref="D115:F115"/>
    <mergeCell ref="D114:F114"/>
    <mergeCell ref="D113:F113"/>
    <mergeCell ref="D105:F105"/>
    <mergeCell ref="D106:F106"/>
    <mergeCell ref="D100:F100"/>
    <mergeCell ref="D108:F108"/>
    <mergeCell ref="D112:F112"/>
    <mergeCell ref="D109:F109"/>
    <mergeCell ref="D110:F110"/>
    <mergeCell ref="D111:F111"/>
    <mergeCell ref="D107:F107"/>
    <mergeCell ref="D102:F102"/>
    <mergeCell ref="D124:F124"/>
    <mergeCell ref="D123:F123"/>
    <mergeCell ref="D120:F120"/>
    <mergeCell ref="D121:F121"/>
    <mergeCell ref="D122:F122"/>
    <mergeCell ref="C78:C88"/>
    <mergeCell ref="C89:C93"/>
    <mergeCell ref="D99:F99"/>
    <mergeCell ref="D37:F40"/>
    <mergeCell ref="D41:F41"/>
    <mergeCell ref="C37:C50"/>
    <mergeCell ref="D46:F46"/>
    <mergeCell ref="D61:F61"/>
    <mergeCell ref="D56:F56"/>
    <mergeCell ref="D71:F71"/>
    <mergeCell ref="D87:F87"/>
    <mergeCell ref="D48:F48"/>
    <mergeCell ref="D65:F65"/>
    <mergeCell ref="D50:F50"/>
    <mergeCell ref="D43:F43"/>
    <mergeCell ref="D44:F44"/>
    <mergeCell ref="D45:E45"/>
    <mergeCell ref="D49:F49"/>
    <mergeCell ref="D64:F64"/>
    <mergeCell ref="D68:F68"/>
    <mergeCell ref="D79:F79"/>
    <mergeCell ref="D80:F80"/>
    <mergeCell ref="D90:F90"/>
    <mergeCell ref="D92:F92"/>
    <mergeCell ref="D72:F72"/>
    <mergeCell ref="D73:F73"/>
    <mergeCell ref="D103:F103"/>
    <mergeCell ref="D104:F104"/>
    <mergeCell ref="D76:F76"/>
    <mergeCell ref="D96:F96"/>
    <mergeCell ref="D97:F97"/>
    <mergeCell ref="D93:F93"/>
    <mergeCell ref="D98:F98"/>
    <mergeCell ref="D81:F81"/>
    <mergeCell ref="D78:F78"/>
    <mergeCell ref="D88:F88"/>
    <mergeCell ref="D89:F89"/>
    <mergeCell ref="D82:F82"/>
    <mergeCell ref="D83:F83"/>
    <mergeCell ref="D84:F84"/>
    <mergeCell ref="D85:F85"/>
    <mergeCell ref="D91:F91"/>
    <mergeCell ref="D77:F77"/>
    <mergeCell ref="D63:F63"/>
    <mergeCell ref="D60:F60"/>
    <mergeCell ref="D57:F57"/>
    <mergeCell ref="D62:F62"/>
    <mergeCell ref="D59:F59"/>
    <mergeCell ref="D75:F75"/>
    <mergeCell ref="D70:F70"/>
    <mergeCell ref="C128:C136"/>
    <mergeCell ref="D128:F128"/>
    <mergeCell ref="D129:E129"/>
    <mergeCell ref="F129:G129"/>
    <mergeCell ref="D130:E130"/>
    <mergeCell ref="F130:G130"/>
    <mergeCell ref="D133:F136"/>
    <mergeCell ref="D132:F132"/>
    <mergeCell ref="D131:F131"/>
    <mergeCell ref="D116:F116"/>
    <mergeCell ref="D127:F127"/>
    <mergeCell ref="D119:F119"/>
    <mergeCell ref="D126:F126"/>
    <mergeCell ref="D125:F125"/>
    <mergeCell ref="D118:F118"/>
    <mergeCell ref="D117:F117"/>
    <mergeCell ref="D86:F86"/>
  </mergeCells>
  <phoneticPr fontId="5"/>
  <printOptions horizontalCentered="1"/>
  <pageMargins left="0.39370078740157483" right="0.39370078740157483" top="0.39370078740157483" bottom="0.39370078740157483" header="0.27559055118110237" footer="0.51181102362204722"/>
  <pageSetup paperSize="8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D137"/>
  <sheetViews>
    <sheetView topLeftCell="C1" zoomScale="80" zoomScaleNormal="80" workbookViewId="0">
      <pane xSplit="5" ySplit="4" topLeftCell="H5" activePane="bottomRight" state="frozen"/>
      <selection activeCell="I25" sqref="I25:I36"/>
      <selection pane="topRight" activeCell="I25" sqref="I25:I36"/>
      <selection pane="bottomLeft" activeCell="I25" sqref="I25:I36"/>
      <selection pane="bottomRight" activeCell="C1" sqref="C1:D1"/>
    </sheetView>
  </sheetViews>
  <sheetFormatPr defaultColWidth="9" defaultRowHeight="9.6" x14ac:dyDescent="0.2"/>
  <cols>
    <col min="1" max="1" width="5.21875" style="2" customWidth="1"/>
    <col min="2" max="2" width="3" style="2" customWidth="1"/>
    <col min="3" max="3" width="2.6640625" style="2" customWidth="1"/>
    <col min="4" max="4" width="9.21875" style="2" customWidth="1"/>
    <col min="5" max="5" width="8.6640625" style="2" customWidth="1"/>
    <col min="6" max="6" width="4.21875" style="2" customWidth="1"/>
    <col min="7" max="7" width="5.88671875" style="2" customWidth="1"/>
    <col min="8" max="19" width="8.109375" style="2" customWidth="1"/>
    <col min="20" max="20" width="3.21875" style="2" customWidth="1"/>
    <col min="21" max="21" width="1.44140625" style="2" customWidth="1"/>
    <col min="22" max="22" width="3.21875" style="20" customWidth="1"/>
    <col min="23" max="23" width="6.21875" style="1" customWidth="1"/>
    <col min="24" max="24" width="2.33203125" style="1" customWidth="1"/>
    <col min="25" max="26" width="6.21875" style="1" customWidth="1"/>
    <col min="27" max="29" width="9" style="2" customWidth="1"/>
    <col min="30" max="16384" width="9" style="2"/>
  </cols>
  <sheetData>
    <row r="1" spans="1:30" ht="16.5" customHeight="1" x14ac:dyDescent="0.2">
      <c r="A1" s="1"/>
      <c r="C1" s="3" t="s">
        <v>0</v>
      </c>
      <c r="D1" s="3"/>
      <c r="E1" s="3" t="s">
        <v>1</v>
      </c>
      <c r="F1" s="3"/>
      <c r="G1" s="3" t="s">
        <v>2</v>
      </c>
      <c r="H1" s="3"/>
      <c r="I1" s="3"/>
      <c r="J1" s="3"/>
      <c r="K1" s="4" t="s">
        <v>3</v>
      </c>
      <c r="L1" s="5"/>
      <c r="M1" s="6"/>
      <c r="N1" s="7" t="s">
        <v>4</v>
      </c>
      <c r="O1" s="3"/>
      <c r="P1" s="8" t="s">
        <v>125</v>
      </c>
      <c r="Q1" s="9"/>
      <c r="R1" s="10" t="s">
        <v>5</v>
      </c>
      <c r="S1" s="3"/>
      <c r="T1" s="3"/>
      <c r="U1" s="3"/>
      <c r="V1" s="3"/>
      <c r="W1" s="3"/>
      <c r="X1" s="3"/>
      <c r="Y1" s="11" t="s">
        <v>6</v>
      </c>
      <c r="Z1" s="11"/>
    </row>
    <row r="2" spans="1:30" ht="23.25" customHeight="1" x14ac:dyDescent="0.2">
      <c r="C2" s="13" t="s">
        <v>138</v>
      </c>
      <c r="D2" s="13"/>
      <c r="E2" s="14">
        <v>51001</v>
      </c>
      <c r="F2" s="14"/>
      <c r="G2" s="14" t="s">
        <v>137</v>
      </c>
      <c r="H2" s="14"/>
      <c r="I2" s="14"/>
      <c r="J2" s="14"/>
      <c r="K2" s="15" t="s">
        <v>146</v>
      </c>
      <c r="L2" s="16"/>
      <c r="M2" s="17"/>
      <c r="N2" s="18" t="s">
        <v>391</v>
      </c>
      <c r="O2" s="14"/>
      <c r="P2" s="8" t="s">
        <v>413</v>
      </c>
      <c r="Q2" s="9"/>
      <c r="R2" s="18" t="s">
        <v>132</v>
      </c>
      <c r="S2" s="14"/>
      <c r="T2" s="14"/>
      <c r="U2" s="14"/>
      <c r="V2" s="14"/>
      <c r="W2" s="14"/>
      <c r="X2" s="14"/>
      <c r="Y2" s="13" t="s">
        <v>127</v>
      </c>
      <c r="Z2" s="13"/>
    </row>
    <row r="3" spans="1:30" ht="2.25" customHeight="1" x14ac:dyDescent="0.2"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0" ht="14.25" customHeight="1" x14ac:dyDescent="0.2">
      <c r="A4" s="21"/>
      <c r="C4" s="22" t="s">
        <v>147</v>
      </c>
      <c r="D4" s="23"/>
      <c r="E4" s="23"/>
      <c r="F4" s="23"/>
      <c r="G4" s="24"/>
      <c r="H4" s="67"/>
      <c r="I4" s="26">
        <v>45792</v>
      </c>
      <c r="J4" s="26"/>
      <c r="K4" s="27"/>
      <c r="L4" s="27"/>
      <c r="M4" s="28"/>
      <c r="N4" s="28"/>
      <c r="O4" s="27"/>
      <c r="P4" s="28"/>
      <c r="Q4" s="27"/>
      <c r="R4" s="27"/>
      <c r="S4" s="400"/>
      <c r="T4" s="29" t="s">
        <v>402</v>
      </c>
      <c r="U4" s="30" t="s">
        <v>403</v>
      </c>
      <c r="V4" s="31" t="s">
        <v>414</v>
      </c>
      <c r="W4" s="32" t="s">
        <v>405</v>
      </c>
      <c r="X4" s="33" t="s">
        <v>406</v>
      </c>
      <c r="Y4" s="34" t="s">
        <v>407</v>
      </c>
      <c r="Z4" s="34" t="s">
        <v>408</v>
      </c>
    </row>
    <row r="5" spans="1:30" ht="14.25" customHeight="1" x14ac:dyDescent="0.2">
      <c r="C5" s="35" t="s">
        <v>148</v>
      </c>
      <c r="D5" s="36"/>
      <c r="E5" s="36"/>
      <c r="F5" s="36"/>
      <c r="G5" s="37"/>
      <c r="H5" s="38"/>
      <c r="I5" s="38">
        <v>0.48958333333333331</v>
      </c>
      <c r="J5" s="38"/>
      <c r="K5" s="39"/>
      <c r="L5" s="39"/>
      <c r="M5" s="40"/>
      <c r="N5" s="40"/>
      <c r="O5" s="39"/>
      <c r="P5" s="40"/>
      <c r="Q5" s="39"/>
      <c r="R5" s="39"/>
      <c r="S5" s="40"/>
      <c r="T5" s="41"/>
      <c r="U5" s="42"/>
      <c r="V5" s="43"/>
      <c r="W5" s="41"/>
      <c r="X5" s="42"/>
      <c r="Y5" s="44"/>
      <c r="Z5" s="45"/>
    </row>
    <row r="6" spans="1:30" ht="12" x14ac:dyDescent="0.2">
      <c r="C6" s="46"/>
      <c r="D6" s="47"/>
      <c r="E6" s="47"/>
      <c r="F6" s="47"/>
      <c r="G6" s="48"/>
      <c r="H6" s="49"/>
      <c r="I6" s="49">
        <v>0.73958333333333337</v>
      </c>
      <c r="J6" s="49"/>
      <c r="K6" s="50"/>
      <c r="L6" s="50"/>
      <c r="M6" s="51"/>
      <c r="N6" s="51"/>
      <c r="O6" s="50"/>
      <c r="P6" s="51"/>
      <c r="Q6" s="50"/>
      <c r="R6" s="50"/>
      <c r="S6" s="51"/>
      <c r="T6" s="52"/>
      <c r="U6" s="53"/>
      <c r="V6" s="43"/>
      <c r="W6" s="41"/>
      <c r="X6" s="42"/>
      <c r="Y6" s="44"/>
      <c r="Z6" s="45"/>
    </row>
    <row r="7" spans="1:30" ht="12" x14ac:dyDescent="0.2">
      <c r="C7" s="46"/>
      <c r="D7" s="47"/>
      <c r="E7" s="47"/>
      <c r="F7" s="47"/>
      <c r="G7" s="48"/>
      <c r="H7" s="49"/>
      <c r="I7" s="49">
        <v>0.98958333333333337</v>
      </c>
      <c r="J7" s="49"/>
      <c r="K7" s="50"/>
      <c r="L7" s="50"/>
      <c r="M7" s="51"/>
      <c r="N7" s="51"/>
      <c r="O7" s="50"/>
      <c r="P7" s="51"/>
      <c r="Q7" s="50"/>
      <c r="R7" s="50"/>
      <c r="S7" s="51"/>
      <c r="T7" s="52"/>
      <c r="U7" s="53"/>
      <c r="V7" s="43"/>
      <c r="W7" s="41"/>
      <c r="X7" s="42"/>
      <c r="Y7" s="44"/>
      <c r="Z7" s="45"/>
    </row>
    <row r="8" spans="1:30" ht="12" x14ac:dyDescent="0.2">
      <c r="C8" s="54"/>
      <c r="D8" s="55"/>
      <c r="E8" s="55"/>
      <c r="F8" s="55"/>
      <c r="G8" s="56"/>
      <c r="H8" s="49"/>
      <c r="I8" s="57">
        <v>0.23958333333333334</v>
      </c>
      <c r="J8" s="57"/>
      <c r="K8" s="58"/>
      <c r="L8" s="58"/>
      <c r="M8" s="59"/>
      <c r="N8" s="59"/>
      <c r="O8" s="58"/>
      <c r="P8" s="59"/>
      <c r="Q8" s="58"/>
      <c r="R8" s="58"/>
      <c r="S8" s="59"/>
      <c r="T8" s="60"/>
      <c r="U8" s="61"/>
      <c r="V8" s="62"/>
      <c r="W8" s="63"/>
      <c r="X8" s="64"/>
      <c r="Y8" s="65"/>
      <c r="Z8" s="66"/>
    </row>
    <row r="9" spans="1:30" ht="13.5" customHeight="1" x14ac:dyDescent="0.2">
      <c r="C9" s="35" t="s">
        <v>149</v>
      </c>
      <c r="D9" s="36"/>
      <c r="E9" s="36"/>
      <c r="F9" s="36"/>
      <c r="G9" s="37"/>
      <c r="H9" s="67"/>
      <c r="I9" s="67" t="s">
        <v>420</v>
      </c>
      <c r="J9" s="67"/>
      <c r="K9" s="68"/>
      <c r="L9" s="68"/>
      <c r="M9" s="69"/>
      <c r="N9" s="69"/>
      <c r="O9" s="68"/>
      <c r="P9" s="69"/>
      <c r="Q9" s="68"/>
      <c r="R9" s="68"/>
      <c r="S9" s="69"/>
      <c r="T9" s="70"/>
      <c r="U9" s="71"/>
      <c r="V9" s="72"/>
      <c r="W9" s="73"/>
      <c r="X9" s="74"/>
      <c r="Y9" s="75"/>
      <c r="Z9" s="68"/>
    </row>
    <row r="10" spans="1:30" ht="12" x14ac:dyDescent="0.2">
      <c r="C10" s="46"/>
      <c r="D10" s="47"/>
      <c r="E10" s="47"/>
      <c r="F10" s="47"/>
      <c r="G10" s="48"/>
      <c r="H10" s="76"/>
      <c r="I10" s="76" t="s">
        <v>416</v>
      </c>
      <c r="J10" s="76"/>
      <c r="K10" s="45"/>
      <c r="L10" s="45"/>
      <c r="M10" s="77"/>
      <c r="N10" s="77"/>
      <c r="O10" s="45"/>
      <c r="P10" s="77"/>
      <c r="Q10" s="45"/>
      <c r="R10" s="45"/>
      <c r="S10" s="77"/>
      <c r="T10" s="52"/>
      <c r="U10" s="53"/>
      <c r="V10" s="43"/>
      <c r="W10" s="41"/>
      <c r="X10" s="42"/>
      <c r="Y10" s="44"/>
      <c r="Z10" s="45"/>
    </row>
    <row r="11" spans="1:30" ht="12" x14ac:dyDescent="0.2">
      <c r="C11" s="46"/>
      <c r="D11" s="47"/>
      <c r="E11" s="47"/>
      <c r="F11" s="47"/>
      <c r="G11" s="48"/>
      <c r="H11" s="76"/>
      <c r="I11" s="76" t="s">
        <v>416</v>
      </c>
      <c r="J11" s="76"/>
      <c r="K11" s="45"/>
      <c r="L11" s="45"/>
      <c r="M11" s="77"/>
      <c r="N11" s="77"/>
      <c r="O11" s="45"/>
      <c r="P11" s="77"/>
      <c r="Q11" s="45"/>
      <c r="R11" s="45"/>
      <c r="S11" s="77"/>
      <c r="T11" s="52"/>
      <c r="U11" s="53"/>
      <c r="V11" s="43"/>
      <c r="W11" s="41"/>
      <c r="X11" s="42"/>
      <c r="Y11" s="44"/>
      <c r="Z11" s="45"/>
    </row>
    <row r="12" spans="1:30" ht="12" x14ac:dyDescent="0.2">
      <c r="C12" s="54"/>
      <c r="D12" s="55"/>
      <c r="E12" s="55"/>
      <c r="F12" s="55"/>
      <c r="G12" s="56"/>
      <c r="H12" s="76"/>
      <c r="I12" s="76" t="s">
        <v>416</v>
      </c>
      <c r="J12" s="76"/>
      <c r="K12" s="45"/>
      <c r="L12" s="45"/>
      <c r="M12" s="77"/>
      <c r="N12" s="77"/>
      <c r="O12" s="45"/>
      <c r="P12" s="77"/>
      <c r="Q12" s="45"/>
      <c r="R12" s="45"/>
      <c r="S12" s="77"/>
      <c r="T12" s="60"/>
      <c r="U12" s="61"/>
      <c r="V12" s="62"/>
      <c r="W12" s="63"/>
      <c r="X12" s="64"/>
      <c r="Y12" s="65"/>
      <c r="Z12" s="66"/>
    </row>
    <row r="13" spans="1:30" ht="13.5" customHeight="1" x14ac:dyDescent="0.2">
      <c r="C13" s="35" t="s">
        <v>150</v>
      </c>
      <c r="D13" s="36"/>
      <c r="E13" s="36"/>
      <c r="F13" s="36"/>
      <c r="H13" s="67"/>
      <c r="I13" s="78">
        <v>29</v>
      </c>
      <c r="J13" s="78"/>
      <c r="K13" s="79"/>
      <c r="L13" s="79"/>
      <c r="M13" s="80"/>
      <c r="N13" s="80"/>
      <c r="O13" s="79"/>
      <c r="P13" s="80"/>
      <c r="Q13" s="79"/>
      <c r="R13" s="79"/>
      <c r="S13" s="69"/>
      <c r="T13" s="70"/>
      <c r="U13" s="71"/>
      <c r="V13" s="72"/>
      <c r="W13" s="73"/>
      <c r="X13" s="74"/>
      <c r="Y13" s="75"/>
      <c r="Z13" s="68"/>
    </row>
    <row r="14" spans="1:30" ht="12" x14ac:dyDescent="0.2">
      <c r="C14" s="46"/>
      <c r="D14" s="47"/>
      <c r="E14" s="47"/>
      <c r="F14" s="47"/>
      <c r="G14" s="81" t="s">
        <v>151</v>
      </c>
      <c r="H14" s="76"/>
      <c r="I14" s="82">
        <v>24.8</v>
      </c>
      <c r="J14" s="82"/>
      <c r="K14" s="83"/>
      <c r="L14" s="83"/>
      <c r="M14" s="84"/>
      <c r="N14" s="84"/>
      <c r="O14" s="83"/>
      <c r="P14" s="84"/>
      <c r="Q14" s="83"/>
      <c r="R14" s="83"/>
      <c r="S14" s="77"/>
      <c r="T14" s="401" t="s">
        <v>390</v>
      </c>
      <c r="U14" s="53" t="s">
        <v>410</v>
      </c>
      <c r="V14" s="43">
        <f>COUNT(I13:R16)</f>
        <v>4</v>
      </c>
      <c r="W14" s="85">
        <f>MIN(I13:R16)</f>
        <v>19</v>
      </c>
      <c r="X14" s="42" t="s">
        <v>411</v>
      </c>
      <c r="Y14" s="86">
        <f>MAX(I13:R16)</f>
        <v>29</v>
      </c>
      <c r="Z14" s="83">
        <f>AVERAGE(I13:R16)</f>
        <v>23.45</v>
      </c>
      <c r="AD14" s="384"/>
    </row>
    <row r="15" spans="1:30" ht="12" x14ac:dyDescent="0.2">
      <c r="C15" s="46"/>
      <c r="D15" s="47"/>
      <c r="E15" s="47"/>
      <c r="F15" s="47"/>
      <c r="G15" s="81"/>
      <c r="H15" s="76"/>
      <c r="I15" s="82">
        <v>21</v>
      </c>
      <c r="J15" s="82"/>
      <c r="K15" s="83"/>
      <c r="L15" s="83"/>
      <c r="M15" s="84"/>
      <c r="N15" s="84"/>
      <c r="O15" s="83"/>
      <c r="P15" s="84"/>
      <c r="Q15" s="83"/>
      <c r="R15" s="83"/>
      <c r="S15" s="77"/>
      <c r="T15" s="52"/>
      <c r="U15" s="53"/>
      <c r="V15" s="43"/>
      <c r="W15" s="41"/>
      <c r="X15" s="42"/>
      <c r="Y15" s="44"/>
      <c r="Z15" s="45"/>
      <c r="AD15" s="384"/>
    </row>
    <row r="16" spans="1:30" ht="12" x14ac:dyDescent="0.2">
      <c r="C16" s="54"/>
      <c r="D16" s="55"/>
      <c r="E16" s="55"/>
      <c r="F16" s="55"/>
      <c r="G16" s="88"/>
      <c r="H16" s="76"/>
      <c r="I16" s="82">
        <v>19</v>
      </c>
      <c r="J16" s="82"/>
      <c r="K16" s="83"/>
      <c r="L16" s="83"/>
      <c r="M16" s="84"/>
      <c r="N16" s="84"/>
      <c r="O16" s="83"/>
      <c r="P16" s="84"/>
      <c r="Q16" s="83"/>
      <c r="R16" s="83"/>
      <c r="S16" s="77"/>
      <c r="T16" s="60"/>
      <c r="U16" s="61"/>
      <c r="V16" s="62"/>
      <c r="W16" s="63"/>
      <c r="X16" s="64"/>
      <c r="Y16" s="65"/>
      <c r="Z16" s="66"/>
      <c r="AD16" s="384"/>
    </row>
    <row r="17" spans="3:30" ht="13.5" customHeight="1" x14ac:dyDescent="0.2">
      <c r="C17" s="35" t="s">
        <v>152</v>
      </c>
      <c r="D17" s="36"/>
      <c r="E17" s="36"/>
      <c r="F17" s="36"/>
      <c r="H17" s="67"/>
      <c r="I17" s="78">
        <v>23.5</v>
      </c>
      <c r="J17" s="89"/>
      <c r="K17" s="79"/>
      <c r="L17" s="79"/>
      <c r="M17" s="90"/>
      <c r="N17" s="90"/>
      <c r="O17" s="79"/>
      <c r="P17" s="90"/>
      <c r="Q17" s="79"/>
      <c r="R17" s="79"/>
      <c r="S17" s="69"/>
      <c r="T17" s="70"/>
      <c r="U17" s="71"/>
      <c r="V17" s="72"/>
      <c r="W17" s="73"/>
      <c r="X17" s="42"/>
      <c r="Y17" s="75"/>
      <c r="Z17" s="68"/>
      <c r="AD17" s="384"/>
    </row>
    <row r="18" spans="3:30" ht="12" x14ac:dyDescent="0.2">
      <c r="C18" s="46"/>
      <c r="D18" s="47"/>
      <c r="E18" s="47"/>
      <c r="F18" s="47"/>
      <c r="G18" s="81" t="s">
        <v>151</v>
      </c>
      <c r="H18" s="76"/>
      <c r="I18" s="82">
        <v>23.5</v>
      </c>
      <c r="J18" s="91"/>
      <c r="K18" s="83"/>
      <c r="L18" s="83"/>
      <c r="M18" s="92"/>
      <c r="N18" s="92"/>
      <c r="O18" s="83"/>
      <c r="P18" s="92"/>
      <c r="Q18" s="83"/>
      <c r="R18" s="83"/>
      <c r="S18" s="77"/>
      <c r="T18" s="401" t="s">
        <v>390</v>
      </c>
      <c r="U18" s="53" t="s">
        <v>410</v>
      </c>
      <c r="V18" s="43">
        <f>COUNT(I17:R20)</f>
        <v>4</v>
      </c>
      <c r="W18" s="93">
        <f>MIN(I17:R20)</f>
        <v>22</v>
      </c>
      <c r="X18" s="42" t="s">
        <v>411</v>
      </c>
      <c r="Y18" s="86">
        <f>MAX(I17:R20)</f>
        <v>23.5</v>
      </c>
      <c r="Z18" s="94">
        <f>AVERAGE(I17:R20)</f>
        <v>22.8</v>
      </c>
      <c r="AD18" s="384"/>
    </row>
    <row r="19" spans="3:30" ht="12" x14ac:dyDescent="0.2">
      <c r="C19" s="46"/>
      <c r="D19" s="47"/>
      <c r="E19" s="47"/>
      <c r="F19" s="47"/>
      <c r="G19" s="81"/>
      <c r="H19" s="76"/>
      <c r="I19" s="82">
        <v>22.2</v>
      </c>
      <c r="J19" s="91"/>
      <c r="K19" s="83"/>
      <c r="L19" s="83"/>
      <c r="M19" s="92"/>
      <c r="N19" s="92"/>
      <c r="O19" s="83"/>
      <c r="P19" s="92"/>
      <c r="Q19" s="83"/>
      <c r="R19" s="83"/>
      <c r="S19" s="77"/>
      <c r="T19" s="52"/>
      <c r="U19" s="53"/>
      <c r="V19" s="43"/>
      <c r="W19" s="41"/>
      <c r="X19" s="42"/>
      <c r="Y19" s="44"/>
      <c r="Z19" s="45"/>
      <c r="AD19" s="384"/>
    </row>
    <row r="20" spans="3:30" ht="12" x14ac:dyDescent="0.2">
      <c r="C20" s="54"/>
      <c r="D20" s="55"/>
      <c r="E20" s="55"/>
      <c r="F20" s="55"/>
      <c r="G20" s="88"/>
      <c r="H20" s="76"/>
      <c r="I20" s="82">
        <v>22</v>
      </c>
      <c r="J20" s="91"/>
      <c r="K20" s="83"/>
      <c r="L20" s="83"/>
      <c r="M20" s="92"/>
      <c r="N20" s="92"/>
      <c r="O20" s="83"/>
      <c r="P20" s="92"/>
      <c r="Q20" s="83"/>
      <c r="R20" s="83"/>
      <c r="S20" s="77"/>
      <c r="T20" s="60"/>
      <c r="U20" s="61"/>
      <c r="V20" s="62"/>
      <c r="W20" s="63"/>
      <c r="X20" s="64"/>
      <c r="Y20" s="65"/>
      <c r="Z20" s="66"/>
      <c r="AD20" s="384"/>
    </row>
    <row r="21" spans="3:30" ht="13.5" customHeight="1" x14ac:dyDescent="0.2">
      <c r="C21" s="35" t="s">
        <v>153</v>
      </c>
      <c r="D21" s="36"/>
      <c r="E21" s="36"/>
      <c r="F21" s="36"/>
      <c r="H21" s="67"/>
      <c r="I21" s="96">
        <v>0.38</v>
      </c>
      <c r="J21" s="67"/>
      <c r="K21" s="97"/>
      <c r="L21" s="79"/>
      <c r="M21" s="69"/>
      <c r="N21" s="69"/>
      <c r="O21" s="97"/>
      <c r="P21" s="69"/>
      <c r="Q21" s="97"/>
      <c r="R21" s="79"/>
      <c r="S21" s="69"/>
      <c r="T21" s="70"/>
      <c r="U21" s="71"/>
      <c r="V21" s="72"/>
      <c r="W21" s="73"/>
      <c r="X21" s="74"/>
      <c r="Y21" s="75"/>
      <c r="Z21" s="68"/>
      <c r="AD21" s="384"/>
    </row>
    <row r="22" spans="3:30" ht="12" x14ac:dyDescent="0.2">
      <c r="C22" s="46"/>
      <c r="D22" s="47"/>
      <c r="E22" s="47"/>
      <c r="F22" s="47"/>
      <c r="G22" s="81" t="s">
        <v>154</v>
      </c>
      <c r="H22" s="76"/>
      <c r="I22" s="98">
        <v>0.46</v>
      </c>
      <c r="J22" s="76"/>
      <c r="K22" s="99"/>
      <c r="L22" s="83"/>
      <c r="M22" s="77"/>
      <c r="N22" s="77"/>
      <c r="O22" s="83"/>
      <c r="P22" s="77"/>
      <c r="Q22" s="99"/>
      <c r="R22" s="83"/>
      <c r="S22" s="77"/>
      <c r="T22" s="401" t="s">
        <v>390</v>
      </c>
      <c r="U22" s="53" t="s">
        <v>410</v>
      </c>
      <c r="V22" s="43">
        <f>COUNT(I21:R24)</f>
        <v>4</v>
      </c>
      <c r="W22" s="100">
        <f>MIN(I21:R24)</f>
        <v>0.35</v>
      </c>
      <c r="X22" s="42" t="s">
        <v>411</v>
      </c>
      <c r="Y22" s="101">
        <f>MAX(I21:R24)</f>
        <v>0.46</v>
      </c>
      <c r="Z22" s="99">
        <f>AVERAGE(I21:R24)</f>
        <v>0.41000000000000003</v>
      </c>
      <c r="AC22" s="87"/>
      <c r="AD22" s="390"/>
    </row>
    <row r="23" spans="3:30" ht="12" x14ac:dyDescent="0.2">
      <c r="C23" s="46"/>
      <c r="D23" s="47"/>
      <c r="E23" s="47"/>
      <c r="F23" s="47"/>
      <c r="G23" s="81"/>
      <c r="H23" s="76"/>
      <c r="I23" s="98">
        <v>0.45</v>
      </c>
      <c r="J23" s="76"/>
      <c r="K23" s="83"/>
      <c r="L23" s="83"/>
      <c r="M23" s="77"/>
      <c r="N23" s="77"/>
      <c r="O23" s="83"/>
      <c r="P23" s="77"/>
      <c r="Q23" s="99"/>
      <c r="R23" s="99"/>
      <c r="S23" s="77"/>
      <c r="T23" s="52"/>
      <c r="U23" s="53"/>
      <c r="V23" s="43"/>
      <c r="W23" s="41"/>
      <c r="X23" s="42"/>
      <c r="Y23" s="44"/>
      <c r="Z23" s="45"/>
      <c r="AD23" s="384"/>
    </row>
    <row r="24" spans="3:30" ht="12" x14ac:dyDescent="0.2">
      <c r="C24" s="54"/>
      <c r="D24" s="55"/>
      <c r="E24" s="55"/>
      <c r="F24" s="55"/>
      <c r="G24" s="88"/>
      <c r="H24" s="76"/>
      <c r="I24" s="98">
        <v>0.35</v>
      </c>
      <c r="J24" s="76"/>
      <c r="K24" s="83"/>
      <c r="L24" s="99"/>
      <c r="M24" s="77"/>
      <c r="N24" s="77"/>
      <c r="O24" s="99"/>
      <c r="P24" s="77"/>
      <c r="Q24" s="99"/>
      <c r="R24" s="99"/>
      <c r="S24" s="77"/>
      <c r="T24" s="60"/>
      <c r="U24" s="61"/>
      <c r="V24" s="62"/>
      <c r="W24" s="63"/>
      <c r="X24" s="64"/>
      <c r="Y24" s="65"/>
      <c r="Z24" s="66"/>
      <c r="AD24" s="384"/>
    </row>
    <row r="25" spans="3:30" ht="13.5" customHeight="1" x14ac:dyDescent="0.2">
      <c r="C25" s="35" t="s">
        <v>14</v>
      </c>
      <c r="D25" s="36"/>
      <c r="E25" s="36"/>
      <c r="F25" s="36"/>
      <c r="G25" s="102"/>
      <c r="H25" s="67"/>
      <c r="I25" s="103">
        <v>30</v>
      </c>
      <c r="J25" s="67"/>
      <c r="K25" s="103"/>
      <c r="L25" s="103"/>
      <c r="M25" s="69"/>
      <c r="N25" s="69"/>
      <c r="O25" s="103"/>
      <c r="P25" s="69"/>
      <c r="Q25" s="103"/>
      <c r="R25" s="103"/>
      <c r="S25" s="69"/>
      <c r="T25" s="70"/>
      <c r="U25" s="71"/>
      <c r="V25" s="72"/>
      <c r="W25" s="73"/>
      <c r="X25" s="74"/>
      <c r="Y25" s="75"/>
      <c r="Z25" s="68"/>
      <c r="AD25" s="384"/>
    </row>
    <row r="26" spans="3:30" ht="13.5" customHeight="1" x14ac:dyDescent="0.2">
      <c r="C26" s="46"/>
      <c r="D26" s="47"/>
      <c r="E26" s="47"/>
      <c r="F26" s="47"/>
      <c r="G26" s="81" t="s">
        <v>145</v>
      </c>
      <c r="H26" s="76"/>
      <c r="I26" s="104">
        <v>30</v>
      </c>
      <c r="J26" s="76"/>
      <c r="K26" s="104"/>
      <c r="L26" s="104"/>
      <c r="M26" s="77"/>
      <c r="N26" s="77"/>
      <c r="O26" s="104"/>
      <c r="P26" s="77"/>
      <c r="Q26" s="104"/>
      <c r="R26" s="104"/>
      <c r="S26" s="77"/>
      <c r="T26" s="401" t="s">
        <v>390</v>
      </c>
      <c r="U26" s="53" t="s">
        <v>410</v>
      </c>
      <c r="V26" s="43">
        <f>COUNT(I25:R28)</f>
        <v>4</v>
      </c>
      <c r="W26" s="383">
        <f>MIN(I25:R28)</f>
        <v>30</v>
      </c>
      <c r="X26" s="42" t="s">
        <v>411</v>
      </c>
      <c r="Y26" s="107">
        <f>MAX(I25:R28)</f>
        <v>30</v>
      </c>
      <c r="Z26" s="104">
        <f>AVERAGE(I25:R28)</f>
        <v>30</v>
      </c>
      <c r="AD26" s="384"/>
    </row>
    <row r="27" spans="3:30" ht="13.5" customHeight="1" x14ac:dyDescent="0.2">
      <c r="C27" s="46"/>
      <c r="D27" s="47"/>
      <c r="E27" s="47"/>
      <c r="F27" s="47"/>
      <c r="G27" s="81"/>
      <c r="H27" s="76"/>
      <c r="I27" s="104">
        <v>30</v>
      </c>
      <c r="J27" s="76"/>
      <c r="K27" s="104"/>
      <c r="L27" s="104"/>
      <c r="M27" s="77"/>
      <c r="N27" s="77"/>
      <c r="O27" s="104"/>
      <c r="P27" s="77"/>
      <c r="Q27" s="104"/>
      <c r="R27" s="104"/>
      <c r="S27" s="77"/>
      <c r="T27" s="52"/>
      <c r="U27" s="53"/>
      <c r="V27" s="43"/>
      <c r="W27" s="41"/>
      <c r="X27" s="42"/>
      <c r="Y27" s="44"/>
      <c r="Z27" s="45"/>
      <c r="AD27" s="384"/>
    </row>
    <row r="28" spans="3:30" ht="13.5" customHeight="1" x14ac:dyDescent="0.2">
      <c r="C28" s="54"/>
      <c r="D28" s="55"/>
      <c r="E28" s="55"/>
      <c r="F28" s="55"/>
      <c r="G28" s="88"/>
      <c r="H28" s="108"/>
      <c r="I28" s="109">
        <v>30</v>
      </c>
      <c r="J28" s="108"/>
      <c r="K28" s="110"/>
      <c r="L28" s="109"/>
      <c r="M28" s="111"/>
      <c r="N28" s="111"/>
      <c r="O28" s="109"/>
      <c r="P28" s="111"/>
      <c r="Q28" s="109"/>
      <c r="R28" s="109"/>
      <c r="S28" s="111"/>
      <c r="T28" s="60"/>
      <c r="U28" s="61"/>
      <c r="V28" s="62"/>
      <c r="W28" s="63"/>
      <c r="X28" s="64"/>
      <c r="Y28" s="65"/>
      <c r="Z28" s="66"/>
      <c r="AD28" s="384"/>
    </row>
    <row r="29" spans="3:30" ht="13.5" customHeight="1" x14ac:dyDescent="0.2">
      <c r="C29" s="35" t="s">
        <v>15</v>
      </c>
      <c r="D29" s="36"/>
      <c r="E29" s="36"/>
      <c r="F29" s="36"/>
      <c r="G29" s="102"/>
      <c r="H29" s="67"/>
      <c r="I29" s="67" t="s">
        <v>417</v>
      </c>
      <c r="J29" s="67"/>
      <c r="K29" s="68"/>
      <c r="L29" s="68"/>
      <c r="M29" s="69"/>
      <c r="N29" s="69"/>
      <c r="O29" s="68"/>
      <c r="P29" s="69"/>
      <c r="Q29" s="68"/>
      <c r="R29" s="68"/>
      <c r="S29" s="69"/>
      <c r="T29" s="70"/>
      <c r="U29" s="71"/>
      <c r="V29" s="72"/>
      <c r="W29" s="73"/>
      <c r="X29" s="74"/>
      <c r="Y29" s="75"/>
      <c r="Z29" s="68"/>
      <c r="AD29" s="384"/>
    </row>
    <row r="30" spans="3:30" ht="13.5" customHeight="1" x14ac:dyDescent="0.2">
      <c r="C30" s="46"/>
      <c r="D30" s="47"/>
      <c r="E30" s="47"/>
      <c r="F30" s="47"/>
      <c r="G30" s="81"/>
      <c r="H30" s="76"/>
      <c r="I30" s="76" t="s">
        <v>417</v>
      </c>
      <c r="J30" s="76"/>
      <c r="K30" s="45"/>
      <c r="L30" s="45"/>
      <c r="M30" s="77"/>
      <c r="N30" s="77"/>
      <c r="O30" s="45"/>
      <c r="P30" s="77"/>
      <c r="Q30" s="45"/>
      <c r="R30" s="45"/>
      <c r="S30" s="77"/>
      <c r="T30" s="52"/>
      <c r="U30" s="53"/>
      <c r="V30" s="43"/>
      <c r="W30" s="41"/>
      <c r="X30" s="42"/>
      <c r="Y30" s="44"/>
      <c r="Z30" s="45"/>
      <c r="AD30" s="384"/>
    </row>
    <row r="31" spans="3:30" ht="13.5" customHeight="1" x14ac:dyDescent="0.2">
      <c r="C31" s="46"/>
      <c r="D31" s="47"/>
      <c r="E31" s="47"/>
      <c r="F31" s="47"/>
      <c r="G31" s="81"/>
      <c r="H31" s="76"/>
      <c r="I31" s="76" t="s">
        <v>417</v>
      </c>
      <c r="J31" s="76"/>
      <c r="K31" s="45"/>
      <c r="L31" s="45"/>
      <c r="M31" s="77"/>
      <c r="N31" s="77"/>
      <c r="O31" s="45"/>
      <c r="P31" s="77"/>
      <c r="Q31" s="45"/>
      <c r="R31" s="45"/>
      <c r="S31" s="77"/>
      <c r="T31" s="52"/>
      <c r="U31" s="53"/>
      <c r="V31" s="43"/>
      <c r="W31" s="41"/>
      <c r="X31" s="42"/>
      <c r="Y31" s="44"/>
      <c r="Z31" s="45"/>
      <c r="AD31" s="384"/>
    </row>
    <row r="32" spans="3:30" ht="13.5" customHeight="1" x14ac:dyDescent="0.2">
      <c r="C32" s="54"/>
      <c r="D32" s="55"/>
      <c r="E32" s="55"/>
      <c r="F32" s="55"/>
      <c r="G32" s="88"/>
      <c r="H32" s="108"/>
      <c r="I32" s="108" t="s">
        <v>417</v>
      </c>
      <c r="J32" s="108"/>
      <c r="K32" s="66"/>
      <c r="L32" s="66"/>
      <c r="M32" s="111"/>
      <c r="N32" s="111"/>
      <c r="O32" s="66"/>
      <c r="P32" s="111"/>
      <c r="Q32" s="66"/>
      <c r="R32" s="66"/>
      <c r="S32" s="111"/>
      <c r="T32" s="60"/>
      <c r="U32" s="61"/>
      <c r="V32" s="62"/>
      <c r="W32" s="63"/>
      <c r="X32" s="64"/>
      <c r="Y32" s="65"/>
      <c r="Z32" s="66"/>
      <c r="AD32" s="384"/>
    </row>
    <row r="33" spans="3:30" ht="13.5" customHeight="1" x14ac:dyDescent="0.2">
      <c r="C33" s="35" t="s">
        <v>16</v>
      </c>
      <c r="D33" s="36"/>
      <c r="E33" s="36"/>
      <c r="F33" s="36"/>
      <c r="G33" s="102"/>
      <c r="H33" s="67"/>
      <c r="I33" s="67" t="s">
        <v>418</v>
      </c>
      <c r="J33" s="67"/>
      <c r="K33" s="68"/>
      <c r="L33" s="68"/>
      <c r="M33" s="69"/>
      <c r="N33" s="69"/>
      <c r="O33" s="68"/>
      <c r="P33" s="69"/>
      <c r="Q33" s="68"/>
      <c r="R33" s="68"/>
      <c r="S33" s="69"/>
      <c r="T33" s="70"/>
      <c r="U33" s="71"/>
      <c r="V33" s="72"/>
      <c r="W33" s="73"/>
      <c r="X33" s="74"/>
      <c r="Y33" s="75"/>
      <c r="Z33" s="68"/>
      <c r="AD33" s="384"/>
    </row>
    <row r="34" spans="3:30" ht="13.5" customHeight="1" x14ac:dyDescent="0.2">
      <c r="C34" s="46"/>
      <c r="D34" s="47"/>
      <c r="E34" s="47"/>
      <c r="F34" s="47"/>
      <c r="G34" s="81"/>
      <c r="H34" s="76"/>
      <c r="I34" s="76" t="s">
        <v>418</v>
      </c>
      <c r="J34" s="76"/>
      <c r="K34" s="45"/>
      <c r="L34" s="45"/>
      <c r="M34" s="77"/>
      <c r="N34" s="77"/>
      <c r="O34" s="45"/>
      <c r="P34" s="77"/>
      <c r="Q34" s="45"/>
      <c r="R34" s="45"/>
      <c r="S34" s="77"/>
      <c r="T34" s="52"/>
      <c r="U34" s="53"/>
      <c r="V34" s="43"/>
      <c r="W34" s="41"/>
      <c r="X34" s="42"/>
      <c r="Y34" s="44"/>
      <c r="Z34" s="45"/>
      <c r="AD34" s="384"/>
    </row>
    <row r="35" spans="3:30" ht="13.5" customHeight="1" x14ac:dyDescent="0.2">
      <c r="C35" s="46"/>
      <c r="D35" s="47"/>
      <c r="E35" s="47"/>
      <c r="F35" s="47"/>
      <c r="G35" s="81"/>
      <c r="H35" s="76"/>
      <c r="I35" s="76" t="s">
        <v>418</v>
      </c>
      <c r="J35" s="76"/>
      <c r="K35" s="45"/>
      <c r="L35" s="45"/>
      <c r="M35" s="77"/>
      <c r="N35" s="77"/>
      <c r="O35" s="45"/>
      <c r="P35" s="77"/>
      <c r="Q35" s="45"/>
      <c r="R35" s="45"/>
      <c r="S35" s="77"/>
      <c r="T35" s="52"/>
      <c r="U35" s="53"/>
      <c r="V35" s="43"/>
      <c r="W35" s="41"/>
      <c r="X35" s="42"/>
      <c r="Y35" s="44"/>
      <c r="Z35" s="45"/>
      <c r="AD35" s="384"/>
    </row>
    <row r="36" spans="3:30" ht="13.5" customHeight="1" x14ac:dyDescent="0.2">
      <c r="C36" s="54"/>
      <c r="D36" s="55"/>
      <c r="E36" s="55"/>
      <c r="F36" s="55"/>
      <c r="G36" s="88"/>
      <c r="H36" s="108"/>
      <c r="I36" s="108" t="s">
        <v>418</v>
      </c>
      <c r="J36" s="108"/>
      <c r="K36" s="66"/>
      <c r="L36" s="66"/>
      <c r="M36" s="111"/>
      <c r="N36" s="111"/>
      <c r="O36" s="66"/>
      <c r="P36" s="111"/>
      <c r="Q36" s="66"/>
      <c r="R36" s="66"/>
      <c r="S36" s="111"/>
      <c r="T36" s="60"/>
      <c r="U36" s="61"/>
      <c r="V36" s="62"/>
      <c r="W36" s="63"/>
      <c r="X36" s="64"/>
      <c r="Y36" s="65"/>
      <c r="Z36" s="66"/>
      <c r="AD36" s="384"/>
    </row>
    <row r="37" spans="3:30" ht="12" customHeight="1" x14ac:dyDescent="0.2">
      <c r="C37" s="112" t="s">
        <v>17</v>
      </c>
      <c r="D37" s="35" t="s">
        <v>155</v>
      </c>
      <c r="E37" s="36"/>
      <c r="F37" s="36"/>
      <c r="H37" s="67"/>
      <c r="I37" s="113">
        <v>7.9</v>
      </c>
      <c r="J37" s="67"/>
      <c r="K37" s="114"/>
      <c r="L37" s="114"/>
      <c r="M37" s="69"/>
      <c r="N37" s="69"/>
      <c r="O37" s="114"/>
      <c r="P37" s="69"/>
      <c r="Q37" s="114"/>
      <c r="R37" s="114"/>
      <c r="S37" s="69"/>
      <c r="T37" s="70" t="s">
        <v>401</v>
      </c>
      <c r="U37" s="71" t="s">
        <v>401</v>
      </c>
      <c r="V37" s="72"/>
      <c r="W37" s="73"/>
      <c r="X37" s="74"/>
      <c r="Y37" s="75"/>
      <c r="Z37" s="68"/>
      <c r="AD37" s="384"/>
    </row>
    <row r="38" spans="3:30" ht="12" x14ac:dyDescent="0.2">
      <c r="C38" s="115"/>
      <c r="D38" s="46"/>
      <c r="E38" s="47"/>
      <c r="F38" s="47"/>
      <c r="G38" s="81" t="s">
        <v>156</v>
      </c>
      <c r="H38" s="76"/>
      <c r="I38" s="116">
        <v>7.8</v>
      </c>
      <c r="J38" s="76"/>
      <c r="K38" s="94"/>
      <c r="L38" s="94"/>
      <c r="M38" s="77"/>
      <c r="N38" s="77"/>
      <c r="O38" s="94"/>
      <c r="P38" s="77"/>
      <c r="Q38" s="94"/>
      <c r="R38" s="94"/>
      <c r="S38" s="77"/>
      <c r="T38" s="52">
        <f>COUNTIF(I37:R40,"&gt;8.5")</f>
        <v>0</v>
      </c>
      <c r="U38" s="53" t="s">
        <v>409</v>
      </c>
      <c r="V38" s="43">
        <f>COUNT(I37:R40)</f>
        <v>4</v>
      </c>
      <c r="W38" s="93">
        <f>MIN(I37:R40)</f>
        <v>7.6</v>
      </c>
      <c r="X38" s="42" t="s">
        <v>411</v>
      </c>
      <c r="Y38" s="86">
        <f>MAX(I37:R40)</f>
        <v>7.9</v>
      </c>
      <c r="Z38" s="118">
        <f>AVERAGE(I37:R40)</f>
        <v>7.75</v>
      </c>
      <c r="AD38" s="384"/>
    </row>
    <row r="39" spans="3:30" ht="12" x14ac:dyDescent="0.2">
      <c r="C39" s="115"/>
      <c r="D39" s="46"/>
      <c r="E39" s="47"/>
      <c r="F39" s="47"/>
      <c r="G39" s="81"/>
      <c r="H39" s="76"/>
      <c r="I39" s="116">
        <v>7.7</v>
      </c>
      <c r="J39" s="76"/>
      <c r="K39" s="94"/>
      <c r="L39" s="94"/>
      <c r="M39" s="77"/>
      <c r="N39" s="77"/>
      <c r="O39" s="94"/>
      <c r="P39" s="77"/>
      <c r="Q39" s="94"/>
      <c r="R39" s="94"/>
      <c r="S39" s="77"/>
      <c r="T39" s="52"/>
      <c r="U39" s="53" t="s">
        <v>401</v>
      </c>
      <c r="V39" s="43"/>
      <c r="W39" s="41"/>
      <c r="X39" s="42"/>
      <c r="Y39" s="44"/>
      <c r="Z39" s="45"/>
      <c r="AD39" s="384"/>
    </row>
    <row r="40" spans="3:30" ht="12" x14ac:dyDescent="0.2">
      <c r="C40" s="115"/>
      <c r="D40" s="119"/>
      <c r="E40" s="120"/>
      <c r="F40" s="120"/>
      <c r="G40" s="121"/>
      <c r="H40" s="122"/>
      <c r="I40" s="123">
        <v>7.6</v>
      </c>
      <c r="J40" s="122"/>
      <c r="K40" s="124"/>
      <c r="L40" s="124"/>
      <c r="M40" s="125"/>
      <c r="N40" s="125"/>
      <c r="O40" s="124"/>
      <c r="P40" s="125"/>
      <c r="Q40" s="124"/>
      <c r="R40" s="124"/>
      <c r="S40" s="125"/>
      <c r="T40" s="52"/>
      <c r="U40" s="53" t="s">
        <v>401</v>
      </c>
      <c r="V40" s="43"/>
      <c r="W40" s="126"/>
      <c r="X40" s="127"/>
      <c r="Y40" s="128"/>
      <c r="Z40" s="129"/>
      <c r="AD40" s="384"/>
    </row>
    <row r="41" spans="3:30" ht="12" x14ac:dyDescent="0.2">
      <c r="C41" s="115"/>
      <c r="D41" s="46" t="s">
        <v>157</v>
      </c>
      <c r="E41" s="130"/>
      <c r="F41" s="130"/>
      <c r="G41" s="81" t="s">
        <v>158</v>
      </c>
      <c r="H41" s="76"/>
      <c r="I41" s="82">
        <v>8.4</v>
      </c>
      <c r="J41" s="76"/>
      <c r="K41" s="83"/>
      <c r="L41" s="83"/>
      <c r="M41" s="77"/>
      <c r="N41" s="77"/>
      <c r="O41" s="83"/>
      <c r="P41" s="77"/>
      <c r="Q41" s="83"/>
      <c r="R41" s="132"/>
      <c r="S41" s="77"/>
      <c r="T41" s="133">
        <f>COUNTIF(I41:R41,"&lt;5")</f>
        <v>0</v>
      </c>
      <c r="U41" s="134" t="s">
        <v>409</v>
      </c>
      <c r="V41" s="135">
        <f>COUNT(I41:R41)</f>
        <v>1</v>
      </c>
      <c r="W41" s="136">
        <f>MIN(I41:R41)</f>
        <v>8.4</v>
      </c>
      <c r="X41" s="134" t="s">
        <v>411</v>
      </c>
      <c r="Y41" s="148">
        <f>MAX(I41:R41)</f>
        <v>8.4</v>
      </c>
      <c r="Z41" s="116">
        <f>AVERAGE(I41:R41)</f>
        <v>8.4</v>
      </c>
      <c r="AD41" s="384"/>
    </row>
    <row r="42" spans="3:30" ht="12" x14ac:dyDescent="0.2">
      <c r="C42" s="115"/>
      <c r="D42" s="46" t="s">
        <v>159</v>
      </c>
      <c r="E42" s="130"/>
      <c r="F42" s="130"/>
      <c r="G42" s="81" t="s">
        <v>158</v>
      </c>
      <c r="H42" s="76"/>
      <c r="I42" s="82">
        <v>4.3</v>
      </c>
      <c r="J42" s="76"/>
      <c r="K42" s="83"/>
      <c r="L42" s="83"/>
      <c r="M42" s="77"/>
      <c r="N42" s="77"/>
      <c r="O42" s="83"/>
      <c r="P42" s="77"/>
      <c r="Q42" s="83"/>
      <c r="R42" s="83"/>
      <c r="S42" s="77"/>
      <c r="T42" s="52">
        <f>COUNTIF(I42:R42,"&gt;5")</f>
        <v>0</v>
      </c>
      <c r="U42" s="53" t="s">
        <v>409</v>
      </c>
      <c r="V42" s="43">
        <f>COUNT(I42:R42)</f>
        <v>1</v>
      </c>
      <c r="W42" s="136">
        <f>MIN(I42:R42)</f>
        <v>4.3</v>
      </c>
      <c r="X42" s="42" t="s">
        <v>411</v>
      </c>
      <c r="Y42" s="137">
        <f>MAX(I42:R42)</f>
        <v>4.3</v>
      </c>
      <c r="Z42" s="116">
        <f>AVERAGE(I42:R42)</f>
        <v>4.3</v>
      </c>
      <c r="AD42" s="384"/>
    </row>
    <row r="43" spans="3:30" ht="12" x14ac:dyDescent="0.2">
      <c r="C43" s="115"/>
      <c r="D43" s="46" t="s">
        <v>160</v>
      </c>
      <c r="E43" s="130"/>
      <c r="F43" s="130"/>
      <c r="G43" s="81" t="s">
        <v>161</v>
      </c>
      <c r="H43" s="76"/>
      <c r="I43" s="82">
        <v>9.4</v>
      </c>
      <c r="J43" s="76"/>
      <c r="K43" s="83"/>
      <c r="L43" s="83"/>
      <c r="M43" s="77"/>
      <c r="N43" s="77"/>
      <c r="O43" s="83"/>
      <c r="P43" s="77"/>
      <c r="Q43" s="83"/>
      <c r="R43" s="83"/>
      <c r="S43" s="77"/>
      <c r="T43" s="52" t="s">
        <v>140</v>
      </c>
      <c r="U43" s="53" t="s">
        <v>409</v>
      </c>
      <c r="V43" s="43">
        <f>COUNT(I43:R43)</f>
        <v>1</v>
      </c>
      <c r="W43" s="136">
        <f t="shared" ref="W43:W44" si="0">MIN(I43:R43)</f>
        <v>9.4</v>
      </c>
      <c r="X43" s="42" t="s">
        <v>411</v>
      </c>
      <c r="Y43" s="137">
        <f t="shared" ref="Y43:Y44" si="1">MAX(I43:R43)</f>
        <v>9.4</v>
      </c>
      <c r="Z43" s="116">
        <f t="shared" ref="Z43" si="2">AVERAGE(I43:R43)</f>
        <v>9.4</v>
      </c>
      <c r="AD43" s="384"/>
    </row>
    <row r="44" spans="3:30" ht="12" x14ac:dyDescent="0.2">
      <c r="C44" s="115"/>
      <c r="D44" s="119" t="s">
        <v>162</v>
      </c>
      <c r="E44" s="138"/>
      <c r="F44" s="138"/>
      <c r="G44" s="121" t="s">
        <v>163</v>
      </c>
      <c r="H44" s="122"/>
      <c r="I44" s="139">
        <v>10</v>
      </c>
      <c r="J44" s="122"/>
      <c r="K44" s="232"/>
      <c r="L44" s="140"/>
      <c r="M44" s="125"/>
      <c r="N44" s="125"/>
      <c r="O44" s="140"/>
      <c r="P44" s="125"/>
      <c r="Q44" s="232"/>
      <c r="R44" s="140"/>
      <c r="S44" s="125"/>
      <c r="T44" s="52">
        <f>COUNTIF(I44:R44,"&gt;50")</f>
        <v>0</v>
      </c>
      <c r="U44" s="53" t="s">
        <v>409</v>
      </c>
      <c r="V44" s="43">
        <f>COUNT(I44:R44)</f>
        <v>1</v>
      </c>
      <c r="W44" s="141">
        <f t="shared" si="0"/>
        <v>10</v>
      </c>
      <c r="X44" s="127" t="s">
        <v>411</v>
      </c>
      <c r="Y44" s="142">
        <f t="shared" si="1"/>
        <v>10</v>
      </c>
      <c r="Z44" s="143">
        <f>AVERAGE(I44:R44)</f>
        <v>10</v>
      </c>
      <c r="AD44" s="384"/>
    </row>
    <row r="45" spans="3:30" ht="16.5" customHeight="1" x14ac:dyDescent="0.2">
      <c r="C45" s="115"/>
      <c r="D45" s="46" t="s">
        <v>164</v>
      </c>
      <c r="E45" s="130"/>
      <c r="F45" s="47" t="s">
        <v>165</v>
      </c>
      <c r="G45" s="48"/>
      <c r="H45" s="76"/>
      <c r="I45" s="82"/>
      <c r="J45" s="76"/>
      <c r="K45" s="83"/>
      <c r="L45" s="83"/>
      <c r="M45" s="77"/>
      <c r="N45" s="77"/>
      <c r="O45" s="83"/>
      <c r="P45" s="77"/>
      <c r="Q45" s="83"/>
      <c r="R45" s="83"/>
      <c r="S45" s="77"/>
      <c r="T45" s="133"/>
      <c r="U45" s="134" t="s">
        <v>401</v>
      </c>
      <c r="V45" s="135" t="s">
        <v>401</v>
      </c>
      <c r="W45" s="41"/>
      <c r="X45" s="42"/>
      <c r="Y45" s="44"/>
      <c r="Z45" s="45"/>
      <c r="AD45" s="384"/>
    </row>
    <row r="46" spans="3:30" ht="12.75" customHeight="1" x14ac:dyDescent="0.2">
      <c r="C46" s="115"/>
      <c r="D46" s="46" t="s">
        <v>166</v>
      </c>
      <c r="E46" s="130"/>
      <c r="F46" s="130"/>
      <c r="G46" s="81" t="s">
        <v>163</v>
      </c>
      <c r="H46" s="76"/>
      <c r="I46" s="82">
        <v>5.5</v>
      </c>
      <c r="J46" s="76"/>
      <c r="K46" s="83"/>
      <c r="L46" s="94"/>
      <c r="M46" s="77"/>
      <c r="N46" s="77"/>
      <c r="O46" s="83"/>
      <c r="P46" s="77"/>
      <c r="Q46" s="83"/>
      <c r="R46" s="83"/>
      <c r="S46" s="77"/>
      <c r="T46" s="52" t="s">
        <v>140</v>
      </c>
      <c r="U46" s="53" t="s">
        <v>409</v>
      </c>
      <c r="V46" s="43">
        <f t="shared" ref="V46:V56" si="3">COUNT(I46:R46)</f>
        <v>1</v>
      </c>
      <c r="W46" s="146">
        <f t="shared" ref="W46:W47" si="4">MIN(I46:R46)</f>
        <v>5.5</v>
      </c>
      <c r="X46" s="147" t="s">
        <v>411</v>
      </c>
      <c r="Y46" s="148">
        <f t="shared" ref="Y46:Y47" si="5">MAX(I46:R46)</f>
        <v>5.5</v>
      </c>
      <c r="Z46" s="82">
        <f t="shared" ref="Z46:Z47" si="6">AVERAGE(I46:R46)</f>
        <v>5.5</v>
      </c>
      <c r="AD46" s="384"/>
    </row>
    <row r="47" spans="3:30" ht="12.75" customHeight="1" x14ac:dyDescent="0.2">
      <c r="C47" s="115"/>
      <c r="D47" s="46" t="s">
        <v>167</v>
      </c>
      <c r="E47" s="130"/>
      <c r="F47" s="130"/>
      <c r="G47" s="81" t="s">
        <v>163</v>
      </c>
      <c r="H47" s="76"/>
      <c r="I47" s="98">
        <v>0.43</v>
      </c>
      <c r="J47" s="149"/>
      <c r="K47" s="99"/>
      <c r="L47" s="99"/>
      <c r="M47" s="77"/>
      <c r="N47" s="77"/>
      <c r="O47" s="99"/>
      <c r="P47" s="77"/>
      <c r="Q47" s="99"/>
      <c r="R47" s="99"/>
      <c r="S47" s="77"/>
      <c r="T47" s="52" t="s">
        <v>140</v>
      </c>
      <c r="U47" s="53" t="s">
        <v>409</v>
      </c>
      <c r="V47" s="43">
        <f t="shared" si="3"/>
        <v>1</v>
      </c>
      <c r="W47" s="151">
        <f t="shared" si="4"/>
        <v>0.43</v>
      </c>
      <c r="X47" s="42" t="s">
        <v>411</v>
      </c>
      <c r="Y47" s="152">
        <f t="shared" si="5"/>
        <v>0.43</v>
      </c>
      <c r="Z47" s="98">
        <f t="shared" si="6"/>
        <v>0.43</v>
      </c>
      <c r="AD47" s="390"/>
    </row>
    <row r="48" spans="3:30" ht="12.75" customHeight="1" x14ac:dyDescent="0.2">
      <c r="C48" s="115"/>
      <c r="D48" s="46" t="s">
        <v>123</v>
      </c>
      <c r="E48" s="47"/>
      <c r="F48" s="47"/>
      <c r="G48" s="81" t="s">
        <v>117</v>
      </c>
      <c r="H48" s="76"/>
      <c r="I48" s="82"/>
      <c r="J48" s="76"/>
      <c r="K48" s="153"/>
      <c r="L48" s="154"/>
      <c r="M48" s="77"/>
      <c r="N48" s="77"/>
      <c r="O48" s="153"/>
      <c r="P48" s="77"/>
      <c r="Q48" s="153"/>
      <c r="R48" s="99"/>
      <c r="S48" s="77"/>
      <c r="T48" s="52"/>
      <c r="U48" s="53"/>
      <c r="V48" s="43"/>
      <c r="W48" s="100"/>
      <c r="X48" s="42"/>
      <c r="Y48" s="101"/>
      <c r="Z48" s="99"/>
      <c r="AD48" s="384"/>
    </row>
    <row r="49" spans="3:30" ht="12.75" customHeight="1" x14ac:dyDescent="0.15">
      <c r="C49" s="115"/>
      <c r="D49" s="160" t="s">
        <v>141</v>
      </c>
      <c r="E49" s="161"/>
      <c r="F49" s="161"/>
      <c r="G49" s="162" t="s">
        <v>163</v>
      </c>
      <c r="H49" s="163"/>
      <c r="I49" s="164"/>
      <c r="J49" s="163"/>
      <c r="K49" s="165"/>
      <c r="L49" s="402"/>
      <c r="M49" s="168"/>
      <c r="N49" s="168"/>
      <c r="O49" s="165"/>
      <c r="P49" s="168"/>
      <c r="Q49" s="165"/>
      <c r="R49" s="402"/>
      <c r="S49" s="168"/>
      <c r="T49" s="133"/>
      <c r="U49" s="134"/>
      <c r="V49" s="135"/>
      <c r="W49" s="403"/>
      <c r="X49" s="268"/>
      <c r="Y49" s="404"/>
      <c r="Z49" s="405"/>
      <c r="AA49" s="173"/>
      <c r="AD49" s="384"/>
    </row>
    <row r="50" spans="3:30" ht="12.75" customHeight="1" x14ac:dyDescent="0.15">
      <c r="C50" s="174"/>
      <c r="D50" s="54" t="s">
        <v>168</v>
      </c>
      <c r="E50" s="55"/>
      <c r="F50" s="55"/>
      <c r="G50" s="88" t="s">
        <v>163</v>
      </c>
      <c r="H50" s="108"/>
      <c r="I50" s="175"/>
      <c r="J50" s="108"/>
      <c r="K50" s="176"/>
      <c r="L50" s="177"/>
      <c r="M50" s="111"/>
      <c r="N50" s="111"/>
      <c r="O50" s="176"/>
      <c r="P50" s="111"/>
      <c r="Q50" s="176"/>
      <c r="R50" s="179"/>
      <c r="S50" s="111"/>
      <c r="T50" s="60"/>
      <c r="U50" s="61"/>
      <c r="V50" s="62"/>
      <c r="W50" s="406"/>
      <c r="X50" s="64"/>
      <c r="Y50" s="407"/>
      <c r="Z50" s="177"/>
      <c r="AA50" s="173"/>
      <c r="AD50" s="384"/>
    </row>
    <row r="51" spans="3:30" ht="12" customHeight="1" x14ac:dyDescent="0.2">
      <c r="C51" s="112" t="s">
        <v>29</v>
      </c>
      <c r="D51" s="35" t="s">
        <v>169</v>
      </c>
      <c r="E51" s="184"/>
      <c r="F51" s="184"/>
      <c r="G51" s="102" t="s">
        <v>163</v>
      </c>
      <c r="H51" s="67"/>
      <c r="I51" s="185">
        <v>2.9999999999999997E-4</v>
      </c>
      <c r="J51" s="67"/>
      <c r="K51" s="185"/>
      <c r="L51" s="185"/>
      <c r="M51" s="69"/>
      <c r="N51" s="69"/>
      <c r="O51" s="185"/>
      <c r="P51" s="69"/>
      <c r="Q51" s="185"/>
      <c r="R51" s="185"/>
      <c r="S51" s="69"/>
      <c r="T51" s="70">
        <v>0</v>
      </c>
      <c r="U51" s="71" t="s">
        <v>409</v>
      </c>
      <c r="V51" s="72">
        <f t="shared" si="3"/>
        <v>1</v>
      </c>
      <c r="W51" s="319">
        <f t="shared" ref="W51:W56" si="7">MIN(I51:R51)</f>
        <v>2.9999999999999997E-4</v>
      </c>
      <c r="X51" s="74" t="s">
        <v>411</v>
      </c>
      <c r="Y51" s="320">
        <f t="shared" ref="Y51:Y56" si="8">MAX(I51:R51)</f>
        <v>2.9999999999999997E-4</v>
      </c>
      <c r="Z51" s="318">
        <f t="shared" ref="Z51:Z56" si="9">AVERAGE(I51:R51)</f>
        <v>2.9999999999999997E-4</v>
      </c>
      <c r="AD51" s="384"/>
    </row>
    <row r="52" spans="3:30" ht="12" x14ac:dyDescent="0.2">
      <c r="C52" s="115"/>
      <c r="D52" s="46" t="s">
        <v>170</v>
      </c>
      <c r="E52" s="130"/>
      <c r="F52" s="130"/>
      <c r="G52" s="81" t="s">
        <v>163</v>
      </c>
      <c r="H52" s="76"/>
      <c r="I52" s="191">
        <v>0.1</v>
      </c>
      <c r="J52" s="76"/>
      <c r="K52" s="191"/>
      <c r="L52" s="191"/>
      <c r="M52" s="77"/>
      <c r="N52" s="77"/>
      <c r="O52" s="386"/>
      <c r="P52" s="77"/>
      <c r="Q52" s="386"/>
      <c r="R52" s="191"/>
      <c r="S52" s="77"/>
      <c r="T52" s="52">
        <v>0</v>
      </c>
      <c r="U52" s="53" t="s">
        <v>409</v>
      </c>
      <c r="V52" s="43">
        <f t="shared" si="3"/>
        <v>1</v>
      </c>
      <c r="W52" s="322">
        <f t="shared" si="7"/>
        <v>0.1</v>
      </c>
      <c r="X52" s="42" t="s">
        <v>411</v>
      </c>
      <c r="Y52" s="323">
        <f t="shared" si="8"/>
        <v>0.1</v>
      </c>
      <c r="Z52" s="324">
        <f t="shared" si="9"/>
        <v>0.1</v>
      </c>
      <c r="AD52" s="384"/>
    </row>
    <row r="53" spans="3:30" ht="12" x14ac:dyDescent="0.2">
      <c r="C53" s="115"/>
      <c r="D53" s="46" t="s">
        <v>171</v>
      </c>
      <c r="E53" s="130"/>
      <c r="F53" s="130"/>
      <c r="G53" s="81" t="s">
        <v>163</v>
      </c>
      <c r="H53" s="76"/>
      <c r="I53" s="196">
        <v>5.0000000000000001E-3</v>
      </c>
      <c r="J53" s="76"/>
      <c r="K53" s="196"/>
      <c r="L53" s="196"/>
      <c r="M53" s="77"/>
      <c r="N53" s="77"/>
      <c r="O53" s="196"/>
      <c r="P53" s="77"/>
      <c r="Q53" s="196"/>
      <c r="R53" s="196"/>
      <c r="S53" s="77"/>
      <c r="T53" s="52">
        <v>0</v>
      </c>
      <c r="U53" s="53" t="s">
        <v>409</v>
      </c>
      <c r="V53" s="43">
        <f t="shared" si="3"/>
        <v>1</v>
      </c>
      <c r="W53" s="326">
        <f t="shared" si="7"/>
        <v>5.0000000000000001E-3</v>
      </c>
      <c r="X53" s="42" t="s">
        <v>411</v>
      </c>
      <c r="Y53" s="327">
        <f t="shared" si="8"/>
        <v>5.0000000000000001E-3</v>
      </c>
      <c r="Z53" s="325">
        <f t="shared" si="9"/>
        <v>5.0000000000000001E-3</v>
      </c>
      <c r="AD53" s="384"/>
    </row>
    <row r="54" spans="3:30" ht="12" x14ac:dyDescent="0.2">
      <c r="C54" s="115"/>
      <c r="D54" s="119" t="s">
        <v>172</v>
      </c>
      <c r="E54" s="138"/>
      <c r="F54" s="138"/>
      <c r="G54" s="121" t="s">
        <v>163</v>
      </c>
      <c r="H54" s="122"/>
      <c r="I54" s="204">
        <v>0.01</v>
      </c>
      <c r="J54" s="122"/>
      <c r="K54" s="204"/>
      <c r="L54" s="204"/>
      <c r="M54" s="125"/>
      <c r="N54" s="125"/>
      <c r="O54" s="204"/>
      <c r="P54" s="125"/>
      <c r="Q54" s="204"/>
      <c r="R54" s="204"/>
      <c r="S54" s="125"/>
      <c r="T54" s="206">
        <v>0</v>
      </c>
      <c r="U54" s="207" t="s">
        <v>409</v>
      </c>
      <c r="V54" s="208">
        <f t="shared" si="3"/>
        <v>1</v>
      </c>
      <c r="W54" s="329">
        <f t="shared" si="7"/>
        <v>0.01</v>
      </c>
      <c r="X54" s="127" t="s">
        <v>411</v>
      </c>
      <c r="Y54" s="330">
        <f t="shared" si="8"/>
        <v>0.01</v>
      </c>
      <c r="Z54" s="328">
        <f t="shared" si="9"/>
        <v>0.01</v>
      </c>
      <c r="AD54" s="384"/>
    </row>
    <row r="55" spans="3:30" ht="12" x14ac:dyDescent="0.2">
      <c r="C55" s="115"/>
      <c r="D55" s="46" t="s">
        <v>173</v>
      </c>
      <c r="E55" s="130"/>
      <c r="F55" s="130"/>
      <c r="G55" s="81" t="s">
        <v>163</v>
      </c>
      <c r="H55" s="76"/>
      <c r="I55" s="196">
        <v>5.0000000000000001E-3</v>
      </c>
      <c r="J55" s="76"/>
      <c r="K55" s="196"/>
      <c r="L55" s="196"/>
      <c r="M55" s="77"/>
      <c r="N55" s="77"/>
      <c r="O55" s="196"/>
      <c r="P55" s="77"/>
      <c r="Q55" s="196"/>
      <c r="R55" s="196"/>
      <c r="S55" s="77"/>
      <c r="T55" s="52">
        <v>0</v>
      </c>
      <c r="U55" s="53" t="s">
        <v>409</v>
      </c>
      <c r="V55" s="43">
        <f t="shared" si="3"/>
        <v>1</v>
      </c>
      <c r="W55" s="326">
        <f t="shared" si="7"/>
        <v>5.0000000000000001E-3</v>
      </c>
      <c r="X55" s="42" t="s">
        <v>411</v>
      </c>
      <c r="Y55" s="327">
        <f t="shared" si="8"/>
        <v>5.0000000000000001E-3</v>
      </c>
      <c r="Z55" s="325">
        <f t="shared" si="9"/>
        <v>5.0000000000000001E-3</v>
      </c>
      <c r="AD55" s="384"/>
    </row>
    <row r="56" spans="3:30" ht="12" x14ac:dyDescent="0.2">
      <c r="C56" s="115"/>
      <c r="D56" s="46" t="s">
        <v>174</v>
      </c>
      <c r="E56" s="130"/>
      <c r="F56" s="130"/>
      <c r="G56" s="81" t="s">
        <v>163</v>
      </c>
      <c r="H56" s="76"/>
      <c r="I56" s="213"/>
      <c r="J56" s="76"/>
      <c r="K56" s="45"/>
      <c r="L56" s="213"/>
      <c r="M56" s="77"/>
      <c r="N56" s="77"/>
      <c r="O56" s="270"/>
      <c r="P56" s="77"/>
      <c r="Q56" s="45"/>
      <c r="R56" s="213"/>
      <c r="S56" s="77"/>
      <c r="T56" s="52"/>
      <c r="U56" s="53"/>
      <c r="V56" s="43"/>
      <c r="W56" s="332"/>
      <c r="X56" s="42"/>
      <c r="Y56" s="333"/>
      <c r="Z56" s="331"/>
      <c r="AD56" s="384"/>
    </row>
    <row r="57" spans="3:30" ht="12" x14ac:dyDescent="0.2">
      <c r="C57" s="115"/>
      <c r="D57" s="46" t="s">
        <v>175</v>
      </c>
      <c r="E57" s="130"/>
      <c r="F57" s="130"/>
      <c r="G57" s="81" t="s">
        <v>163</v>
      </c>
      <c r="H57" s="76"/>
      <c r="I57" s="45"/>
      <c r="J57" s="76"/>
      <c r="K57" s="45"/>
      <c r="L57" s="45"/>
      <c r="M57" s="77"/>
      <c r="N57" s="77"/>
      <c r="O57" s="270"/>
      <c r="P57" s="77"/>
      <c r="Q57" s="45"/>
      <c r="R57" s="45"/>
      <c r="S57" s="77"/>
      <c r="T57" s="52"/>
      <c r="U57" s="53" t="s">
        <v>401</v>
      </c>
      <c r="V57" s="43" t="s">
        <v>401</v>
      </c>
      <c r="W57" s="52"/>
      <c r="X57" s="42"/>
      <c r="Y57" s="81"/>
      <c r="Z57" s="76"/>
      <c r="AD57" s="384"/>
    </row>
    <row r="58" spans="3:30" ht="12" x14ac:dyDescent="0.2">
      <c r="C58" s="115"/>
      <c r="D58" s="119" t="s">
        <v>176</v>
      </c>
      <c r="E58" s="138"/>
      <c r="F58" s="138"/>
      <c r="G58" s="121" t="s">
        <v>163</v>
      </c>
      <c r="H58" s="122"/>
      <c r="I58" s="219"/>
      <c r="J58" s="122"/>
      <c r="K58" s="129"/>
      <c r="L58" s="219"/>
      <c r="M58" s="125"/>
      <c r="N58" s="125"/>
      <c r="O58" s="204"/>
      <c r="P58" s="125"/>
      <c r="Q58" s="129"/>
      <c r="R58" s="219"/>
      <c r="S58" s="125"/>
      <c r="T58" s="206"/>
      <c r="U58" s="207"/>
      <c r="V58" s="208"/>
      <c r="W58" s="126"/>
      <c r="X58" s="127"/>
      <c r="Y58" s="128"/>
      <c r="Z58" s="129"/>
      <c r="AD58" s="384"/>
    </row>
    <row r="59" spans="3:30" ht="12" x14ac:dyDescent="0.2">
      <c r="C59" s="115"/>
      <c r="D59" s="46" t="s">
        <v>177</v>
      </c>
      <c r="E59" s="130"/>
      <c r="F59" s="130"/>
      <c r="G59" s="81" t="s">
        <v>163</v>
      </c>
      <c r="H59" s="76"/>
      <c r="I59" s="196">
        <v>2E-3</v>
      </c>
      <c r="J59" s="76"/>
      <c r="K59" s="196"/>
      <c r="L59" s="196"/>
      <c r="M59" s="77"/>
      <c r="N59" s="77"/>
      <c r="O59" s="196"/>
      <c r="P59" s="77"/>
      <c r="Q59" s="196"/>
      <c r="R59" s="196"/>
      <c r="S59" s="77"/>
      <c r="T59" s="52">
        <v>0</v>
      </c>
      <c r="U59" s="53" t="s">
        <v>409</v>
      </c>
      <c r="V59" s="43">
        <f t="shared" ref="V58:V63" si="10">COUNT(I59:R59)</f>
        <v>1</v>
      </c>
      <c r="W59" s="326">
        <f t="shared" ref="W59:W76" si="11">MIN(I59:R59)</f>
        <v>2E-3</v>
      </c>
      <c r="X59" s="42" t="s">
        <v>411</v>
      </c>
      <c r="Y59" s="327">
        <f t="shared" ref="Y59:Y78" si="12">MAX(I59:R59)</f>
        <v>2E-3</v>
      </c>
      <c r="Z59" s="325">
        <f t="shared" ref="Z59:Z78" si="13">AVERAGE(I59:R59)</f>
        <v>2E-3</v>
      </c>
      <c r="AD59" s="384"/>
    </row>
    <row r="60" spans="3:30" ht="12" x14ac:dyDescent="0.2">
      <c r="C60" s="115"/>
      <c r="D60" s="46" t="s">
        <v>178</v>
      </c>
      <c r="E60" s="130"/>
      <c r="F60" s="130"/>
      <c r="G60" s="81" t="s">
        <v>163</v>
      </c>
      <c r="H60" s="76"/>
      <c r="I60" s="213">
        <v>2.0000000000000001E-4</v>
      </c>
      <c r="J60" s="76"/>
      <c r="K60" s="213"/>
      <c r="L60" s="213"/>
      <c r="M60" s="77"/>
      <c r="N60" s="77"/>
      <c r="O60" s="213"/>
      <c r="P60" s="77"/>
      <c r="Q60" s="213"/>
      <c r="R60" s="213"/>
      <c r="S60" s="77"/>
      <c r="T60" s="52">
        <v>0</v>
      </c>
      <c r="U60" s="53" t="s">
        <v>409</v>
      </c>
      <c r="V60" s="43">
        <f t="shared" si="10"/>
        <v>1</v>
      </c>
      <c r="W60" s="332">
        <f t="shared" si="11"/>
        <v>2.0000000000000001E-4</v>
      </c>
      <c r="X60" s="42" t="s">
        <v>411</v>
      </c>
      <c r="Y60" s="333">
        <f t="shared" si="12"/>
        <v>2.0000000000000001E-4</v>
      </c>
      <c r="Z60" s="331">
        <f t="shared" si="13"/>
        <v>2.0000000000000001E-4</v>
      </c>
      <c r="AD60" s="384"/>
    </row>
    <row r="61" spans="3:30" ht="12" x14ac:dyDescent="0.2">
      <c r="C61" s="115"/>
      <c r="D61" s="46" t="s">
        <v>179</v>
      </c>
      <c r="E61" s="130"/>
      <c r="F61" s="130"/>
      <c r="G61" s="81" t="s">
        <v>163</v>
      </c>
      <c r="H61" s="76"/>
      <c r="I61" s="213">
        <v>4.0000000000000002E-4</v>
      </c>
      <c r="J61" s="76"/>
      <c r="K61" s="213"/>
      <c r="L61" s="213"/>
      <c r="M61" s="77"/>
      <c r="N61" s="77"/>
      <c r="O61" s="213"/>
      <c r="P61" s="77"/>
      <c r="Q61" s="213"/>
      <c r="R61" s="213"/>
      <c r="S61" s="77"/>
      <c r="T61" s="52">
        <v>0</v>
      </c>
      <c r="U61" s="53" t="s">
        <v>409</v>
      </c>
      <c r="V61" s="43">
        <f t="shared" si="10"/>
        <v>1</v>
      </c>
      <c r="W61" s="332">
        <f t="shared" si="11"/>
        <v>4.0000000000000002E-4</v>
      </c>
      <c r="X61" s="42" t="s">
        <v>411</v>
      </c>
      <c r="Y61" s="333">
        <f t="shared" si="12"/>
        <v>4.0000000000000002E-4</v>
      </c>
      <c r="Z61" s="331">
        <f t="shared" si="13"/>
        <v>4.0000000000000002E-4</v>
      </c>
      <c r="AD61" s="384"/>
    </row>
    <row r="62" spans="3:30" ht="12" x14ac:dyDescent="0.2">
      <c r="C62" s="115"/>
      <c r="D62" s="119" t="s">
        <v>180</v>
      </c>
      <c r="E62" s="138"/>
      <c r="F62" s="138"/>
      <c r="G62" s="121" t="s">
        <v>163</v>
      </c>
      <c r="H62" s="122"/>
      <c r="I62" s="224">
        <v>2E-3</v>
      </c>
      <c r="J62" s="122"/>
      <c r="K62" s="224"/>
      <c r="L62" s="224"/>
      <c r="M62" s="125"/>
      <c r="N62" s="125"/>
      <c r="O62" s="224"/>
      <c r="P62" s="125"/>
      <c r="Q62" s="224"/>
      <c r="R62" s="224"/>
      <c r="S62" s="125"/>
      <c r="T62" s="206">
        <v>0</v>
      </c>
      <c r="U62" s="207" t="s">
        <v>409</v>
      </c>
      <c r="V62" s="208">
        <f t="shared" si="10"/>
        <v>1</v>
      </c>
      <c r="W62" s="336">
        <f t="shared" si="11"/>
        <v>2E-3</v>
      </c>
      <c r="X62" s="127" t="s">
        <v>411</v>
      </c>
      <c r="Y62" s="337">
        <f t="shared" si="12"/>
        <v>2E-3</v>
      </c>
      <c r="Z62" s="335">
        <f t="shared" si="13"/>
        <v>2E-3</v>
      </c>
      <c r="AD62" s="384"/>
    </row>
    <row r="63" spans="3:30" ht="12" x14ac:dyDescent="0.2">
      <c r="C63" s="115"/>
      <c r="D63" s="46" t="s">
        <v>181</v>
      </c>
      <c r="E63" s="130"/>
      <c r="F63" s="130"/>
      <c r="G63" s="81" t="s">
        <v>163</v>
      </c>
      <c r="H63" s="76"/>
      <c r="I63" s="196">
        <v>4.0000000000000001E-3</v>
      </c>
      <c r="J63" s="76"/>
      <c r="K63" s="196"/>
      <c r="L63" s="196"/>
      <c r="M63" s="77"/>
      <c r="N63" s="77"/>
      <c r="O63" s="196"/>
      <c r="P63" s="77"/>
      <c r="Q63" s="196"/>
      <c r="R63" s="196"/>
      <c r="S63" s="77"/>
      <c r="T63" s="52">
        <v>0</v>
      </c>
      <c r="U63" s="53" t="s">
        <v>409</v>
      </c>
      <c r="V63" s="43">
        <f t="shared" si="10"/>
        <v>1</v>
      </c>
      <c r="W63" s="326">
        <f t="shared" si="11"/>
        <v>4.0000000000000001E-3</v>
      </c>
      <c r="X63" s="42" t="s">
        <v>411</v>
      </c>
      <c r="Y63" s="327">
        <f t="shared" si="12"/>
        <v>4.0000000000000001E-3</v>
      </c>
      <c r="Z63" s="325">
        <f t="shared" si="13"/>
        <v>4.0000000000000001E-3</v>
      </c>
      <c r="AD63" s="384"/>
    </row>
    <row r="64" spans="3:30" ht="12" x14ac:dyDescent="0.2">
      <c r="C64" s="115"/>
      <c r="D64" s="46" t="s">
        <v>182</v>
      </c>
      <c r="E64" s="130"/>
      <c r="F64" s="130"/>
      <c r="G64" s="81" t="s">
        <v>163</v>
      </c>
      <c r="H64" s="76"/>
      <c r="I64" s="213">
        <v>5.0000000000000001E-4</v>
      </c>
      <c r="J64" s="76"/>
      <c r="K64" s="213"/>
      <c r="L64" s="213"/>
      <c r="M64" s="77"/>
      <c r="N64" s="77"/>
      <c r="O64" s="213"/>
      <c r="P64" s="77"/>
      <c r="Q64" s="213"/>
      <c r="R64" s="213"/>
      <c r="S64" s="77"/>
      <c r="T64" s="52">
        <v>0</v>
      </c>
      <c r="U64" s="53" t="s">
        <v>409</v>
      </c>
      <c r="V64" s="43">
        <f t="shared" ref="V64:V88" si="14">COUNT(I64:R64)</f>
        <v>1</v>
      </c>
      <c r="W64" s="332">
        <f t="shared" si="11"/>
        <v>5.0000000000000001E-4</v>
      </c>
      <c r="X64" s="42" t="s">
        <v>411</v>
      </c>
      <c r="Y64" s="333">
        <f t="shared" si="12"/>
        <v>5.0000000000000001E-4</v>
      </c>
      <c r="Z64" s="331">
        <f t="shared" si="13"/>
        <v>5.0000000000000001E-4</v>
      </c>
      <c r="AD64" s="384"/>
    </row>
    <row r="65" spans="3:30" ht="12" x14ac:dyDescent="0.2">
      <c r="C65" s="115"/>
      <c r="D65" s="46" t="s">
        <v>183</v>
      </c>
      <c r="E65" s="130"/>
      <c r="F65" s="130"/>
      <c r="G65" s="81" t="s">
        <v>163</v>
      </c>
      <c r="H65" s="76"/>
      <c r="I65" s="213">
        <v>5.9999999999999995E-4</v>
      </c>
      <c r="J65" s="76"/>
      <c r="K65" s="213"/>
      <c r="L65" s="213"/>
      <c r="M65" s="77"/>
      <c r="N65" s="77"/>
      <c r="O65" s="213"/>
      <c r="P65" s="77"/>
      <c r="Q65" s="213"/>
      <c r="R65" s="213"/>
      <c r="S65" s="77"/>
      <c r="T65" s="52">
        <v>0</v>
      </c>
      <c r="U65" s="53" t="s">
        <v>409</v>
      </c>
      <c r="V65" s="43">
        <f t="shared" si="14"/>
        <v>1</v>
      </c>
      <c r="W65" s="332">
        <f t="shared" si="11"/>
        <v>5.9999999999999995E-4</v>
      </c>
      <c r="X65" s="42" t="s">
        <v>411</v>
      </c>
      <c r="Y65" s="333">
        <f t="shared" si="12"/>
        <v>5.9999999999999995E-4</v>
      </c>
      <c r="Z65" s="331">
        <f t="shared" si="13"/>
        <v>5.9999999999999995E-4</v>
      </c>
      <c r="AD65" s="384"/>
    </row>
    <row r="66" spans="3:30" ht="12" x14ac:dyDescent="0.2">
      <c r="C66" s="115"/>
      <c r="D66" s="119" t="s">
        <v>184</v>
      </c>
      <c r="E66" s="138"/>
      <c r="F66" s="138"/>
      <c r="G66" s="121" t="s">
        <v>163</v>
      </c>
      <c r="H66" s="122"/>
      <c r="I66" s="224">
        <v>1E-3</v>
      </c>
      <c r="J66" s="122"/>
      <c r="K66" s="224"/>
      <c r="L66" s="224"/>
      <c r="M66" s="125"/>
      <c r="N66" s="125"/>
      <c r="O66" s="224"/>
      <c r="P66" s="125"/>
      <c r="Q66" s="224"/>
      <c r="R66" s="224"/>
      <c r="S66" s="125"/>
      <c r="T66" s="206">
        <v>0</v>
      </c>
      <c r="U66" s="207" t="s">
        <v>409</v>
      </c>
      <c r="V66" s="208">
        <f t="shared" si="14"/>
        <v>1</v>
      </c>
      <c r="W66" s="336">
        <f t="shared" si="11"/>
        <v>1E-3</v>
      </c>
      <c r="X66" s="127" t="s">
        <v>411</v>
      </c>
      <c r="Y66" s="337">
        <f t="shared" si="12"/>
        <v>1E-3</v>
      </c>
      <c r="Z66" s="335">
        <f t="shared" si="13"/>
        <v>1E-3</v>
      </c>
      <c r="AD66" s="384"/>
    </row>
    <row r="67" spans="3:30" ht="12" x14ac:dyDescent="0.2">
      <c r="C67" s="115"/>
      <c r="D67" s="46" t="s">
        <v>185</v>
      </c>
      <c r="E67" s="130"/>
      <c r="F67" s="130"/>
      <c r="G67" s="81" t="s">
        <v>163</v>
      </c>
      <c r="H67" s="76"/>
      <c r="I67" s="213">
        <v>5.0000000000000001E-4</v>
      </c>
      <c r="J67" s="76"/>
      <c r="K67" s="213"/>
      <c r="L67" s="213"/>
      <c r="M67" s="77"/>
      <c r="N67" s="77"/>
      <c r="O67" s="213"/>
      <c r="P67" s="77"/>
      <c r="Q67" s="213"/>
      <c r="R67" s="213"/>
      <c r="S67" s="77"/>
      <c r="T67" s="52">
        <v>0</v>
      </c>
      <c r="U67" s="53" t="s">
        <v>409</v>
      </c>
      <c r="V67" s="43">
        <f t="shared" si="14"/>
        <v>1</v>
      </c>
      <c r="W67" s="332">
        <f t="shared" si="11"/>
        <v>5.0000000000000001E-4</v>
      </c>
      <c r="X67" s="42" t="s">
        <v>411</v>
      </c>
      <c r="Y67" s="333">
        <f t="shared" si="12"/>
        <v>5.0000000000000001E-4</v>
      </c>
      <c r="Z67" s="331">
        <f t="shared" si="13"/>
        <v>5.0000000000000001E-4</v>
      </c>
      <c r="AD67" s="384"/>
    </row>
    <row r="68" spans="3:30" ht="12" x14ac:dyDescent="0.2">
      <c r="C68" s="115"/>
      <c r="D68" s="46" t="s">
        <v>186</v>
      </c>
      <c r="E68" s="130"/>
      <c r="F68" s="130"/>
      <c r="G68" s="81" t="s">
        <v>163</v>
      </c>
      <c r="H68" s="76"/>
      <c r="I68" s="213"/>
      <c r="J68" s="76"/>
      <c r="K68" s="45"/>
      <c r="L68" s="213"/>
      <c r="M68" s="77"/>
      <c r="N68" s="77"/>
      <c r="O68" s="270"/>
      <c r="P68" s="77"/>
      <c r="Q68" s="45"/>
      <c r="R68" s="213"/>
      <c r="S68" s="77"/>
      <c r="T68" s="52"/>
      <c r="U68" s="53"/>
      <c r="V68" s="43"/>
      <c r="W68" s="338"/>
      <c r="X68" s="42"/>
      <c r="Y68" s="339"/>
      <c r="Z68" s="213"/>
      <c r="AD68" s="384"/>
    </row>
    <row r="69" spans="3:30" ht="12" x14ac:dyDescent="0.2">
      <c r="C69" s="115"/>
      <c r="D69" s="46" t="s">
        <v>187</v>
      </c>
      <c r="E69" s="130"/>
      <c r="F69" s="130"/>
      <c r="G69" s="81" t="s">
        <v>163</v>
      </c>
      <c r="H69" s="76"/>
      <c r="I69" s="213"/>
      <c r="J69" s="76"/>
      <c r="K69" s="45"/>
      <c r="L69" s="213"/>
      <c r="M69" s="77"/>
      <c r="N69" s="77"/>
      <c r="O69" s="270"/>
      <c r="P69" s="77"/>
      <c r="Q69" s="45"/>
      <c r="R69" s="213"/>
      <c r="S69" s="77"/>
      <c r="T69" s="52"/>
      <c r="U69" s="53"/>
      <c r="V69" s="43"/>
      <c r="W69" s="338"/>
      <c r="X69" s="42"/>
      <c r="Y69" s="339"/>
      <c r="Z69" s="213"/>
      <c r="AD69" s="384"/>
    </row>
    <row r="70" spans="3:30" ht="12" x14ac:dyDescent="0.2">
      <c r="C70" s="115"/>
      <c r="D70" s="119" t="s">
        <v>188</v>
      </c>
      <c r="E70" s="138"/>
      <c r="F70" s="138"/>
      <c r="G70" s="121" t="s">
        <v>163</v>
      </c>
      <c r="H70" s="122"/>
      <c r="I70" s="219"/>
      <c r="J70" s="122"/>
      <c r="K70" s="129"/>
      <c r="L70" s="219"/>
      <c r="M70" s="125"/>
      <c r="N70" s="125"/>
      <c r="O70" s="204"/>
      <c r="P70" s="125"/>
      <c r="Q70" s="129"/>
      <c r="R70" s="219"/>
      <c r="S70" s="125"/>
      <c r="T70" s="206"/>
      <c r="U70" s="207"/>
      <c r="V70" s="208"/>
      <c r="W70" s="340"/>
      <c r="X70" s="127"/>
      <c r="Y70" s="341"/>
      <c r="Z70" s="219"/>
      <c r="AD70" s="384"/>
    </row>
    <row r="71" spans="3:30" ht="12" x14ac:dyDescent="0.2">
      <c r="C71" s="115"/>
      <c r="D71" s="46" t="s">
        <v>189</v>
      </c>
      <c r="E71" s="130"/>
      <c r="F71" s="130"/>
      <c r="G71" s="81" t="s">
        <v>163</v>
      </c>
      <c r="H71" s="76"/>
      <c r="I71" s="196"/>
      <c r="J71" s="76"/>
      <c r="K71" s="45"/>
      <c r="L71" s="196"/>
      <c r="M71" s="77"/>
      <c r="N71" s="77"/>
      <c r="O71" s="270"/>
      <c r="P71" s="77"/>
      <c r="Q71" s="45"/>
      <c r="R71" s="196"/>
      <c r="S71" s="77"/>
      <c r="T71" s="52"/>
      <c r="U71" s="53"/>
      <c r="V71" s="43"/>
      <c r="W71" s="342"/>
      <c r="X71" s="42"/>
      <c r="Y71" s="343"/>
      <c r="Z71" s="196"/>
      <c r="AD71" s="384"/>
    </row>
    <row r="72" spans="3:30" ht="12" x14ac:dyDescent="0.2">
      <c r="C72" s="115"/>
      <c r="D72" s="46" t="s">
        <v>190</v>
      </c>
      <c r="E72" s="130"/>
      <c r="F72" s="130"/>
      <c r="G72" s="81" t="s">
        <v>163</v>
      </c>
      <c r="H72" s="76"/>
      <c r="I72" s="196">
        <v>1E-3</v>
      </c>
      <c r="J72" s="76"/>
      <c r="K72" s="196"/>
      <c r="L72" s="196"/>
      <c r="M72" s="77"/>
      <c r="N72" s="77"/>
      <c r="O72" s="196"/>
      <c r="P72" s="77"/>
      <c r="Q72" s="196"/>
      <c r="R72" s="196"/>
      <c r="S72" s="77"/>
      <c r="T72" s="52">
        <v>0</v>
      </c>
      <c r="U72" s="53" t="s">
        <v>409</v>
      </c>
      <c r="V72" s="43">
        <f t="shared" si="14"/>
        <v>1</v>
      </c>
      <c r="W72" s="326">
        <f t="shared" si="11"/>
        <v>1E-3</v>
      </c>
      <c r="X72" s="42" t="s">
        <v>411</v>
      </c>
      <c r="Y72" s="327">
        <f t="shared" si="12"/>
        <v>1E-3</v>
      </c>
      <c r="Z72" s="325">
        <f t="shared" si="13"/>
        <v>1E-3</v>
      </c>
      <c r="AD72" s="384"/>
    </row>
    <row r="73" spans="3:30" ht="12" x14ac:dyDescent="0.2">
      <c r="C73" s="115"/>
      <c r="D73" s="46" t="s">
        <v>191</v>
      </c>
      <c r="E73" s="130"/>
      <c r="F73" s="130"/>
      <c r="G73" s="81" t="s">
        <v>163</v>
      </c>
      <c r="H73" s="76"/>
      <c r="I73" s="196">
        <v>2E-3</v>
      </c>
      <c r="J73" s="76"/>
      <c r="K73" s="45"/>
      <c r="L73" s="196"/>
      <c r="M73" s="77"/>
      <c r="N73" s="77"/>
      <c r="O73" s="196"/>
      <c r="P73" s="77"/>
      <c r="Q73" s="45"/>
      <c r="R73" s="196"/>
      <c r="S73" s="77"/>
      <c r="T73" s="52">
        <v>0</v>
      </c>
      <c r="U73" s="53" t="s">
        <v>409</v>
      </c>
      <c r="V73" s="43">
        <f t="shared" si="14"/>
        <v>1</v>
      </c>
      <c r="W73" s="326">
        <f t="shared" si="11"/>
        <v>2E-3</v>
      </c>
      <c r="X73" s="42" t="s">
        <v>411</v>
      </c>
      <c r="Y73" s="327">
        <f t="shared" si="12"/>
        <v>2E-3</v>
      </c>
      <c r="Z73" s="325">
        <f t="shared" si="13"/>
        <v>2E-3</v>
      </c>
      <c r="AD73" s="384"/>
    </row>
    <row r="74" spans="3:30" ht="12" x14ac:dyDescent="0.2">
      <c r="C74" s="115"/>
      <c r="D74" s="119" t="s">
        <v>192</v>
      </c>
      <c r="E74" s="138"/>
      <c r="F74" s="138"/>
      <c r="G74" s="121" t="s">
        <v>163</v>
      </c>
      <c r="H74" s="122"/>
      <c r="I74" s="232">
        <v>3.5</v>
      </c>
      <c r="J74" s="122"/>
      <c r="K74" s="232"/>
      <c r="L74" s="232"/>
      <c r="M74" s="125"/>
      <c r="N74" s="125"/>
      <c r="O74" s="232"/>
      <c r="P74" s="125"/>
      <c r="Q74" s="408"/>
      <c r="R74" s="232"/>
      <c r="S74" s="125"/>
      <c r="T74" s="206">
        <v>0</v>
      </c>
      <c r="U74" s="207" t="s">
        <v>409</v>
      </c>
      <c r="V74" s="208">
        <f t="shared" si="14"/>
        <v>1</v>
      </c>
      <c r="W74" s="344">
        <f t="shared" si="11"/>
        <v>3.5</v>
      </c>
      <c r="X74" s="127" t="s">
        <v>411</v>
      </c>
      <c r="Y74" s="345">
        <f t="shared" si="12"/>
        <v>3.5</v>
      </c>
      <c r="Z74" s="123">
        <f t="shared" si="13"/>
        <v>3.5</v>
      </c>
      <c r="AB74" s="95"/>
      <c r="AD74" s="384"/>
    </row>
    <row r="75" spans="3:30" ht="12" x14ac:dyDescent="0.2">
      <c r="C75" s="115"/>
      <c r="D75" s="46" t="s">
        <v>193</v>
      </c>
      <c r="E75" s="130"/>
      <c r="F75" s="130"/>
      <c r="G75" s="162" t="s">
        <v>163</v>
      </c>
      <c r="H75" s="163"/>
      <c r="I75" s="238">
        <v>0.12</v>
      </c>
      <c r="J75" s="163"/>
      <c r="K75" s="238"/>
      <c r="L75" s="238"/>
      <c r="M75" s="168"/>
      <c r="N75" s="168"/>
      <c r="O75" s="387"/>
      <c r="P75" s="168"/>
      <c r="Q75" s="240"/>
      <c r="R75" s="238"/>
      <c r="S75" s="168"/>
      <c r="T75" s="133">
        <v>0</v>
      </c>
      <c r="U75" s="134" t="s">
        <v>409</v>
      </c>
      <c r="V75" s="135">
        <f t="shared" si="14"/>
        <v>1</v>
      </c>
      <c r="W75" s="347">
        <f t="shared" si="11"/>
        <v>0.12</v>
      </c>
      <c r="X75" s="268" t="s">
        <v>411</v>
      </c>
      <c r="Y75" s="348">
        <f t="shared" si="12"/>
        <v>0.12</v>
      </c>
      <c r="Z75" s="346">
        <f t="shared" si="13"/>
        <v>0.12</v>
      </c>
      <c r="AD75" s="390"/>
    </row>
    <row r="76" spans="3:30" ht="12" x14ac:dyDescent="0.2">
      <c r="C76" s="115"/>
      <c r="D76" s="46" t="s">
        <v>194</v>
      </c>
      <c r="E76" s="130"/>
      <c r="F76" s="130"/>
      <c r="G76" s="81" t="s">
        <v>163</v>
      </c>
      <c r="H76" s="76"/>
      <c r="I76" s="244">
        <v>0.06</v>
      </c>
      <c r="J76" s="76"/>
      <c r="K76" s="244"/>
      <c r="L76" s="244"/>
      <c r="M76" s="77"/>
      <c r="N76" s="77"/>
      <c r="O76" s="99"/>
      <c r="P76" s="77"/>
      <c r="Q76" s="45"/>
      <c r="R76" s="244"/>
      <c r="S76" s="77"/>
      <c r="T76" s="52">
        <v>0</v>
      </c>
      <c r="U76" s="53" t="s">
        <v>409</v>
      </c>
      <c r="V76" s="43">
        <f t="shared" si="14"/>
        <v>1</v>
      </c>
      <c r="W76" s="351">
        <f t="shared" si="11"/>
        <v>0.06</v>
      </c>
      <c r="X76" s="42" t="s">
        <v>411</v>
      </c>
      <c r="Y76" s="352">
        <f t="shared" si="12"/>
        <v>0.06</v>
      </c>
      <c r="Z76" s="350">
        <f t="shared" si="13"/>
        <v>0.06</v>
      </c>
      <c r="AD76" s="390"/>
    </row>
    <row r="77" spans="3:30" ht="12" x14ac:dyDescent="0.2">
      <c r="C77" s="174"/>
      <c r="D77" s="54" t="s">
        <v>195</v>
      </c>
      <c r="E77" s="55"/>
      <c r="F77" s="55"/>
      <c r="G77" s="88" t="s">
        <v>163</v>
      </c>
      <c r="H77" s="108"/>
      <c r="I77" s="250"/>
      <c r="J77" s="108"/>
      <c r="K77" s="66"/>
      <c r="L77" s="250"/>
      <c r="M77" s="111"/>
      <c r="N77" s="111"/>
      <c r="O77" s="388"/>
      <c r="P77" s="111"/>
      <c r="Q77" s="66"/>
      <c r="R77" s="250"/>
      <c r="S77" s="111"/>
      <c r="T77" s="60"/>
      <c r="U77" s="61"/>
      <c r="V77" s="62"/>
      <c r="W77" s="354"/>
      <c r="X77" s="64"/>
      <c r="Y77" s="355"/>
      <c r="Z77" s="353"/>
      <c r="AD77" s="384"/>
    </row>
    <row r="78" spans="3:30" ht="12" customHeight="1" x14ac:dyDescent="0.2">
      <c r="C78" s="112" t="s">
        <v>57</v>
      </c>
      <c r="D78" s="35" t="s">
        <v>196</v>
      </c>
      <c r="E78" s="184"/>
      <c r="F78" s="184"/>
      <c r="G78" s="102" t="s">
        <v>163</v>
      </c>
      <c r="H78" s="67"/>
      <c r="I78" s="256">
        <v>0.5</v>
      </c>
      <c r="J78" s="67"/>
      <c r="K78" s="256"/>
      <c r="L78" s="256"/>
      <c r="M78" s="69"/>
      <c r="N78" s="69"/>
      <c r="O78" s="389"/>
      <c r="P78" s="69"/>
      <c r="Q78" s="389"/>
      <c r="R78" s="256"/>
      <c r="S78" s="69"/>
      <c r="T78" s="70" t="s">
        <v>390</v>
      </c>
      <c r="U78" s="71" t="s">
        <v>409</v>
      </c>
      <c r="V78" s="72">
        <f t="shared" si="14"/>
        <v>1</v>
      </c>
      <c r="W78" s="357">
        <f>MIN(I78:R78)</f>
        <v>0.5</v>
      </c>
      <c r="X78" s="74" t="s">
        <v>411</v>
      </c>
      <c r="Y78" s="358">
        <f t="shared" si="12"/>
        <v>0.5</v>
      </c>
      <c r="Z78" s="255">
        <f t="shared" si="13"/>
        <v>0.5</v>
      </c>
      <c r="AD78" s="390"/>
    </row>
    <row r="79" spans="3:30" ht="12" x14ac:dyDescent="0.2">
      <c r="C79" s="115"/>
      <c r="D79" s="46" t="s">
        <v>197</v>
      </c>
      <c r="E79" s="130"/>
      <c r="F79" s="130"/>
      <c r="G79" s="81" t="s">
        <v>163</v>
      </c>
      <c r="H79" s="76"/>
      <c r="I79" s="196"/>
      <c r="J79" s="76"/>
      <c r="K79" s="45"/>
      <c r="L79" s="196"/>
      <c r="M79" s="77"/>
      <c r="N79" s="77"/>
      <c r="O79" s="270"/>
      <c r="P79" s="77"/>
      <c r="Q79" s="45"/>
      <c r="R79" s="196"/>
      <c r="S79" s="77"/>
      <c r="T79" s="52"/>
      <c r="U79" s="53"/>
      <c r="V79" s="43"/>
      <c r="W79" s="41"/>
      <c r="X79" s="42"/>
      <c r="Y79" s="44"/>
      <c r="Z79" s="45"/>
      <c r="AD79" s="384"/>
    </row>
    <row r="80" spans="3:30" ht="12" x14ac:dyDescent="0.2">
      <c r="C80" s="115"/>
      <c r="D80" s="46" t="s">
        <v>198</v>
      </c>
      <c r="E80" s="130"/>
      <c r="F80" s="130"/>
      <c r="G80" s="81" t="s">
        <v>163</v>
      </c>
      <c r="H80" s="76"/>
      <c r="I80" s="154"/>
      <c r="J80" s="76"/>
      <c r="K80" s="45"/>
      <c r="L80" s="154"/>
      <c r="M80" s="77"/>
      <c r="N80" s="77"/>
      <c r="O80" s="270"/>
      <c r="P80" s="77"/>
      <c r="Q80" s="45"/>
      <c r="R80" s="154"/>
      <c r="S80" s="77"/>
      <c r="T80" s="52"/>
      <c r="U80" s="53"/>
      <c r="V80" s="43"/>
      <c r="W80" s="41"/>
      <c r="X80" s="42"/>
      <c r="Y80" s="44"/>
      <c r="Z80" s="45"/>
      <c r="AD80" s="384"/>
    </row>
    <row r="81" spans="3:30" ht="12" x14ac:dyDescent="0.2">
      <c r="C81" s="115"/>
      <c r="D81" s="119" t="s">
        <v>199</v>
      </c>
      <c r="E81" s="138"/>
      <c r="F81" s="138"/>
      <c r="G81" s="121" t="s">
        <v>163</v>
      </c>
      <c r="H81" s="122"/>
      <c r="I81" s="262"/>
      <c r="J81" s="122"/>
      <c r="K81" s="129"/>
      <c r="L81" s="262"/>
      <c r="M81" s="125"/>
      <c r="N81" s="125"/>
      <c r="O81" s="204"/>
      <c r="P81" s="125"/>
      <c r="Q81" s="129"/>
      <c r="R81" s="262"/>
      <c r="S81" s="125"/>
      <c r="T81" s="206"/>
      <c r="U81" s="207"/>
      <c r="V81" s="208"/>
      <c r="W81" s="126"/>
      <c r="X81" s="127"/>
      <c r="Y81" s="128"/>
      <c r="Z81" s="129"/>
      <c r="AD81" s="384"/>
    </row>
    <row r="82" spans="3:30" ht="12" x14ac:dyDescent="0.2">
      <c r="C82" s="115"/>
      <c r="D82" s="46" t="s">
        <v>200</v>
      </c>
      <c r="E82" s="130"/>
      <c r="F82" s="130"/>
      <c r="G82" s="81" t="s">
        <v>163</v>
      </c>
      <c r="H82" s="163"/>
      <c r="I82" s="265"/>
      <c r="J82" s="163"/>
      <c r="K82" s="240"/>
      <c r="L82" s="265"/>
      <c r="M82" s="168"/>
      <c r="N82" s="168"/>
      <c r="O82" s="265"/>
      <c r="P82" s="168"/>
      <c r="Q82" s="240"/>
      <c r="R82" s="265"/>
      <c r="S82" s="168"/>
      <c r="T82" s="133"/>
      <c r="U82" s="134"/>
      <c r="V82" s="135"/>
      <c r="W82" s="267"/>
      <c r="X82" s="268"/>
      <c r="Y82" s="269"/>
      <c r="Z82" s="240"/>
      <c r="AD82" s="384"/>
    </row>
    <row r="83" spans="3:30" ht="12" x14ac:dyDescent="0.2">
      <c r="C83" s="115"/>
      <c r="D83" s="46" t="s">
        <v>63</v>
      </c>
      <c r="E83" s="130"/>
      <c r="F83" s="130"/>
      <c r="G83" s="81" t="s">
        <v>163</v>
      </c>
      <c r="H83" s="76"/>
      <c r="I83" s="270"/>
      <c r="J83" s="76"/>
      <c r="K83" s="45"/>
      <c r="L83" s="270"/>
      <c r="M83" s="77"/>
      <c r="N83" s="77"/>
      <c r="O83" s="270"/>
      <c r="P83" s="77"/>
      <c r="Q83" s="45"/>
      <c r="R83" s="270"/>
      <c r="S83" s="77"/>
      <c r="T83" s="52"/>
      <c r="U83" s="53"/>
      <c r="V83" s="43"/>
      <c r="W83" s="41"/>
      <c r="X83" s="42"/>
      <c r="Y83" s="44"/>
      <c r="Z83" s="45"/>
      <c r="AD83" s="384"/>
    </row>
    <row r="84" spans="3:30" ht="12" x14ac:dyDescent="0.2">
      <c r="C84" s="115"/>
      <c r="D84" s="272" t="s">
        <v>64</v>
      </c>
      <c r="E84" s="130"/>
      <c r="F84" s="130"/>
      <c r="G84" s="81" t="s">
        <v>163</v>
      </c>
      <c r="H84" s="45"/>
      <c r="I84" s="244"/>
      <c r="J84" s="45"/>
      <c r="K84" s="45"/>
      <c r="L84" s="244"/>
      <c r="M84" s="77"/>
      <c r="N84" s="77"/>
      <c r="O84" s="270"/>
      <c r="P84" s="77"/>
      <c r="Q84" s="45"/>
      <c r="R84" s="244"/>
      <c r="S84" s="77"/>
      <c r="T84" s="41"/>
      <c r="U84" s="42"/>
      <c r="V84" s="43"/>
      <c r="W84" s="41"/>
      <c r="X84" s="42"/>
      <c r="Y84" s="44"/>
      <c r="Z84" s="45"/>
      <c r="AD84" s="384"/>
    </row>
    <row r="85" spans="3:30" ht="13.2" x14ac:dyDescent="0.2">
      <c r="C85" s="115"/>
      <c r="D85" s="273" t="s">
        <v>66</v>
      </c>
      <c r="E85" s="138"/>
      <c r="F85" s="138"/>
      <c r="G85" s="121" t="s">
        <v>163</v>
      </c>
      <c r="H85" s="129"/>
      <c r="I85" s="409">
        <v>1.3</v>
      </c>
      <c r="J85" s="129"/>
      <c r="K85" s="274"/>
      <c r="L85" s="274"/>
      <c r="M85" s="125"/>
      <c r="N85" s="125"/>
      <c r="O85" s="274"/>
      <c r="P85" s="125"/>
      <c r="Q85" s="274"/>
      <c r="R85" s="274"/>
      <c r="S85" s="125"/>
      <c r="T85" s="126" t="s">
        <v>390</v>
      </c>
      <c r="U85" s="127" t="s">
        <v>409</v>
      </c>
      <c r="V85" s="208">
        <f t="shared" si="14"/>
        <v>1</v>
      </c>
      <c r="W85" s="410">
        <f>MIN(I85:R85)</f>
        <v>1.3</v>
      </c>
      <c r="X85" s="127" t="s">
        <v>411</v>
      </c>
      <c r="Y85" s="411">
        <f>MAX(I85:R85)</f>
        <v>1.3</v>
      </c>
      <c r="Z85" s="124">
        <f t="shared" ref="Z85:Z87" si="15">AVERAGE(I85:R85)</f>
        <v>1.3</v>
      </c>
      <c r="AB85" s="349"/>
      <c r="AD85" s="390"/>
    </row>
    <row r="86" spans="3:30" ht="13.2" x14ac:dyDescent="0.2">
      <c r="C86" s="115"/>
      <c r="D86" s="272" t="s">
        <v>68</v>
      </c>
      <c r="E86" s="130"/>
      <c r="F86" s="130"/>
      <c r="G86" s="81" t="s">
        <v>163</v>
      </c>
      <c r="H86" s="45"/>
      <c r="I86" s="409">
        <v>3.4</v>
      </c>
      <c r="J86" s="45"/>
      <c r="K86" s="94"/>
      <c r="L86" s="94"/>
      <c r="M86" s="77"/>
      <c r="N86" s="77"/>
      <c r="O86" s="94"/>
      <c r="P86" s="77"/>
      <c r="Q86" s="94"/>
      <c r="R86" s="94"/>
      <c r="S86" s="77"/>
      <c r="T86" s="41" t="s">
        <v>390</v>
      </c>
      <c r="U86" s="42" t="s">
        <v>409</v>
      </c>
      <c r="V86" s="43">
        <f t="shared" si="14"/>
        <v>1</v>
      </c>
      <c r="W86" s="278">
        <f t="shared" ref="W86:W87" si="16">MIN(I86:R86)</f>
        <v>3.4</v>
      </c>
      <c r="X86" s="42" t="s">
        <v>411</v>
      </c>
      <c r="Y86" s="279">
        <f t="shared" ref="Y86:Y87" si="17">MAX(I86:R86)</f>
        <v>3.4</v>
      </c>
      <c r="Z86" s="94">
        <f t="shared" si="15"/>
        <v>3.4</v>
      </c>
      <c r="AD86" s="384"/>
    </row>
    <row r="87" spans="3:30" ht="13.2" x14ac:dyDescent="0.2">
      <c r="C87" s="115"/>
      <c r="D87" s="272" t="s">
        <v>69</v>
      </c>
      <c r="E87" s="130"/>
      <c r="F87" s="130"/>
      <c r="G87" s="81" t="s">
        <v>163</v>
      </c>
      <c r="H87" s="45"/>
      <c r="I87" s="412">
        <v>0.1</v>
      </c>
      <c r="J87" s="45"/>
      <c r="K87" s="99"/>
      <c r="L87" s="244"/>
      <c r="M87" s="77"/>
      <c r="N87" s="77"/>
      <c r="O87" s="270"/>
      <c r="P87" s="77"/>
      <c r="Q87" s="244"/>
      <c r="R87" s="244"/>
      <c r="S87" s="77"/>
      <c r="T87" s="41" t="s">
        <v>390</v>
      </c>
      <c r="U87" s="42" t="s">
        <v>409</v>
      </c>
      <c r="V87" s="43">
        <f t="shared" si="14"/>
        <v>1</v>
      </c>
      <c r="W87" s="280">
        <f t="shared" si="16"/>
        <v>0.1</v>
      </c>
      <c r="X87" s="42" t="s">
        <v>411</v>
      </c>
      <c r="Y87" s="281">
        <f t="shared" si="17"/>
        <v>0.1</v>
      </c>
      <c r="Z87" s="244">
        <f t="shared" si="15"/>
        <v>0.1</v>
      </c>
      <c r="AD87" s="390"/>
    </row>
    <row r="88" spans="3:30" ht="12" x14ac:dyDescent="0.2">
      <c r="C88" s="174"/>
      <c r="D88" s="272" t="s">
        <v>118</v>
      </c>
      <c r="E88" s="130"/>
      <c r="F88" s="130"/>
      <c r="G88" s="81" t="s">
        <v>163</v>
      </c>
      <c r="H88" s="45"/>
      <c r="I88" s="244"/>
      <c r="J88" s="45"/>
      <c r="K88" s="45"/>
      <c r="L88" s="244"/>
      <c r="M88" s="77"/>
      <c r="N88" s="77"/>
      <c r="O88" s="270"/>
      <c r="P88" s="77"/>
      <c r="Q88" s="45"/>
      <c r="R88" s="244"/>
      <c r="S88" s="77"/>
      <c r="T88" s="41"/>
      <c r="U88" s="42"/>
      <c r="V88" s="43"/>
      <c r="W88" s="41"/>
      <c r="X88" s="42"/>
      <c r="Y88" s="44"/>
      <c r="Z88" s="45"/>
    </row>
    <row r="89" spans="3:30" ht="12" x14ac:dyDescent="0.2">
      <c r="C89" s="112" t="s">
        <v>72</v>
      </c>
      <c r="D89" s="35" t="s">
        <v>201</v>
      </c>
      <c r="E89" s="184"/>
      <c r="F89" s="184"/>
      <c r="G89" s="102" t="s">
        <v>163</v>
      </c>
      <c r="H89" s="67"/>
      <c r="I89" s="67"/>
      <c r="J89" s="67"/>
      <c r="K89" s="69"/>
      <c r="L89" s="69"/>
      <c r="M89" s="69"/>
      <c r="N89" s="69"/>
      <c r="O89" s="69"/>
      <c r="P89" s="69"/>
      <c r="Q89" s="69"/>
      <c r="R89" s="69"/>
      <c r="S89" s="69"/>
      <c r="T89" s="70" t="s">
        <v>401</v>
      </c>
      <c r="U89" s="71" t="s">
        <v>401</v>
      </c>
      <c r="V89" s="72" t="s">
        <v>401</v>
      </c>
      <c r="W89" s="73"/>
      <c r="X89" s="74"/>
      <c r="Y89" s="75"/>
      <c r="Z89" s="68"/>
    </row>
    <row r="90" spans="3:30" ht="12" x14ac:dyDescent="0.2">
      <c r="C90" s="115"/>
      <c r="D90" s="46" t="s">
        <v>202</v>
      </c>
      <c r="E90" s="130"/>
      <c r="F90" s="130"/>
      <c r="G90" s="81" t="s">
        <v>163</v>
      </c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52" t="s">
        <v>401</v>
      </c>
      <c r="U90" s="53" t="s">
        <v>401</v>
      </c>
      <c r="V90" s="43" t="s">
        <v>401</v>
      </c>
      <c r="W90" s="41"/>
      <c r="X90" s="42"/>
      <c r="Y90" s="44"/>
      <c r="Z90" s="45"/>
    </row>
    <row r="91" spans="3:30" ht="12" x14ac:dyDescent="0.2">
      <c r="C91" s="115"/>
      <c r="D91" s="46" t="s">
        <v>203</v>
      </c>
      <c r="E91" s="130"/>
      <c r="F91" s="130"/>
      <c r="G91" s="81" t="s">
        <v>163</v>
      </c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52" t="s">
        <v>401</v>
      </c>
      <c r="U91" s="53" t="s">
        <v>401</v>
      </c>
      <c r="V91" s="43" t="s">
        <v>401</v>
      </c>
      <c r="W91" s="41"/>
      <c r="X91" s="42"/>
      <c r="Y91" s="44"/>
      <c r="Z91" s="45"/>
    </row>
    <row r="92" spans="3:30" ht="12" x14ac:dyDescent="0.2">
      <c r="C92" s="115"/>
      <c r="D92" s="46" t="s">
        <v>204</v>
      </c>
      <c r="E92" s="130"/>
      <c r="F92" s="130"/>
      <c r="G92" s="81" t="s">
        <v>163</v>
      </c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52" t="s">
        <v>401</v>
      </c>
      <c r="U92" s="53" t="s">
        <v>401</v>
      </c>
      <c r="V92" s="43" t="s">
        <v>401</v>
      </c>
      <c r="W92" s="41"/>
      <c r="X92" s="42"/>
      <c r="Y92" s="44"/>
      <c r="Z92" s="45"/>
    </row>
    <row r="93" spans="3:30" ht="10.5" customHeight="1" x14ac:dyDescent="0.2">
      <c r="C93" s="174"/>
      <c r="D93" s="54" t="s">
        <v>205</v>
      </c>
      <c r="E93" s="282"/>
      <c r="F93" s="282"/>
      <c r="G93" s="88" t="s">
        <v>163</v>
      </c>
      <c r="H93" s="108"/>
      <c r="I93" s="108"/>
      <c r="J93" s="108"/>
      <c r="K93" s="111"/>
      <c r="L93" s="111"/>
      <c r="M93" s="111"/>
      <c r="N93" s="111"/>
      <c r="O93" s="111"/>
      <c r="P93" s="111"/>
      <c r="Q93" s="111"/>
      <c r="R93" s="111"/>
      <c r="S93" s="111"/>
      <c r="T93" s="60" t="s">
        <v>401</v>
      </c>
      <c r="U93" s="61" t="s">
        <v>401</v>
      </c>
      <c r="V93" s="62" t="s">
        <v>401</v>
      </c>
      <c r="W93" s="63"/>
      <c r="X93" s="64"/>
      <c r="Y93" s="65"/>
      <c r="Z93" s="66"/>
    </row>
    <row r="94" spans="3:30" ht="10.5" customHeight="1" x14ac:dyDescent="0.2">
      <c r="C94" s="112" t="s">
        <v>78</v>
      </c>
      <c r="D94" s="35" t="s">
        <v>206</v>
      </c>
      <c r="E94" s="184"/>
      <c r="F94" s="184"/>
      <c r="G94" s="102" t="s">
        <v>163</v>
      </c>
      <c r="H94" s="67"/>
      <c r="I94" s="67"/>
      <c r="J94" s="67"/>
      <c r="K94" s="69"/>
      <c r="L94" s="283"/>
      <c r="M94" s="68"/>
      <c r="N94" s="68"/>
      <c r="O94" s="68"/>
      <c r="P94" s="69"/>
      <c r="Q94" s="69"/>
      <c r="R94" s="69"/>
      <c r="S94" s="69"/>
      <c r="T94" s="70"/>
      <c r="U94" s="71"/>
      <c r="V94" s="72"/>
      <c r="W94" s="73"/>
      <c r="X94" s="74"/>
      <c r="Y94" s="75"/>
      <c r="Z94" s="68"/>
    </row>
    <row r="95" spans="3:30" ht="12" x14ac:dyDescent="0.2">
      <c r="C95" s="115"/>
      <c r="D95" s="46" t="s">
        <v>207</v>
      </c>
      <c r="E95" s="130"/>
      <c r="F95" s="130"/>
      <c r="G95" s="81" t="s">
        <v>163</v>
      </c>
      <c r="H95" s="76"/>
      <c r="I95" s="76"/>
      <c r="J95" s="76"/>
      <c r="K95" s="77"/>
      <c r="L95" s="196"/>
      <c r="M95" s="45"/>
      <c r="N95" s="45"/>
      <c r="O95" s="45"/>
      <c r="P95" s="77"/>
      <c r="Q95" s="77"/>
      <c r="R95" s="77"/>
      <c r="S95" s="77"/>
      <c r="T95" s="52"/>
      <c r="U95" s="53"/>
      <c r="V95" s="43"/>
      <c r="W95" s="41"/>
      <c r="X95" s="42"/>
      <c r="Y95" s="44"/>
      <c r="Z95" s="45"/>
    </row>
    <row r="96" spans="3:30" ht="12" x14ac:dyDescent="0.2">
      <c r="C96" s="115"/>
      <c r="D96" s="46" t="s">
        <v>208</v>
      </c>
      <c r="E96" s="130"/>
      <c r="F96" s="130"/>
      <c r="G96" s="81" t="s">
        <v>163</v>
      </c>
      <c r="H96" s="76"/>
      <c r="I96" s="76"/>
      <c r="J96" s="76"/>
      <c r="K96" s="77"/>
      <c r="L96" s="196"/>
      <c r="M96" s="45"/>
      <c r="N96" s="45"/>
      <c r="O96" s="45"/>
      <c r="P96" s="77"/>
      <c r="Q96" s="77"/>
      <c r="R96" s="77"/>
      <c r="S96" s="77"/>
      <c r="T96" s="52"/>
      <c r="U96" s="53"/>
      <c r="V96" s="43"/>
      <c r="W96" s="41"/>
      <c r="X96" s="42"/>
      <c r="Y96" s="44"/>
      <c r="Z96" s="45"/>
    </row>
    <row r="97" spans="3:26" ht="12" x14ac:dyDescent="0.2">
      <c r="C97" s="115"/>
      <c r="D97" s="119" t="s">
        <v>209</v>
      </c>
      <c r="E97" s="138"/>
      <c r="F97" s="138"/>
      <c r="G97" s="121" t="s">
        <v>163</v>
      </c>
      <c r="H97" s="122"/>
      <c r="I97" s="122"/>
      <c r="J97" s="122"/>
      <c r="K97" s="125"/>
      <c r="L97" s="204"/>
      <c r="M97" s="129"/>
      <c r="N97" s="129"/>
      <c r="O97" s="129"/>
      <c r="P97" s="125"/>
      <c r="Q97" s="125"/>
      <c r="R97" s="125"/>
      <c r="S97" s="125"/>
      <c r="T97" s="206"/>
      <c r="U97" s="207"/>
      <c r="V97" s="208"/>
      <c r="W97" s="126"/>
      <c r="X97" s="127"/>
      <c r="Y97" s="128"/>
      <c r="Z97" s="129"/>
    </row>
    <row r="98" spans="3:26" ht="12" x14ac:dyDescent="0.2">
      <c r="C98" s="115"/>
      <c r="D98" s="46" t="s">
        <v>210</v>
      </c>
      <c r="E98" s="130"/>
      <c r="F98" s="130"/>
      <c r="G98" s="81" t="s">
        <v>163</v>
      </c>
      <c r="H98" s="76"/>
      <c r="I98" s="76"/>
      <c r="J98" s="76"/>
      <c r="K98" s="77"/>
      <c r="L98" s="213"/>
      <c r="M98" s="45"/>
      <c r="N98" s="45"/>
      <c r="O98" s="45"/>
      <c r="P98" s="77"/>
      <c r="Q98" s="77"/>
      <c r="R98" s="77"/>
      <c r="S98" s="77"/>
      <c r="T98" s="52"/>
      <c r="U98" s="53"/>
      <c r="V98" s="43"/>
      <c r="W98" s="41"/>
      <c r="X98" s="42"/>
      <c r="Y98" s="44"/>
      <c r="Z98" s="45"/>
    </row>
    <row r="99" spans="3:26" ht="12" x14ac:dyDescent="0.2">
      <c r="C99" s="115"/>
      <c r="D99" s="46" t="s">
        <v>211</v>
      </c>
      <c r="E99" s="130"/>
      <c r="F99" s="130"/>
      <c r="G99" s="81" t="s">
        <v>163</v>
      </c>
      <c r="H99" s="76"/>
      <c r="I99" s="76"/>
      <c r="J99" s="76"/>
      <c r="K99" s="77"/>
      <c r="L99" s="213"/>
      <c r="M99" s="45"/>
      <c r="N99" s="45"/>
      <c r="O99" s="45"/>
      <c r="P99" s="77"/>
      <c r="Q99" s="77"/>
      <c r="R99" s="77"/>
      <c r="S99" s="77"/>
      <c r="T99" s="52"/>
      <c r="U99" s="53"/>
      <c r="V99" s="43"/>
      <c r="W99" s="41"/>
      <c r="X99" s="42"/>
      <c r="Y99" s="44"/>
      <c r="Z99" s="45"/>
    </row>
    <row r="100" spans="3:26" ht="12" x14ac:dyDescent="0.2">
      <c r="C100" s="115"/>
      <c r="D100" s="46" t="s">
        <v>212</v>
      </c>
      <c r="E100" s="130"/>
      <c r="F100" s="130"/>
      <c r="G100" s="81" t="s">
        <v>163</v>
      </c>
      <c r="H100" s="76"/>
      <c r="I100" s="76"/>
      <c r="J100" s="76"/>
      <c r="K100" s="77"/>
      <c r="L100" s="213"/>
      <c r="M100" s="45"/>
      <c r="N100" s="45"/>
      <c r="O100" s="45"/>
      <c r="P100" s="77"/>
      <c r="Q100" s="77"/>
      <c r="R100" s="77"/>
      <c r="S100" s="77"/>
      <c r="T100" s="52"/>
      <c r="U100" s="53"/>
      <c r="V100" s="43"/>
      <c r="W100" s="41"/>
      <c r="X100" s="42"/>
      <c r="Y100" s="44"/>
      <c r="Z100" s="45"/>
    </row>
    <row r="101" spans="3:26" ht="12" x14ac:dyDescent="0.2">
      <c r="C101" s="115"/>
      <c r="D101" s="119" t="s">
        <v>213</v>
      </c>
      <c r="E101" s="138"/>
      <c r="F101" s="138"/>
      <c r="G101" s="121" t="s">
        <v>163</v>
      </c>
      <c r="H101" s="122"/>
      <c r="I101" s="122"/>
      <c r="J101" s="122"/>
      <c r="K101" s="125"/>
      <c r="L101" s="224"/>
      <c r="M101" s="129"/>
      <c r="N101" s="129"/>
      <c r="O101" s="129"/>
      <c r="P101" s="125"/>
      <c r="Q101" s="125"/>
      <c r="R101" s="125"/>
      <c r="S101" s="125"/>
      <c r="T101" s="206"/>
      <c r="U101" s="207"/>
      <c r="V101" s="208"/>
      <c r="W101" s="126"/>
      <c r="X101" s="127"/>
      <c r="Y101" s="128"/>
      <c r="Z101" s="129"/>
    </row>
    <row r="102" spans="3:26" ht="12" x14ac:dyDescent="0.2">
      <c r="C102" s="115"/>
      <c r="D102" s="46" t="s">
        <v>214</v>
      </c>
      <c r="E102" s="130"/>
      <c r="F102" s="130"/>
      <c r="G102" s="81" t="s">
        <v>163</v>
      </c>
      <c r="H102" s="76"/>
      <c r="I102" s="76"/>
      <c r="J102" s="76"/>
      <c r="K102" s="77"/>
      <c r="L102" s="196"/>
      <c r="M102" s="45"/>
      <c r="N102" s="45"/>
      <c r="O102" s="45"/>
      <c r="P102" s="77"/>
      <c r="Q102" s="77"/>
      <c r="R102" s="77"/>
      <c r="S102" s="77"/>
      <c r="T102" s="52"/>
      <c r="U102" s="53"/>
      <c r="V102" s="43"/>
      <c r="W102" s="41"/>
      <c r="X102" s="42"/>
      <c r="Y102" s="44"/>
      <c r="Z102" s="45"/>
    </row>
    <row r="103" spans="3:26" ht="12" x14ac:dyDescent="0.2">
      <c r="C103" s="115"/>
      <c r="D103" s="46" t="s">
        <v>215</v>
      </c>
      <c r="E103" s="130"/>
      <c r="F103" s="130"/>
      <c r="G103" s="81" t="s">
        <v>163</v>
      </c>
      <c r="H103" s="76"/>
      <c r="I103" s="76"/>
      <c r="J103" s="76"/>
      <c r="K103" s="77"/>
      <c r="L103" s="196"/>
      <c r="M103" s="45"/>
      <c r="N103" s="45"/>
      <c r="O103" s="45"/>
      <c r="P103" s="77"/>
      <c r="Q103" s="77"/>
      <c r="R103" s="77"/>
      <c r="S103" s="77"/>
      <c r="T103" s="52"/>
      <c r="U103" s="53"/>
      <c r="V103" s="43"/>
      <c r="W103" s="41"/>
      <c r="X103" s="42"/>
      <c r="Y103" s="44"/>
      <c r="Z103" s="45"/>
    </row>
    <row r="104" spans="3:26" ht="12" x14ac:dyDescent="0.2">
      <c r="C104" s="115"/>
      <c r="D104" s="46" t="s">
        <v>216</v>
      </c>
      <c r="E104" s="130"/>
      <c r="F104" s="130"/>
      <c r="G104" s="81" t="s">
        <v>163</v>
      </c>
      <c r="H104" s="76"/>
      <c r="I104" s="76"/>
      <c r="J104" s="76"/>
      <c r="K104" s="77"/>
      <c r="L104" s="213"/>
      <c r="M104" s="45"/>
      <c r="N104" s="45"/>
      <c r="O104" s="45"/>
      <c r="P104" s="77"/>
      <c r="Q104" s="77"/>
      <c r="R104" s="77"/>
      <c r="S104" s="77"/>
      <c r="T104" s="52"/>
      <c r="U104" s="53"/>
      <c r="V104" s="43"/>
      <c r="W104" s="41"/>
      <c r="X104" s="42"/>
      <c r="Y104" s="44"/>
      <c r="Z104" s="45"/>
    </row>
    <row r="105" spans="3:26" ht="12" x14ac:dyDescent="0.2">
      <c r="C105" s="115"/>
      <c r="D105" s="46" t="s">
        <v>217</v>
      </c>
      <c r="E105" s="47"/>
      <c r="F105" s="47"/>
      <c r="G105" s="121" t="s">
        <v>163</v>
      </c>
      <c r="H105" s="122"/>
      <c r="I105" s="122"/>
      <c r="J105" s="122"/>
      <c r="K105" s="125"/>
      <c r="L105" s="219"/>
      <c r="M105" s="129"/>
      <c r="N105" s="129"/>
      <c r="O105" s="129"/>
      <c r="P105" s="125"/>
      <c r="Q105" s="125"/>
      <c r="R105" s="125"/>
      <c r="S105" s="125"/>
      <c r="T105" s="206"/>
      <c r="U105" s="207"/>
      <c r="V105" s="208"/>
      <c r="W105" s="126"/>
      <c r="X105" s="127"/>
      <c r="Y105" s="128"/>
      <c r="Z105" s="129"/>
    </row>
    <row r="106" spans="3:26" ht="12" x14ac:dyDescent="0.2">
      <c r="C106" s="115"/>
      <c r="D106" s="160" t="s">
        <v>218</v>
      </c>
      <c r="E106" s="284"/>
      <c r="F106" s="284"/>
      <c r="G106" s="81" t="s">
        <v>163</v>
      </c>
      <c r="H106" s="76"/>
      <c r="I106" s="76"/>
      <c r="J106" s="76"/>
      <c r="K106" s="77"/>
      <c r="L106" s="213"/>
      <c r="M106" s="45"/>
      <c r="N106" s="45"/>
      <c r="O106" s="45"/>
      <c r="P106" s="77"/>
      <c r="Q106" s="77"/>
      <c r="R106" s="77"/>
      <c r="S106" s="77"/>
      <c r="T106" s="52"/>
      <c r="U106" s="53"/>
      <c r="V106" s="43"/>
      <c r="W106" s="41"/>
      <c r="X106" s="42"/>
      <c r="Y106" s="44"/>
      <c r="Z106" s="45"/>
    </row>
    <row r="107" spans="3:26" ht="12" x14ac:dyDescent="0.2">
      <c r="C107" s="115"/>
      <c r="D107" s="46" t="s">
        <v>219</v>
      </c>
      <c r="E107" s="130"/>
      <c r="F107" s="130"/>
      <c r="G107" s="81" t="s">
        <v>163</v>
      </c>
      <c r="H107" s="76"/>
      <c r="I107" s="76"/>
      <c r="J107" s="76"/>
      <c r="K107" s="77"/>
      <c r="L107" s="196"/>
      <c r="M107" s="45"/>
      <c r="N107" s="45"/>
      <c r="O107" s="45"/>
      <c r="P107" s="77"/>
      <c r="Q107" s="77"/>
      <c r="R107" s="77"/>
      <c r="S107" s="77"/>
      <c r="T107" s="52"/>
      <c r="U107" s="53"/>
      <c r="V107" s="43"/>
      <c r="W107" s="41"/>
      <c r="X107" s="42"/>
      <c r="Y107" s="44"/>
      <c r="Z107" s="45"/>
    </row>
    <row r="108" spans="3:26" ht="12" x14ac:dyDescent="0.2">
      <c r="C108" s="115"/>
      <c r="D108" s="46" t="s">
        <v>220</v>
      </c>
      <c r="E108" s="130"/>
      <c r="F108" s="130"/>
      <c r="G108" s="81" t="s">
        <v>163</v>
      </c>
      <c r="H108" s="76"/>
      <c r="I108" s="76"/>
      <c r="J108" s="76"/>
      <c r="K108" s="77"/>
      <c r="L108" s="213"/>
      <c r="M108" s="45"/>
      <c r="N108" s="45"/>
      <c r="O108" s="45"/>
      <c r="P108" s="77"/>
      <c r="Q108" s="77"/>
      <c r="R108" s="77"/>
      <c r="S108" s="77"/>
      <c r="T108" s="52"/>
      <c r="U108" s="53"/>
      <c r="V108" s="43"/>
      <c r="W108" s="41"/>
      <c r="X108" s="42"/>
      <c r="Y108" s="44"/>
      <c r="Z108" s="45"/>
    </row>
    <row r="109" spans="3:26" ht="12" x14ac:dyDescent="0.2">
      <c r="C109" s="115"/>
      <c r="D109" s="46" t="s">
        <v>221</v>
      </c>
      <c r="E109" s="130"/>
      <c r="F109" s="130"/>
      <c r="G109" s="121" t="s">
        <v>163</v>
      </c>
      <c r="H109" s="122"/>
      <c r="I109" s="122"/>
      <c r="J109" s="122"/>
      <c r="K109" s="125"/>
      <c r="L109" s="219"/>
      <c r="M109" s="129"/>
      <c r="N109" s="129"/>
      <c r="O109" s="129"/>
      <c r="P109" s="125"/>
      <c r="Q109" s="125"/>
      <c r="R109" s="125"/>
      <c r="S109" s="125"/>
      <c r="T109" s="206"/>
      <c r="U109" s="207"/>
      <c r="V109" s="208"/>
      <c r="W109" s="126"/>
      <c r="X109" s="127"/>
      <c r="Y109" s="128"/>
      <c r="Z109" s="129"/>
    </row>
    <row r="110" spans="3:26" ht="12" x14ac:dyDescent="0.2">
      <c r="C110" s="115"/>
      <c r="D110" s="160" t="s">
        <v>222</v>
      </c>
      <c r="E110" s="284"/>
      <c r="F110" s="284"/>
      <c r="G110" s="81" t="s">
        <v>163</v>
      </c>
      <c r="H110" s="76"/>
      <c r="I110" s="76"/>
      <c r="J110" s="76"/>
      <c r="K110" s="77"/>
      <c r="L110" s="270"/>
      <c r="M110" s="45"/>
      <c r="N110" s="45"/>
      <c r="O110" s="45"/>
      <c r="P110" s="77"/>
      <c r="Q110" s="77"/>
      <c r="R110" s="77"/>
      <c r="S110" s="77"/>
      <c r="T110" s="52"/>
      <c r="U110" s="53"/>
      <c r="V110" s="43"/>
      <c r="W110" s="41"/>
      <c r="X110" s="42"/>
      <c r="Y110" s="44"/>
      <c r="Z110" s="45"/>
    </row>
    <row r="111" spans="3:26" ht="12" x14ac:dyDescent="0.2">
      <c r="C111" s="115"/>
      <c r="D111" s="46" t="s">
        <v>223</v>
      </c>
      <c r="E111" s="130"/>
      <c r="F111" s="130"/>
      <c r="G111" s="81" t="s">
        <v>163</v>
      </c>
      <c r="H111" s="76"/>
      <c r="I111" s="76"/>
      <c r="J111" s="76"/>
      <c r="K111" s="77"/>
      <c r="L111" s="270"/>
      <c r="M111" s="45"/>
      <c r="N111" s="45"/>
      <c r="O111" s="45"/>
      <c r="P111" s="77"/>
      <c r="Q111" s="77"/>
      <c r="R111" s="77"/>
      <c r="S111" s="77"/>
      <c r="T111" s="52"/>
      <c r="U111" s="53"/>
      <c r="V111" s="43"/>
      <c r="W111" s="41"/>
      <c r="X111" s="42"/>
      <c r="Y111" s="44"/>
      <c r="Z111" s="45"/>
    </row>
    <row r="112" spans="3:26" ht="12" x14ac:dyDescent="0.2">
      <c r="C112" s="115"/>
      <c r="D112" s="46" t="s">
        <v>224</v>
      </c>
      <c r="E112" s="130"/>
      <c r="F112" s="130"/>
      <c r="G112" s="81" t="s">
        <v>163</v>
      </c>
      <c r="H112" s="76"/>
      <c r="I112" s="76"/>
      <c r="J112" s="76"/>
      <c r="K112" s="77"/>
      <c r="L112" s="196"/>
      <c r="M112" s="196"/>
      <c r="N112" s="196"/>
      <c r="O112" s="196"/>
      <c r="P112" s="77"/>
      <c r="Q112" s="77"/>
      <c r="R112" s="77"/>
      <c r="S112" s="77"/>
      <c r="T112" s="52"/>
      <c r="U112" s="53"/>
      <c r="V112" s="43"/>
      <c r="W112" s="41"/>
      <c r="X112" s="42"/>
      <c r="Y112" s="44"/>
      <c r="Z112" s="45"/>
    </row>
    <row r="113" spans="3:26" ht="12" x14ac:dyDescent="0.2">
      <c r="C113" s="115"/>
      <c r="D113" s="119" t="s">
        <v>225</v>
      </c>
      <c r="E113" s="138"/>
      <c r="F113" s="138"/>
      <c r="G113" s="121" t="s">
        <v>163</v>
      </c>
      <c r="H113" s="122"/>
      <c r="I113" s="122"/>
      <c r="J113" s="122"/>
      <c r="K113" s="125"/>
      <c r="L113" s="224"/>
      <c r="M113" s="391"/>
      <c r="N113" s="391"/>
      <c r="O113" s="391"/>
      <c r="P113" s="125"/>
      <c r="Q113" s="125"/>
      <c r="R113" s="125"/>
      <c r="S113" s="125"/>
      <c r="T113" s="206"/>
      <c r="U113" s="207"/>
      <c r="V113" s="208"/>
      <c r="W113" s="126"/>
      <c r="X113" s="127"/>
      <c r="Y113" s="128"/>
      <c r="Z113" s="129"/>
    </row>
    <row r="114" spans="3:26" ht="12" x14ac:dyDescent="0.2">
      <c r="C114" s="115"/>
      <c r="D114" s="46" t="s">
        <v>226</v>
      </c>
      <c r="E114" s="130"/>
      <c r="F114" s="130"/>
      <c r="G114" s="81" t="s">
        <v>163</v>
      </c>
      <c r="H114" s="76"/>
      <c r="I114" s="76"/>
      <c r="J114" s="76"/>
      <c r="K114" s="77"/>
      <c r="L114" s="196"/>
      <c r="M114" s="45"/>
      <c r="N114" s="45"/>
      <c r="O114" s="45"/>
      <c r="P114" s="77"/>
      <c r="Q114" s="77"/>
      <c r="R114" s="77"/>
      <c r="S114" s="77"/>
      <c r="T114" s="52"/>
      <c r="U114" s="53"/>
      <c r="V114" s="43"/>
      <c r="W114" s="41"/>
      <c r="X114" s="42"/>
      <c r="Y114" s="44"/>
      <c r="Z114" s="45"/>
    </row>
    <row r="115" spans="3:26" ht="12" x14ac:dyDescent="0.2">
      <c r="C115" s="115"/>
      <c r="D115" s="46" t="s">
        <v>227</v>
      </c>
      <c r="E115" s="47"/>
      <c r="F115" s="47"/>
      <c r="G115" s="81" t="s">
        <v>163</v>
      </c>
      <c r="H115" s="76"/>
      <c r="I115" s="76"/>
      <c r="J115" s="76"/>
      <c r="K115" s="77"/>
      <c r="L115" s="45"/>
      <c r="M115" s="45"/>
      <c r="N115" s="45"/>
      <c r="O115" s="45"/>
      <c r="P115" s="77"/>
      <c r="Q115" s="77"/>
      <c r="R115" s="77"/>
      <c r="S115" s="77"/>
      <c r="T115" s="52"/>
      <c r="U115" s="53"/>
      <c r="V115" s="43"/>
      <c r="W115" s="41"/>
      <c r="X115" s="42"/>
      <c r="Y115" s="44"/>
      <c r="Z115" s="45"/>
    </row>
    <row r="116" spans="3:26" ht="12" x14ac:dyDescent="0.2">
      <c r="C116" s="115"/>
      <c r="D116" s="46" t="s">
        <v>102</v>
      </c>
      <c r="E116" s="47"/>
      <c r="F116" s="47"/>
      <c r="G116" s="81" t="s">
        <v>163</v>
      </c>
      <c r="H116" s="76"/>
      <c r="I116" s="76"/>
      <c r="J116" s="76"/>
      <c r="K116" s="77"/>
      <c r="L116" s="213"/>
      <c r="M116" s="45"/>
      <c r="N116" s="45"/>
      <c r="O116" s="45"/>
      <c r="P116" s="77"/>
      <c r="Q116" s="77"/>
      <c r="R116" s="77"/>
      <c r="S116" s="77"/>
      <c r="T116" s="52"/>
      <c r="U116" s="53"/>
      <c r="V116" s="43"/>
      <c r="W116" s="41"/>
      <c r="X116" s="42"/>
      <c r="Y116" s="44"/>
      <c r="Z116" s="45"/>
    </row>
    <row r="117" spans="3:26" ht="12" x14ac:dyDescent="0.2">
      <c r="C117" s="115"/>
      <c r="D117" s="286" t="s">
        <v>228</v>
      </c>
      <c r="E117" s="287"/>
      <c r="F117" s="287"/>
      <c r="G117" s="121" t="s">
        <v>163</v>
      </c>
      <c r="H117" s="122"/>
      <c r="I117" s="122"/>
      <c r="J117" s="122"/>
      <c r="K117" s="125"/>
      <c r="L117" s="364"/>
      <c r="M117" s="129"/>
      <c r="N117" s="129"/>
      <c r="O117" s="129"/>
      <c r="P117" s="125"/>
      <c r="Q117" s="125"/>
      <c r="R117" s="125"/>
      <c r="S117" s="125"/>
      <c r="T117" s="206"/>
      <c r="U117" s="207"/>
      <c r="V117" s="208"/>
      <c r="W117" s="126"/>
      <c r="X117" s="127"/>
      <c r="Y117" s="128"/>
      <c r="Z117" s="129"/>
    </row>
    <row r="118" spans="3:26" ht="12" x14ac:dyDescent="0.2">
      <c r="C118" s="115"/>
      <c r="D118" s="46" t="s">
        <v>229</v>
      </c>
      <c r="E118" s="47"/>
      <c r="F118" s="47"/>
      <c r="G118" s="81" t="s">
        <v>163</v>
      </c>
      <c r="H118" s="76"/>
      <c r="I118" s="76"/>
      <c r="J118" s="76"/>
      <c r="K118" s="77"/>
      <c r="L118" s="244"/>
      <c r="M118" s="244"/>
      <c r="N118" s="244"/>
      <c r="O118" s="244"/>
      <c r="P118" s="77"/>
      <c r="Q118" s="77"/>
      <c r="R118" s="77"/>
      <c r="S118" s="77"/>
      <c r="T118" s="52"/>
      <c r="U118" s="53"/>
      <c r="V118" s="43"/>
      <c r="W118" s="41"/>
      <c r="X118" s="42"/>
      <c r="Y118" s="44"/>
      <c r="Z118" s="45"/>
    </row>
    <row r="119" spans="3:26" ht="12" x14ac:dyDescent="0.2">
      <c r="C119" s="115"/>
      <c r="D119" s="46" t="s">
        <v>230</v>
      </c>
      <c r="E119" s="130"/>
      <c r="F119" s="130"/>
      <c r="G119" s="81" t="s">
        <v>163</v>
      </c>
      <c r="H119" s="76"/>
      <c r="I119" s="76"/>
      <c r="J119" s="76"/>
      <c r="K119" s="77"/>
      <c r="L119" s="213"/>
      <c r="M119" s="213"/>
      <c r="N119" s="213"/>
      <c r="O119" s="213"/>
      <c r="P119" s="77"/>
      <c r="Q119" s="77"/>
      <c r="R119" s="77"/>
      <c r="S119" s="77"/>
      <c r="T119" s="52"/>
      <c r="U119" s="53"/>
      <c r="V119" s="43"/>
      <c r="W119" s="41"/>
      <c r="X119" s="42"/>
      <c r="Y119" s="44"/>
      <c r="Z119" s="45"/>
    </row>
    <row r="120" spans="3:26" ht="12" x14ac:dyDescent="0.2">
      <c r="C120" s="115"/>
      <c r="D120" s="46" t="s">
        <v>396</v>
      </c>
      <c r="E120" s="47"/>
      <c r="F120" s="47"/>
      <c r="G120" s="81" t="s">
        <v>21</v>
      </c>
      <c r="H120" s="76"/>
      <c r="I120" s="76"/>
      <c r="J120" s="76"/>
      <c r="K120" s="77"/>
      <c r="L120" s="288"/>
      <c r="M120" s="288"/>
      <c r="N120" s="288"/>
      <c r="O120" s="288"/>
      <c r="P120" s="77"/>
      <c r="Q120" s="77"/>
      <c r="R120" s="77"/>
      <c r="S120" s="77"/>
      <c r="T120" s="52"/>
      <c r="U120" s="53"/>
      <c r="V120" s="43"/>
      <c r="W120" s="41"/>
      <c r="X120" s="42"/>
      <c r="Y120" s="44"/>
      <c r="Z120" s="45"/>
    </row>
    <row r="121" spans="3:26" ht="12" x14ac:dyDescent="0.2">
      <c r="C121" s="115"/>
      <c r="D121" s="46" t="s">
        <v>397</v>
      </c>
      <c r="E121" s="47"/>
      <c r="F121" s="47"/>
      <c r="G121" s="81" t="s">
        <v>21</v>
      </c>
      <c r="H121" s="76"/>
      <c r="I121" s="76"/>
      <c r="J121" s="76"/>
      <c r="K121" s="77"/>
      <c r="L121" s="288"/>
      <c r="M121" s="288"/>
      <c r="N121" s="288"/>
      <c r="O121" s="288"/>
      <c r="P121" s="77"/>
      <c r="Q121" s="77"/>
      <c r="R121" s="77"/>
      <c r="S121" s="77"/>
      <c r="T121" s="41"/>
      <c r="U121" s="42"/>
      <c r="V121" s="43"/>
      <c r="W121" s="289"/>
      <c r="X121" s="290"/>
      <c r="Y121" s="291"/>
      <c r="Z121" s="77"/>
    </row>
    <row r="122" spans="3:26" ht="12" x14ac:dyDescent="0.2">
      <c r="C122" s="115"/>
      <c r="D122" s="46" t="s">
        <v>398</v>
      </c>
      <c r="E122" s="47"/>
      <c r="F122" s="47"/>
      <c r="G122" s="81" t="s">
        <v>21</v>
      </c>
      <c r="H122" s="76"/>
      <c r="I122" s="76"/>
      <c r="J122" s="76"/>
      <c r="K122" s="77"/>
      <c r="L122" s="288"/>
      <c r="M122" s="288"/>
      <c r="N122" s="288"/>
      <c r="O122" s="288"/>
      <c r="P122" s="77"/>
      <c r="Q122" s="77"/>
      <c r="R122" s="77"/>
      <c r="S122" s="77"/>
      <c r="T122" s="41"/>
      <c r="U122" s="42"/>
      <c r="V122" s="43"/>
      <c r="W122" s="289"/>
      <c r="X122" s="290"/>
      <c r="Y122" s="291"/>
      <c r="Z122" s="77"/>
    </row>
    <row r="123" spans="3:26" ht="12" x14ac:dyDescent="0.2">
      <c r="C123" s="115"/>
      <c r="D123" s="46" t="s">
        <v>399</v>
      </c>
      <c r="E123" s="47"/>
      <c r="F123" s="47"/>
      <c r="G123" s="81" t="s">
        <v>21</v>
      </c>
      <c r="H123" s="76"/>
      <c r="I123" s="76"/>
      <c r="J123" s="76"/>
      <c r="K123" s="77"/>
      <c r="L123" s="288"/>
      <c r="M123" s="288"/>
      <c r="N123" s="288"/>
      <c r="O123" s="288"/>
      <c r="P123" s="77"/>
      <c r="Q123" s="77"/>
      <c r="R123" s="77"/>
      <c r="S123" s="77"/>
      <c r="T123" s="41"/>
      <c r="U123" s="42"/>
      <c r="V123" s="43"/>
      <c r="W123" s="289"/>
      <c r="X123" s="290"/>
      <c r="Y123" s="291"/>
      <c r="Z123" s="77"/>
    </row>
    <row r="124" spans="3:26" ht="12" x14ac:dyDescent="0.2">
      <c r="C124" s="115"/>
      <c r="D124" s="46" t="s">
        <v>400</v>
      </c>
      <c r="E124" s="47"/>
      <c r="F124" s="47"/>
      <c r="G124" s="81" t="s">
        <v>21</v>
      </c>
      <c r="H124" s="76"/>
      <c r="I124" s="76"/>
      <c r="J124" s="76"/>
      <c r="K124" s="77"/>
      <c r="L124" s="288"/>
      <c r="M124" s="288"/>
      <c r="N124" s="288"/>
      <c r="O124" s="288"/>
      <c r="P124" s="77"/>
      <c r="Q124" s="77"/>
      <c r="R124" s="77"/>
      <c r="S124" s="77"/>
      <c r="T124" s="41"/>
      <c r="U124" s="42"/>
      <c r="V124" s="43"/>
      <c r="W124" s="289"/>
      <c r="X124" s="290"/>
      <c r="Y124" s="291"/>
      <c r="Z124" s="77"/>
    </row>
    <row r="125" spans="3:26" ht="12" x14ac:dyDescent="0.2">
      <c r="C125" s="115"/>
      <c r="D125" s="46" t="s">
        <v>124</v>
      </c>
      <c r="E125" s="47"/>
      <c r="F125" s="47"/>
      <c r="G125" s="81" t="s">
        <v>163</v>
      </c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289"/>
      <c r="U125" s="392"/>
      <c r="V125" s="292"/>
      <c r="W125" s="393"/>
      <c r="X125" s="392"/>
      <c r="Y125" s="394"/>
      <c r="Z125" s="395"/>
    </row>
    <row r="126" spans="3:26" ht="12" x14ac:dyDescent="0.2">
      <c r="C126" s="115"/>
      <c r="D126" s="46" t="s">
        <v>231</v>
      </c>
      <c r="E126" s="47"/>
      <c r="F126" s="47"/>
      <c r="G126" s="81" t="s">
        <v>163</v>
      </c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289"/>
      <c r="U126" s="392"/>
      <c r="V126" s="292"/>
      <c r="W126" s="393"/>
      <c r="X126" s="392"/>
      <c r="Y126" s="394"/>
      <c r="Z126" s="395"/>
    </row>
    <row r="127" spans="3:26" ht="12" x14ac:dyDescent="0.2">
      <c r="C127" s="174"/>
      <c r="D127" s="54" t="s">
        <v>122</v>
      </c>
      <c r="E127" s="282"/>
      <c r="F127" s="282"/>
      <c r="G127" s="88" t="s">
        <v>163</v>
      </c>
      <c r="H127" s="108"/>
      <c r="I127" s="108"/>
      <c r="J127" s="108"/>
      <c r="K127" s="111"/>
      <c r="L127" s="111"/>
      <c r="M127" s="111"/>
      <c r="N127" s="111"/>
      <c r="O127" s="111"/>
      <c r="P127" s="111"/>
      <c r="Q127" s="111"/>
      <c r="R127" s="111"/>
      <c r="S127" s="111"/>
      <c r="T127" s="293"/>
      <c r="U127" s="396"/>
      <c r="V127" s="295"/>
      <c r="W127" s="397"/>
      <c r="X127" s="396"/>
      <c r="Y127" s="398"/>
      <c r="Z127" s="399"/>
    </row>
    <row r="128" spans="3:26" ht="12" x14ac:dyDescent="0.2">
      <c r="C128" s="112" t="s">
        <v>107</v>
      </c>
      <c r="D128" s="297" t="s">
        <v>108</v>
      </c>
      <c r="E128" s="184"/>
      <c r="F128" s="184"/>
      <c r="G128" s="81" t="s">
        <v>163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1"/>
      <c r="U128" s="369"/>
      <c r="V128" s="43"/>
      <c r="W128" s="368"/>
      <c r="X128" s="369"/>
      <c r="Y128" s="370"/>
      <c r="Z128" s="371"/>
    </row>
    <row r="129" spans="3:26" ht="16.5" customHeight="1" x14ac:dyDescent="0.2">
      <c r="C129" s="115"/>
      <c r="D129" s="272" t="s">
        <v>110</v>
      </c>
      <c r="E129" s="130"/>
      <c r="F129" s="47" t="s">
        <v>111</v>
      </c>
      <c r="G129" s="48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1"/>
      <c r="U129" s="369"/>
      <c r="V129" s="43"/>
      <c r="W129" s="368"/>
      <c r="X129" s="369"/>
      <c r="Y129" s="370"/>
      <c r="Z129" s="371"/>
    </row>
    <row r="130" spans="3:26" ht="16.5" customHeight="1" x14ac:dyDescent="0.2">
      <c r="C130" s="115"/>
      <c r="D130" s="272" t="s">
        <v>143</v>
      </c>
      <c r="E130" s="130"/>
      <c r="F130" s="47" t="s">
        <v>111</v>
      </c>
      <c r="G130" s="48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1"/>
      <c r="U130" s="369"/>
      <c r="V130" s="43"/>
      <c r="W130" s="368"/>
      <c r="X130" s="369"/>
      <c r="Y130" s="370"/>
      <c r="Z130" s="371"/>
    </row>
    <row r="131" spans="3:26" ht="12" x14ac:dyDescent="0.2">
      <c r="C131" s="115"/>
      <c r="D131" s="272" t="s">
        <v>112</v>
      </c>
      <c r="E131" s="130"/>
      <c r="F131" s="130"/>
      <c r="G131" s="81" t="s">
        <v>163</v>
      </c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1"/>
      <c r="U131" s="369"/>
      <c r="V131" s="43"/>
      <c r="W131" s="368"/>
      <c r="X131" s="369"/>
      <c r="Y131" s="370"/>
      <c r="Z131" s="371"/>
    </row>
    <row r="132" spans="3:26" ht="12" x14ac:dyDescent="0.2">
      <c r="C132" s="115"/>
      <c r="D132" s="273" t="s">
        <v>113</v>
      </c>
      <c r="E132" s="138"/>
      <c r="F132" s="138"/>
      <c r="G132" s="121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6"/>
      <c r="U132" s="377"/>
      <c r="V132" s="208"/>
      <c r="W132" s="378"/>
      <c r="X132" s="377"/>
      <c r="Y132" s="379"/>
      <c r="Z132" s="380"/>
    </row>
    <row r="133" spans="3:26" ht="12" x14ac:dyDescent="0.2">
      <c r="C133" s="115"/>
      <c r="D133" s="272" t="s">
        <v>114</v>
      </c>
      <c r="E133" s="130"/>
      <c r="F133" s="130"/>
      <c r="G133" s="8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1"/>
      <c r="U133" s="369"/>
      <c r="V133" s="43"/>
      <c r="W133" s="368"/>
      <c r="X133" s="369"/>
      <c r="Y133" s="370"/>
      <c r="Z133" s="371"/>
    </row>
    <row r="134" spans="3:26" ht="12" x14ac:dyDescent="0.2">
      <c r="C134" s="115"/>
      <c r="D134" s="272"/>
      <c r="E134" s="130"/>
      <c r="F134" s="130"/>
      <c r="G134" s="81" t="s">
        <v>232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1"/>
      <c r="U134" s="369"/>
      <c r="V134" s="43"/>
      <c r="W134" s="368"/>
      <c r="X134" s="369"/>
      <c r="Y134" s="370"/>
      <c r="Z134" s="371"/>
    </row>
    <row r="135" spans="3:26" ht="12" x14ac:dyDescent="0.2">
      <c r="C135" s="115"/>
      <c r="D135" s="272"/>
      <c r="E135" s="130"/>
      <c r="F135" s="130"/>
      <c r="G135" s="8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1"/>
      <c r="U135" s="369"/>
      <c r="V135" s="43"/>
      <c r="W135" s="368"/>
      <c r="X135" s="369"/>
      <c r="Y135" s="370"/>
      <c r="Z135" s="371"/>
    </row>
    <row r="136" spans="3:26" ht="12" x14ac:dyDescent="0.2">
      <c r="C136" s="174"/>
      <c r="D136" s="298"/>
      <c r="E136" s="282"/>
      <c r="F136" s="282"/>
      <c r="G136" s="8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3"/>
      <c r="U136" s="374"/>
      <c r="V136" s="62"/>
      <c r="W136" s="373"/>
      <c r="X136" s="374"/>
      <c r="Y136" s="375"/>
      <c r="Z136" s="376"/>
    </row>
    <row r="137" spans="3:26" ht="12" customHeight="1" x14ac:dyDescent="0.2">
      <c r="D137" s="299" t="s">
        <v>392</v>
      </c>
      <c r="E137" s="300" t="s">
        <v>116</v>
      </c>
      <c r="G137" s="301"/>
      <c r="H137" s="53" t="s">
        <v>163</v>
      </c>
      <c r="X137" s="302"/>
      <c r="Y137" s="303"/>
      <c r="Z137" s="304"/>
    </row>
  </sheetData>
  <dataConsolidate/>
  <mergeCells count="128">
    <mergeCell ref="Y1:Z1"/>
    <mergeCell ref="N2:O2"/>
    <mergeCell ref="C21:F24"/>
    <mergeCell ref="C5:G8"/>
    <mergeCell ref="Y2:Z2"/>
    <mergeCell ref="P1:Q1"/>
    <mergeCell ref="C1:D1"/>
    <mergeCell ref="N1:O1"/>
    <mergeCell ref="E1:F1"/>
    <mergeCell ref="G1:J1"/>
    <mergeCell ref="K1:M1"/>
    <mergeCell ref="C13:F16"/>
    <mergeCell ref="C4:G4"/>
    <mergeCell ref="R2:X2"/>
    <mergeCell ref="R1:X1"/>
    <mergeCell ref="C29:F32"/>
    <mergeCell ref="C25:F28"/>
    <mergeCell ref="P2:Q2"/>
    <mergeCell ref="C2:D2"/>
    <mergeCell ref="E2:F2"/>
    <mergeCell ref="C9:G12"/>
    <mergeCell ref="G2:J2"/>
    <mergeCell ref="K2:M2"/>
    <mergeCell ref="D69:F69"/>
    <mergeCell ref="C17:F20"/>
    <mergeCell ref="D42:F42"/>
    <mergeCell ref="C33:F36"/>
    <mergeCell ref="F45:G45"/>
    <mergeCell ref="D47:F47"/>
    <mergeCell ref="D66:F66"/>
    <mergeCell ref="D67:F67"/>
    <mergeCell ref="C51:C77"/>
    <mergeCell ref="D51:F51"/>
    <mergeCell ref="D52:F52"/>
    <mergeCell ref="D53:F53"/>
    <mergeCell ref="D54:F54"/>
    <mergeCell ref="D74:F74"/>
    <mergeCell ref="D58:F58"/>
    <mergeCell ref="D55:F55"/>
    <mergeCell ref="C94:C127"/>
    <mergeCell ref="D94:F94"/>
    <mergeCell ref="D101:F101"/>
    <mergeCell ref="D95:F95"/>
    <mergeCell ref="D115:F115"/>
    <mergeCell ref="D114:F114"/>
    <mergeCell ref="D113:F113"/>
    <mergeCell ref="D105:F105"/>
    <mergeCell ref="D106:F106"/>
    <mergeCell ref="D100:F100"/>
    <mergeCell ref="D108:F108"/>
    <mergeCell ref="D112:F112"/>
    <mergeCell ref="D109:F109"/>
    <mergeCell ref="D110:F110"/>
    <mergeCell ref="D111:F111"/>
    <mergeCell ref="D107:F107"/>
    <mergeCell ref="D102:F102"/>
    <mergeCell ref="D124:F124"/>
    <mergeCell ref="D123:F123"/>
    <mergeCell ref="D120:F120"/>
    <mergeCell ref="D121:F121"/>
    <mergeCell ref="D122:F122"/>
    <mergeCell ref="C78:C88"/>
    <mergeCell ref="C89:C93"/>
    <mergeCell ref="D99:F99"/>
    <mergeCell ref="D37:F40"/>
    <mergeCell ref="D41:F41"/>
    <mergeCell ref="C37:C50"/>
    <mergeCell ref="D46:F46"/>
    <mergeCell ref="D61:F61"/>
    <mergeCell ref="D56:F56"/>
    <mergeCell ref="D71:F71"/>
    <mergeCell ref="D87:F87"/>
    <mergeCell ref="D48:F48"/>
    <mergeCell ref="D65:F65"/>
    <mergeCell ref="D50:F50"/>
    <mergeCell ref="D43:F43"/>
    <mergeCell ref="D44:F44"/>
    <mergeCell ref="D45:E45"/>
    <mergeCell ref="D49:F49"/>
    <mergeCell ref="D64:F64"/>
    <mergeCell ref="D68:F68"/>
    <mergeCell ref="D79:F79"/>
    <mergeCell ref="D80:F80"/>
    <mergeCell ref="D90:F90"/>
    <mergeCell ref="D92:F92"/>
    <mergeCell ref="D72:F72"/>
    <mergeCell ref="D73:F73"/>
    <mergeCell ref="D103:F103"/>
    <mergeCell ref="D104:F104"/>
    <mergeCell ref="D76:F76"/>
    <mergeCell ref="D96:F96"/>
    <mergeCell ref="D97:F97"/>
    <mergeCell ref="D93:F93"/>
    <mergeCell ref="D98:F98"/>
    <mergeCell ref="D81:F81"/>
    <mergeCell ref="D78:F78"/>
    <mergeCell ref="D88:F88"/>
    <mergeCell ref="D89:F89"/>
    <mergeCell ref="D82:F82"/>
    <mergeCell ref="D83:F83"/>
    <mergeCell ref="D84:F84"/>
    <mergeCell ref="D85:F85"/>
    <mergeCell ref="D91:F91"/>
    <mergeCell ref="D77:F77"/>
    <mergeCell ref="D63:F63"/>
    <mergeCell ref="D60:F60"/>
    <mergeCell ref="D57:F57"/>
    <mergeCell ref="D62:F62"/>
    <mergeCell ref="D59:F59"/>
    <mergeCell ref="D75:F75"/>
    <mergeCell ref="D70:F70"/>
    <mergeCell ref="C128:C136"/>
    <mergeCell ref="D128:F128"/>
    <mergeCell ref="D129:E129"/>
    <mergeCell ref="F129:G129"/>
    <mergeCell ref="D130:E130"/>
    <mergeCell ref="F130:G130"/>
    <mergeCell ref="D133:F136"/>
    <mergeCell ref="D132:F132"/>
    <mergeCell ref="D131:F131"/>
    <mergeCell ref="D116:F116"/>
    <mergeCell ref="D127:F127"/>
    <mergeCell ref="D119:F119"/>
    <mergeCell ref="D126:F126"/>
    <mergeCell ref="D125:F125"/>
    <mergeCell ref="D118:F118"/>
    <mergeCell ref="D117:F117"/>
    <mergeCell ref="D86:F86"/>
  </mergeCells>
  <phoneticPr fontId="5"/>
  <printOptions horizontalCentered="1"/>
  <pageMargins left="0.39370078740157483" right="0.39370078740157483" top="0.39370078740157483" bottom="0.39370078740157483" header="0.27559055118110237" footer="0.51181102362204722"/>
  <pageSetup paperSize="8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D137"/>
  <sheetViews>
    <sheetView topLeftCell="C1" zoomScale="80" zoomScaleNormal="80" workbookViewId="0">
      <pane xSplit="5" ySplit="4" topLeftCell="H5" activePane="bottomRight" state="frozen"/>
      <selection activeCell="I25" sqref="I25:I36"/>
      <selection pane="topRight" activeCell="I25" sqref="I25:I36"/>
      <selection pane="bottomLeft" activeCell="I25" sqref="I25:I36"/>
      <selection pane="bottomRight" activeCell="C1" sqref="C1:D1"/>
    </sheetView>
  </sheetViews>
  <sheetFormatPr defaultColWidth="9" defaultRowHeight="9.6" x14ac:dyDescent="0.2"/>
  <cols>
    <col min="1" max="1" width="5.21875" style="2" customWidth="1"/>
    <col min="2" max="2" width="3" style="2" customWidth="1"/>
    <col min="3" max="3" width="2.6640625" style="2" customWidth="1"/>
    <col min="4" max="4" width="9.21875" style="2" customWidth="1"/>
    <col min="5" max="5" width="8.6640625" style="2" customWidth="1"/>
    <col min="6" max="6" width="4.21875" style="2" customWidth="1"/>
    <col min="7" max="7" width="5.88671875" style="2" customWidth="1"/>
    <col min="8" max="19" width="8.109375" style="2" customWidth="1"/>
    <col min="20" max="20" width="3.21875" style="2" customWidth="1"/>
    <col min="21" max="21" width="1.44140625" style="2" customWidth="1"/>
    <col min="22" max="22" width="3.21875" style="20" customWidth="1"/>
    <col min="23" max="23" width="6.21875" style="1" customWidth="1"/>
    <col min="24" max="24" width="2.33203125" style="1" customWidth="1"/>
    <col min="25" max="26" width="6.21875" style="1" customWidth="1"/>
    <col min="27" max="29" width="9" style="2" customWidth="1"/>
    <col min="30" max="16384" width="9" style="2"/>
  </cols>
  <sheetData>
    <row r="1" spans="1:30" ht="16.5" customHeight="1" x14ac:dyDescent="0.2">
      <c r="A1" s="1"/>
      <c r="C1" s="3" t="s">
        <v>0</v>
      </c>
      <c r="D1" s="3"/>
      <c r="E1" s="3" t="s">
        <v>1</v>
      </c>
      <c r="F1" s="3"/>
      <c r="G1" s="3" t="s">
        <v>2</v>
      </c>
      <c r="H1" s="3"/>
      <c r="I1" s="3"/>
      <c r="J1" s="3"/>
      <c r="K1" s="4" t="s">
        <v>3</v>
      </c>
      <c r="L1" s="5"/>
      <c r="M1" s="6"/>
      <c r="N1" s="7" t="s">
        <v>4</v>
      </c>
      <c r="O1" s="3"/>
      <c r="P1" s="8" t="s">
        <v>125</v>
      </c>
      <c r="Q1" s="9"/>
      <c r="R1" s="10" t="s">
        <v>5</v>
      </c>
      <c r="S1" s="3"/>
      <c r="T1" s="3"/>
      <c r="U1" s="3"/>
      <c r="V1" s="3"/>
      <c r="W1" s="3"/>
      <c r="X1" s="3"/>
      <c r="Y1" s="11" t="s">
        <v>6</v>
      </c>
      <c r="Z1" s="11"/>
    </row>
    <row r="2" spans="1:30" ht="23.25" customHeight="1" x14ac:dyDescent="0.2">
      <c r="C2" s="13">
        <v>24201</v>
      </c>
      <c r="D2" s="13"/>
      <c r="E2" s="14">
        <v>51101</v>
      </c>
      <c r="F2" s="14"/>
      <c r="G2" s="14" t="s">
        <v>128</v>
      </c>
      <c r="H2" s="14"/>
      <c r="I2" s="14"/>
      <c r="J2" s="14"/>
      <c r="K2" s="15" t="s">
        <v>139</v>
      </c>
      <c r="L2" s="16"/>
      <c r="M2" s="17"/>
      <c r="N2" s="18" t="s">
        <v>126</v>
      </c>
      <c r="O2" s="14"/>
      <c r="P2" s="8" t="s">
        <v>140</v>
      </c>
      <c r="Q2" s="9"/>
      <c r="R2" s="18" t="s">
        <v>132</v>
      </c>
      <c r="S2" s="14"/>
      <c r="T2" s="14"/>
      <c r="U2" s="14"/>
      <c r="V2" s="14"/>
      <c r="W2" s="14"/>
      <c r="X2" s="14"/>
      <c r="Y2" s="13" t="s">
        <v>127</v>
      </c>
      <c r="Z2" s="13"/>
    </row>
    <row r="3" spans="1:30" ht="2.25" customHeight="1" x14ac:dyDescent="0.2"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0" ht="14.25" customHeight="1" x14ac:dyDescent="0.2">
      <c r="A4" s="21"/>
      <c r="C4" s="22" t="s">
        <v>147</v>
      </c>
      <c r="D4" s="23"/>
      <c r="E4" s="23"/>
      <c r="F4" s="23"/>
      <c r="G4" s="24"/>
      <c r="H4" s="67"/>
      <c r="I4" s="27">
        <v>45792</v>
      </c>
      <c r="J4" s="26"/>
      <c r="K4" s="27"/>
      <c r="L4" s="27"/>
      <c r="M4" s="28"/>
      <c r="N4" s="28"/>
      <c r="O4" s="27"/>
      <c r="P4" s="28"/>
      <c r="Q4" s="27"/>
      <c r="R4" s="27"/>
      <c r="S4" s="400"/>
      <c r="T4" s="29" t="s">
        <v>402</v>
      </c>
      <c r="U4" s="30" t="s">
        <v>403</v>
      </c>
      <c r="V4" s="31" t="s">
        <v>414</v>
      </c>
      <c r="W4" s="32" t="s">
        <v>405</v>
      </c>
      <c r="X4" s="33" t="s">
        <v>406</v>
      </c>
      <c r="Y4" s="34" t="s">
        <v>407</v>
      </c>
      <c r="Z4" s="34" t="s">
        <v>408</v>
      </c>
    </row>
    <row r="5" spans="1:30" ht="14.25" customHeight="1" x14ac:dyDescent="0.2">
      <c r="C5" s="35" t="s">
        <v>148</v>
      </c>
      <c r="D5" s="36"/>
      <c r="E5" s="36"/>
      <c r="F5" s="36"/>
      <c r="G5" s="37"/>
      <c r="H5" s="38"/>
      <c r="I5" s="39">
        <v>0.47222222222222221</v>
      </c>
      <c r="J5" s="38"/>
      <c r="K5" s="39"/>
      <c r="L5" s="39"/>
      <c r="M5" s="40"/>
      <c r="N5" s="40"/>
      <c r="O5" s="39"/>
      <c r="P5" s="40"/>
      <c r="Q5" s="39"/>
      <c r="R5" s="39"/>
      <c r="S5" s="40"/>
      <c r="T5" s="41"/>
      <c r="U5" s="42"/>
      <c r="V5" s="43"/>
      <c r="W5" s="41"/>
      <c r="X5" s="42"/>
      <c r="Y5" s="44"/>
      <c r="Z5" s="45"/>
    </row>
    <row r="6" spans="1:30" ht="12" x14ac:dyDescent="0.2">
      <c r="C6" s="46"/>
      <c r="D6" s="47"/>
      <c r="E6" s="47"/>
      <c r="F6" s="47"/>
      <c r="G6" s="48"/>
      <c r="H6" s="49"/>
      <c r="I6" s="50">
        <v>0.72222222222222221</v>
      </c>
      <c r="J6" s="49"/>
      <c r="K6" s="50"/>
      <c r="L6" s="50"/>
      <c r="M6" s="51"/>
      <c r="N6" s="51"/>
      <c r="O6" s="50"/>
      <c r="P6" s="51"/>
      <c r="Q6" s="50"/>
      <c r="R6" s="50"/>
      <c r="S6" s="51"/>
      <c r="T6" s="52"/>
      <c r="U6" s="53"/>
      <c r="V6" s="43"/>
      <c r="W6" s="41"/>
      <c r="X6" s="42"/>
      <c r="Y6" s="44"/>
      <c r="Z6" s="45"/>
    </row>
    <row r="7" spans="1:30" ht="12" x14ac:dyDescent="0.2">
      <c r="C7" s="46"/>
      <c r="D7" s="47"/>
      <c r="E7" s="47"/>
      <c r="F7" s="47"/>
      <c r="G7" s="48"/>
      <c r="H7" s="49"/>
      <c r="I7" s="50">
        <v>0.97222222222222221</v>
      </c>
      <c r="J7" s="49"/>
      <c r="K7" s="50"/>
      <c r="L7" s="50"/>
      <c r="M7" s="51"/>
      <c r="N7" s="51"/>
      <c r="O7" s="50"/>
      <c r="P7" s="51"/>
      <c r="Q7" s="50"/>
      <c r="R7" s="50"/>
      <c r="S7" s="51"/>
      <c r="T7" s="52"/>
      <c r="U7" s="53"/>
      <c r="V7" s="43"/>
      <c r="W7" s="41"/>
      <c r="X7" s="42"/>
      <c r="Y7" s="44"/>
      <c r="Z7" s="45"/>
    </row>
    <row r="8" spans="1:30" ht="12" x14ac:dyDescent="0.2">
      <c r="C8" s="54"/>
      <c r="D8" s="55"/>
      <c r="E8" s="55"/>
      <c r="F8" s="55"/>
      <c r="G8" s="56"/>
      <c r="H8" s="49"/>
      <c r="I8" s="58">
        <v>0.22222222222222221</v>
      </c>
      <c r="J8" s="57"/>
      <c r="K8" s="58"/>
      <c r="L8" s="58"/>
      <c r="M8" s="59"/>
      <c r="N8" s="59"/>
      <c r="O8" s="58"/>
      <c r="P8" s="59"/>
      <c r="Q8" s="58"/>
      <c r="R8" s="58"/>
      <c r="S8" s="59"/>
      <c r="T8" s="60"/>
      <c r="U8" s="61"/>
      <c r="V8" s="62"/>
      <c r="W8" s="63"/>
      <c r="X8" s="64"/>
      <c r="Y8" s="65"/>
      <c r="Z8" s="66"/>
    </row>
    <row r="9" spans="1:30" ht="13.5" customHeight="1" x14ac:dyDescent="0.2">
      <c r="C9" s="35" t="s">
        <v>234</v>
      </c>
      <c r="D9" s="36"/>
      <c r="E9" s="36"/>
      <c r="F9" s="36"/>
      <c r="G9" s="37"/>
      <c r="H9" s="67"/>
      <c r="I9" s="68" t="s">
        <v>420</v>
      </c>
      <c r="J9" s="67"/>
      <c r="K9" s="68"/>
      <c r="L9" s="68"/>
      <c r="M9" s="69"/>
      <c r="N9" s="69"/>
      <c r="O9" s="68"/>
      <c r="P9" s="69"/>
      <c r="Q9" s="68"/>
      <c r="R9" s="68"/>
      <c r="S9" s="69"/>
      <c r="T9" s="70"/>
      <c r="U9" s="71"/>
      <c r="V9" s="72"/>
      <c r="W9" s="73"/>
      <c r="X9" s="74"/>
      <c r="Y9" s="75"/>
      <c r="Z9" s="68"/>
    </row>
    <row r="10" spans="1:30" ht="12" x14ac:dyDescent="0.2">
      <c r="C10" s="46"/>
      <c r="D10" s="47"/>
      <c r="E10" s="47"/>
      <c r="F10" s="47"/>
      <c r="G10" s="48"/>
      <c r="H10" s="76"/>
      <c r="I10" s="45" t="s">
        <v>416</v>
      </c>
      <c r="J10" s="76"/>
      <c r="K10" s="45"/>
      <c r="L10" s="45"/>
      <c r="M10" s="77"/>
      <c r="N10" s="77"/>
      <c r="O10" s="45"/>
      <c r="P10" s="77"/>
      <c r="Q10" s="45"/>
      <c r="R10" s="45"/>
      <c r="S10" s="77"/>
      <c r="T10" s="52"/>
      <c r="U10" s="53"/>
      <c r="V10" s="43"/>
      <c r="W10" s="41"/>
      <c r="X10" s="42"/>
      <c r="Y10" s="44"/>
      <c r="Z10" s="45"/>
    </row>
    <row r="11" spans="1:30" ht="12" x14ac:dyDescent="0.2">
      <c r="C11" s="46"/>
      <c r="D11" s="47"/>
      <c r="E11" s="47"/>
      <c r="F11" s="47"/>
      <c r="G11" s="48"/>
      <c r="H11" s="76"/>
      <c r="I11" s="45" t="s">
        <v>416</v>
      </c>
      <c r="J11" s="76"/>
      <c r="K11" s="45"/>
      <c r="L11" s="45"/>
      <c r="M11" s="77"/>
      <c r="N11" s="77"/>
      <c r="O11" s="45"/>
      <c r="P11" s="77"/>
      <c r="Q11" s="45"/>
      <c r="R11" s="45"/>
      <c r="S11" s="77"/>
      <c r="T11" s="52"/>
      <c r="U11" s="53"/>
      <c r="V11" s="43"/>
      <c r="W11" s="41"/>
      <c r="X11" s="42"/>
      <c r="Y11" s="44"/>
      <c r="Z11" s="45"/>
    </row>
    <row r="12" spans="1:30" ht="12" x14ac:dyDescent="0.2">
      <c r="C12" s="54"/>
      <c r="D12" s="55"/>
      <c r="E12" s="55"/>
      <c r="F12" s="55"/>
      <c r="G12" s="56"/>
      <c r="H12" s="76"/>
      <c r="I12" s="45" t="s">
        <v>416</v>
      </c>
      <c r="J12" s="76"/>
      <c r="K12" s="45"/>
      <c r="L12" s="45"/>
      <c r="M12" s="77"/>
      <c r="N12" s="77"/>
      <c r="O12" s="45"/>
      <c r="P12" s="77"/>
      <c r="Q12" s="45"/>
      <c r="R12" s="45"/>
      <c r="S12" s="77"/>
      <c r="T12" s="60"/>
      <c r="U12" s="61"/>
      <c r="V12" s="62"/>
      <c r="W12" s="63"/>
      <c r="X12" s="64"/>
      <c r="Y12" s="65"/>
      <c r="Z12" s="66"/>
    </row>
    <row r="13" spans="1:30" ht="13.5" customHeight="1" x14ac:dyDescent="0.2">
      <c r="C13" s="35" t="s">
        <v>235</v>
      </c>
      <c r="D13" s="36"/>
      <c r="E13" s="36"/>
      <c r="F13" s="36"/>
      <c r="H13" s="67"/>
      <c r="I13" s="78">
        <v>25.8</v>
      </c>
      <c r="J13" s="78"/>
      <c r="K13" s="79"/>
      <c r="L13" s="79"/>
      <c r="M13" s="80"/>
      <c r="N13" s="80"/>
      <c r="O13" s="79"/>
      <c r="P13" s="80"/>
      <c r="Q13" s="79"/>
      <c r="R13" s="79"/>
      <c r="S13" s="69"/>
      <c r="T13" s="70"/>
      <c r="U13" s="71"/>
      <c r="V13" s="72"/>
      <c r="W13" s="73"/>
      <c r="X13" s="74"/>
      <c r="Y13" s="75"/>
      <c r="Z13" s="68"/>
    </row>
    <row r="14" spans="1:30" ht="12" x14ac:dyDescent="0.2">
      <c r="C14" s="46"/>
      <c r="D14" s="47"/>
      <c r="E14" s="47"/>
      <c r="F14" s="47"/>
      <c r="G14" s="81" t="s">
        <v>236</v>
      </c>
      <c r="H14" s="76"/>
      <c r="I14" s="82">
        <v>24.1</v>
      </c>
      <c r="J14" s="82"/>
      <c r="K14" s="83"/>
      <c r="L14" s="83"/>
      <c r="M14" s="84"/>
      <c r="N14" s="84"/>
      <c r="O14" s="83"/>
      <c r="P14" s="84"/>
      <c r="Q14" s="83"/>
      <c r="R14" s="83"/>
      <c r="S14" s="77"/>
      <c r="T14" s="401" t="s">
        <v>390</v>
      </c>
      <c r="U14" s="53" t="s">
        <v>410</v>
      </c>
      <c r="V14" s="43">
        <f>COUNT(I13:R16)</f>
        <v>4</v>
      </c>
      <c r="W14" s="85">
        <f>MIN(I13:R16)</f>
        <v>19.2</v>
      </c>
      <c r="X14" s="42" t="s">
        <v>411</v>
      </c>
      <c r="Y14" s="86">
        <f>MAX(I13:R16)</f>
        <v>25.8</v>
      </c>
      <c r="Z14" s="83">
        <f>AVERAGE(I13:R16)</f>
        <v>22.650000000000002</v>
      </c>
      <c r="AD14" s="95"/>
    </row>
    <row r="15" spans="1:30" ht="12" x14ac:dyDescent="0.2">
      <c r="C15" s="46"/>
      <c r="D15" s="47"/>
      <c r="E15" s="47"/>
      <c r="F15" s="47"/>
      <c r="G15" s="81"/>
      <c r="H15" s="76"/>
      <c r="I15" s="82">
        <v>21.5</v>
      </c>
      <c r="J15" s="82"/>
      <c r="K15" s="83"/>
      <c r="L15" s="83"/>
      <c r="M15" s="84"/>
      <c r="N15" s="84"/>
      <c r="O15" s="83"/>
      <c r="P15" s="84"/>
      <c r="Q15" s="83"/>
      <c r="R15" s="83"/>
      <c r="S15" s="77"/>
      <c r="T15" s="52"/>
      <c r="U15" s="53"/>
      <c r="V15" s="43"/>
      <c r="W15" s="41"/>
      <c r="X15" s="42"/>
      <c r="Y15" s="44"/>
      <c r="Z15" s="45"/>
    </row>
    <row r="16" spans="1:30" ht="12" x14ac:dyDescent="0.2">
      <c r="C16" s="54"/>
      <c r="D16" s="55"/>
      <c r="E16" s="55"/>
      <c r="F16" s="55"/>
      <c r="G16" s="88"/>
      <c r="H16" s="76"/>
      <c r="I16" s="82">
        <v>19.2</v>
      </c>
      <c r="J16" s="82"/>
      <c r="K16" s="83"/>
      <c r="L16" s="83"/>
      <c r="M16" s="84"/>
      <c r="N16" s="84"/>
      <c r="O16" s="83"/>
      <c r="P16" s="84"/>
      <c r="Q16" s="83"/>
      <c r="R16" s="83"/>
      <c r="S16" s="77"/>
      <c r="T16" s="60"/>
      <c r="U16" s="61"/>
      <c r="V16" s="62"/>
      <c r="W16" s="63"/>
      <c r="X16" s="64"/>
      <c r="Y16" s="65"/>
      <c r="Z16" s="66"/>
    </row>
    <row r="17" spans="3:30" ht="13.5" customHeight="1" x14ac:dyDescent="0.2">
      <c r="C17" s="35" t="s">
        <v>354</v>
      </c>
      <c r="D17" s="36"/>
      <c r="E17" s="36"/>
      <c r="F17" s="36"/>
      <c r="H17" s="67"/>
      <c r="I17" s="78">
        <v>22.5</v>
      </c>
      <c r="J17" s="89"/>
      <c r="K17" s="79"/>
      <c r="L17" s="79"/>
      <c r="M17" s="90"/>
      <c r="N17" s="90"/>
      <c r="O17" s="79"/>
      <c r="P17" s="90"/>
      <c r="Q17" s="79"/>
      <c r="R17" s="79"/>
      <c r="S17" s="69"/>
      <c r="T17" s="70"/>
      <c r="U17" s="71"/>
      <c r="V17" s="72"/>
      <c r="W17" s="73"/>
      <c r="X17" s="42"/>
      <c r="Y17" s="75"/>
      <c r="Z17" s="68"/>
    </row>
    <row r="18" spans="3:30" ht="12" x14ac:dyDescent="0.2">
      <c r="C18" s="46"/>
      <c r="D18" s="47"/>
      <c r="E18" s="47"/>
      <c r="F18" s="47"/>
      <c r="G18" s="81" t="s">
        <v>151</v>
      </c>
      <c r="H18" s="76"/>
      <c r="I18" s="82">
        <v>22.5</v>
      </c>
      <c r="J18" s="91"/>
      <c r="K18" s="83"/>
      <c r="L18" s="83"/>
      <c r="M18" s="92"/>
      <c r="N18" s="92"/>
      <c r="O18" s="83"/>
      <c r="P18" s="92"/>
      <c r="Q18" s="83"/>
      <c r="R18" s="83"/>
      <c r="S18" s="77"/>
      <c r="T18" s="401" t="s">
        <v>390</v>
      </c>
      <c r="U18" s="53" t="s">
        <v>410</v>
      </c>
      <c r="V18" s="43">
        <f>COUNT(I17:R20)</f>
        <v>4</v>
      </c>
      <c r="W18" s="93">
        <f>MIN(I17:R20)</f>
        <v>20</v>
      </c>
      <c r="X18" s="42" t="s">
        <v>411</v>
      </c>
      <c r="Y18" s="86">
        <f>MAX(I17:R20)</f>
        <v>22.5</v>
      </c>
      <c r="Z18" s="94">
        <f>AVERAGE(I17:R20)</f>
        <v>21.7</v>
      </c>
      <c r="AB18" s="95"/>
      <c r="AD18" s="95"/>
    </row>
    <row r="19" spans="3:30" ht="12" x14ac:dyDescent="0.2">
      <c r="C19" s="46"/>
      <c r="D19" s="47"/>
      <c r="E19" s="47"/>
      <c r="F19" s="47"/>
      <c r="G19" s="81"/>
      <c r="H19" s="76"/>
      <c r="I19" s="82">
        <v>21.8</v>
      </c>
      <c r="J19" s="91"/>
      <c r="K19" s="83"/>
      <c r="L19" s="83"/>
      <c r="M19" s="92"/>
      <c r="N19" s="92"/>
      <c r="O19" s="83"/>
      <c r="P19" s="92"/>
      <c r="Q19" s="83"/>
      <c r="R19" s="83"/>
      <c r="S19" s="77"/>
      <c r="T19" s="52"/>
      <c r="U19" s="53"/>
      <c r="V19" s="43"/>
      <c r="W19" s="41"/>
      <c r="X19" s="42"/>
      <c r="Y19" s="44"/>
      <c r="Z19" s="45"/>
    </row>
    <row r="20" spans="3:30" ht="12" x14ac:dyDescent="0.2">
      <c r="C20" s="54"/>
      <c r="D20" s="55"/>
      <c r="E20" s="55"/>
      <c r="F20" s="55"/>
      <c r="G20" s="88"/>
      <c r="H20" s="76"/>
      <c r="I20" s="82">
        <v>20</v>
      </c>
      <c r="J20" s="91"/>
      <c r="K20" s="83"/>
      <c r="L20" s="83"/>
      <c r="M20" s="92"/>
      <c r="N20" s="92"/>
      <c r="O20" s="83"/>
      <c r="P20" s="92"/>
      <c r="Q20" s="83"/>
      <c r="R20" s="83"/>
      <c r="S20" s="77"/>
      <c r="T20" s="60"/>
      <c r="U20" s="61"/>
      <c r="V20" s="62"/>
      <c r="W20" s="63"/>
      <c r="X20" s="64"/>
      <c r="Y20" s="65"/>
      <c r="Z20" s="66"/>
    </row>
    <row r="21" spans="3:30" ht="13.5" customHeight="1" x14ac:dyDescent="0.2">
      <c r="C21" s="35" t="s">
        <v>153</v>
      </c>
      <c r="D21" s="36"/>
      <c r="E21" s="36"/>
      <c r="F21" s="36"/>
      <c r="H21" s="67"/>
      <c r="I21" s="96">
        <v>0.16</v>
      </c>
      <c r="J21" s="67"/>
      <c r="K21" s="97"/>
      <c r="L21" s="97"/>
      <c r="M21" s="69"/>
      <c r="N21" s="69"/>
      <c r="O21" s="382"/>
      <c r="P21" s="69"/>
      <c r="Q21" s="382"/>
      <c r="R21" s="97"/>
      <c r="S21" s="69"/>
      <c r="T21" s="70"/>
      <c r="U21" s="71"/>
      <c r="V21" s="72"/>
      <c r="W21" s="73"/>
      <c r="X21" s="74"/>
      <c r="Y21" s="75"/>
      <c r="Z21" s="68"/>
    </row>
    <row r="22" spans="3:30" ht="12" x14ac:dyDescent="0.2">
      <c r="C22" s="46"/>
      <c r="D22" s="47"/>
      <c r="E22" s="47"/>
      <c r="F22" s="47"/>
      <c r="G22" s="81" t="s">
        <v>154</v>
      </c>
      <c r="H22" s="76"/>
      <c r="I22" s="312">
        <v>7.8E-2</v>
      </c>
      <c r="J22" s="76"/>
      <c r="K22" s="99"/>
      <c r="L22" s="99"/>
      <c r="M22" s="77"/>
      <c r="N22" s="77"/>
      <c r="O22" s="99"/>
      <c r="P22" s="77"/>
      <c r="Q22" s="153"/>
      <c r="R22" s="99"/>
      <c r="S22" s="77"/>
      <c r="T22" s="401" t="s">
        <v>390</v>
      </c>
      <c r="U22" s="53" t="s">
        <v>410</v>
      </c>
      <c r="V22" s="43">
        <f>COUNT(I21:R24)</f>
        <v>4</v>
      </c>
      <c r="W22" s="413">
        <f>MIN(I21:R24)</f>
        <v>7.8E-2</v>
      </c>
      <c r="X22" s="42" t="s">
        <v>411</v>
      </c>
      <c r="Y22" s="101">
        <f>MAX(I21:R24)</f>
        <v>0.16</v>
      </c>
      <c r="Z22" s="99">
        <f>AVERAGE(I21:R24)</f>
        <v>0.13200000000000001</v>
      </c>
      <c r="AD22" s="12"/>
    </row>
    <row r="23" spans="3:30" ht="12" x14ac:dyDescent="0.2">
      <c r="C23" s="46"/>
      <c r="D23" s="47"/>
      <c r="E23" s="47"/>
      <c r="F23" s="47"/>
      <c r="G23" s="81"/>
      <c r="H23" s="76"/>
      <c r="I23" s="98">
        <v>0.16</v>
      </c>
      <c r="J23" s="76"/>
      <c r="K23" s="99"/>
      <c r="L23" s="99"/>
      <c r="M23" s="77"/>
      <c r="N23" s="77"/>
      <c r="O23" s="153"/>
      <c r="P23" s="77"/>
      <c r="Q23" s="153"/>
      <c r="R23" s="99"/>
      <c r="S23" s="77"/>
      <c r="T23" s="52"/>
      <c r="U23" s="53"/>
      <c r="V23" s="43"/>
      <c r="W23" s="41"/>
      <c r="X23" s="42"/>
      <c r="Y23" s="44"/>
      <c r="Z23" s="45"/>
    </row>
    <row r="24" spans="3:30" ht="12" x14ac:dyDescent="0.2">
      <c r="C24" s="54"/>
      <c r="D24" s="55"/>
      <c r="E24" s="55"/>
      <c r="F24" s="55"/>
      <c r="G24" s="88"/>
      <c r="H24" s="76"/>
      <c r="I24" s="98">
        <v>0.13</v>
      </c>
      <c r="J24" s="76"/>
      <c r="K24" s="99"/>
      <c r="L24" s="99"/>
      <c r="M24" s="77"/>
      <c r="N24" s="77"/>
      <c r="O24" s="153"/>
      <c r="P24" s="77"/>
      <c r="Q24" s="153"/>
      <c r="R24" s="99"/>
      <c r="S24" s="77"/>
      <c r="T24" s="60"/>
      <c r="U24" s="61"/>
      <c r="V24" s="62"/>
      <c r="W24" s="63"/>
      <c r="X24" s="64"/>
      <c r="Y24" s="65"/>
      <c r="Z24" s="66"/>
    </row>
    <row r="25" spans="3:30" ht="13.5" customHeight="1" x14ac:dyDescent="0.2">
      <c r="C25" s="35" t="s">
        <v>14</v>
      </c>
      <c r="D25" s="36"/>
      <c r="E25" s="36"/>
      <c r="F25" s="36"/>
      <c r="G25" s="102"/>
      <c r="H25" s="67"/>
      <c r="I25" s="103">
        <v>30</v>
      </c>
      <c r="J25" s="67"/>
      <c r="K25" s="306"/>
      <c r="L25" s="306"/>
      <c r="M25" s="69"/>
      <c r="N25" s="69"/>
      <c r="O25" s="103"/>
      <c r="P25" s="69"/>
      <c r="Q25" s="306"/>
      <c r="R25" s="103"/>
      <c r="S25" s="69"/>
      <c r="T25" s="70"/>
      <c r="U25" s="71"/>
      <c r="V25" s="72"/>
      <c r="W25" s="73"/>
      <c r="X25" s="74"/>
      <c r="Y25" s="75"/>
      <c r="Z25" s="68"/>
    </row>
    <row r="26" spans="3:30" ht="13.5" customHeight="1" x14ac:dyDescent="0.2">
      <c r="C26" s="46"/>
      <c r="D26" s="47"/>
      <c r="E26" s="47"/>
      <c r="F26" s="47"/>
      <c r="G26" s="81" t="s">
        <v>145</v>
      </c>
      <c r="H26" s="76"/>
      <c r="I26" s="104">
        <v>30</v>
      </c>
      <c r="J26" s="76"/>
      <c r="K26" s="307"/>
      <c r="L26" s="307"/>
      <c r="M26" s="77"/>
      <c r="N26" s="77"/>
      <c r="O26" s="104"/>
      <c r="P26" s="77"/>
      <c r="Q26" s="307"/>
      <c r="R26" s="104"/>
      <c r="S26" s="77"/>
      <c r="T26" s="401" t="s">
        <v>390</v>
      </c>
      <c r="U26" s="53" t="s">
        <v>410</v>
      </c>
      <c r="V26" s="43">
        <f>COUNT(I25:R28)</f>
        <v>4</v>
      </c>
      <c r="W26" s="383">
        <f>MIN(I25:R28)</f>
        <v>30</v>
      </c>
      <c r="X26" s="42" t="s">
        <v>411</v>
      </c>
      <c r="Y26" s="107">
        <f>MAX(I25:R28)</f>
        <v>30</v>
      </c>
      <c r="Z26" s="104">
        <f>AVERAGE(I25:R28)</f>
        <v>30</v>
      </c>
    </row>
    <row r="27" spans="3:30" ht="13.5" customHeight="1" x14ac:dyDescent="0.2">
      <c r="C27" s="46"/>
      <c r="D27" s="47"/>
      <c r="E27" s="47"/>
      <c r="F27" s="47"/>
      <c r="G27" s="81"/>
      <c r="H27" s="76"/>
      <c r="I27" s="104">
        <v>30</v>
      </c>
      <c r="J27" s="76"/>
      <c r="K27" s="307"/>
      <c r="L27" s="307"/>
      <c r="M27" s="77"/>
      <c r="N27" s="77"/>
      <c r="O27" s="104"/>
      <c r="P27" s="77"/>
      <c r="Q27" s="307"/>
      <c r="R27" s="104"/>
      <c r="S27" s="77"/>
      <c r="T27" s="52"/>
      <c r="U27" s="53"/>
      <c r="V27" s="43"/>
      <c r="W27" s="41"/>
      <c r="X27" s="42"/>
      <c r="Y27" s="44"/>
      <c r="Z27" s="45"/>
    </row>
    <row r="28" spans="3:30" ht="13.5" customHeight="1" x14ac:dyDescent="0.2">
      <c r="C28" s="54"/>
      <c r="D28" s="55"/>
      <c r="E28" s="55"/>
      <c r="F28" s="55"/>
      <c r="G28" s="88"/>
      <c r="H28" s="108"/>
      <c r="I28" s="109">
        <v>30</v>
      </c>
      <c r="J28" s="108"/>
      <c r="K28" s="414"/>
      <c r="L28" s="311"/>
      <c r="M28" s="111"/>
      <c r="N28" s="111"/>
      <c r="O28" s="109"/>
      <c r="P28" s="111"/>
      <c r="Q28" s="311"/>
      <c r="R28" s="109"/>
      <c r="S28" s="111"/>
      <c r="T28" s="60"/>
      <c r="U28" s="61"/>
      <c r="V28" s="62"/>
      <c r="W28" s="63"/>
      <c r="X28" s="64"/>
      <c r="Y28" s="65"/>
      <c r="Z28" s="66"/>
    </row>
    <row r="29" spans="3:30" ht="13.5" customHeight="1" x14ac:dyDescent="0.2">
      <c r="C29" s="35" t="s">
        <v>15</v>
      </c>
      <c r="D29" s="36"/>
      <c r="E29" s="36"/>
      <c r="F29" s="36"/>
      <c r="G29" s="102"/>
      <c r="H29" s="67"/>
      <c r="I29" s="67" t="s">
        <v>417</v>
      </c>
      <c r="J29" s="67"/>
      <c r="K29" s="68"/>
      <c r="L29" s="68"/>
      <c r="M29" s="69"/>
      <c r="N29" s="69"/>
      <c r="O29" s="68"/>
      <c r="P29" s="69"/>
      <c r="Q29" s="68"/>
      <c r="R29" s="68"/>
      <c r="S29" s="69"/>
      <c r="T29" s="70"/>
      <c r="U29" s="71"/>
      <c r="V29" s="72"/>
      <c r="W29" s="73"/>
      <c r="X29" s="74"/>
      <c r="Y29" s="75"/>
      <c r="Z29" s="68"/>
    </row>
    <row r="30" spans="3:30" ht="13.5" customHeight="1" x14ac:dyDescent="0.2">
      <c r="C30" s="46"/>
      <c r="D30" s="47"/>
      <c r="E30" s="47"/>
      <c r="F30" s="47"/>
      <c r="G30" s="81"/>
      <c r="H30" s="76"/>
      <c r="I30" s="76" t="s">
        <v>417</v>
      </c>
      <c r="J30" s="76"/>
      <c r="K30" s="45"/>
      <c r="L30" s="45"/>
      <c r="M30" s="77"/>
      <c r="N30" s="77"/>
      <c r="O30" s="45"/>
      <c r="P30" s="77"/>
      <c r="Q30" s="45"/>
      <c r="R30" s="45"/>
      <c r="S30" s="77"/>
      <c r="T30" s="52"/>
      <c r="U30" s="53"/>
      <c r="V30" s="43"/>
      <c r="W30" s="41"/>
      <c r="X30" s="42"/>
      <c r="Y30" s="44"/>
      <c r="Z30" s="45"/>
    </row>
    <row r="31" spans="3:30" ht="13.5" customHeight="1" x14ac:dyDescent="0.2">
      <c r="C31" s="46"/>
      <c r="D31" s="47"/>
      <c r="E31" s="47"/>
      <c r="F31" s="47"/>
      <c r="G31" s="81"/>
      <c r="H31" s="76"/>
      <c r="I31" s="76" t="s">
        <v>417</v>
      </c>
      <c r="J31" s="76"/>
      <c r="K31" s="45"/>
      <c r="L31" s="45"/>
      <c r="M31" s="77"/>
      <c r="N31" s="77"/>
      <c r="O31" s="45"/>
      <c r="P31" s="77"/>
      <c r="Q31" s="45"/>
      <c r="R31" s="45"/>
      <c r="S31" s="77"/>
      <c r="T31" s="52"/>
      <c r="U31" s="53"/>
      <c r="V31" s="43"/>
      <c r="W31" s="41"/>
      <c r="X31" s="42"/>
      <c r="Y31" s="44"/>
      <c r="Z31" s="45"/>
    </row>
    <row r="32" spans="3:30" ht="13.5" customHeight="1" x14ac:dyDescent="0.2">
      <c r="C32" s="54"/>
      <c r="D32" s="55"/>
      <c r="E32" s="55"/>
      <c r="F32" s="55"/>
      <c r="G32" s="88"/>
      <c r="H32" s="108"/>
      <c r="I32" s="108" t="s">
        <v>417</v>
      </c>
      <c r="J32" s="108"/>
      <c r="K32" s="66"/>
      <c r="L32" s="66"/>
      <c r="M32" s="111"/>
      <c r="N32" s="111"/>
      <c r="O32" s="66"/>
      <c r="P32" s="111"/>
      <c r="Q32" s="66"/>
      <c r="R32" s="66"/>
      <c r="S32" s="111"/>
      <c r="T32" s="60"/>
      <c r="U32" s="61"/>
      <c r="V32" s="62"/>
      <c r="W32" s="63"/>
      <c r="X32" s="64"/>
      <c r="Y32" s="65"/>
      <c r="Z32" s="66"/>
    </row>
    <row r="33" spans="3:30" ht="13.5" customHeight="1" x14ac:dyDescent="0.2">
      <c r="C33" s="35" t="s">
        <v>16</v>
      </c>
      <c r="D33" s="36"/>
      <c r="E33" s="36"/>
      <c r="F33" s="36"/>
      <c r="G33" s="102"/>
      <c r="H33" s="67"/>
      <c r="I33" s="67" t="s">
        <v>418</v>
      </c>
      <c r="J33" s="67"/>
      <c r="K33" s="68"/>
      <c r="L33" s="68"/>
      <c r="M33" s="69"/>
      <c r="N33" s="69"/>
      <c r="O33" s="68"/>
      <c r="P33" s="69"/>
      <c r="Q33" s="68"/>
      <c r="R33" s="68"/>
      <c r="S33" s="69"/>
      <c r="T33" s="70"/>
      <c r="U33" s="71"/>
      <c r="V33" s="72"/>
      <c r="W33" s="73"/>
      <c r="X33" s="74"/>
      <c r="Y33" s="75"/>
      <c r="Z33" s="68"/>
    </row>
    <row r="34" spans="3:30" ht="13.5" customHeight="1" x14ac:dyDescent="0.2">
      <c r="C34" s="46"/>
      <c r="D34" s="47"/>
      <c r="E34" s="47"/>
      <c r="F34" s="47"/>
      <c r="G34" s="81"/>
      <c r="H34" s="76"/>
      <c r="I34" s="76" t="s">
        <v>418</v>
      </c>
      <c r="J34" s="76"/>
      <c r="K34" s="45"/>
      <c r="L34" s="45"/>
      <c r="M34" s="77"/>
      <c r="N34" s="77"/>
      <c r="O34" s="45"/>
      <c r="P34" s="77"/>
      <c r="Q34" s="45"/>
      <c r="R34" s="45"/>
      <c r="S34" s="77"/>
      <c r="T34" s="52"/>
      <c r="U34" s="53"/>
      <c r="V34" s="43"/>
      <c r="W34" s="41"/>
      <c r="X34" s="42"/>
      <c r="Y34" s="44"/>
      <c r="Z34" s="45"/>
    </row>
    <row r="35" spans="3:30" ht="13.5" customHeight="1" x14ac:dyDescent="0.2">
      <c r="C35" s="46"/>
      <c r="D35" s="47"/>
      <c r="E35" s="47"/>
      <c r="F35" s="47"/>
      <c r="G35" s="81"/>
      <c r="H35" s="76"/>
      <c r="I35" s="76" t="s">
        <v>418</v>
      </c>
      <c r="J35" s="76"/>
      <c r="K35" s="45"/>
      <c r="L35" s="45"/>
      <c r="M35" s="77"/>
      <c r="N35" s="77"/>
      <c r="O35" s="45"/>
      <c r="P35" s="77"/>
      <c r="Q35" s="45"/>
      <c r="R35" s="45"/>
      <c r="S35" s="77"/>
      <c r="T35" s="52"/>
      <c r="U35" s="53"/>
      <c r="V35" s="43"/>
      <c r="W35" s="41"/>
      <c r="X35" s="42"/>
      <c r="Y35" s="44"/>
      <c r="Z35" s="45"/>
    </row>
    <row r="36" spans="3:30" ht="13.5" customHeight="1" x14ac:dyDescent="0.2">
      <c r="C36" s="54"/>
      <c r="D36" s="55"/>
      <c r="E36" s="55"/>
      <c r="F36" s="55"/>
      <c r="G36" s="88"/>
      <c r="H36" s="108"/>
      <c r="I36" s="108" t="s">
        <v>418</v>
      </c>
      <c r="J36" s="108"/>
      <c r="K36" s="66"/>
      <c r="L36" s="66"/>
      <c r="M36" s="111"/>
      <c r="N36" s="111"/>
      <c r="O36" s="66"/>
      <c r="P36" s="111"/>
      <c r="Q36" s="66"/>
      <c r="R36" s="66"/>
      <c r="S36" s="111"/>
      <c r="T36" s="60"/>
      <c r="U36" s="61"/>
      <c r="V36" s="62"/>
      <c r="W36" s="63"/>
      <c r="X36" s="64"/>
      <c r="Y36" s="65"/>
      <c r="Z36" s="66"/>
    </row>
    <row r="37" spans="3:30" ht="12" customHeight="1" x14ac:dyDescent="0.2">
      <c r="C37" s="112" t="s">
        <v>17</v>
      </c>
      <c r="D37" s="35" t="s">
        <v>355</v>
      </c>
      <c r="E37" s="36"/>
      <c r="F37" s="36"/>
      <c r="H37" s="67"/>
      <c r="I37" s="113">
        <v>7.9</v>
      </c>
      <c r="J37" s="67"/>
      <c r="K37" s="114"/>
      <c r="L37" s="114"/>
      <c r="M37" s="69"/>
      <c r="N37" s="69"/>
      <c r="O37" s="114"/>
      <c r="P37" s="69"/>
      <c r="Q37" s="114"/>
      <c r="R37" s="114"/>
      <c r="S37" s="69"/>
      <c r="T37" s="70" t="s">
        <v>401</v>
      </c>
      <c r="U37" s="71" t="s">
        <v>401</v>
      </c>
      <c r="V37" s="72"/>
      <c r="W37" s="73"/>
      <c r="X37" s="74"/>
      <c r="Y37" s="75"/>
      <c r="Z37" s="68"/>
    </row>
    <row r="38" spans="3:30" ht="12" x14ac:dyDescent="0.2">
      <c r="C38" s="115"/>
      <c r="D38" s="46"/>
      <c r="E38" s="47"/>
      <c r="F38" s="47"/>
      <c r="G38" s="81" t="s">
        <v>356</v>
      </c>
      <c r="H38" s="76"/>
      <c r="I38" s="116">
        <v>8</v>
      </c>
      <c r="J38" s="76"/>
      <c r="K38" s="94"/>
      <c r="L38" s="94"/>
      <c r="M38" s="77"/>
      <c r="N38" s="77"/>
      <c r="O38" s="94"/>
      <c r="P38" s="77"/>
      <c r="Q38" s="94"/>
      <c r="R38" s="94"/>
      <c r="S38" s="77"/>
      <c r="T38" s="52">
        <f>COUNTIF(I37:R40,"&gt;8.5")</f>
        <v>0</v>
      </c>
      <c r="U38" s="53" t="s">
        <v>409</v>
      </c>
      <c r="V38" s="43">
        <f>COUNT(I37:R40)</f>
        <v>4</v>
      </c>
      <c r="W38" s="93">
        <f>MIN(I37:R40)</f>
        <v>7.7</v>
      </c>
      <c r="X38" s="42" t="s">
        <v>411</v>
      </c>
      <c r="Y38" s="86">
        <f>MAX(I37:R40)</f>
        <v>8</v>
      </c>
      <c r="Z38" s="118">
        <f>AVERAGE(I37:R40)</f>
        <v>7.875</v>
      </c>
      <c r="AB38" s="95"/>
      <c r="AC38" s="95"/>
      <c r="AD38" s="95"/>
    </row>
    <row r="39" spans="3:30" ht="12" x14ac:dyDescent="0.2">
      <c r="C39" s="115"/>
      <c r="D39" s="46"/>
      <c r="E39" s="47"/>
      <c r="F39" s="47"/>
      <c r="G39" s="81"/>
      <c r="H39" s="76"/>
      <c r="I39" s="116">
        <v>7.9</v>
      </c>
      <c r="J39" s="76"/>
      <c r="K39" s="94"/>
      <c r="L39" s="94"/>
      <c r="M39" s="77"/>
      <c r="N39" s="77"/>
      <c r="O39" s="94"/>
      <c r="P39" s="77"/>
      <c r="Q39" s="94"/>
      <c r="R39" s="94"/>
      <c r="S39" s="77"/>
      <c r="T39" s="52"/>
      <c r="U39" s="53" t="s">
        <v>401</v>
      </c>
      <c r="V39" s="43"/>
      <c r="W39" s="41"/>
      <c r="X39" s="42"/>
      <c r="Y39" s="44"/>
      <c r="Z39" s="45"/>
    </row>
    <row r="40" spans="3:30" ht="12" x14ac:dyDescent="0.2">
      <c r="C40" s="115"/>
      <c r="D40" s="119"/>
      <c r="E40" s="120"/>
      <c r="F40" s="120"/>
      <c r="G40" s="121"/>
      <c r="H40" s="122"/>
      <c r="I40" s="123">
        <v>7.7</v>
      </c>
      <c r="J40" s="122"/>
      <c r="K40" s="124"/>
      <c r="L40" s="124"/>
      <c r="M40" s="125"/>
      <c r="N40" s="125"/>
      <c r="O40" s="124"/>
      <c r="P40" s="125"/>
      <c r="Q40" s="124"/>
      <c r="R40" s="124"/>
      <c r="S40" s="125"/>
      <c r="T40" s="52"/>
      <c r="U40" s="53" t="s">
        <v>401</v>
      </c>
      <c r="V40" s="43"/>
      <c r="W40" s="126"/>
      <c r="X40" s="127"/>
      <c r="Y40" s="128"/>
      <c r="Z40" s="129"/>
    </row>
    <row r="41" spans="3:30" ht="12" x14ac:dyDescent="0.2">
      <c r="C41" s="115"/>
      <c r="D41" s="46" t="s">
        <v>357</v>
      </c>
      <c r="E41" s="130"/>
      <c r="F41" s="130"/>
      <c r="G41" s="81" t="s">
        <v>161</v>
      </c>
      <c r="H41" s="76"/>
      <c r="I41" s="308">
        <v>12</v>
      </c>
      <c r="J41" s="76"/>
      <c r="K41" s="83"/>
      <c r="L41" s="83"/>
      <c r="M41" s="77"/>
      <c r="N41" s="77"/>
      <c r="O41" s="83"/>
      <c r="P41" s="77"/>
      <c r="Q41" s="83"/>
      <c r="R41" s="83"/>
      <c r="S41" s="77"/>
      <c r="T41" s="133">
        <f>COUNTIF(I41:R41,"&lt;2")</f>
        <v>0</v>
      </c>
      <c r="U41" s="134" t="s">
        <v>409</v>
      </c>
      <c r="V41" s="135">
        <f>COUNT(I41:R41)</f>
        <v>1</v>
      </c>
      <c r="W41" s="401">
        <f>MIN(I41:R41)</f>
        <v>12</v>
      </c>
      <c r="X41" s="134" t="s">
        <v>411</v>
      </c>
      <c r="Y41" s="415">
        <f>MAX(I41:R41)</f>
        <v>12</v>
      </c>
      <c r="Z41" s="416">
        <f>AVERAGE(I41:R41)</f>
        <v>12</v>
      </c>
      <c r="AD41" s="95"/>
    </row>
    <row r="42" spans="3:30" ht="12" x14ac:dyDescent="0.2">
      <c r="C42" s="115"/>
      <c r="D42" s="46" t="s">
        <v>358</v>
      </c>
      <c r="E42" s="130"/>
      <c r="F42" s="130"/>
      <c r="G42" s="81" t="s">
        <v>161</v>
      </c>
      <c r="H42" s="76"/>
      <c r="I42" s="82">
        <v>2.9</v>
      </c>
      <c r="J42" s="76"/>
      <c r="K42" s="83"/>
      <c r="L42" s="83"/>
      <c r="M42" s="77"/>
      <c r="N42" s="77"/>
      <c r="O42" s="83"/>
      <c r="P42" s="77"/>
      <c r="Q42" s="83"/>
      <c r="R42" s="83"/>
      <c r="S42" s="77"/>
      <c r="T42" s="52">
        <f>COUNTIF(I42:R42,"&gt;8")</f>
        <v>0</v>
      </c>
      <c r="U42" s="53" t="s">
        <v>409</v>
      </c>
      <c r="V42" s="43">
        <f>COUNT(I42:R42)</f>
        <v>1</v>
      </c>
      <c r="W42" s="136">
        <f>MIN(I42:R42)</f>
        <v>2.9</v>
      </c>
      <c r="X42" s="42" t="s">
        <v>411</v>
      </c>
      <c r="Y42" s="137">
        <f>MAX(I42:R42)</f>
        <v>2.9</v>
      </c>
      <c r="Z42" s="116">
        <f>AVERAGE(I42:R42)</f>
        <v>2.9</v>
      </c>
      <c r="AD42" s="384"/>
    </row>
    <row r="43" spans="3:30" ht="12" x14ac:dyDescent="0.2">
      <c r="C43" s="115"/>
      <c r="D43" s="46" t="s">
        <v>160</v>
      </c>
      <c r="E43" s="130"/>
      <c r="F43" s="130"/>
      <c r="G43" s="81" t="s">
        <v>161</v>
      </c>
      <c r="H43" s="76"/>
      <c r="I43" s="82">
        <v>8.1</v>
      </c>
      <c r="J43" s="76"/>
      <c r="K43" s="83"/>
      <c r="L43" s="83"/>
      <c r="M43" s="77"/>
      <c r="N43" s="77"/>
      <c r="O43" s="83"/>
      <c r="P43" s="77"/>
      <c r="Q43" s="83"/>
      <c r="R43" s="83"/>
      <c r="S43" s="77"/>
      <c r="T43" s="52" t="s">
        <v>140</v>
      </c>
      <c r="U43" s="53" t="s">
        <v>409</v>
      </c>
      <c r="V43" s="43">
        <f>COUNT(I43:R43)</f>
        <v>1</v>
      </c>
      <c r="W43" s="136">
        <f t="shared" ref="W43:W44" si="0">MIN(I43:R43)</f>
        <v>8.1</v>
      </c>
      <c r="X43" s="42" t="s">
        <v>411</v>
      </c>
      <c r="Y43" s="137">
        <f t="shared" ref="Y43:Y44" si="1">MAX(I43:R43)</f>
        <v>8.1</v>
      </c>
      <c r="Z43" s="116">
        <f t="shared" ref="Z43:Z44" si="2">AVERAGE(I43:R43)</f>
        <v>8.1</v>
      </c>
      <c r="AD43" s="95"/>
    </row>
    <row r="44" spans="3:30" ht="12" x14ac:dyDescent="0.2">
      <c r="C44" s="115"/>
      <c r="D44" s="119" t="s">
        <v>359</v>
      </c>
      <c r="E44" s="138"/>
      <c r="F44" s="138"/>
      <c r="G44" s="121" t="s">
        <v>161</v>
      </c>
      <c r="H44" s="122"/>
      <c r="I44" s="139">
        <v>4</v>
      </c>
      <c r="J44" s="122"/>
      <c r="K44" s="232"/>
      <c r="L44" s="140"/>
      <c r="M44" s="125"/>
      <c r="N44" s="125"/>
      <c r="O44" s="417"/>
      <c r="P44" s="125"/>
      <c r="Q44" s="232"/>
      <c r="R44" s="140"/>
      <c r="S44" s="125"/>
      <c r="T44" s="52">
        <f>COUNTIF(I44:R44,"&gt;100")</f>
        <v>0</v>
      </c>
      <c r="U44" s="53" t="s">
        <v>409</v>
      </c>
      <c r="V44" s="43">
        <f>COUNT(I44:R44)</f>
        <v>1</v>
      </c>
      <c r="W44" s="141">
        <f t="shared" si="0"/>
        <v>4</v>
      </c>
      <c r="X44" s="127" t="s">
        <v>411</v>
      </c>
      <c r="Y44" s="142">
        <f t="shared" si="1"/>
        <v>4</v>
      </c>
      <c r="Z44" s="143">
        <f t="shared" si="2"/>
        <v>4</v>
      </c>
      <c r="AD44" s="309"/>
    </row>
    <row r="45" spans="3:30" ht="16.5" customHeight="1" x14ac:dyDescent="0.2">
      <c r="C45" s="115"/>
      <c r="D45" s="46" t="s">
        <v>360</v>
      </c>
      <c r="E45" s="130"/>
      <c r="F45" s="47" t="s">
        <v>315</v>
      </c>
      <c r="G45" s="48"/>
      <c r="H45" s="76"/>
      <c r="I45" s="82"/>
      <c r="J45" s="76"/>
      <c r="K45" s="83"/>
      <c r="L45" s="83"/>
      <c r="M45" s="77"/>
      <c r="N45" s="77"/>
      <c r="O45" s="83"/>
      <c r="P45" s="77"/>
      <c r="Q45" s="83"/>
      <c r="R45" s="83"/>
      <c r="S45" s="77"/>
      <c r="T45" s="133"/>
      <c r="U45" s="134" t="s">
        <v>401</v>
      </c>
      <c r="V45" s="135" t="s">
        <v>401</v>
      </c>
      <c r="W45" s="41"/>
      <c r="X45" s="42"/>
      <c r="Y45" s="44"/>
      <c r="Z45" s="45"/>
    </row>
    <row r="46" spans="3:30" ht="12.75" customHeight="1" x14ac:dyDescent="0.2">
      <c r="C46" s="115"/>
      <c r="D46" s="46" t="s">
        <v>361</v>
      </c>
      <c r="E46" s="130"/>
      <c r="F46" s="130"/>
      <c r="G46" s="81" t="s">
        <v>161</v>
      </c>
      <c r="H46" s="76"/>
      <c r="I46" s="82">
        <v>3.7</v>
      </c>
      <c r="J46" s="76"/>
      <c r="K46" s="83"/>
      <c r="L46" s="94"/>
      <c r="M46" s="77"/>
      <c r="N46" s="77"/>
      <c r="O46" s="83"/>
      <c r="P46" s="77"/>
      <c r="Q46" s="83"/>
      <c r="R46" s="83"/>
      <c r="S46" s="77"/>
      <c r="T46" s="52" t="s">
        <v>140</v>
      </c>
      <c r="U46" s="53" t="s">
        <v>409</v>
      </c>
      <c r="V46" s="43">
        <f t="shared" ref="V46:V56" si="3">COUNT(I46:R46)</f>
        <v>1</v>
      </c>
      <c r="W46" s="146">
        <f t="shared" ref="W46:W47" si="4">MIN(I46:R46)</f>
        <v>3.7</v>
      </c>
      <c r="X46" s="147" t="s">
        <v>411</v>
      </c>
      <c r="Y46" s="148">
        <f t="shared" ref="Y46:Y47" si="5">MAX(I46:R46)</f>
        <v>3.7</v>
      </c>
      <c r="Z46" s="82">
        <f t="shared" ref="Z46:Z47" si="6">AVERAGE(I46:R46)</f>
        <v>3.7</v>
      </c>
      <c r="AB46" s="95"/>
      <c r="AC46" s="95"/>
      <c r="AD46" s="87"/>
    </row>
    <row r="47" spans="3:30" ht="12.75" customHeight="1" x14ac:dyDescent="0.2">
      <c r="C47" s="115"/>
      <c r="D47" s="46" t="s">
        <v>316</v>
      </c>
      <c r="E47" s="130"/>
      <c r="F47" s="130"/>
      <c r="G47" s="81" t="s">
        <v>161</v>
      </c>
      <c r="H47" s="76"/>
      <c r="I47" s="98">
        <v>0.4</v>
      </c>
      <c r="J47" s="149"/>
      <c r="K47" s="99"/>
      <c r="L47" s="99"/>
      <c r="M47" s="77"/>
      <c r="N47" s="77"/>
      <c r="O47" s="99"/>
      <c r="P47" s="77"/>
      <c r="Q47" s="99"/>
      <c r="R47" s="99"/>
      <c r="S47" s="77"/>
      <c r="T47" s="52" t="s">
        <v>140</v>
      </c>
      <c r="U47" s="53" t="s">
        <v>409</v>
      </c>
      <c r="V47" s="43">
        <f t="shared" si="3"/>
        <v>1</v>
      </c>
      <c r="W47" s="151">
        <f t="shared" si="4"/>
        <v>0.4</v>
      </c>
      <c r="X47" s="42" t="s">
        <v>411</v>
      </c>
      <c r="Y47" s="152">
        <f t="shared" si="5"/>
        <v>0.4</v>
      </c>
      <c r="Z47" s="98">
        <f t="shared" si="6"/>
        <v>0.4</v>
      </c>
      <c r="AD47" s="305"/>
    </row>
    <row r="48" spans="3:30" ht="12.75" customHeight="1" x14ac:dyDescent="0.2">
      <c r="C48" s="115"/>
      <c r="D48" s="46" t="s">
        <v>123</v>
      </c>
      <c r="E48" s="47"/>
      <c r="F48" s="47"/>
      <c r="G48" s="81" t="s">
        <v>117</v>
      </c>
      <c r="H48" s="76"/>
      <c r="I48" s="82"/>
      <c r="J48" s="76"/>
      <c r="K48" s="153"/>
      <c r="L48" s="154"/>
      <c r="M48" s="77"/>
      <c r="N48" s="77"/>
      <c r="O48" s="153"/>
      <c r="P48" s="77"/>
      <c r="Q48" s="153"/>
      <c r="R48" s="153"/>
      <c r="S48" s="77"/>
      <c r="T48" s="52"/>
      <c r="U48" s="53"/>
      <c r="V48" s="43"/>
      <c r="W48" s="41"/>
      <c r="X48" s="42"/>
      <c r="Y48" s="44"/>
      <c r="Z48" s="45"/>
    </row>
    <row r="49" spans="3:27" ht="12.75" customHeight="1" x14ac:dyDescent="0.15">
      <c r="C49" s="115"/>
      <c r="D49" s="160" t="s">
        <v>141</v>
      </c>
      <c r="E49" s="161"/>
      <c r="F49" s="161"/>
      <c r="G49" s="162" t="s">
        <v>161</v>
      </c>
      <c r="H49" s="163"/>
      <c r="I49" s="164"/>
      <c r="J49" s="163"/>
      <c r="K49" s="165"/>
      <c r="L49" s="402"/>
      <c r="M49" s="168"/>
      <c r="N49" s="168"/>
      <c r="O49" s="165"/>
      <c r="P49" s="168"/>
      <c r="Q49" s="165"/>
      <c r="R49" s="402"/>
      <c r="S49" s="168"/>
      <c r="T49" s="133"/>
      <c r="U49" s="134"/>
      <c r="V49" s="135"/>
      <c r="W49" s="314"/>
      <c r="X49" s="268"/>
      <c r="Y49" s="315"/>
      <c r="Z49" s="166"/>
      <c r="AA49" s="173"/>
    </row>
    <row r="50" spans="3:27" ht="12.75" customHeight="1" x14ac:dyDescent="0.15">
      <c r="C50" s="174"/>
      <c r="D50" s="54" t="s">
        <v>362</v>
      </c>
      <c r="E50" s="55"/>
      <c r="F50" s="55"/>
      <c r="G50" s="88" t="s">
        <v>161</v>
      </c>
      <c r="H50" s="108"/>
      <c r="I50" s="175"/>
      <c r="J50" s="108"/>
      <c r="K50" s="176"/>
      <c r="L50" s="177"/>
      <c r="M50" s="111"/>
      <c r="N50" s="111"/>
      <c r="O50" s="176"/>
      <c r="P50" s="111"/>
      <c r="Q50" s="176"/>
      <c r="R50" s="177"/>
      <c r="S50" s="111"/>
      <c r="T50" s="60"/>
      <c r="U50" s="61"/>
      <c r="V50" s="62"/>
      <c r="W50" s="63"/>
      <c r="X50" s="64"/>
      <c r="Y50" s="65"/>
      <c r="Z50" s="317"/>
      <c r="AA50" s="173"/>
    </row>
    <row r="51" spans="3:27" ht="12" customHeight="1" x14ac:dyDescent="0.2">
      <c r="C51" s="112" t="s">
        <v>29</v>
      </c>
      <c r="D51" s="35" t="s">
        <v>363</v>
      </c>
      <c r="E51" s="184"/>
      <c r="F51" s="184"/>
      <c r="G51" s="102" t="s">
        <v>161</v>
      </c>
      <c r="H51" s="67"/>
      <c r="I51" s="185">
        <v>2.9999999999999997E-4</v>
      </c>
      <c r="J51" s="67"/>
      <c r="K51" s="185"/>
      <c r="L51" s="185"/>
      <c r="M51" s="69"/>
      <c r="N51" s="69"/>
      <c r="O51" s="185"/>
      <c r="P51" s="69"/>
      <c r="Q51" s="185"/>
      <c r="R51" s="185"/>
      <c r="S51" s="69"/>
      <c r="T51" s="70">
        <v>0</v>
      </c>
      <c r="U51" s="71" t="s">
        <v>409</v>
      </c>
      <c r="V51" s="72">
        <f t="shared" si="3"/>
        <v>1</v>
      </c>
      <c r="W51" s="319">
        <f t="shared" ref="W51:W55" si="7">MIN(I51:R51)</f>
        <v>2.9999999999999997E-4</v>
      </c>
      <c r="X51" s="74" t="s">
        <v>411</v>
      </c>
      <c r="Y51" s="320">
        <f t="shared" ref="Y51:Y55" si="8">MAX(I51:R51)</f>
        <v>2.9999999999999997E-4</v>
      </c>
      <c r="Z51" s="318">
        <f t="shared" ref="Z51:Z55" si="9">AVERAGE(I51:R51)</f>
        <v>2.9999999999999997E-4</v>
      </c>
    </row>
    <row r="52" spans="3:27" ht="12" x14ac:dyDescent="0.2">
      <c r="C52" s="115"/>
      <c r="D52" s="46" t="s">
        <v>317</v>
      </c>
      <c r="E52" s="130"/>
      <c r="F52" s="130"/>
      <c r="G52" s="81" t="s">
        <v>161</v>
      </c>
      <c r="H52" s="76"/>
      <c r="I52" s="191">
        <v>0.1</v>
      </c>
      <c r="J52" s="76"/>
      <c r="K52" s="191"/>
      <c r="L52" s="191"/>
      <c r="M52" s="77"/>
      <c r="N52" s="77"/>
      <c r="O52" s="386"/>
      <c r="P52" s="77"/>
      <c r="Q52" s="386"/>
      <c r="R52" s="191"/>
      <c r="S52" s="77"/>
      <c r="T52" s="52">
        <v>0</v>
      </c>
      <c r="U52" s="53" t="s">
        <v>409</v>
      </c>
      <c r="V52" s="43">
        <f t="shared" si="3"/>
        <v>1</v>
      </c>
      <c r="W52" s="322">
        <f t="shared" si="7"/>
        <v>0.1</v>
      </c>
      <c r="X52" s="42" t="s">
        <v>411</v>
      </c>
      <c r="Y52" s="323">
        <f t="shared" si="8"/>
        <v>0.1</v>
      </c>
      <c r="Z52" s="324">
        <f t="shared" si="9"/>
        <v>0.1</v>
      </c>
    </row>
    <row r="53" spans="3:27" ht="12" x14ac:dyDescent="0.2">
      <c r="C53" s="115"/>
      <c r="D53" s="46" t="s">
        <v>318</v>
      </c>
      <c r="E53" s="130"/>
      <c r="F53" s="130"/>
      <c r="G53" s="81" t="s">
        <v>161</v>
      </c>
      <c r="H53" s="76"/>
      <c r="I53" s="196">
        <v>5.0000000000000001E-3</v>
      </c>
      <c r="J53" s="76"/>
      <c r="K53" s="196"/>
      <c r="L53" s="196"/>
      <c r="M53" s="77"/>
      <c r="N53" s="77"/>
      <c r="O53" s="196"/>
      <c r="P53" s="77"/>
      <c r="Q53" s="196"/>
      <c r="R53" s="196"/>
      <c r="S53" s="77"/>
      <c r="T53" s="52">
        <v>0</v>
      </c>
      <c r="U53" s="53" t="s">
        <v>409</v>
      </c>
      <c r="V53" s="43">
        <f t="shared" si="3"/>
        <v>1</v>
      </c>
      <c r="W53" s="326">
        <f t="shared" si="7"/>
        <v>5.0000000000000001E-3</v>
      </c>
      <c r="X53" s="42" t="s">
        <v>411</v>
      </c>
      <c r="Y53" s="327">
        <f t="shared" si="8"/>
        <v>5.0000000000000001E-3</v>
      </c>
      <c r="Z53" s="325">
        <f t="shared" si="9"/>
        <v>5.0000000000000001E-3</v>
      </c>
    </row>
    <row r="54" spans="3:27" ht="12" x14ac:dyDescent="0.2">
      <c r="C54" s="115"/>
      <c r="D54" s="119" t="s">
        <v>364</v>
      </c>
      <c r="E54" s="138"/>
      <c r="F54" s="138"/>
      <c r="G54" s="121" t="s">
        <v>161</v>
      </c>
      <c r="H54" s="122"/>
      <c r="I54" s="204">
        <v>0.01</v>
      </c>
      <c r="J54" s="122"/>
      <c r="K54" s="204"/>
      <c r="L54" s="204"/>
      <c r="M54" s="125"/>
      <c r="N54" s="125"/>
      <c r="O54" s="204"/>
      <c r="P54" s="125"/>
      <c r="Q54" s="204"/>
      <c r="R54" s="204"/>
      <c r="S54" s="125"/>
      <c r="T54" s="206">
        <v>0</v>
      </c>
      <c r="U54" s="207" t="s">
        <v>409</v>
      </c>
      <c r="V54" s="208">
        <f t="shared" si="3"/>
        <v>1</v>
      </c>
      <c r="W54" s="329">
        <f t="shared" si="7"/>
        <v>0.01</v>
      </c>
      <c r="X54" s="127" t="s">
        <v>411</v>
      </c>
      <c r="Y54" s="330">
        <f t="shared" si="8"/>
        <v>0.01</v>
      </c>
      <c r="Z54" s="328">
        <f t="shared" si="9"/>
        <v>0.01</v>
      </c>
    </row>
    <row r="55" spans="3:27" ht="12" x14ac:dyDescent="0.2">
      <c r="C55" s="115"/>
      <c r="D55" s="46" t="s">
        <v>365</v>
      </c>
      <c r="E55" s="130"/>
      <c r="F55" s="130"/>
      <c r="G55" s="81" t="s">
        <v>161</v>
      </c>
      <c r="H55" s="76"/>
      <c r="I55" s="196">
        <v>5.0000000000000001E-3</v>
      </c>
      <c r="J55" s="76"/>
      <c r="K55" s="196"/>
      <c r="L55" s="196"/>
      <c r="M55" s="77"/>
      <c r="N55" s="77"/>
      <c r="O55" s="196"/>
      <c r="P55" s="77"/>
      <c r="Q55" s="196"/>
      <c r="R55" s="196"/>
      <c r="S55" s="77"/>
      <c r="T55" s="52">
        <v>0</v>
      </c>
      <c r="U55" s="53" t="s">
        <v>409</v>
      </c>
      <c r="V55" s="43">
        <f t="shared" si="3"/>
        <v>1</v>
      </c>
      <c r="W55" s="326">
        <f t="shared" si="7"/>
        <v>5.0000000000000001E-3</v>
      </c>
      <c r="X55" s="42" t="s">
        <v>411</v>
      </c>
      <c r="Y55" s="327">
        <f t="shared" si="8"/>
        <v>5.0000000000000001E-3</v>
      </c>
      <c r="Z55" s="325">
        <f t="shared" si="9"/>
        <v>5.0000000000000001E-3</v>
      </c>
    </row>
    <row r="56" spans="3:27" ht="12" x14ac:dyDescent="0.2">
      <c r="C56" s="115"/>
      <c r="D56" s="46" t="s">
        <v>366</v>
      </c>
      <c r="E56" s="130"/>
      <c r="F56" s="130"/>
      <c r="G56" s="81" t="s">
        <v>161</v>
      </c>
      <c r="H56" s="76"/>
      <c r="I56" s="213"/>
      <c r="J56" s="76"/>
      <c r="K56" s="45"/>
      <c r="L56" s="213"/>
      <c r="M56" s="77"/>
      <c r="N56" s="77"/>
      <c r="O56" s="270"/>
      <c r="P56" s="77"/>
      <c r="Q56" s="45"/>
      <c r="R56" s="213"/>
      <c r="S56" s="77"/>
      <c r="T56" s="52"/>
      <c r="U56" s="53"/>
      <c r="V56" s="43"/>
      <c r="W56" s="332"/>
      <c r="X56" s="42"/>
      <c r="Y56" s="333"/>
      <c r="Z56" s="331"/>
    </row>
    <row r="57" spans="3:27" ht="12" x14ac:dyDescent="0.2">
      <c r="C57" s="115"/>
      <c r="D57" s="46" t="s">
        <v>367</v>
      </c>
      <c r="E57" s="130"/>
      <c r="F57" s="130"/>
      <c r="G57" s="81" t="s">
        <v>161</v>
      </c>
      <c r="H57" s="76"/>
      <c r="I57" s="45"/>
      <c r="J57" s="76"/>
      <c r="K57" s="45"/>
      <c r="L57" s="45"/>
      <c r="M57" s="77"/>
      <c r="N57" s="77"/>
      <c r="O57" s="270"/>
      <c r="P57" s="77"/>
      <c r="Q57" s="45"/>
      <c r="R57" s="45"/>
      <c r="S57" s="77"/>
      <c r="T57" s="52"/>
      <c r="U57" s="53"/>
      <c r="V57" s="43"/>
      <c r="W57" s="52"/>
      <c r="X57" s="42"/>
      <c r="Y57" s="81"/>
      <c r="Z57" s="76"/>
    </row>
    <row r="58" spans="3:27" ht="12" x14ac:dyDescent="0.2">
      <c r="C58" s="115"/>
      <c r="D58" s="119" t="s">
        <v>319</v>
      </c>
      <c r="E58" s="138"/>
      <c r="F58" s="138"/>
      <c r="G58" s="121" t="s">
        <v>161</v>
      </c>
      <c r="H58" s="122"/>
      <c r="I58" s="213"/>
      <c r="J58" s="122"/>
      <c r="K58" s="45"/>
      <c r="L58" s="219"/>
      <c r="M58" s="125"/>
      <c r="N58" s="125"/>
      <c r="O58" s="204"/>
      <c r="P58" s="125"/>
      <c r="Q58" s="129"/>
      <c r="R58" s="219"/>
      <c r="S58" s="125"/>
      <c r="T58" s="206"/>
      <c r="U58" s="207"/>
      <c r="V58" s="208"/>
      <c r="W58" s="126"/>
      <c r="X58" s="127"/>
      <c r="Y58" s="128"/>
      <c r="Z58" s="129"/>
    </row>
    <row r="59" spans="3:27" ht="12" x14ac:dyDescent="0.2">
      <c r="C59" s="115"/>
      <c r="D59" s="46" t="s">
        <v>320</v>
      </c>
      <c r="E59" s="130"/>
      <c r="F59" s="130"/>
      <c r="G59" s="81" t="s">
        <v>161</v>
      </c>
      <c r="H59" s="76"/>
      <c r="I59" s="418">
        <v>2E-3</v>
      </c>
      <c r="J59" s="76"/>
      <c r="K59" s="419"/>
      <c r="L59" s="196"/>
      <c r="M59" s="77"/>
      <c r="N59" s="77"/>
      <c r="O59" s="196"/>
      <c r="P59" s="77"/>
      <c r="Q59" s="196"/>
      <c r="R59" s="196"/>
      <c r="S59" s="77"/>
      <c r="T59" s="52">
        <v>0</v>
      </c>
      <c r="U59" s="53" t="s">
        <v>409</v>
      </c>
      <c r="V59" s="43">
        <f t="shared" ref="V58:V63" si="10">COUNT(I59:R59)</f>
        <v>1</v>
      </c>
      <c r="W59" s="326">
        <f t="shared" ref="W59:W76" si="11">MIN(I59:R59)</f>
        <v>2E-3</v>
      </c>
      <c r="X59" s="42" t="s">
        <v>411</v>
      </c>
      <c r="Y59" s="327">
        <f t="shared" ref="Y59:Y78" si="12">MAX(I59:R59)</f>
        <v>2E-3</v>
      </c>
      <c r="Z59" s="325">
        <f t="shared" ref="Z59:Z78" si="13">AVERAGE(I59:R59)</f>
        <v>2E-3</v>
      </c>
    </row>
    <row r="60" spans="3:27" ht="12" x14ac:dyDescent="0.2">
      <c r="C60" s="115"/>
      <c r="D60" s="46" t="s">
        <v>321</v>
      </c>
      <c r="E60" s="130"/>
      <c r="F60" s="130"/>
      <c r="G60" s="81" t="s">
        <v>161</v>
      </c>
      <c r="H60" s="76"/>
      <c r="I60" s="420">
        <v>2.0000000000000001E-4</v>
      </c>
      <c r="J60" s="76"/>
      <c r="K60" s="191"/>
      <c r="L60" s="213"/>
      <c r="M60" s="77"/>
      <c r="N60" s="77"/>
      <c r="O60" s="213"/>
      <c r="P60" s="77"/>
      <c r="Q60" s="213"/>
      <c r="R60" s="213"/>
      <c r="S60" s="77"/>
      <c r="T60" s="52">
        <v>0</v>
      </c>
      <c r="U60" s="53" t="s">
        <v>409</v>
      </c>
      <c r="V60" s="43">
        <f t="shared" si="10"/>
        <v>1</v>
      </c>
      <c r="W60" s="332">
        <f t="shared" si="11"/>
        <v>2.0000000000000001E-4</v>
      </c>
      <c r="X60" s="42" t="s">
        <v>411</v>
      </c>
      <c r="Y60" s="333">
        <f t="shared" si="12"/>
        <v>2.0000000000000001E-4</v>
      </c>
      <c r="Z60" s="331">
        <f t="shared" si="13"/>
        <v>2.0000000000000001E-4</v>
      </c>
    </row>
    <row r="61" spans="3:27" ht="12" x14ac:dyDescent="0.2">
      <c r="C61" s="115"/>
      <c r="D61" s="46" t="s">
        <v>368</v>
      </c>
      <c r="E61" s="130"/>
      <c r="F61" s="130"/>
      <c r="G61" s="81" t="s">
        <v>161</v>
      </c>
      <c r="H61" s="76"/>
      <c r="I61" s="213">
        <v>4.0000000000000002E-4</v>
      </c>
      <c r="J61" s="76"/>
      <c r="K61" s="196"/>
      <c r="L61" s="213"/>
      <c r="M61" s="77"/>
      <c r="N61" s="77"/>
      <c r="O61" s="213"/>
      <c r="P61" s="77"/>
      <c r="Q61" s="213"/>
      <c r="R61" s="213"/>
      <c r="S61" s="77"/>
      <c r="T61" s="52">
        <v>0</v>
      </c>
      <c r="U61" s="53" t="s">
        <v>409</v>
      </c>
      <c r="V61" s="43">
        <f t="shared" si="10"/>
        <v>1</v>
      </c>
      <c r="W61" s="332">
        <f t="shared" si="11"/>
        <v>4.0000000000000002E-4</v>
      </c>
      <c r="X61" s="42" t="s">
        <v>411</v>
      </c>
      <c r="Y61" s="333">
        <f t="shared" si="12"/>
        <v>4.0000000000000002E-4</v>
      </c>
      <c r="Z61" s="331">
        <f t="shared" si="13"/>
        <v>4.0000000000000002E-4</v>
      </c>
    </row>
    <row r="62" spans="3:27" ht="12" x14ac:dyDescent="0.2">
      <c r="C62" s="115"/>
      <c r="D62" s="119" t="s">
        <v>369</v>
      </c>
      <c r="E62" s="138"/>
      <c r="F62" s="138"/>
      <c r="G62" s="121" t="s">
        <v>161</v>
      </c>
      <c r="H62" s="122"/>
      <c r="I62" s="204">
        <v>2E-3</v>
      </c>
      <c r="J62" s="122"/>
      <c r="K62" s="204"/>
      <c r="L62" s="224"/>
      <c r="M62" s="125"/>
      <c r="N62" s="125"/>
      <c r="O62" s="224"/>
      <c r="P62" s="125"/>
      <c r="Q62" s="224"/>
      <c r="R62" s="224"/>
      <c r="S62" s="125"/>
      <c r="T62" s="206">
        <v>0</v>
      </c>
      <c r="U62" s="207" t="s">
        <v>409</v>
      </c>
      <c r="V62" s="208">
        <f t="shared" si="10"/>
        <v>1</v>
      </c>
      <c r="W62" s="336">
        <f t="shared" si="11"/>
        <v>2E-3</v>
      </c>
      <c r="X62" s="127" t="s">
        <v>411</v>
      </c>
      <c r="Y62" s="337">
        <f t="shared" si="12"/>
        <v>2E-3</v>
      </c>
      <c r="Z62" s="335">
        <f t="shared" si="13"/>
        <v>2E-3</v>
      </c>
    </row>
    <row r="63" spans="3:27" ht="12" x14ac:dyDescent="0.2">
      <c r="C63" s="115"/>
      <c r="D63" s="46" t="s">
        <v>370</v>
      </c>
      <c r="E63" s="130"/>
      <c r="F63" s="130"/>
      <c r="G63" s="81" t="s">
        <v>161</v>
      </c>
      <c r="H63" s="76"/>
      <c r="I63" s="196" t="s">
        <v>415</v>
      </c>
      <c r="J63" s="76"/>
      <c r="K63" s="196"/>
      <c r="L63" s="196"/>
      <c r="M63" s="77"/>
      <c r="N63" s="77"/>
      <c r="O63" s="196"/>
      <c r="P63" s="77"/>
      <c r="Q63" s="196"/>
      <c r="R63" s="196"/>
      <c r="S63" s="77"/>
      <c r="T63" s="52">
        <v>0</v>
      </c>
      <c r="U63" s="53" t="s">
        <v>409</v>
      </c>
      <c r="V63" s="43">
        <f t="shared" si="10"/>
        <v>0</v>
      </c>
      <c r="W63" s="326">
        <f t="shared" si="11"/>
        <v>0</v>
      </c>
      <c r="X63" s="42" t="s">
        <v>411</v>
      </c>
      <c r="Y63" s="327">
        <f t="shared" si="12"/>
        <v>0</v>
      </c>
      <c r="Z63" s="325" t="e">
        <f t="shared" si="13"/>
        <v>#DIV/0!</v>
      </c>
    </row>
    <row r="64" spans="3:27" ht="12" x14ac:dyDescent="0.2">
      <c r="C64" s="115"/>
      <c r="D64" s="46" t="s">
        <v>371</v>
      </c>
      <c r="E64" s="130"/>
      <c r="F64" s="130"/>
      <c r="G64" s="81" t="s">
        <v>161</v>
      </c>
      <c r="H64" s="76"/>
      <c r="I64" s="213">
        <v>5.0000000000000001E-4</v>
      </c>
      <c r="J64" s="76"/>
      <c r="K64" s="213"/>
      <c r="L64" s="213"/>
      <c r="M64" s="77"/>
      <c r="N64" s="77"/>
      <c r="O64" s="213"/>
      <c r="P64" s="77"/>
      <c r="Q64" s="213"/>
      <c r="R64" s="213"/>
      <c r="S64" s="77"/>
      <c r="T64" s="52">
        <v>0</v>
      </c>
      <c r="U64" s="53" t="s">
        <v>409</v>
      </c>
      <c r="V64" s="43">
        <f t="shared" ref="V64:V88" si="14">COUNT(I64:R64)</f>
        <v>1</v>
      </c>
      <c r="W64" s="332">
        <f t="shared" si="11"/>
        <v>5.0000000000000001E-4</v>
      </c>
      <c r="X64" s="42" t="s">
        <v>411</v>
      </c>
      <c r="Y64" s="333">
        <f t="shared" si="12"/>
        <v>5.0000000000000001E-4</v>
      </c>
      <c r="Z64" s="331">
        <f t="shared" si="13"/>
        <v>5.0000000000000001E-4</v>
      </c>
    </row>
    <row r="65" spans="3:30" ht="12" x14ac:dyDescent="0.2">
      <c r="C65" s="115"/>
      <c r="D65" s="46" t="s">
        <v>372</v>
      </c>
      <c r="E65" s="130"/>
      <c r="F65" s="130"/>
      <c r="G65" s="81" t="s">
        <v>161</v>
      </c>
      <c r="H65" s="76"/>
      <c r="I65" s="213">
        <v>5.9999999999999995E-4</v>
      </c>
      <c r="J65" s="76"/>
      <c r="K65" s="213"/>
      <c r="L65" s="213"/>
      <c r="M65" s="77"/>
      <c r="N65" s="77"/>
      <c r="O65" s="213"/>
      <c r="P65" s="77"/>
      <c r="Q65" s="213"/>
      <c r="R65" s="213"/>
      <c r="S65" s="77"/>
      <c r="T65" s="52">
        <v>0</v>
      </c>
      <c r="U65" s="53" t="s">
        <v>409</v>
      </c>
      <c r="V65" s="43">
        <f t="shared" si="14"/>
        <v>1</v>
      </c>
      <c r="W65" s="332">
        <f t="shared" si="11"/>
        <v>5.9999999999999995E-4</v>
      </c>
      <c r="X65" s="42" t="s">
        <v>411</v>
      </c>
      <c r="Y65" s="333">
        <f t="shared" si="12"/>
        <v>5.9999999999999995E-4</v>
      </c>
      <c r="Z65" s="331">
        <f t="shared" si="13"/>
        <v>5.9999999999999995E-4</v>
      </c>
    </row>
    <row r="66" spans="3:30" ht="12" x14ac:dyDescent="0.2">
      <c r="C66" s="115"/>
      <c r="D66" s="119" t="s">
        <v>373</v>
      </c>
      <c r="E66" s="138"/>
      <c r="F66" s="138"/>
      <c r="G66" s="121" t="s">
        <v>161</v>
      </c>
      <c r="H66" s="122"/>
      <c r="I66" s="224">
        <v>1E-3</v>
      </c>
      <c r="J66" s="122"/>
      <c r="K66" s="224"/>
      <c r="L66" s="224"/>
      <c r="M66" s="125"/>
      <c r="N66" s="125"/>
      <c r="O66" s="224"/>
      <c r="P66" s="125"/>
      <c r="Q66" s="224"/>
      <c r="R66" s="224"/>
      <c r="S66" s="125"/>
      <c r="T66" s="206">
        <v>0</v>
      </c>
      <c r="U66" s="207" t="s">
        <v>409</v>
      </c>
      <c r="V66" s="208">
        <f t="shared" si="14"/>
        <v>1</v>
      </c>
      <c r="W66" s="336">
        <f t="shared" si="11"/>
        <v>1E-3</v>
      </c>
      <c r="X66" s="127" t="s">
        <v>411</v>
      </c>
      <c r="Y66" s="337">
        <f t="shared" si="12"/>
        <v>1E-3</v>
      </c>
      <c r="Z66" s="335">
        <f t="shared" si="13"/>
        <v>1E-3</v>
      </c>
    </row>
    <row r="67" spans="3:30" ht="12" x14ac:dyDescent="0.2">
      <c r="C67" s="115"/>
      <c r="D67" s="46" t="s">
        <v>374</v>
      </c>
      <c r="E67" s="130"/>
      <c r="F67" s="130"/>
      <c r="G67" s="81" t="s">
        <v>161</v>
      </c>
      <c r="H67" s="76"/>
      <c r="I67" s="213">
        <v>5.0000000000000001E-4</v>
      </c>
      <c r="J67" s="76"/>
      <c r="K67" s="213"/>
      <c r="L67" s="213"/>
      <c r="M67" s="77"/>
      <c r="N67" s="77"/>
      <c r="O67" s="213"/>
      <c r="P67" s="77"/>
      <c r="Q67" s="213"/>
      <c r="R67" s="213"/>
      <c r="S67" s="77"/>
      <c r="T67" s="52">
        <v>0</v>
      </c>
      <c r="U67" s="53" t="s">
        <v>409</v>
      </c>
      <c r="V67" s="43">
        <f t="shared" si="14"/>
        <v>1</v>
      </c>
      <c r="W67" s="332">
        <f t="shared" si="11"/>
        <v>5.0000000000000001E-4</v>
      </c>
      <c r="X67" s="42" t="s">
        <v>411</v>
      </c>
      <c r="Y67" s="333">
        <f t="shared" si="12"/>
        <v>5.0000000000000001E-4</v>
      </c>
      <c r="Z67" s="331">
        <f t="shared" si="13"/>
        <v>5.0000000000000001E-4</v>
      </c>
    </row>
    <row r="68" spans="3:30" ht="12" x14ac:dyDescent="0.2">
      <c r="C68" s="115"/>
      <c r="D68" s="46" t="s">
        <v>375</v>
      </c>
      <c r="E68" s="130"/>
      <c r="F68" s="130"/>
      <c r="G68" s="81" t="s">
        <v>161</v>
      </c>
      <c r="H68" s="76"/>
      <c r="I68" s="213"/>
      <c r="J68" s="76"/>
      <c r="K68" s="45"/>
      <c r="L68" s="213"/>
      <c r="M68" s="77"/>
      <c r="N68" s="77"/>
      <c r="O68" s="270"/>
      <c r="P68" s="77"/>
      <c r="Q68" s="45"/>
      <c r="R68" s="213"/>
      <c r="S68" s="77"/>
      <c r="T68" s="52"/>
      <c r="U68" s="53"/>
      <c r="V68" s="43"/>
      <c r="W68" s="338"/>
      <c r="X68" s="42"/>
      <c r="Y68" s="339"/>
      <c r="Z68" s="213"/>
    </row>
    <row r="69" spans="3:30" ht="12" x14ac:dyDescent="0.2">
      <c r="C69" s="115"/>
      <c r="D69" s="46" t="s">
        <v>376</v>
      </c>
      <c r="E69" s="130"/>
      <c r="F69" s="130"/>
      <c r="G69" s="81" t="s">
        <v>161</v>
      </c>
      <c r="H69" s="76"/>
      <c r="I69" s="213"/>
      <c r="J69" s="76"/>
      <c r="K69" s="45"/>
      <c r="L69" s="213"/>
      <c r="M69" s="77"/>
      <c r="N69" s="77"/>
      <c r="O69" s="270"/>
      <c r="P69" s="77"/>
      <c r="Q69" s="45"/>
      <c r="R69" s="213"/>
      <c r="S69" s="77"/>
      <c r="T69" s="52"/>
      <c r="U69" s="53"/>
      <c r="V69" s="43"/>
      <c r="W69" s="338"/>
      <c r="X69" s="42"/>
      <c r="Y69" s="339"/>
      <c r="Z69" s="213"/>
    </row>
    <row r="70" spans="3:30" ht="12" x14ac:dyDescent="0.2">
      <c r="C70" s="115"/>
      <c r="D70" s="119" t="s">
        <v>377</v>
      </c>
      <c r="E70" s="138"/>
      <c r="F70" s="138"/>
      <c r="G70" s="121" t="s">
        <v>161</v>
      </c>
      <c r="H70" s="122"/>
      <c r="I70" s="219"/>
      <c r="J70" s="122"/>
      <c r="K70" s="129"/>
      <c r="L70" s="219"/>
      <c r="M70" s="125"/>
      <c r="N70" s="125"/>
      <c r="O70" s="204"/>
      <c r="P70" s="125"/>
      <c r="Q70" s="129"/>
      <c r="R70" s="219"/>
      <c r="S70" s="125"/>
      <c r="T70" s="206"/>
      <c r="U70" s="207"/>
      <c r="V70" s="208"/>
      <c r="W70" s="340"/>
      <c r="X70" s="127"/>
      <c r="Y70" s="341"/>
      <c r="Z70" s="219"/>
    </row>
    <row r="71" spans="3:30" ht="12" x14ac:dyDescent="0.2">
      <c r="C71" s="115"/>
      <c r="D71" s="46" t="s">
        <v>378</v>
      </c>
      <c r="E71" s="130"/>
      <c r="F71" s="130"/>
      <c r="G71" s="81" t="s">
        <v>161</v>
      </c>
      <c r="H71" s="76"/>
      <c r="I71" s="196"/>
      <c r="J71" s="76"/>
      <c r="K71" s="45"/>
      <c r="L71" s="196"/>
      <c r="M71" s="77"/>
      <c r="N71" s="77"/>
      <c r="O71" s="270"/>
      <c r="P71" s="77"/>
      <c r="Q71" s="45"/>
      <c r="R71" s="196"/>
      <c r="S71" s="77"/>
      <c r="T71" s="52"/>
      <c r="U71" s="53"/>
      <c r="V71" s="43"/>
      <c r="W71" s="342"/>
      <c r="X71" s="42"/>
      <c r="Y71" s="343"/>
      <c r="Z71" s="196"/>
    </row>
    <row r="72" spans="3:30" ht="12" x14ac:dyDescent="0.2">
      <c r="C72" s="115"/>
      <c r="D72" s="46" t="s">
        <v>379</v>
      </c>
      <c r="E72" s="130"/>
      <c r="F72" s="130"/>
      <c r="G72" s="81" t="s">
        <v>161</v>
      </c>
      <c r="H72" s="76"/>
      <c r="I72" s="196">
        <v>1E-3</v>
      </c>
      <c r="J72" s="76"/>
      <c r="K72" s="196"/>
      <c r="L72" s="196"/>
      <c r="M72" s="77"/>
      <c r="N72" s="77"/>
      <c r="O72" s="196"/>
      <c r="P72" s="77"/>
      <c r="Q72" s="196"/>
      <c r="R72" s="196"/>
      <c r="S72" s="77"/>
      <c r="T72" s="52">
        <v>0</v>
      </c>
      <c r="U72" s="53" t="s">
        <v>409</v>
      </c>
      <c r="V72" s="43">
        <f t="shared" si="14"/>
        <v>1</v>
      </c>
      <c r="W72" s="326">
        <f t="shared" si="11"/>
        <v>1E-3</v>
      </c>
      <c r="X72" s="42" t="s">
        <v>411</v>
      </c>
      <c r="Y72" s="327">
        <f t="shared" si="12"/>
        <v>1E-3</v>
      </c>
      <c r="Z72" s="325">
        <f t="shared" si="13"/>
        <v>1E-3</v>
      </c>
    </row>
    <row r="73" spans="3:30" ht="12" x14ac:dyDescent="0.2">
      <c r="C73" s="115"/>
      <c r="D73" s="46" t="s">
        <v>380</v>
      </c>
      <c r="E73" s="130"/>
      <c r="F73" s="130"/>
      <c r="G73" s="81" t="s">
        <v>161</v>
      </c>
      <c r="H73" s="76"/>
      <c r="I73" s="196">
        <v>2E-3</v>
      </c>
      <c r="J73" s="76"/>
      <c r="K73" s="45"/>
      <c r="L73" s="196"/>
      <c r="M73" s="77"/>
      <c r="N73" s="77"/>
      <c r="O73" s="196"/>
      <c r="P73" s="77"/>
      <c r="Q73" s="45"/>
      <c r="R73" s="196"/>
      <c r="S73" s="77"/>
      <c r="T73" s="52">
        <v>0</v>
      </c>
      <c r="U73" s="53" t="s">
        <v>409</v>
      </c>
      <c r="V73" s="43">
        <f t="shared" si="14"/>
        <v>1</v>
      </c>
      <c r="W73" s="326">
        <f t="shared" si="11"/>
        <v>2E-3</v>
      </c>
      <c r="X73" s="42" t="s">
        <v>411</v>
      </c>
      <c r="Y73" s="327">
        <f t="shared" si="12"/>
        <v>2E-3</v>
      </c>
      <c r="Z73" s="325">
        <f t="shared" si="13"/>
        <v>2E-3</v>
      </c>
    </row>
    <row r="74" spans="3:30" ht="12" x14ac:dyDescent="0.2">
      <c r="C74" s="115"/>
      <c r="D74" s="119" t="s">
        <v>381</v>
      </c>
      <c r="E74" s="138"/>
      <c r="F74" s="138"/>
      <c r="G74" s="121" t="s">
        <v>161</v>
      </c>
      <c r="H74" s="122"/>
      <c r="I74" s="232">
        <v>2.8</v>
      </c>
      <c r="J74" s="122"/>
      <c r="K74" s="232"/>
      <c r="L74" s="232"/>
      <c r="M74" s="125"/>
      <c r="N74" s="125"/>
      <c r="O74" s="232"/>
      <c r="P74" s="125"/>
      <c r="Q74" s="129"/>
      <c r="R74" s="232"/>
      <c r="S74" s="125"/>
      <c r="T74" s="206">
        <v>0</v>
      </c>
      <c r="U74" s="207" t="s">
        <v>409</v>
      </c>
      <c r="V74" s="208">
        <f t="shared" si="14"/>
        <v>1</v>
      </c>
      <c r="W74" s="344">
        <f t="shared" si="11"/>
        <v>2.8</v>
      </c>
      <c r="X74" s="127" t="s">
        <v>411</v>
      </c>
      <c r="Y74" s="345">
        <f t="shared" si="12"/>
        <v>2.8</v>
      </c>
      <c r="Z74" s="123">
        <f t="shared" si="13"/>
        <v>2.8</v>
      </c>
      <c r="AD74" s="384"/>
    </row>
    <row r="75" spans="3:30" ht="12" x14ac:dyDescent="0.2">
      <c r="C75" s="115"/>
      <c r="D75" s="46" t="s">
        <v>382</v>
      </c>
      <c r="E75" s="130"/>
      <c r="F75" s="130"/>
      <c r="G75" s="162" t="s">
        <v>161</v>
      </c>
      <c r="H75" s="163"/>
      <c r="I75" s="238">
        <v>0.15</v>
      </c>
      <c r="J75" s="163"/>
      <c r="K75" s="238"/>
      <c r="L75" s="238"/>
      <c r="M75" s="168"/>
      <c r="N75" s="168"/>
      <c r="O75" s="387"/>
      <c r="P75" s="168"/>
      <c r="Q75" s="240"/>
      <c r="R75" s="238"/>
      <c r="S75" s="168"/>
      <c r="T75" s="133">
        <v>0</v>
      </c>
      <c r="U75" s="134" t="s">
        <v>409</v>
      </c>
      <c r="V75" s="135">
        <f t="shared" si="14"/>
        <v>1</v>
      </c>
      <c r="W75" s="347">
        <f t="shared" si="11"/>
        <v>0.15</v>
      </c>
      <c r="X75" s="268" t="s">
        <v>411</v>
      </c>
      <c r="Y75" s="348">
        <f t="shared" si="12"/>
        <v>0.15</v>
      </c>
      <c r="Z75" s="346">
        <f t="shared" si="13"/>
        <v>0.15</v>
      </c>
      <c r="AB75" s="305"/>
      <c r="AD75" s="12"/>
    </row>
    <row r="76" spans="3:30" ht="12" x14ac:dyDescent="0.2">
      <c r="C76" s="115"/>
      <c r="D76" s="46" t="s">
        <v>383</v>
      </c>
      <c r="E76" s="130"/>
      <c r="F76" s="130"/>
      <c r="G76" s="81" t="s">
        <v>161</v>
      </c>
      <c r="H76" s="76"/>
      <c r="I76" s="244">
        <v>0.06</v>
      </c>
      <c r="J76" s="76"/>
      <c r="K76" s="244"/>
      <c r="L76" s="244"/>
      <c r="M76" s="77"/>
      <c r="N76" s="77"/>
      <c r="O76" s="99"/>
      <c r="P76" s="77"/>
      <c r="Q76" s="45"/>
      <c r="R76" s="244"/>
      <c r="S76" s="77"/>
      <c r="T76" s="52">
        <v>0</v>
      </c>
      <c r="U76" s="53" t="s">
        <v>409</v>
      </c>
      <c r="V76" s="43">
        <f t="shared" si="14"/>
        <v>1</v>
      </c>
      <c r="W76" s="351">
        <f t="shared" si="11"/>
        <v>0.06</v>
      </c>
      <c r="X76" s="42" t="s">
        <v>411</v>
      </c>
      <c r="Y76" s="352">
        <f t="shared" si="12"/>
        <v>0.06</v>
      </c>
      <c r="Z76" s="350">
        <f t="shared" si="13"/>
        <v>0.06</v>
      </c>
      <c r="AB76" s="390"/>
      <c r="AD76" s="12"/>
    </row>
    <row r="77" spans="3:30" ht="12" x14ac:dyDescent="0.2">
      <c r="C77" s="174"/>
      <c r="D77" s="54" t="s">
        <v>384</v>
      </c>
      <c r="E77" s="55"/>
      <c r="F77" s="55"/>
      <c r="G77" s="88" t="s">
        <v>161</v>
      </c>
      <c r="H77" s="108"/>
      <c r="I77" s="250"/>
      <c r="J77" s="108"/>
      <c r="K77" s="66"/>
      <c r="L77" s="250"/>
      <c r="M77" s="111"/>
      <c r="N77" s="111"/>
      <c r="O77" s="388"/>
      <c r="P77" s="111"/>
      <c r="Q77" s="66"/>
      <c r="R77" s="250"/>
      <c r="S77" s="111"/>
      <c r="T77" s="60"/>
      <c r="U77" s="61"/>
      <c r="V77" s="62"/>
      <c r="W77" s="354"/>
      <c r="X77" s="64"/>
      <c r="Y77" s="355"/>
      <c r="Z77" s="353"/>
    </row>
    <row r="78" spans="3:30" ht="12" customHeight="1" x14ac:dyDescent="0.2">
      <c r="C78" s="112" t="s">
        <v>57</v>
      </c>
      <c r="D78" s="35" t="s">
        <v>385</v>
      </c>
      <c r="E78" s="184"/>
      <c r="F78" s="184"/>
      <c r="G78" s="102" t="s">
        <v>161</v>
      </c>
      <c r="H78" s="67"/>
      <c r="I78" s="256">
        <v>0.5</v>
      </c>
      <c r="J78" s="67"/>
      <c r="K78" s="256"/>
      <c r="L78" s="256"/>
      <c r="M78" s="69"/>
      <c r="N78" s="69"/>
      <c r="O78" s="389"/>
      <c r="P78" s="69"/>
      <c r="Q78" s="389"/>
      <c r="R78" s="114"/>
      <c r="S78" s="69"/>
      <c r="T78" s="70" t="s">
        <v>390</v>
      </c>
      <c r="U78" s="71" t="s">
        <v>409</v>
      </c>
      <c r="V78" s="72">
        <f t="shared" si="14"/>
        <v>1</v>
      </c>
      <c r="W78" s="357">
        <f>MIN(I78:R78)</f>
        <v>0.5</v>
      </c>
      <c r="X78" s="74" t="s">
        <v>411</v>
      </c>
      <c r="Y78" s="358">
        <f t="shared" si="12"/>
        <v>0.5</v>
      </c>
      <c r="Z78" s="255">
        <f t="shared" si="13"/>
        <v>0.5</v>
      </c>
    </row>
    <row r="79" spans="3:30" ht="12" x14ac:dyDescent="0.2">
      <c r="C79" s="115"/>
      <c r="D79" s="46" t="s">
        <v>386</v>
      </c>
      <c r="E79" s="130"/>
      <c r="F79" s="130"/>
      <c r="G79" s="81" t="s">
        <v>161</v>
      </c>
      <c r="H79" s="76"/>
      <c r="I79" s="196"/>
      <c r="J79" s="76"/>
      <c r="K79" s="45"/>
      <c r="L79" s="196"/>
      <c r="M79" s="77"/>
      <c r="N79" s="77"/>
      <c r="O79" s="270"/>
      <c r="P79" s="77"/>
      <c r="Q79" s="45"/>
      <c r="R79" s="196"/>
      <c r="S79" s="77"/>
      <c r="T79" s="52"/>
      <c r="U79" s="53"/>
      <c r="V79" s="43"/>
      <c r="W79" s="41"/>
      <c r="X79" s="42"/>
      <c r="Y79" s="44"/>
      <c r="Z79" s="45"/>
      <c r="AD79" s="12"/>
    </row>
    <row r="80" spans="3:30" ht="12" x14ac:dyDescent="0.2">
      <c r="C80" s="115"/>
      <c r="D80" s="46" t="s">
        <v>387</v>
      </c>
      <c r="E80" s="130"/>
      <c r="F80" s="130"/>
      <c r="G80" s="81" t="s">
        <v>161</v>
      </c>
      <c r="H80" s="76"/>
      <c r="I80" s="154"/>
      <c r="J80" s="76"/>
      <c r="K80" s="45"/>
      <c r="L80" s="154"/>
      <c r="M80" s="77"/>
      <c r="N80" s="77"/>
      <c r="O80" s="270"/>
      <c r="P80" s="77"/>
      <c r="Q80" s="45"/>
      <c r="R80" s="154"/>
      <c r="S80" s="77"/>
      <c r="T80" s="52"/>
      <c r="U80" s="53"/>
      <c r="V80" s="43"/>
      <c r="W80" s="41"/>
      <c r="X80" s="42"/>
      <c r="Y80" s="44"/>
      <c r="Z80" s="45"/>
      <c r="AD80" s="12"/>
    </row>
    <row r="81" spans="3:30" ht="12" x14ac:dyDescent="0.2">
      <c r="C81" s="115"/>
      <c r="D81" s="119" t="s">
        <v>388</v>
      </c>
      <c r="E81" s="138"/>
      <c r="F81" s="138"/>
      <c r="G81" s="121" t="s">
        <v>161</v>
      </c>
      <c r="H81" s="122"/>
      <c r="I81" s="262"/>
      <c r="J81" s="122"/>
      <c r="K81" s="129"/>
      <c r="L81" s="262"/>
      <c r="M81" s="125"/>
      <c r="N81" s="125"/>
      <c r="O81" s="204"/>
      <c r="P81" s="125"/>
      <c r="Q81" s="129"/>
      <c r="R81" s="262"/>
      <c r="S81" s="125"/>
      <c r="T81" s="206"/>
      <c r="U81" s="207"/>
      <c r="V81" s="208"/>
      <c r="W81" s="126"/>
      <c r="X81" s="127"/>
      <c r="Y81" s="128"/>
      <c r="Z81" s="129"/>
      <c r="AD81" s="12"/>
    </row>
    <row r="82" spans="3:30" ht="12" x14ac:dyDescent="0.2">
      <c r="C82" s="115"/>
      <c r="D82" s="46" t="s">
        <v>389</v>
      </c>
      <c r="E82" s="130"/>
      <c r="F82" s="130"/>
      <c r="G82" s="81" t="s">
        <v>161</v>
      </c>
      <c r="H82" s="163"/>
      <c r="I82" s="265"/>
      <c r="J82" s="163"/>
      <c r="K82" s="240"/>
      <c r="L82" s="265"/>
      <c r="M82" s="168"/>
      <c r="N82" s="168"/>
      <c r="O82" s="265"/>
      <c r="P82" s="168"/>
      <c r="Q82" s="240"/>
      <c r="R82" s="265"/>
      <c r="S82" s="168"/>
      <c r="T82" s="133"/>
      <c r="U82" s="134"/>
      <c r="V82" s="135"/>
      <c r="W82" s="267"/>
      <c r="X82" s="268"/>
      <c r="Y82" s="269"/>
      <c r="Z82" s="240"/>
      <c r="AD82" s="12"/>
    </row>
    <row r="83" spans="3:30" ht="12" x14ac:dyDescent="0.2">
      <c r="C83" s="115"/>
      <c r="D83" s="46" t="s">
        <v>63</v>
      </c>
      <c r="E83" s="130"/>
      <c r="F83" s="130"/>
      <c r="G83" s="81" t="s">
        <v>161</v>
      </c>
      <c r="H83" s="76"/>
      <c r="I83" s="270"/>
      <c r="J83" s="76"/>
      <c r="K83" s="45"/>
      <c r="L83" s="270"/>
      <c r="M83" s="77"/>
      <c r="N83" s="77"/>
      <c r="O83" s="270"/>
      <c r="P83" s="77"/>
      <c r="Q83" s="45"/>
      <c r="R83" s="270"/>
      <c r="S83" s="77"/>
      <c r="T83" s="52"/>
      <c r="U83" s="53"/>
      <c r="V83" s="43"/>
      <c r="W83" s="41"/>
      <c r="X83" s="42"/>
      <c r="Y83" s="44"/>
      <c r="Z83" s="45"/>
      <c r="AD83" s="12"/>
    </row>
    <row r="84" spans="3:30" ht="12" x14ac:dyDescent="0.2">
      <c r="C84" s="115"/>
      <c r="D84" s="272" t="s">
        <v>64</v>
      </c>
      <c r="E84" s="130"/>
      <c r="F84" s="130"/>
      <c r="G84" s="81" t="s">
        <v>161</v>
      </c>
      <c r="H84" s="45"/>
      <c r="I84" s="244"/>
      <c r="J84" s="45"/>
      <c r="K84" s="45"/>
      <c r="L84" s="244"/>
      <c r="M84" s="77"/>
      <c r="N84" s="77"/>
      <c r="O84" s="270"/>
      <c r="P84" s="77"/>
      <c r="Q84" s="45"/>
      <c r="R84" s="244"/>
      <c r="S84" s="77"/>
      <c r="T84" s="41"/>
      <c r="U84" s="42"/>
      <c r="V84" s="43"/>
      <c r="W84" s="41"/>
      <c r="X84" s="42"/>
      <c r="Y84" s="44"/>
      <c r="Z84" s="45"/>
    </row>
    <row r="85" spans="3:30" ht="12" x14ac:dyDescent="0.2">
      <c r="C85" s="115"/>
      <c r="D85" s="273" t="s">
        <v>66</v>
      </c>
      <c r="E85" s="138"/>
      <c r="F85" s="138"/>
      <c r="G85" s="121" t="s">
        <v>161</v>
      </c>
      <c r="H85" s="129"/>
      <c r="I85" s="274">
        <v>0.27</v>
      </c>
      <c r="J85" s="129"/>
      <c r="K85" s="274"/>
      <c r="L85" s="274"/>
      <c r="M85" s="125"/>
      <c r="N85" s="125"/>
      <c r="O85" s="274"/>
      <c r="P85" s="125"/>
      <c r="Q85" s="129"/>
      <c r="R85" s="274"/>
      <c r="S85" s="125"/>
      <c r="T85" s="126" t="s">
        <v>390</v>
      </c>
      <c r="U85" s="127" t="s">
        <v>409</v>
      </c>
      <c r="V85" s="208">
        <f t="shared" si="14"/>
        <v>1</v>
      </c>
      <c r="W85" s="276">
        <f t="shared" ref="W85:W87" si="15">MIN(I85:R85)</f>
        <v>0.27</v>
      </c>
      <c r="X85" s="127" t="s">
        <v>411</v>
      </c>
      <c r="Y85" s="277">
        <f t="shared" ref="Y85:Y87" si="16">MAX(I85:R85)</f>
        <v>0.27</v>
      </c>
      <c r="Z85" s="274">
        <f t="shared" ref="Z85:Z87" si="17">AVERAGE(I85:R85)</f>
        <v>0.27</v>
      </c>
      <c r="AC85" s="95"/>
      <c r="AD85" s="305"/>
    </row>
    <row r="86" spans="3:30" ht="12" x14ac:dyDescent="0.2">
      <c r="C86" s="115"/>
      <c r="D86" s="272" t="s">
        <v>68</v>
      </c>
      <c r="E86" s="130"/>
      <c r="F86" s="130"/>
      <c r="G86" s="81" t="s">
        <v>161</v>
      </c>
      <c r="H86" s="45"/>
      <c r="I86" s="94">
        <v>2.5</v>
      </c>
      <c r="J86" s="45"/>
      <c r="K86" s="94"/>
      <c r="L86" s="94"/>
      <c r="M86" s="77"/>
      <c r="N86" s="77"/>
      <c r="O86" s="94"/>
      <c r="P86" s="77"/>
      <c r="Q86" s="45"/>
      <c r="R86" s="94"/>
      <c r="S86" s="421"/>
      <c r="T86" s="41" t="s">
        <v>390</v>
      </c>
      <c r="U86" s="42" t="s">
        <v>409</v>
      </c>
      <c r="V86" s="43">
        <f t="shared" si="14"/>
        <v>1</v>
      </c>
      <c r="W86" s="278">
        <f t="shared" si="15"/>
        <v>2.5</v>
      </c>
      <c r="X86" s="42" t="s">
        <v>411</v>
      </c>
      <c r="Y86" s="279">
        <f t="shared" si="16"/>
        <v>2.5</v>
      </c>
      <c r="Z86" s="94">
        <f t="shared" si="17"/>
        <v>2.5</v>
      </c>
      <c r="AC86" s="95"/>
      <c r="AD86" s="95"/>
    </row>
    <row r="87" spans="3:30" ht="12" x14ac:dyDescent="0.2">
      <c r="C87" s="115"/>
      <c r="D87" s="272" t="s">
        <v>69</v>
      </c>
      <c r="E87" s="130"/>
      <c r="F87" s="130"/>
      <c r="G87" s="81" t="s">
        <v>161</v>
      </c>
      <c r="H87" s="45"/>
      <c r="I87" s="99">
        <v>0.3</v>
      </c>
      <c r="J87" s="45"/>
      <c r="K87" s="99"/>
      <c r="L87" s="244"/>
      <c r="M87" s="77"/>
      <c r="N87" s="77"/>
      <c r="O87" s="244"/>
      <c r="P87" s="77"/>
      <c r="Q87" s="244"/>
      <c r="R87" s="244"/>
      <c r="S87" s="77"/>
      <c r="T87" s="41" t="s">
        <v>390</v>
      </c>
      <c r="U87" s="42" t="s">
        <v>409</v>
      </c>
      <c r="V87" s="43">
        <f t="shared" si="14"/>
        <v>1</v>
      </c>
      <c r="W87" s="280">
        <f t="shared" si="15"/>
        <v>0.3</v>
      </c>
      <c r="X87" s="42" t="s">
        <v>411</v>
      </c>
      <c r="Y87" s="281">
        <f t="shared" si="16"/>
        <v>0.3</v>
      </c>
      <c r="Z87" s="244">
        <f t="shared" si="17"/>
        <v>0.3</v>
      </c>
      <c r="AB87" s="349"/>
      <c r="AD87" s="305"/>
    </row>
    <row r="88" spans="3:30" ht="12" x14ac:dyDescent="0.2">
      <c r="C88" s="174"/>
      <c r="D88" s="272" t="s">
        <v>118</v>
      </c>
      <c r="E88" s="130"/>
      <c r="F88" s="130"/>
      <c r="G88" s="81" t="s">
        <v>161</v>
      </c>
      <c r="H88" s="45"/>
      <c r="I88" s="244"/>
      <c r="J88" s="45"/>
      <c r="K88" s="45"/>
      <c r="L88" s="244"/>
      <c r="M88" s="77"/>
      <c r="N88" s="77"/>
      <c r="O88" s="77"/>
      <c r="P88" s="77"/>
      <c r="Q88" s="45"/>
      <c r="R88" s="244"/>
      <c r="S88" s="77"/>
      <c r="T88" s="41"/>
      <c r="U88" s="42"/>
      <c r="V88" s="43"/>
      <c r="W88" s="41"/>
      <c r="X88" s="42"/>
      <c r="Y88" s="44"/>
      <c r="Z88" s="45"/>
    </row>
    <row r="89" spans="3:30" ht="12" x14ac:dyDescent="0.2">
      <c r="C89" s="112" t="s">
        <v>72</v>
      </c>
      <c r="D89" s="35" t="s">
        <v>283</v>
      </c>
      <c r="E89" s="184"/>
      <c r="F89" s="184"/>
      <c r="G89" s="102" t="s">
        <v>161</v>
      </c>
      <c r="H89" s="67"/>
      <c r="I89" s="67"/>
      <c r="J89" s="67"/>
      <c r="K89" s="69"/>
      <c r="L89" s="69"/>
      <c r="M89" s="69"/>
      <c r="N89" s="69"/>
      <c r="O89" s="69"/>
      <c r="P89" s="69"/>
      <c r="Q89" s="69"/>
      <c r="R89" s="69"/>
      <c r="S89" s="69"/>
      <c r="T89" s="70"/>
      <c r="U89" s="71"/>
      <c r="V89" s="72"/>
      <c r="W89" s="73"/>
      <c r="X89" s="74"/>
      <c r="Y89" s="75"/>
      <c r="Z89" s="68"/>
    </row>
    <row r="90" spans="3:30" ht="12" x14ac:dyDescent="0.2">
      <c r="C90" s="115"/>
      <c r="D90" s="46" t="s">
        <v>284</v>
      </c>
      <c r="E90" s="130"/>
      <c r="F90" s="130"/>
      <c r="G90" s="81" t="s">
        <v>161</v>
      </c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52" t="s">
        <v>401</v>
      </c>
      <c r="U90" s="53" t="s">
        <v>401</v>
      </c>
      <c r="V90" s="43" t="s">
        <v>401</v>
      </c>
      <c r="W90" s="41"/>
      <c r="X90" s="42"/>
      <c r="Y90" s="44"/>
      <c r="Z90" s="45"/>
    </row>
    <row r="91" spans="3:30" ht="12" x14ac:dyDescent="0.2">
      <c r="C91" s="115"/>
      <c r="D91" s="46" t="s">
        <v>285</v>
      </c>
      <c r="E91" s="130"/>
      <c r="F91" s="130"/>
      <c r="G91" s="81" t="s">
        <v>161</v>
      </c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52" t="s">
        <v>401</v>
      </c>
      <c r="U91" s="53" t="s">
        <v>401</v>
      </c>
      <c r="V91" s="43" t="s">
        <v>401</v>
      </c>
      <c r="W91" s="41"/>
      <c r="X91" s="42"/>
      <c r="Y91" s="44"/>
      <c r="Z91" s="45"/>
    </row>
    <row r="92" spans="3:30" ht="12" x14ac:dyDescent="0.2">
      <c r="C92" s="115"/>
      <c r="D92" s="46" t="s">
        <v>286</v>
      </c>
      <c r="E92" s="130"/>
      <c r="F92" s="130"/>
      <c r="G92" s="81" t="s">
        <v>161</v>
      </c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52" t="s">
        <v>401</v>
      </c>
      <c r="U92" s="53" t="s">
        <v>401</v>
      </c>
      <c r="V92" s="43" t="s">
        <v>401</v>
      </c>
      <c r="W92" s="41"/>
      <c r="X92" s="42"/>
      <c r="Y92" s="44"/>
      <c r="Z92" s="45"/>
    </row>
    <row r="93" spans="3:30" ht="10.5" customHeight="1" x14ac:dyDescent="0.2">
      <c r="C93" s="174"/>
      <c r="D93" s="54" t="s">
        <v>287</v>
      </c>
      <c r="E93" s="282"/>
      <c r="F93" s="282"/>
      <c r="G93" s="88" t="s">
        <v>161</v>
      </c>
      <c r="H93" s="108"/>
      <c r="I93" s="108"/>
      <c r="J93" s="108"/>
      <c r="K93" s="111"/>
      <c r="L93" s="111"/>
      <c r="M93" s="111"/>
      <c r="N93" s="111"/>
      <c r="O93" s="111"/>
      <c r="P93" s="111"/>
      <c r="Q93" s="111"/>
      <c r="R93" s="111"/>
      <c r="S93" s="111"/>
      <c r="T93" s="60" t="s">
        <v>401</v>
      </c>
      <c r="U93" s="61" t="s">
        <v>401</v>
      </c>
      <c r="V93" s="62" t="s">
        <v>401</v>
      </c>
      <c r="W93" s="63"/>
      <c r="X93" s="64"/>
      <c r="Y93" s="65"/>
      <c r="Z93" s="66"/>
    </row>
    <row r="94" spans="3:30" ht="10.5" customHeight="1" x14ac:dyDescent="0.2">
      <c r="C94" s="112" t="s">
        <v>78</v>
      </c>
      <c r="D94" s="35" t="s">
        <v>288</v>
      </c>
      <c r="E94" s="184"/>
      <c r="F94" s="184"/>
      <c r="G94" s="102" t="s">
        <v>161</v>
      </c>
      <c r="H94" s="67"/>
      <c r="I94" s="67"/>
      <c r="J94" s="67"/>
      <c r="K94" s="69"/>
      <c r="L94" s="68"/>
      <c r="M94" s="68"/>
      <c r="N94" s="68"/>
      <c r="O94" s="68"/>
      <c r="P94" s="69"/>
      <c r="Q94" s="69"/>
      <c r="R94" s="69"/>
      <c r="S94" s="69"/>
      <c r="T94" s="70"/>
      <c r="U94" s="71"/>
      <c r="V94" s="72"/>
      <c r="W94" s="73"/>
      <c r="X94" s="74"/>
      <c r="Y94" s="75"/>
      <c r="Z94" s="68"/>
    </row>
    <row r="95" spans="3:30" ht="12" x14ac:dyDescent="0.2">
      <c r="C95" s="115"/>
      <c r="D95" s="46" t="s">
        <v>289</v>
      </c>
      <c r="E95" s="130"/>
      <c r="F95" s="130"/>
      <c r="G95" s="81" t="s">
        <v>161</v>
      </c>
      <c r="H95" s="76"/>
      <c r="I95" s="76"/>
      <c r="J95" s="76"/>
      <c r="K95" s="77"/>
      <c r="L95" s="45"/>
      <c r="M95" s="45"/>
      <c r="N95" s="45"/>
      <c r="O95" s="45"/>
      <c r="P95" s="77"/>
      <c r="Q95" s="77"/>
      <c r="R95" s="77"/>
      <c r="S95" s="77"/>
      <c r="T95" s="52"/>
      <c r="U95" s="53"/>
      <c r="V95" s="43"/>
      <c r="W95" s="41"/>
      <c r="X95" s="42"/>
      <c r="Y95" s="44"/>
      <c r="Z95" s="45"/>
    </row>
    <row r="96" spans="3:30" ht="12" x14ac:dyDescent="0.2">
      <c r="C96" s="115"/>
      <c r="D96" s="46" t="s">
        <v>290</v>
      </c>
      <c r="E96" s="130"/>
      <c r="F96" s="130"/>
      <c r="G96" s="81" t="s">
        <v>161</v>
      </c>
      <c r="H96" s="76"/>
      <c r="I96" s="76"/>
      <c r="J96" s="76"/>
      <c r="K96" s="77"/>
      <c r="L96" s="45"/>
      <c r="M96" s="45"/>
      <c r="N96" s="45"/>
      <c r="O96" s="45"/>
      <c r="P96" s="77"/>
      <c r="Q96" s="77"/>
      <c r="R96" s="77"/>
      <c r="S96" s="77"/>
      <c r="T96" s="52"/>
      <c r="U96" s="53"/>
      <c r="V96" s="43"/>
      <c r="W96" s="41"/>
      <c r="X96" s="42"/>
      <c r="Y96" s="44"/>
      <c r="Z96" s="45"/>
    </row>
    <row r="97" spans="3:26" ht="12" x14ac:dyDescent="0.2">
      <c r="C97" s="115"/>
      <c r="D97" s="119" t="s">
        <v>291</v>
      </c>
      <c r="E97" s="138"/>
      <c r="F97" s="138"/>
      <c r="G97" s="121" t="s">
        <v>161</v>
      </c>
      <c r="H97" s="122"/>
      <c r="I97" s="122"/>
      <c r="J97" s="122"/>
      <c r="K97" s="125"/>
      <c r="L97" s="129"/>
      <c r="M97" s="129"/>
      <c r="N97" s="129"/>
      <c r="O97" s="129"/>
      <c r="P97" s="125"/>
      <c r="Q97" s="125"/>
      <c r="R97" s="125"/>
      <c r="S97" s="125"/>
      <c r="T97" s="206"/>
      <c r="U97" s="207"/>
      <c r="V97" s="208"/>
      <c r="W97" s="126"/>
      <c r="X97" s="127"/>
      <c r="Y97" s="128"/>
      <c r="Z97" s="129"/>
    </row>
    <row r="98" spans="3:26" ht="12" x14ac:dyDescent="0.2">
      <c r="C98" s="115"/>
      <c r="D98" s="46" t="s">
        <v>292</v>
      </c>
      <c r="E98" s="130"/>
      <c r="F98" s="130"/>
      <c r="G98" s="81" t="s">
        <v>161</v>
      </c>
      <c r="H98" s="76"/>
      <c r="I98" s="76"/>
      <c r="J98" s="76"/>
      <c r="K98" s="77"/>
      <c r="L98" s="45"/>
      <c r="M98" s="45"/>
      <c r="N98" s="45"/>
      <c r="O98" s="45"/>
      <c r="P98" s="77"/>
      <c r="Q98" s="77"/>
      <c r="R98" s="77"/>
      <c r="S98" s="77"/>
      <c r="T98" s="52"/>
      <c r="U98" s="53"/>
      <c r="V98" s="43"/>
      <c r="W98" s="41"/>
      <c r="X98" s="42"/>
      <c r="Y98" s="44"/>
      <c r="Z98" s="45"/>
    </row>
    <row r="99" spans="3:26" ht="12" x14ac:dyDescent="0.2">
      <c r="C99" s="115"/>
      <c r="D99" s="46" t="s">
        <v>293</v>
      </c>
      <c r="E99" s="130"/>
      <c r="F99" s="130"/>
      <c r="G99" s="81" t="s">
        <v>161</v>
      </c>
      <c r="H99" s="76"/>
      <c r="I99" s="76"/>
      <c r="J99" s="76"/>
      <c r="K99" s="77"/>
      <c r="L99" s="45"/>
      <c r="M99" s="45"/>
      <c r="N99" s="45"/>
      <c r="O99" s="45"/>
      <c r="P99" s="77"/>
      <c r="Q99" s="77"/>
      <c r="R99" s="77"/>
      <c r="S99" s="77"/>
      <c r="T99" s="52"/>
      <c r="U99" s="53"/>
      <c r="V99" s="43"/>
      <c r="W99" s="41"/>
      <c r="X99" s="42"/>
      <c r="Y99" s="44"/>
      <c r="Z99" s="45"/>
    </row>
    <row r="100" spans="3:26" ht="12" x14ac:dyDescent="0.2">
      <c r="C100" s="115"/>
      <c r="D100" s="46" t="s">
        <v>294</v>
      </c>
      <c r="E100" s="130"/>
      <c r="F100" s="130"/>
      <c r="G100" s="81" t="s">
        <v>161</v>
      </c>
      <c r="H100" s="76"/>
      <c r="I100" s="76"/>
      <c r="J100" s="76"/>
      <c r="K100" s="77"/>
      <c r="L100" s="45"/>
      <c r="M100" s="45"/>
      <c r="N100" s="45"/>
      <c r="O100" s="45"/>
      <c r="P100" s="77"/>
      <c r="Q100" s="77"/>
      <c r="R100" s="77"/>
      <c r="S100" s="77"/>
      <c r="T100" s="52"/>
      <c r="U100" s="53"/>
      <c r="V100" s="43"/>
      <c r="W100" s="41"/>
      <c r="X100" s="42"/>
      <c r="Y100" s="44"/>
      <c r="Z100" s="45"/>
    </row>
    <row r="101" spans="3:26" ht="12" x14ac:dyDescent="0.2">
      <c r="C101" s="115"/>
      <c r="D101" s="119" t="s">
        <v>295</v>
      </c>
      <c r="E101" s="138"/>
      <c r="F101" s="138"/>
      <c r="G101" s="121" t="s">
        <v>161</v>
      </c>
      <c r="H101" s="122"/>
      <c r="I101" s="122"/>
      <c r="J101" s="122"/>
      <c r="K101" s="125"/>
      <c r="L101" s="129"/>
      <c r="M101" s="129"/>
      <c r="N101" s="129"/>
      <c r="O101" s="129"/>
      <c r="P101" s="125"/>
      <c r="Q101" s="125"/>
      <c r="R101" s="125"/>
      <c r="S101" s="125"/>
      <c r="T101" s="206"/>
      <c r="U101" s="207"/>
      <c r="V101" s="208"/>
      <c r="W101" s="126"/>
      <c r="X101" s="127"/>
      <c r="Y101" s="128"/>
      <c r="Z101" s="129"/>
    </row>
    <row r="102" spans="3:26" ht="12" x14ac:dyDescent="0.2">
      <c r="C102" s="115"/>
      <c r="D102" s="46" t="s">
        <v>296</v>
      </c>
      <c r="E102" s="130"/>
      <c r="F102" s="130"/>
      <c r="G102" s="81" t="s">
        <v>161</v>
      </c>
      <c r="H102" s="76"/>
      <c r="I102" s="76"/>
      <c r="J102" s="76"/>
      <c r="K102" s="77"/>
      <c r="L102" s="45"/>
      <c r="M102" s="45"/>
      <c r="N102" s="45"/>
      <c r="O102" s="45"/>
      <c r="P102" s="77"/>
      <c r="Q102" s="77"/>
      <c r="R102" s="77"/>
      <c r="S102" s="77"/>
      <c r="T102" s="52"/>
      <c r="U102" s="53"/>
      <c r="V102" s="43"/>
      <c r="W102" s="41"/>
      <c r="X102" s="42"/>
      <c r="Y102" s="44"/>
      <c r="Z102" s="45"/>
    </row>
    <row r="103" spans="3:26" ht="12" x14ac:dyDescent="0.2">
      <c r="C103" s="115"/>
      <c r="D103" s="46" t="s">
        <v>297</v>
      </c>
      <c r="E103" s="130"/>
      <c r="F103" s="130"/>
      <c r="G103" s="81" t="s">
        <v>161</v>
      </c>
      <c r="H103" s="76"/>
      <c r="I103" s="76"/>
      <c r="J103" s="76"/>
      <c r="K103" s="77"/>
      <c r="L103" s="45"/>
      <c r="M103" s="45"/>
      <c r="N103" s="45"/>
      <c r="O103" s="45"/>
      <c r="P103" s="77"/>
      <c r="Q103" s="77"/>
      <c r="R103" s="77"/>
      <c r="S103" s="77"/>
      <c r="T103" s="52"/>
      <c r="U103" s="53"/>
      <c r="V103" s="43"/>
      <c r="W103" s="41"/>
      <c r="X103" s="42"/>
      <c r="Y103" s="44"/>
      <c r="Z103" s="45"/>
    </row>
    <row r="104" spans="3:26" ht="12" x14ac:dyDescent="0.2">
      <c r="C104" s="115"/>
      <c r="D104" s="46" t="s">
        <v>298</v>
      </c>
      <c r="E104" s="130"/>
      <c r="F104" s="130"/>
      <c r="G104" s="81" t="s">
        <v>161</v>
      </c>
      <c r="H104" s="76"/>
      <c r="I104" s="76"/>
      <c r="J104" s="76"/>
      <c r="K104" s="77"/>
      <c r="L104" s="45"/>
      <c r="M104" s="45"/>
      <c r="N104" s="45"/>
      <c r="O104" s="45"/>
      <c r="P104" s="77"/>
      <c r="Q104" s="77"/>
      <c r="R104" s="77"/>
      <c r="S104" s="77"/>
      <c r="T104" s="52"/>
      <c r="U104" s="53"/>
      <c r="V104" s="43"/>
      <c r="W104" s="41"/>
      <c r="X104" s="42"/>
      <c r="Y104" s="44"/>
      <c r="Z104" s="45"/>
    </row>
    <row r="105" spans="3:26" ht="12" x14ac:dyDescent="0.2">
      <c r="C105" s="115"/>
      <c r="D105" s="46" t="s">
        <v>299</v>
      </c>
      <c r="E105" s="47"/>
      <c r="F105" s="47"/>
      <c r="G105" s="121" t="s">
        <v>161</v>
      </c>
      <c r="H105" s="122"/>
      <c r="I105" s="122"/>
      <c r="J105" s="122"/>
      <c r="K105" s="125"/>
      <c r="L105" s="129"/>
      <c r="M105" s="129"/>
      <c r="N105" s="129"/>
      <c r="O105" s="129"/>
      <c r="P105" s="125"/>
      <c r="Q105" s="125"/>
      <c r="R105" s="125"/>
      <c r="S105" s="125"/>
      <c r="T105" s="206"/>
      <c r="U105" s="207"/>
      <c r="V105" s="208"/>
      <c r="W105" s="126"/>
      <c r="X105" s="127"/>
      <c r="Y105" s="128"/>
      <c r="Z105" s="129"/>
    </row>
    <row r="106" spans="3:26" ht="12" x14ac:dyDescent="0.2">
      <c r="C106" s="115"/>
      <c r="D106" s="160" t="s">
        <v>300</v>
      </c>
      <c r="E106" s="284"/>
      <c r="F106" s="284"/>
      <c r="G106" s="81" t="s">
        <v>161</v>
      </c>
      <c r="H106" s="76"/>
      <c r="I106" s="76"/>
      <c r="J106" s="76"/>
      <c r="K106" s="77"/>
      <c r="L106" s="45"/>
      <c r="M106" s="45"/>
      <c r="N106" s="45"/>
      <c r="O106" s="45"/>
      <c r="P106" s="77"/>
      <c r="Q106" s="77"/>
      <c r="R106" s="77"/>
      <c r="S106" s="77"/>
      <c r="T106" s="52"/>
      <c r="U106" s="53"/>
      <c r="V106" s="43"/>
      <c r="W106" s="41"/>
      <c r="X106" s="42"/>
      <c r="Y106" s="44"/>
      <c r="Z106" s="45"/>
    </row>
    <row r="107" spans="3:26" ht="12" x14ac:dyDescent="0.2">
      <c r="C107" s="115"/>
      <c r="D107" s="46" t="s">
        <v>301</v>
      </c>
      <c r="E107" s="130"/>
      <c r="F107" s="130"/>
      <c r="G107" s="81" t="s">
        <v>161</v>
      </c>
      <c r="H107" s="76"/>
      <c r="I107" s="76"/>
      <c r="J107" s="76"/>
      <c r="K107" s="77"/>
      <c r="L107" s="45"/>
      <c r="M107" s="45"/>
      <c r="N107" s="45"/>
      <c r="O107" s="45"/>
      <c r="P107" s="77"/>
      <c r="Q107" s="77"/>
      <c r="R107" s="77"/>
      <c r="S107" s="77"/>
      <c r="T107" s="52"/>
      <c r="U107" s="53"/>
      <c r="V107" s="43"/>
      <c r="W107" s="41"/>
      <c r="X107" s="42"/>
      <c r="Y107" s="44"/>
      <c r="Z107" s="45"/>
    </row>
    <row r="108" spans="3:26" ht="12" x14ac:dyDescent="0.2">
      <c r="C108" s="115"/>
      <c r="D108" s="46" t="s">
        <v>302</v>
      </c>
      <c r="E108" s="130"/>
      <c r="F108" s="130"/>
      <c r="G108" s="81" t="s">
        <v>161</v>
      </c>
      <c r="H108" s="76"/>
      <c r="I108" s="76"/>
      <c r="J108" s="76"/>
      <c r="K108" s="77"/>
      <c r="L108" s="45"/>
      <c r="M108" s="45"/>
      <c r="N108" s="45"/>
      <c r="O108" s="45"/>
      <c r="P108" s="77"/>
      <c r="Q108" s="77"/>
      <c r="R108" s="77"/>
      <c r="S108" s="77"/>
      <c r="T108" s="52"/>
      <c r="U108" s="53"/>
      <c r="V108" s="43"/>
      <c r="W108" s="41"/>
      <c r="X108" s="42"/>
      <c r="Y108" s="44"/>
      <c r="Z108" s="45"/>
    </row>
    <row r="109" spans="3:26" ht="12" x14ac:dyDescent="0.2">
      <c r="C109" s="115"/>
      <c r="D109" s="46" t="s">
        <v>303</v>
      </c>
      <c r="E109" s="130"/>
      <c r="F109" s="130"/>
      <c r="G109" s="121" t="s">
        <v>161</v>
      </c>
      <c r="H109" s="122"/>
      <c r="I109" s="122"/>
      <c r="J109" s="122"/>
      <c r="K109" s="125"/>
      <c r="L109" s="129"/>
      <c r="M109" s="129"/>
      <c r="N109" s="129"/>
      <c r="O109" s="129"/>
      <c r="P109" s="125"/>
      <c r="Q109" s="125"/>
      <c r="R109" s="125"/>
      <c r="S109" s="125"/>
      <c r="T109" s="206"/>
      <c r="U109" s="207"/>
      <c r="V109" s="208"/>
      <c r="W109" s="126"/>
      <c r="X109" s="127"/>
      <c r="Y109" s="128"/>
      <c r="Z109" s="129"/>
    </row>
    <row r="110" spans="3:26" ht="12" x14ac:dyDescent="0.2">
      <c r="C110" s="115"/>
      <c r="D110" s="160" t="s">
        <v>304</v>
      </c>
      <c r="E110" s="284"/>
      <c r="F110" s="284"/>
      <c r="G110" s="81" t="s">
        <v>161</v>
      </c>
      <c r="H110" s="76"/>
      <c r="I110" s="76"/>
      <c r="J110" s="76"/>
      <c r="K110" s="77"/>
      <c r="L110" s="45"/>
      <c r="M110" s="45"/>
      <c r="N110" s="45"/>
      <c r="O110" s="45"/>
      <c r="P110" s="77"/>
      <c r="Q110" s="77"/>
      <c r="R110" s="77"/>
      <c r="S110" s="77"/>
      <c r="T110" s="52"/>
      <c r="U110" s="53"/>
      <c r="V110" s="43"/>
      <c r="W110" s="41"/>
      <c r="X110" s="42"/>
      <c r="Y110" s="44"/>
      <c r="Z110" s="45"/>
    </row>
    <row r="111" spans="3:26" ht="12" x14ac:dyDescent="0.2">
      <c r="C111" s="115"/>
      <c r="D111" s="46" t="s">
        <v>305</v>
      </c>
      <c r="E111" s="130"/>
      <c r="F111" s="130"/>
      <c r="G111" s="81" t="s">
        <v>161</v>
      </c>
      <c r="H111" s="76"/>
      <c r="I111" s="76"/>
      <c r="J111" s="76"/>
      <c r="K111" s="77"/>
      <c r="L111" s="45"/>
      <c r="M111" s="45"/>
      <c r="N111" s="45"/>
      <c r="O111" s="45"/>
      <c r="P111" s="77"/>
      <c r="Q111" s="77"/>
      <c r="R111" s="77"/>
      <c r="S111" s="77"/>
      <c r="T111" s="52"/>
      <c r="U111" s="53"/>
      <c r="V111" s="43"/>
      <c r="W111" s="41"/>
      <c r="X111" s="42"/>
      <c r="Y111" s="44"/>
      <c r="Z111" s="45"/>
    </row>
    <row r="112" spans="3:26" ht="12" x14ac:dyDescent="0.2">
      <c r="C112" s="115"/>
      <c r="D112" s="46" t="s">
        <v>306</v>
      </c>
      <c r="E112" s="130"/>
      <c r="F112" s="130"/>
      <c r="G112" s="81" t="s">
        <v>161</v>
      </c>
      <c r="H112" s="76"/>
      <c r="I112" s="76"/>
      <c r="J112" s="76"/>
      <c r="K112" s="77"/>
      <c r="L112" s="196"/>
      <c r="M112" s="196"/>
      <c r="N112" s="196"/>
      <c r="O112" s="196"/>
      <c r="P112" s="77"/>
      <c r="Q112" s="77"/>
      <c r="R112" s="77"/>
      <c r="S112" s="77"/>
      <c r="T112" s="52"/>
      <c r="U112" s="53"/>
      <c r="V112" s="43"/>
      <c r="W112" s="41"/>
      <c r="X112" s="42"/>
      <c r="Y112" s="44"/>
      <c r="Z112" s="45"/>
    </row>
    <row r="113" spans="3:26" ht="12" x14ac:dyDescent="0.2">
      <c r="C113" s="115"/>
      <c r="D113" s="119" t="s">
        <v>307</v>
      </c>
      <c r="E113" s="138"/>
      <c r="F113" s="138"/>
      <c r="G113" s="121" t="s">
        <v>161</v>
      </c>
      <c r="H113" s="122"/>
      <c r="I113" s="122"/>
      <c r="J113" s="122"/>
      <c r="K113" s="125"/>
      <c r="L113" s="391"/>
      <c r="M113" s="391"/>
      <c r="N113" s="391"/>
      <c r="O113" s="391"/>
      <c r="P113" s="125"/>
      <c r="Q113" s="125"/>
      <c r="R113" s="125"/>
      <c r="S113" s="125"/>
      <c r="T113" s="206"/>
      <c r="U113" s="207"/>
      <c r="V113" s="208"/>
      <c r="W113" s="126"/>
      <c r="X113" s="127"/>
      <c r="Y113" s="128"/>
      <c r="Z113" s="129"/>
    </row>
    <row r="114" spans="3:26" ht="12" x14ac:dyDescent="0.2">
      <c r="C114" s="115"/>
      <c r="D114" s="46" t="s">
        <v>308</v>
      </c>
      <c r="E114" s="130"/>
      <c r="F114" s="130"/>
      <c r="G114" s="81" t="s">
        <v>161</v>
      </c>
      <c r="H114" s="76"/>
      <c r="I114" s="76"/>
      <c r="J114" s="76"/>
      <c r="K114" s="77"/>
      <c r="L114" s="196"/>
      <c r="M114" s="45"/>
      <c r="N114" s="45"/>
      <c r="O114" s="45"/>
      <c r="P114" s="77"/>
      <c r="Q114" s="77"/>
      <c r="R114" s="77"/>
      <c r="S114" s="77"/>
      <c r="T114" s="52"/>
      <c r="U114" s="53"/>
      <c r="V114" s="43"/>
      <c r="W114" s="41"/>
      <c r="X114" s="42"/>
      <c r="Y114" s="44"/>
      <c r="Z114" s="45"/>
    </row>
    <row r="115" spans="3:26" ht="12" x14ac:dyDescent="0.2">
      <c r="C115" s="115"/>
      <c r="D115" s="46" t="s">
        <v>309</v>
      </c>
      <c r="E115" s="47"/>
      <c r="F115" s="47"/>
      <c r="G115" s="81" t="s">
        <v>161</v>
      </c>
      <c r="H115" s="76"/>
      <c r="I115" s="76"/>
      <c r="J115" s="76"/>
      <c r="K115" s="77"/>
      <c r="L115" s="285"/>
      <c r="M115" s="45"/>
      <c r="N115" s="45"/>
      <c r="O115" s="45"/>
      <c r="P115" s="77"/>
      <c r="Q115" s="77"/>
      <c r="R115" s="77"/>
      <c r="S115" s="77"/>
      <c r="T115" s="52"/>
      <c r="U115" s="53"/>
      <c r="V115" s="43"/>
      <c r="W115" s="41"/>
      <c r="X115" s="42"/>
      <c r="Y115" s="44"/>
      <c r="Z115" s="45"/>
    </row>
    <row r="116" spans="3:26" ht="12" x14ac:dyDescent="0.2">
      <c r="C116" s="115"/>
      <c r="D116" s="46" t="s">
        <v>102</v>
      </c>
      <c r="E116" s="47"/>
      <c r="F116" s="47"/>
      <c r="G116" s="81" t="s">
        <v>161</v>
      </c>
      <c r="H116" s="76"/>
      <c r="I116" s="76"/>
      <c r="J116" s="76"/>
      <c r="K116" s="77"/>
      <c r="L116" s="213"/>
      <c r="M116" s="45"/>
      <c r="N116" s="45"/>
      <c r="O116" s="45"/>
      <c r="P116" s="77"/>
      <c r="Q116" s="77"/>
      <c r="R116" s="77"/>
      <c r="S116" s="77"/>
      <c r="T116" s="52"/>
      <c r="U116" s="53"/>
      <c r="V116" s="43"/>
      <c r="W116" s="41"/>
      <c r="X116" s="42"/>
      <c r="Y116" s="44"/>
      <c r="Z116" s="45"/>
    </row>
    <row r="117" spans="3:26" ht="12" x14ac:dyDescent="0.2">
      <c r="C117" s="115"/>
      <c r="D117" s="286" t="s">
        <v>310</v>
      </c>
      <c r="E117" s="287"/>
      <c r="F117" s="287"/>
      <c r="G117" s="121" t="s">
        <v>161</v>
      </c>
      <c r="H117" s="122"/>
      <c r="I117" s="122"/>
      <c r="J117" s="122"/>
      <c r="K117" s="125"/>
      <c r="L117" s="364"/>
      <c r="M117" s="129"/>
      <c r="N117" s="129"/>
      <c r="O117" s="129"/>
      <c r="P117" s="125"/>
      <c r="Q117" s="125"/>
      <c r="R117" s="125"/>
      <c r="S117" s="125"/>
      <c r="T117" s="206"/>
      <c r="U117" s="207"/>
      <c r="V117" s="208"/>
      <c r="W117" s="126"/>
      <c r="X117" s="127"/>
      <c r="Y117" s="128"/>
      <c r="Z117" s="129"/>
    </row>
    <row r="118" spans="3:26" ht="12" x14ac:dyDescent="0.2">
      <c r="C118" s="115"/>
      <c r="D118" s="46" t="s">
        <v>311</v>
      </c>
      <c r="E118" s="47"/>
      <c r="F118" s="47"/>
      <c r="G118" s="81" t="s">
        <v>161</v>
      </c>
      <c r="H118" s="76"/>
      <c r="I118" s="76"/>
      <c r="J118" s="76"/>
      <c r="K118" s="77"/>
      <c r="L118" s="270"/>
      <c r="M118" s="45"/>
      <c r="N118" s="45"/>
      <c r="O118" s="45"/>
      <c r="P118" s="77"/>
      <c r="Q118" s="77"/>
      <c r="R118" s="77"/>
      <c r="S118" s="77"/>
      <c r="T118" s="52"/>
      <c r="U118" s="53"/>
      <c r="V118" s="43"/>
      <c r="W118" s="41"/>
      <c r="X118" s="42"/>
      <c r="Y118" s="44"/>
      <c r="Z118" s="45"/>
    </row>
    <row r="119" spans="3:26" ht="12" x14ac:dyDescent="0.2">
      <c r="C119" s="115"/>
      <c r="D119" s="46" t="s">
        <v>312</v>
      </c>
      <c r="E119" s="130"/>
      <c r="F119" s="130"/>
      <c r="G119" s="81" t="s">
        <v>161</v>
      </c>
      <c r="H119" s="76"/>
      <c r="I119" s="76"/>
      <c r="J119" s="76"/>
      <c r="K119" s="77"/>
      <c r="L119" s="213"/>
      <c r="M119" s="213"/>
      <c r="N119" s="213"/>
      <c r="O119" s="213"/>
      <c r="P119" s="77"/>
      <c r="Q119" s="77"/>
      <c r="R119" s="77"/>
      <c r="S119" s="77"/>
      <c r="T119" s="52"/>
      <c r="U119" s="53"/>
      <c r="V119" s="43"/>
      <c r="W119" s="41"/>
      <c r="X119" s="42"/>
      <c r="Y119" s="44"/>
      <c r="Z119" s="45"/>
    </row>
    <row r="120" spans="3:26" ht="12" x14ac:dyDescent="0.2">
      <c r="C120" s="115"/>
      <c r="D120" s="46" t="s">
        <v>396</v>
      </c>
      <c r="E120" s="47"/>
      <c r="F120" s="47"/>
      <c r="G120" s="81" t="s">
        <v>21</v>
      </c>
      <c r="H120" s="76"/>
      <c r="I120" s="76"/>
      <c r="J120" s="76"/>
      <c r="K120" s="77"/>
      <c r="L120" s="288"/>
      <c r="M120" s="288"/>
      <c r="N120" s="288"/>
      <c r="O120" s="288"/>
      <c r="P120" s="77"/>
      <c r="Q120" s="77"/>
      <c r="R120" s="77"/>
      <c r="S120" s="77"/>
      <c r="T120" s="52"/>
      <c r="U120" s="53"/>
      <c r="V120" s="43"/>
      <c r="W120" s="41"/>
      <c r="X120" s="42"/>
      <c r="Y120" s="44"/>
      <c r="Z120" s="45"/>
    </row>
    <row r="121" spans="3:26" ht="12" x14ac:dyDescent="0.2">
      <c r="C121" s="115"/>
      <c r="D121" s="46" t="s">
        <v>397</v>
      </c>
      <c r="E121" s="47"/>
      <c r="F121" s="47"/>
      <c r="G121" s="81" t="s">
        <v>21</v>
      </c>
      <c r="H121" s="76"/>
      <c r="I121" s="76"/>
      <c r="J121" s="76"/>
      <c r="K121" s="77"/>
      <c r="L121" s="288"/>
      <c r="M121" s="288"/>
      <c r="N121" s="288"/>
      <c r="O121" s="288"/>
      <c r="P121" s="77"/>
      <c r="Q121" s="77"/>
      <c r="R121" s="77"/>
      <c r="S121" s="77"/>
      <c r="T121" s="41"/>
      <c r="U121" s="42"/>
      <c r="V121" s="43"/>
      <c r="W121" s="289"/>
      <c r="X121" s="290"/>
      <c r="Y121" s="291"/>
      <c r="Z121" s="77"/>
    </row>
    <row r="122" spans="3:26" ht="12" x14ac:dyDescent="0.2">
      <c r="C122" s="115"/>
      <c r="D122" s="46" t="s">
        <v>398</v>
      </c>
      <c r="E122" s="47"/>
      <c r="F122" s="47"/>
      <c r="G122" s="81" t="s">
        <v>21</v>
      </c>
      <c r="H122" s="76"/>
      <c r="I122" s="76"/>
      <c r="J122" s="76"/>
      <c r="K122" s="77"/>
      <c r="L122" s="288"/>
      <c r="M122" s="288"/>
      <c r="N122" s="288"/>
      <c r="O122" s="288"/>
      <c r="P122" s="77"/>
      <c r="Q122" s="77"/>
      <c r="R122" s="77"/>
      <c r="S122" s="77"/>
      <c r="T122" s="41"/>
      <c r="U122" s="42"/>
      <c r="V122" s="43"/>
      <c r="W122" s="289"/>
      <c r="X122" s="290"/>
      <c r="Y122" s="291"/>
      <c r="Z122" s="77"/>
    </row>
    <row r="123" spans="3:26" ht="12" x14ac:dyDescent="0.2">
      <c r="C123" s="115"/>
      <c r="D123" s="46" t="s">
        <v>399</v>
      </c>
      <c r="E123" s="47"/>
      <c r="F123" s="47"/>
      <c r="G123" s="81" t="s">
        <v>21</v>
      </c>
      <c r="H123" s="76"/>
      <c r="I123" s="76"/>
      <c r="J123" s="76"/>
      <c r="K123" s="77"/>
      <c r="L123" s="288"/>
      <c r="M123" s="288"/>
      <c r="N123" s="288"/>
      <c r="O123" s="288"/>
      <c r="P123" s="77"/>
      <c r="Q123" s="77"/>
      <c r="R123" s="77"/>
      <c r="S123" s="77"/>
      <c r="T123" s="41"/>
      <c r="U123" s="42"/>
      <c r="V123" s="43"/>
      <c r="W123" s="289"/>
      <c r="X123" s="290"/>
      <c r="Y123" s="291"/>
      <c r="Z123" s="77"/>
    </row>
    <row r="124" spans="3:26" ht="12" x14ac:dyDescent="0.2">
      <c r="C124" s="115"/>
      <c r="D124" s="46" t="s">
        <v>400</v>
      </c>
      <c r="E124" s="47"/>
      <c r="F124" s="47"/>
      <c r="G124" s="81" t="s">
        <v>21</v>
      </c>
      <c r="H124" s="76"/>
      <c r="I124" s="76"/>
      <c r="J124" s="76"/>
      <c r="K124" s="77"/>
      <c r="L124" s="288"/>
      <c r="M124" s="288"/>
      <c r="N124" s="288"/>
      <c r="O124" s="288"/>
      <c r="P124" s="77"/>
      <c r="Q124" s="77"/>
      <c r="R124" s="77"/>
      <c r="S124" s="77"/>
      <c r="T124" s="41"/>
      <c r="U124" s="42"/>
      <c r="V124" s="43"/>
      <c r="W124" s="289"/>
      <c r="X124" s="290"/>
      <c r="Y124" s="291"/>
      <c r="Z124" s="77"/>
    </row>
    <row r="125" spans="3:26" ht="12" x14ac:dyDescent="0.2">
      <c r="C125" s="115"/>
      <c r="D125" s="46" t="s">
        <v>124</v>
      </c>
      <c r="E125" s="47"/>
      <c r="F125" s="47"/>
      <c r="G125" s="81" t="s">
        <v>161</v>
      </c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289"/>
      <c r="U125" s="392"/>
      <c r="V125" s="292"/>
      <c r="W125" s="393"/>
      <c r="X125" s="392"/>
      <c r="Y125" s="394"/>
      <c r="Z125" s="395"/>
    </row>
    <row r="126" spans="3:26" ht="12" x14ac:dyDescent="0.2">
      <c r="C126" s="115"/>
      <c r="D126" s="46" t="s">
        <v>313</v>
      </c>
      <c r="E126" s="47"/>
      <c r="F126" s="47"/>
      <c r="G126" s="81" t="s">
        <v>161</v>
      </c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289"/>
      <c r="U126" s="392"/>
      <c r="V126" s="292"/>
      <c r="W126" s="393"/>
      <c r="X126" s="392"/>
      <c r="Y126" s="394"/>
      <c r="Z126" s="395"/>
    </row>
    <row r="127" spans="3:26" ht="12" x14ac:dyDescent="0.2">
      <c r="C127" s="174"/>
      <c r="D127" s="54" t="s">
        <v>122</v>
      </c>
      <c r="E127" s="282"/>
      <c r="F127" s="282"/>
      <c r="G127" s="88" t="s">
        <v>161</v>
      </c>
      <c r="H127" s="108"/>
      <c r="I127" s="108"/>
      <c r="J127" s="108"/>
      <c r="K127" s="111"/>
      <c r="L127" s="111"/>
      <c r="M127" s="111"/>
      <c r="N127" s="111"/>
      <c r="O127" s="111"/>
      <c r="P127" s="111"/>
      <c r="Q127" s="111"/>
      <c r="R127" s="111"/>
      <c r="S127" s="111"/>
      <c r="T127" s="293"/>
      <c r="U127" s="396"/>
      <c r="V127" s="295"/>
      <c r="W127" s="397"/>
      <c r="X127" s="396"/>
      <c r="Y127" s="398"/>
      <c r="Z127" s="399"/>
    </row>
    <row r="128" spans="3:26" ht="12" x14ac:dyDescent="0.2">
      <c r="C128" s="112" t="s">
        <v>107</v>
      </c>
      <c r="D128" s="297" t="s">
        <v>108</v>
      </c>
      <c r="E128" s="184"/>
      <c r="F128" s="184"/>
      <c r="G128" s="81" t="s">
        <v>161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1"/>
      <c r="U128" s="369"/>
      <c r="V128" s="43"/>
      <c r="W128" s="368"/>
      <c r="X128" s="369"/>
      <c r="Y128" s="370"/>
      <c r="Z128" s="371"/>
    </row>
    <row r="129" spans="3:26" ht="16.5" customHeight="1" x14ac:dyDescent="0.2">
      <c r="C129" s="115"/>
      <c r="D129" s="272" t="s">
        <v>110</v>
      </c>
      <c r="E129" s="130"/>
      <c r="F129" s="47" t="s">
        <v>111</v>
      </c>
      <c r="G129" s="48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1"/>
      <c r="U129" s="369"/>
      <c r="V129" s="43"/>
      <c r="W129" s="368"/>
      <c r="X129" s="369"/>
      <c r="Y129" s="370"/>
      <c r="Z129" s="371"/>
    </row>
    <row r="130" spans="3:26" ht="16.5" customHeight="1" x14ac:dyDescent="0.2">
      <c r="C130" s="115"/>
      <c r="D130" s="272" t="s">
        <v>143</v>
      </c>
      <c r="E130" s="130"/>
      <c r="F130" s="47" t="s">
        <v>111</v>
      </c>
      <c r="G130" s="48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1"/>
      <c r="U130" s="369"/>
      <c r="V130" s="43"/>
      <c r="W130" s="368"/>
      <c r="X130" s="369"/>
      <c r="Y130" s="370"/>
      <c r="Z130" s="371"/>
    </row>
    <row r="131" spans="3:26" ht="12" x14ac:dyDescent="0.2">
      <c r="C131" s="115"/>
      <c r="D131" s="272" t="s">
        <v>112</v>
      </c>
      <c r="E131" s="130"/>
      <c r="F131" s="130"/>
      <c r="G131" s="81" t="s">
        <v>161</v>
      </c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1"/>
      <c r="U131" s="369"/>
      <c r="V131" s="43"/>
      <c r="W131" s="368"/>
      <c r="X131" s="369"/>
      <c r="Y131" s="370"/>
      <c r="Z131" s="371"/>
    </row>
    <row r="132" spans="3:26" ht="12" x14ac:dyDescent="0.2">
      <c r="C132" s="115"/>
      <c r="D132" s="273" t="s">
        <v>113</v>
      </c>
      <c r="E132" s="138"/>
      <c r="F132" s="138"/>
      <c r="G132" s="121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6"/>
      <c r="U132" s="377"/>
      <c r="V132" s="208"/>
      <c r="W132" s="378"/>
      <c r="X132" s="377"/>
      <c r="Y132" s="379"/>
      <c r="Z132" s="380"/>
    </row>
    <row r="133" spans="3:26" ht="12" x14ac:dyDescent="0.2">
      <c r="C133" s="115"/>
      <c r="D133" s="272" t="s">
        <v>114</v>
      </c>
      <c r="E133" s="130"/>
      <c r="F133" s="130"/>
      <c r="G133" s="8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1"/>
      <c r="U133" s="369"/>
      <c r="V133" s="43"/>
      <c r="W133" s="368"/>
      <c r="X133" s="369"/>
      <c r="Y133" s="370"/>
      <c r="Z133" s="371"/>
    </row>
    <row r="134" spans="3:26" ht="12" x14ac:dyDescent="0.2">
      <c r="C134" s="115"/>
      <c r="D134" s="272"/>
      <c r="E134" s="130"/>
      <c r="F134" s="130"/>
      <c r="G134" s="81" t="s">
        <v>314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1"/>
      <c r="U134" s="369"/>
      <c r="V134" s="43"/>
      <c r="W134" s="368"/>
      <c r="X134" s="369"/>
      <c r="Y134" s="370"/>
      <c r="Z134" s="371"/>
    </row>
    <row r="135" spans="3:26" ht="12" x14ac:dyDescent="0.2">
      <c r="C135" s="115"/>
      <c r="D135" s="272"/>
      <c r="E135" s="130"/>
      <c r="F135" s="130"/>
      <c r="G135" s="8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1"/>
      <c r="U135" s="369"/>
      <c r="V135" s="43"/>
      <c r="W135" s="368"/>
      <c r="X135" s="369"/>
      <c r="Y135" s="370"/>
      <c r="Z135" s="371"/>
    </row>
    <row r="136" spans="3:26" ht="12" x14ac:dyDescent="0.2">
      <c r="C136" s="174"/>
      <c r="D136" s="298"/>
      <c r="E136" s="282"/>
      <c r="F136" s="282"/>
      <c r="G136" s="8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3"/>
      <c r="U136" s="374"/>
      <c r="V136" s="62"/>
      <c r="W136" s="373"/>
      <c r="X136" s="374"/>
      <c r="Y136" s="375"/>
      <c r="Z136" s="376"/>
    </row>
    <row r="137" spans="3:26" ht="12" customHeight="1" x14ac:dyDescent="0.2">
      <c r="D137" s="299" t="s">
        <v>392</v>
      </c>
      <c r="E137" s="300" t="s">
        <v>116</v>
      </c>
      <c r="G137" s="301"/>
      <c r="H137" s="53" t="s">
        <v>161</v>
      </c>
      <c r="X137" s="302"/>
      <c r="Y137" s="303"/>
      <c r="Z137" s="304"/>
    </row>
  </sheetData>
  <dataConsolidate/>
  <mergeCells count="128">
    <mergeCell ref="Y1:Z1"/>
    <mergeCell ref="N2:O2"/>
    <mergeCell ref="C21:F24"/>
    <mergeCell ref="C5:G8"/>
    <mergeCell ref="Y2:Z2"/>
    <mergeCell ref="P1:Q1"/>
    <mergeCell ref="C1:D1"/>
    <mergeCell ref="N1:O1"/>
    <mergeCell ref="E1:F1"/>
    <mergeCell ref="G1:J1"/>
    <mergeCell ref="K1:M1"/>
    <mergeCell ref="C13:F16"/>
    <mergeCell ref="C4:G4"/>
    <mergeCell ref="R2:X2"/>
    <mergeCell ref="R1:X1"/>
    <mergeCell ref="C29:F32"/>
    <mergeCell ref="C25:F28"/>
    <mergeCell ref="P2:Q2"/>
    <mergeCell ref="C2:D2"/>
    <mergeCell ref="E2:F2"/>
    <mergeCell ref="C9:G12"/>
    <mergeCell ref="G2:J2"/>
    <mergeCell ref="K2:M2"/>
    <mergeCell ref="D69:F69"/>
    <mergeCell ref="C17:F20"/>
    <mergeCell ref="D42:F42"/>
    <mergeCell ref="C33:F36"/>
    <mergeCell ref="F45:G45"/>
    <mergeCell ref="D47:F47"/>
    <mergeCell ref="D66:F66"/>
    <mergeCell ref="D67:F67"/>
    <mergeCell ref="C51:C77"/>
    <mergeCell ref="D51:F51"/>
    <mergeCell ref="D52:F52"/>
    <mergeCell ref="D53:F53"/>
    <mergeCell ref="D54:F54"/>
    <mergeCell ref="D74:F74"/>
    <mergeCell ref="D58:F58"/>
    <mergeCell ref="D55:F55"/>
    <mergeCell ref="C94:C127"/>
    <mergeCell ref="D94:F94"/>
    <mergeCell ref="D101:F101"/>
    <mergeCell ref="D95:F95"/>
    <mergeCell ref="D115:F115"/>
    <mergeCell ref="D114:F114"/>
    <mergeCell ref="D113:F113"/>
    <mergeCell ref="D105:F105"/>
    <mergeCell ref="D106:F106"/>
    <mergeCell ref="D100:F100"/>
    <mergeCell ref="D108:F108"/>
    <mergeCell ref="D112:F112"/>
    <mergeCell ref="D109:F109"/>
    <mergeCell ref="D110:F110"/>
    <mergeCell ref="D111:F111"/>
    <mergeCell ref="D107:F107"/>
    <mergeCell ref="D102:F102"/>
    <mergeCell ref="D124:F124"/>
    <mergeCell ref="D123:F123"/>
    <mergeCell ref="D120:F120"/>
    <mergeCell ref="D121:F121"/>
    <mergeCell ref="D122:F122"/>
    <mergeCell ref="C78:C88"/>
    <mergeCell ref="C89:C93"/>
    <mergeCell ref="D99:F99"/>
    <mergeCell ref="D37:F40"/>
    <mergeCell ref="D41:F41"/>
    <mergeCell ref="C37:C50"/>
    <mergeCell ref="D46:F46"/>
    <mergeCell ref="D61:F61"/>
    <mergeCell ref="D56:F56"/>
    <mergeCell ref="D71:F71"/>
    <mergeCell ref="D87:F87"/>
    <mergeCell ref="D48:F48"/>
    <mergeCell ref="D65:F65"/>
    <mergeCell ref="D50:F50"/>
    <mergeCell ref="D43:F43"/>
    <mergeCell ref="D44:F44"/>
    <mergeCell ref="D45:E45"/>
    <mergeCell ref="D49:F49"/>
    <mergeCell ref="D64:F64"/>
    <mergeCell ref="D68:F68"/>
    <mergeCell ref="D79:F79"/>
    <mergeCell ref="D80:F80"/>
    <mergeCell ref="D90:F90"/>
    <mergeCell ref="D92:F92"/>
    <mergeCell ref="D72:F72"/>
    <mergeCell ref="D73:F73"/>
    <mergeCell ref="D103:F103"/>
    <mergeCell ref="D104:F104"/>
    <mergeCell ref="D76:F76"/>
    <mergeCell ref="D96:F96"/>
    <mergeCell ref="D97:F97"/>
    <mergeCell ref="D93:F93"/>
    <mergeCell ref="D98:F98"/>
    <mergeCell ref="D81:F81"/>
    <mergeCell ref="D78:F78"/>
    <mergeCell ref="D88:F88"/>
    <mergeCell ref="D89:F89"/>
    <mergeCell ref="D82:F82"/>
    <mergeCell ref="D83:F83"/>
    <mergeCell ref="D84:F84"/>
    <mergeCell ref="D85:F85"/>
    <mergeCell ref="D91:F91"/>
    <mergeCell ref="D77:F77"/>
    <mergeCell ref="D63:F63"/>
    <mergeCell ref="D60:F60"/>
    <mergeCell ref="D57:F57"/>
    <mergeCell ref="D62:F62"/>
    <mergeCell ref="D59:F59"/>
    <mergeCell ref="D75:F75"/>
    <mergeCell ref="D70:F70"/>
    <mergeCell ref="C128:C136"/>
    <mergeCell ref="D128:F128"/>
    <mergeCell ref="D129:E129"/>
    <mergeCell ref="F129:G129"/>
    <mergeCell ref="D130:E130"/>
    <mergeCell ref="F130:G130"/>
    <mergeCell ref="D133:F136"/>
    <mergeCell ref="D132:F132"/>
    <mergeCell ref="D131:F131"/>
    <mergeCell ref="D116:F116"/>
    <mergeCell ref="D127:F127"/>
    <mergeCell ref="D119:F119"/>
    <mergeCell ref="D126:F126"/>
    <mergeCell ref="D125:F125"/>
    <mergeCell ref="D118:F118"/>
    <mergeCell ref="D117:F117"/>
    <mergeCell ref="D86:F86"/>
  </mergeCells>
  <phoneticPr fontId="5"/>
  <printOptions horizontalCentered="1"/>
  <pageMargins left="0.39370078740157483" right="0.39370078740157483" top="0.39370078740157483" bottom="0.39370078740157483" header="0.27559055118110237" footer="0.51181102362204722"/>
  <pageSetup paperSize="8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恩智川</vt:lpstr>
      <vt:lpstr>玉串川</vt:lpstr>
      <vt:lpstr>楠根川</vt:lpstr>
      <vt:lpstr>平野川</vt:lpstr>
      <vt:lpstr>大正川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2025-10-09T05:42:40Z</dcterms:created>
  <dcterms:modified xsi:type="dcterms:W3CDTF">2025-10-09T05:43:47Z</dcterms:modified>
</cp:coreProperties>
</file>