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3AF7D43-F94D-4212-B550-5AAAB3F25D32}" xr6:coauthVersionLast="47" xr6:coauthVersionMax="47" xr10:uidLastSave="{00000000-0000-0000-0000-000000000000}"/>
  <bookViews>
    <workbookView xWindow="28680" yWindow="-120" windowWidth="29040" windowHeight="15720" activeTab="5" xr2:uid="{8401479B-66C7-48A5-937C-09E98C79152A}"/>
  </bookViews>
  <sheets>
    <sheet name="202504" sheetId="1" r:id="rId1"/>
    <sheet name="202505" sheetId="3" r:id="rId2"/>
    <sheet name="202506" sheetId="4" r:id="rId3"/>
    <sheet name="202507" sheetId="5" r:id="rId4"/>
    <sheet name="202508" sheetId="6" r:id="rId5"/>
    <sheet name="202509" sheetId="7" r:id="rId6"/>
  </sheets>
  <definedNames>
    <definedName name="_xlnm.Print_Area" localSheetId="0">'202504'!$C$1:$BK$136</definedName>
    <definedName name="_xlnm.Print_Area" localSheetId="1">'202505'!$C$1:$CU$136</definedName>
    <definedName name="_xlnm.Print_Area" localSheetId="2">'202506'!$C$1:$BK$136</definedName>
    <definedName name="_xlnm.Print_Area" localSheetId="3">'202507'!$C$1:$BK$136</definedName>
    <definedName name="_xlnm.Print_Area" localSheetId="4">'202508'!$C$1:$CU$136</definedName>
    <definedName name="_xlnm.Print_Area" localSheetId="5">'202509'!$C$1:$BK$136</definedName>
    <definedName name="_xlnm.Print_Titles" localSheetId="0">'202504'!$C:$G</definedName>
    <definedName name="_xlnm.Print_Titles" localSheetId="1">'202505'!$C:$I</definedName>
    <definedName name="_xlnm.Print_Titles" localSheetId="2">'202506'!$C:$I</definedName>
    <definedName name="_xlnm.Print_Titles" localSheetId="3">'202507'!$C:$I</definedName>
    <definedName name="_xlnm.Print_Titles" localSheetId="4">'202508'!$C:$I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127" i="7" l="1"/>
  <c r="BH127" i="7"/>
  <c r="BE127" i="7"/>
  <c r="BB127" i="7"/>
  <c r="AY127" i="7"/>
  <c r="AV127" i="7"/>
  <c r="AS127" i="7"/>
  <c r="AP127" i="7"/>
  <c r="AM127" i="7"/>
  <c r="AJ127" i="7"/>
  <c r="AG127" i="7"/>
  <c r="AD127" i="7"/>
  <c r="AA127" i="7"/>
  <c r="X127" i="7"/>
  <c r="U127" i="7"/>
  <c r="R127" i="7"/>
  <c r="O127" i="7"/>
  <c r="L127" i="7"/>
  <c r="BK126" i="7"/>
  <c r="BH126" i="7"/>
  <c r="BE126" i="7"/>
  <c r="BB126" i="7"/>
  <c r="AY126" i="7"/>
  <c r="AV126" i="7"/>
  <c r="AS126" i="7"/>
  <c r="AP126" i="7"/>
  <c r="AM126" i="7"/>
  <c r="AJ126" i="7"/>
  <c r="AG126" i="7"/>
  <c r="AD126" i="7"/>
  <c r="AA126" i="7"/>
  <c r="X126" i="7"/>
  <c r="U126" i="7"/>
  <c r="R126" i="7"/>
  <c r="O126" i="7"/>
  <c r="L126" i="7"/>
  <c r="BK125" i="7"/>
  <c r="BH125" i="7"/>
  <c r="BE125" i="7"/>
  <c r="BB125" i="7"/>
  <c r="AY125" i="7"/>
  <c r="AV125" i="7"/>
  <c r="AS125" i="7"/>
  <c r="AP125" i="7"/>
  <c r="AM125" i="7"/>
  <c r="AJ125" i="7"/>
  <c r="AG125" i="7"/>
  <c r="AD125" i="7"/>
  <c r="AA125" i="7"/>
  <c r="X125" i="7"/>
  <c r="U125" i="7"/>
  <c r="R125" i="7"/>
  <c r="O125" i="7"/>
  <c r="L125" i="7"/>
  <c r="BK124" i="7"/>
  <c r="BH124" i="7"/>
  <c r="BE124" i="7"/>
  <c r="BB124" i="7"/>
  <c r="AY124" i="7"/>
  <c r="AV124" i="7"/>
  <c r="AS124" i="7"/>
  <c r="AP124" i="7"/>
  <c r="AM124" i="7"/>
  <c r="AJ124" i="7"/>
  <c r="AG124" i="7"/>
  <c r="AD124" i="7"/>
  <c r="AA124" i="7"/>
  <c r="X124" i="7"/>
  <c r="U124" i="7"/>
  <c r="R124" i="7"/>
  <c r="O124" i="7"/>
  <c r="L124" i="7"/>
  <c r="BK123" i="7"/>
  <c r="BH123" i="7"/>
  <c r="BE123" i="7"/>
  <c r="BB123" i="7"/>
  <c r="AY123" i="7"/>
  <c r="AV123" i="7"/>
  <c r="AS123" i="7"/>
  <c r="AP123" i="7"/>
  <c r="AM123" i="7"/>
  <c r="AJ123" i="7"/>
  <c r="AG123" i="7"/>
  <c r="AD123" i="7"/>
  <c r="AA123" i="7"/>
  <c r="X123" i="7"/>
  <c r="U123" i="7"/>
  <c r="R123" i="7"/>
  <c r="O123" i="7"/>
  <c r="L123" i="7"/>
  <c r="BK118" i="7"/>
  <c r="BH118" i="7"/>
  <c r="BE118" i="7"/>
  <c r="BB118" i="7"/>
  <c r="AY118" i="7"/>
  <c r="AV118" i="7"/>
  <c r="AS118" i="7"/>
  <c r="AP118" i="7"/>
  <c r="AM118" i="7"/>
  <c r="AJ118" i="7"/>
  <c r="AG118" i="7"/>
  <c r="AD118" i="7"/>
  <c r="AA118" i="7"/>
  <c r="X118" i="7"/>
  <c r="U118" i="7"/>
  <c r="R118" i="7"/>
  <c r="O118" i="7"/>
  <c r="L118" i="7"/>
  <c r="BK117" i="7"/>
  <c r="BH117" i="7"/>
  <c r="BE117" i="7"/>
  <c r="BB117" i="7"/>
  <c r="AY117" i="7"/>
  <c r="AV117" i="7"/>
  <c r="AS117" i="7"/>
  <c r="AP117" i="7"/>
  <c r="AM117" i="7"/>
  <c r="AJ117" i="7"/>
  <c r="AG117" i="7"/>
  <c r="AD117" i="7"/>
  <c r="AA117" i="7"/>
  <c r="X117" i="7"/>
  <c r="U117" i="7"/>
  <c r="R117" i="7"/>
  <c r="O117" i="7"/>
  <c r="L117" i="7"/>
  <c r="BK116" i="7"/>
  <c r="BH116" i="7"/>
  <c r="BE116" i="7"/>
  <c r="BB116" i="7"/>
  <c r="AY116" i="7"/>
  <c r="AV116" i="7"/>
  <c r="AS116" i="7"/>
  <c r="AP116" i="7"/>
  <c r="AM116" i="7"/>
  <c r="AJ116" i="7"/>
  <c r="AG116" i="7"/>
  <c r="AD116" i="7"/>
  <c r="AA116" i="7"/>
  <c r="X116" i="7"/>
  <c r="U116" i="7"/>
  <c r="R116" i="7"/>
  <c r="O116" i="7"/>
  <c r="L116" i="7"/>
  <c r="BK115" i="7"/>
  <c r="BH115" i="7"/>
  <c r="BE115" i="7"/>
  <c r="BB115" i="7"/>
  <c r="AY115" i="7"/>
  <c r="AV115" i="7"/>
  <c r="AS115" i="7"/>
  <c r="AP115" i="7"/>
  <c r="AM115" i="7"/>
  <c r="AJ115" i="7"/>
  <c r="AG115" i="7"/>
  <c r="AD115" i="7"/>
  <c r="AA115" i="7"/>
  <c r="X115" i="7"/>
  <c r="U115" i="7"/>
  <c r="R115" i="7"/>
  <c r="O115" i="7"/>
  <c r="L115" i="7"/>
  <c r="BK114" i="7"/>
  <c r="BH114" i="7"/>
  <c r="BE114" i="7"/>
  <c r="BB114" i="7"/>
  <c r="AY114" i="7"/>
  <c r="AV114" i="7"/>
  <c r="AS114" i="7"/>
  <c r="AP114" i="7"/>
  <c r="AM114" i="7"/>
  <c r="AJ114" i="7"/>
  <c r="AG114" i="7"/>
  <c r="AD114" i="7"/>
  <c r="AA114" i="7"/>
  <c r="X114" i="7"/>
  <c r="U114" i="7"/>
  <c r="R114" i="7"/>
  <c r="O114" i="7"/>
  <c r="L114" i="7"/>
  <c r="BK113" i="7"/>
  <c r="BH113" i="7"/>
  <c r="BE113" i="7"/>
  <c r="BB113" i="7"/>
  <c r="AY113" i="7"/>
  <c r="AV113" i="7"/>
  <c r="AS113" i="7"/>
  <c r="AP113" i="7"/>
  <c r="AM113" i="7"/>
  <c r="AJ113" i="7"/>
  <c r="AG113" i="7"/>
  <c r="AD113" i="7"/>
  <c r="AA113" i="7"/>
  <c r="X113" i="7"/>
  <c r="U113" i="7"/>
  <c r="R113" i="7"/>
  <c r="O113" i="7"/>
  <c r="L113" i="7"/>
  <c r="BK112" i="7"/>
  <c r="BH112" i="7"/>
  <c r="BE112" i="7"/>
  <c r="BB112" i="7"/>
  <c r="AY112" i="7"/>
  <c r="AV112" i="7"/>
  <c r="AS112" i="7"/>
  <c r="AP112" i="7"/>
  <c r="AM112" i="7"/>
  <c r="AJ112" i="7"/>
  <c r="AG112" i="7"/>
  <c r="AD112" i="7"/>
  <c r="AA112" i="7"/>
  <c r="X112" i="7"/>
  <c r="U112" i="7"/>
  <c r="R112" i="7"/>
  <c r="O112" i="7"/>
  <c r="L112" i="7"/>
  <c r="BK110" i="7"/>
  <c r="BH110" i="7"/>
  <c r="BE110" i="7"/>
  <c r="BB110" i="7"/>
  <c r="AY110" i="7"/>
  <c r="AV110" i="7"/>
  <c r="AS110" i="7"/>
  <c r="AP110" i="7"/>
  <c r="AM110" i="7"/>
  <c r="AJ110" i="7"/>
  <c r="AG110" i="7"/>
  <c r="AD110" i="7"/>
  <c r="AA110" i="7"/>
  <c r="X110" i="7"/>
  <c r="U110" i="7"/>
  <c r="R110" i="7"/>
  <c r="O110" i="7"/>
  <c r="L110" i="7"/>
  <c r="BK109" i="7"/>
  <c r="BH109" i="7"/>
  <c r="BE109" i="7"/>
  <c r="BB109" i="7"/>
  <c r="AY109" i="7"/>
  <c r="AV109" i="7"/>
  <c r="AS109" i="7"/>
  <c r="AP109" i="7"/>
  <c r="AM109" i="7"/>
  <c r="AJ109" i="7"/>
  <c r="AG109" i="7"/>
  <c r="AD109" i="7"/>
  <c r="AA109" i="7"/>
  <c r="X109" i="7"/>
  <c r="U109" i="7"/>
  <c r="R109" i="7"/>
  <c r="O109" i="7"/>
  <c r="L109" i="7"/>
  <c r="BK108" i="7"/>
  <c r="BH108" i="7"/>
  <c r="BE108" i="7"/>
  <c r="BB108" i="7"/>
  <c r="AY108" i="7"/>
  <c r="AV108" i="7"/>
  <c r="AS108" i="7"/>
  <c r="AP108" i="7"/>
  <c r="AM108" i="7"/>
  <c r="AJ108" i="7"/>
  <c r="AG108" i="7"/>
  <c r="AD108" i="7"/>
  <c r="AA108" i="7"/>
  <c r="X108" i="7"/>
  <c r="U108" i="7"/>
  <c r="R108" i="7"/>
  <c r="O108" i="7"/>
  <c r="L108" i="7"/>
  <c r="BK106" i="7"/>
  <c r="BH106" i="7"/>
  <c r="BE106" i="7"/>
  <c r="BB106" i="7"/>
  <c r="AY106" i="7"/>
  <c r="AV106" i="7"/>
  <c r="AS106" i="7"/>
  <c r="AP106" i="7"/>
  <c r="AM106" i="7"/>
  <c r="AJ106" i="7"/>
  <c r="AG106" i="7"/>
  <c r="AD106" i="7"/>
  <c r="AA106" i="7"/>
  <c r="X106" i="7"/>
  <c r="U106" i="7"/>
  <c r="R106" i="7"/>
  <c r="O106" i="7"/>
  <c r="L106" i="7"/>
  <c r="BK105" i="7"/>
  <c r="BH105" i="7"/>
  <c r="BE105" i="7"/>
  <c r="BB105" i="7"/>
  <c r="AY105" i="7"/>
  <c r="AV105" i="7"/>
  <c r="AS105" i="7"/>
  <c r="AP105" i="7"/>
  <c r="AM105" i="7"/>
  <c r="AJ105" i="7"/>
  <c r="AG105" i="7"/>
  <c r="AD105" i="7"/>
  <c r="AA105" i="7"/>
  <c r="X105" i="7"/>
  <c r="U105" i="7"/>
  <c r="R105" i="7"/>
  <c r="O105" i="7"/>
  <c r="L105" i="7"/>
  <c r="BK104" i="7"/>
  <c r="BH104" i="7"/>
  <c r="BE104" i="7"/>
  <c r="BB104" i="7"/>
  <c r="AY104" i="7"/>
  <c r="AV104" i="7"/>
  <c r="AS104" i="7"/>
  <c r="AP104" i="7"/>
  <c r="AM104" i="7"/>
  <c r="AJ104" i="7"/>
  <c r="AG104" i="7"/>
  <c r="AD104" i="7"/>
  <c r="AA104" i="7"/>
  <c r="X104" i="7"/>
  <c r="U104" i="7"/>
  <c r="R104" i="7"/>
  <c r="O104" i="7"/>
  <c r="L104" i="7"/>
  <c r="BK103" i="7"/>
  <c r="BH103" i="7"/>
  <c r="BE103" i="7"/>
  <c r="BB103" i="7"/>
  <c r="AY103" i="7"/>
  <c r="AV103" i="7"/>
  <c r="AS103" i="7"/>
  <c r="AP103" i="7"/>
  <c r="AM103" i="7"/>
  <c r="AJ103" i="7"/>
  <c r="AG103" i="7"/>
  <c r="AD103" i="7"/>
  <c r="AA103" i="7"/>
  <c r="X103" i="7"/>
  <c r="U103" i="7"/>
  <c r="R103" i="7"/>
  <c r="O103" i="7"/>
  <c r="L103" i="7"/>
  <c r="BK102" i="7"/>
  <c r="BH102" i="7"/>
  <c r="BE102" i="7"/>
  <c r="BB102" i="7"/>
  <c r="AY102" i="7"/>
  <c r="AV102" i="7"/>
  <c r="AS102" i="7"/>
  <c r="AP102" i="7"/>
  <c r="AM102" i="7"/>
  <c r="AJ102" i="7"/>
  <c r="AG102" i="7"/>
  <c r="AD102" i="7"/>
  <c r="AA102" i="7"/>
  <c r="X102" i="7"/>
  <c r="U102" i="7"/>
  <c r="R102" i="7"/>
  <c r="O102" i="7"/>
  <c r="L102" i="7"/>
  <c r="BK101" i="7"/>
  <c r="BH101" i="7"/>
  <c r="BE101" i="7"/>
  <c r="BB101" i="7"/>
  <c r="AY101" i="7"/>
  <c r="AV101" i="7"/>
  <c r="AS101" i="7"/>
  <c r="AP101" i="7"/>
  <c r="AM101" i="7"/>
  <c r="AJ101" i="7"/>
  <c r="AG101" i="7"/>
  <c r="AD101" i="7"/>
  <c r="AA101" i="7"/>
  <c r="X101" i="7"/>
  <c r="U101" i="7"/>
  <c r="R101" i="7"/>
  <c r="O101" i="7"/>
  <c r="L101" i="7"/>
  <c r="BK100" i="7"/>
  <c r="BH100" i="7"/>
  <c r="BE100" i="7"/>
  <c r="BB100" i="7"/>
  <c r="AY100" i="7"/>
  <c r="AV100" i="7"/>
  <c r="AS100" i="7"/>
  <c r="AP100" i="7"/>
  <c r="AM100" i="7"/>
  <c r="AJ100" i="7"/>
  <c r="AG100" i="7"/>
  <c r="AD100" i="7"/>
  <c r="AA100" i="7"/>
  <c r="X100" i="7"/>
  <c r="U100" i="7"/>
  <c r="R100" i="7"/>
  <c r="O100" i="7"/>
  <c r="L100" i="7"/>
  <c r="BK99" i="7"/>
  <c r="BH99" i="7"/>
  <c r="BE99" i="7"/>
  <c r="BB99" i="7"/>
  <c r="AY99" i="7"/>
  <c r="AV99" i="7"/>
  <c r="AS99" i="7"/>
  <c r="AP99" i="7"/>
  <c r="AM99" i="7"/>
  <c r="AJ99" i="7"/>
  <c r="AG99" i="7"/>
  <c r="AD99" i="7"/>
  <c r="AA99" i="7"/>
  <c r="X99" i="7"/>
  <c r="U99" i="7"/>
  <c r="R99" i="7"/>
  <c r="O99" i="7"/>
  <c r="L99" i="7"/>
  <c r="BK98" i="7"/>
  <c r="BH98" i="7"/>
  <c r="BE98" i="7"/>
  <c r="BB98" i="7"/>
  <c r="AY98" i="7"/>
  <c r="AV98" i="7"/>
  <c r="AS98" i="7"/>
  <c r="AP98" i="7"/>
  <c r="AM98" i="7"/>
  <c r="AJ98" i="7"/>
  <c r="AG98" i="7"/>
  <c r="AD98" i="7"/>
  <c r="AA98" i="7"/>
  <c r="X98" i="7"/>
  <c r="U98" i="7"/>
  <c r="R98" i="7"/>
  <c r="O98" i="7"/>
  <c r="L98" i="7"/>
  <c r="BK97" i="7"/>
  <c r="BH97" i="7"/>
  <c r="BE97" i="7"/>
  <c r="BB97" i="7"/>
  <c r="AY97" i="7"/>
  <c r="AV97" i="7"/>
  <c r="AS97" i="7"/>
  <c r="AP97" i="7"/>
  <c r="AM97" i="7"/>
  <c r="AJ97" i="7"/>
  <c r="AG97" i="7"/>
  <c r="AD97" i="7"/>
  <c r="AA97" i="7"/>
  <c r="X97" i="7"/>
  <c r="U97" i="7"/>
  <c r="R97" i="7"/>
  <c r="O97" i="7"/>
  <c r="L97" i="7"/>
  <c r="BK96" i="7"/>
  <c r="BH96" i="7"/>
  <c r="BE96" i="7"/>
  <c r="BB96" i="7"/>
  <c r="AY96" i="7"/>
  <c r="AV96" i="7"/>
  <c r="AS96" i="7"/>
  <c r="AP96" i="7"/>
  <c r="AM96" i="7"/>
  <c r="AJ96" i="7"/>
  <c r="AG96" i="7"/>
  <c r="AD96" i="7"/>
  <c r="AA96" i="7"/>
  <c r="X96" i="7"/>
  <c r="U96" i="7"/>
  <c r="R96" i="7"/>
  <c r="O96" i="7"/>
  <c r="L96" i="7"/>
  <c r="BK95" i="7"/>
  <c r="BH95" i="7"/>
  <c r="BE95" i="7"/>
  <c r="BB95" i="7"/>
  <c r="AY95" i="7"/>
  <c r="AV95" i="7"/>
  <c r="AS95" i="7"/>
  <c r="AP95" i="7"/>
  <c r="AM95" i="7"/>
  <c r="AJ95" i="7"/>
  <c r="AG95" i="7"/>
  <c r="AD95" i="7"/>
  <c r="AA95" i="7"/>
  <c r="X95" i="7"/>
  <c r="U95" i="7"/>
  <c r="R95" i="7"/>
  <c r="O95" i="7"/>
  <c r="L95" i="7"/>
  <c r="BK94" i="7"/>
  <c r="BH94" i="7"/>
  <c r="BE94" i="7"/>
  <c r="BB94" i="7"/>
  <c r="AY94" i="7"/>
  <c r="AV94" i="7"/>
  <c r="AS94" i="7"/>
  <c r="AP94" i="7"/>
  <c r="AM94" i="7"/>
  <c r="AJ94" i="7"/>
  <c r="AG94" i="7"/>
  <c r="AD94" i="7"/>
  <c r="AA94" i="7"/>
  <c r="X94" i="7"/>
  <c r="U94" i="7"/>
  <c r="R94" i="7"/>
  <c r="O94" i="7"/>
  <c r="L94" i="7"/>
  <c r="BK93" i="7"/>
  <c r="BH93" i="7"/>
  <c r="BE93" i="7"/>
  <c r="BB93" i="7"/>
  <c r="AY93" i="7"/>
  <c r="AV93" i="7"/>
  <c r="AS93" i="7"/>
  <c r="AP93" i="7"/>
  <c r="AM93" i="7"/>
  <c r="AJ93" i="7"/>
  <c r="AG93" i="7"/>
  <c r="AD93" i="7"/>
  <c r="AA93" i="7"/>
  <c r="X93" i="7"/>
  <c r="U93" i="7"/>
  <c r="R93" i="7"/>
  <c r="O93" i="7"/>
  <c r="L93" i="7"/>
  <c r="BK92" i="7"/>
  <c r="BH92" i="7"/>
  <c r="BE92" i="7"/>
  <c r="BB92" i="7"/>
  <c r="AY92" i="7"/>
  <c r="AV92" i="7"/>
  <c r="AS92" i="7"/>
  <c r="AP92" i="7"/>
  <c r="AM92" i="7"/>
  <c r="AJ92" i="7"/>
  <c r="AG92" i="7"/>
  <c r="AD92" i="7"/>
  <c r="AA92" i="7"/>
  <c r="X92" i="7"/>
  <c r="U92" i="7"/>
  <c r="R92" i="7"/>
  <c r="O92" i="7"/>
  <c r="L92" i="7"/>
  <c r="BK75" i="7"/>
  <c r="BH75" i="7"/>
  <c r="BE75" i="7"/>
  <c r="BB75" i="7"/>
  <c r="AY75" i="7"/>
  <c r="AV75" i="7"/>
  <c r="AS75" i="7"/>
  <c r="AP75" i="7"/>
  <c r="AM75" i="7"/>
  <c r="AJ75" i="7"/>
  <c r="AG75" i="7"/>
  <c r="AD75" i="7"/>
  <c r="AA75" i="7"/>
  <c r="X75" i="7"/>
  <c r="U75" i="7"/>
  <c r="R75" i="7"/>
  <c r="O75" i="7"/>
  <c r="L75" i="7"/>
  <c r="BK74" i="7"/>
  <c r="BH74" i="7"/>
  <c r="BE74" i="7"/>
  <c r="BB74" i="7"/>
  <c r="AY74" i="7"/>
  <c r="AV74" i="7"/>
  <c r="AS74" i="7"/>
  <c r="AP74" i="7"/>
  <c r="AM74" i="7"/>
  <c r="AJ74" i="7"/>
  <c r="AG74" i="7"/>
  <c r="AD74" i="7"/>
  <c r="AA74" i="7"/>
  <c r="X74" i="7"/>
  <c r="U74" i="7"/>
  <c r="R74" i="7"/>
  <c r="O74" i="7"/>
  <c r="L74" i="7"/>
  <c r="BK73" i="7"/>
  <c r="BH73" i="7"/>
  <c r="BE73" i="7"/>
  <c r="BB73" i="7"/>
  <c r="AY73" i="7"/>
  <c r="AV73" i="7"/>
  <c r="AS73" i="7"/>
  <c r="AP73" i="7"/>
  <c r="AM73" i="7"/>
  <c r="AJ73" i="7"/>
  <c r="AG73" i="7"/>
  <c r="AD73" i="7"/>
  <c r="AA73" i="7"/>
  <c r="X73" i="7"/>
  <c r="U73" i="7"/>
  <c r="R73" i="7"/>
  <c r="O73" i="7"/>
  <c r="L73" i="7"/>
  <c r="BK72" i="7"/>
  <c r="BH72" i="7"/>
  <c r="BE72" i="7"/>
  <c r="BB72" i="7"/>
  <c r="AY72" i="7"/>
  <c r="AV72" i="7"/>
  <c r="AS72" i="7"/>
  <c r="AP72" i="7"/>
  <c r="AM72" i="7"/>
  <c r="AJ72" i="7"/>
  <c r="AG72" i="7"/>
  <c r="AD72" i="7"/>
  <c r="AA72" i="7"/>
  <c r="X72" i="7"/>
  <c r="U72" i="7"/>
  <c r="R72" i="7"/>
  <c r="O72" i="7"/>
  <c r="L72" i="7"/>
  <c r="BK71" i="7"/>
  <c r="BH71" i="7"/>
  <c r="BE71" i="7"/>
  <c r="BB71" i="7"/>
  <c r="AY71" i="7"/>
  <c r="AV71" i="7"/>
  <c r="AS71" i="7"/>
  <c r="AP71" i="7"/>
  <c r="AM71" i="7"/>
  <c r="AJ71" i="7"/>
  <c r="AG71" i="7"/>
  <c r="AD71" i="7"/>
  <c r="AA71" i="7"/>
  <c r="X71" i="7"/>
  <c r="U71" i="7"/>
  <c r="R71" i="7"/>
  <c r="O71" i="7"/>
  <c r="L71" i="7"/>
  <c r="BK70" i="7"/>
  <c r="BH70" i="7"/>
  <c r="BE70" i="7"/>
  <c r="BB70" i="7"/>
  <c r="AY70" i="7"/>
  <c r="AV70" i="7"/>
  <c r="AS70" i="7"/>
  <c r="AP70" i="7"/>
  <c r="AM70" i="7"/>
  <c r="AJ70" i="7"/>
  <c r="AG70" i="7"/>
  <c r="AD70" i="7"/>
  <c r="AA70" i="7"/>
  <c r="X70" i="7"/>
  <c r="U70" i="7"/>
  <c r="R70" i="7"/>
  <c r="O70" i="7"/>
  <c r="L70" i="7"/>
  <c r="BK69" i="7"/>
  <c r="BH69" i="7"/>
  <c r="BE69" i="7"/>
  <c r="BB69" i="7"/>
  <c r="AY69" i="7"/>
  <c r="AV69" i="7"/>
  <c r="AS69" i="7"/>
  <c r="AP69" i="7"/>
  <c r="AM69" i="7"/>
  <c r="AJ69" i="7"/>
  <c r="AG69" i="7"/>
  <c r="AD69" i="7"/>
  <c r="AA69" i="7"/>
  <c r="X69" i="7"/>
  <c r="U69" i="7"/>
  <c r="R69" i="7"/>
  <c r="O69" i="7"/>
  <c r="L69" i="7"/>
  <c r="BK68" i="7"/>
  <c r="BH68" i="7"/>
  <c r="BE68" i="7"/>
  <c r="BB68" i="7"/>
  <c r="AY68" i="7"/>
  <c r="AV68" i="7"/>
  <c r="AS68" i="7"/>
  <c r="AP68" i="7"/>
  <c r="AM68" i="7"/>
  <c r="AJ68" i="7"/>
  <c r="AG68" i="7"/>
  <c r="AD68" i="7"/>
  <c r="AA68" i="7"/>
  <c r="X68" i="7"/>
  <c r="U68" i="7"/>
  <c r="R68" i="7"/>
  <c r="O68" i="7"/>
  <c r="L68" i="7"/>
  <c r="BK67" i="7"/>
  <c r="BH67" i="7"/>
  <c r="BE67" i="7"/>
  <c r="BB67" i="7"/>
  <c r="AY67" i="7"/>
  <c r="AV67" i="7"/>
  <c r="AS67" i="7"/>
  <c r="AP67" i="7"/>
  <c r="AM67" i="7"/>
  <c r="AJ67" i="7"/>
  <c r="AG67" i="7"/>
  <c r="AD67" i="7"/>
  <c r="AA67" i="7"/>
  <c r="X67" i="7"/>
  <c r="U67" i="7"/>
  <c r="R67" i="7"/>
  <c r="O67" i="7"/>
  <c r="L67" i="7"/>
  <c r="BK66" i="7"/>
  <c r="BH66" i="7"/>
  <c r="BE66" i="7"/>
  <c r="BB66" i="7"/>
  <c r="AY66" i="7"/>
  <c r="AV66" i="7"/>
  <c r="AS66" i="7"/>
  <c r="AP66" i="7"/>
  <c r="AM66" i="7"/>
  <c r="AJ66" i="7"/>
  <c r="AG66" i="7"/>
  <c r="AD66" i="7"/>
  <c r="AA66" i="7"/>
  <c r="X66" i="7"/>
  <c r="U66" i="7"/>
  <c r="R66" i="7"/>
  <c r="O66" i="7"/>
  <c r="L66" i="7"/>
  <c r="BK65" i="7"/>
  <c r="BH65" i="7"/>
  <c r="BE65" i="7"/>
  <c r="BB65" i="7"/>
  <c r="AY65" i="7"/>
  <c r="AV65" i="7"/>
  <c r="AS65" i="7"/>
  <c r="AP65" i="7"/>
  <c r="AM65" i="7"/>
  <c r="AJ65" i="7"/>
  <c r="AG65" i="7"/>
  <c r="AD65" i="7"/>
  <c r="AA65" i="7"/>
  <c r="X65" i="7"/>
  <c r="U65" i="7"/>
  <c r="R65" i="7"/>
  <c r="O65" i="7"/>
  <c r="L65" i="7"/>
  <c r="BK64" i="7"/>
  <c r="BH64" i="7"/>
  <c r="BE64" i="7"/>
  <c r="BB64" i="7"/>
  <c r="AY64" i="7"/>
  <c r="AV64" i="7"/>
  <c r="AS64" i="7"/>
  <c r="AP64" i="7"/>
  <c r="AM64" i="7"/>
  <c r="AJ64" i="7"/>
  <c r="AG64" i="7"/>
  <c r="AD64" i="7"/>
  <c r="AA64" i="7"/>
  <c r="X64" i="7"/>
  <c r="U64" i="7"/>
  <c r="R64" i="7"/>
  <c r="O64" i="7"/>
  <c r="L64" i="7"/>
  <c r="BK63" i="7"/>
  <c r="BH63" i="7"/>
  <c r="BE63" i="7"/>
  <c r="BB63" i="7"/>
  <c r="AY63" i="7"/>
  <c r="AV63" i="7"/>
  <c r="AS63" i="7"/>
  <c r="AP63" i="7"/>
  <c r="AM63" i="7"/>
  <c r="AJ63" i="7"/>
  <c r="AG63" i="7"/>
  <c r="AD63" i="7"/>
  <c r="AA63" i="7"/>
  <c r="X63" i="7"/>
  <c r="U63" i="7"/>
  <c r="R63" i="7"/>
  <c r="O63" i="7"/>
  <c r="L63" i="7"/>
  <c r="BK62" i="7"/>
  <c r="BH62" i="7"/>
  <c r="BE62" i="7"/>
  <c r="BB62" i="7"/>
  <c r="AY62" i="7"/>
  <c r="AV62" i="7"/>
  <c r="AS62" i="7"/>
  <c r="AP62" i="7"/>
  <c r="AM62" i="7"/>
  <c r="AJ62" i="7"/>
  <c r="AG62" i="7"/>
  <c r="AD62" i="7"/>
  <c r="AA62" i="7"/>
  <c r="X62" i="7"/>
  <c r="U62" i="7"/>
  <c r="R62" i="7"/>
  <c r="O62" i="7"/>
  <c r="L62" i="7"/>
  <c r="BK61" i="7"/>
  <c r="BH61" i="7"/>
  <c r="BE61" i="7"/>
  <c r="BB61" i="7"/>
  <c r="AY61" i="7"/>
  <c r="AV61" i="7"/>
  <c r="AS61" i="7"/>
  <c r="AP61" i="7"/>
  <c r="AM61" i="7"/>
  <c r="AJ61" i="7"/>
  <c r="AG61" i="7"/>
  <c r="AD61" i="7"/>
  <c r="AA61" i="7"/>
  <c r="X61" i="7"/>
  <c r="U61" i="7"/>
  <c r="R61" i="7"/>
  <c r="O61" i="7"/>
  <c r="L61" i="7"/>
  <c r="BK60" i="7"/>
  <c r="BH60" i="7"/>
  <c r="BE60" i="7"/>
  <c r="BB60" i="7"/>
  <c r="AY60" i="7"/>
  <c r="AV60" i="7"/>
  <c r="AS60" i="7"/>
  <c r="AP60" i="7"/>
  <c r="AM60" i="7"/>
  <c r="AJ60" i="7"/>
  <c r="AG60" i="7"/>
  <c r="AD60" i="7"/>
  <c r="AA60" i="7"/>
  <c r="X60" i="7"/>
  <c r="U60" i="7"/>
  <c r="R60" i="7"/>
  <c r="O60" i="7"/>
  <c r="L60" i="7"/>
  <c r="BK59" i="7"/>
  <c r="BH59" i="7"/>
  <c r="BE59" i="7"/>
  <c r="BB59" i="7"/>
  <c r="AY59" i="7"/>
  <c r="AV59" i="7"/>
  <c r="AS59" i="7"/>
  <c r="AP59" i="7"/>
  <c r="AM59" i="7"/>
  <c r="AJ59" i="7"/>
  <c r="AG59" i="7"/>
  <c r="AD59" i="7"/>
  <c r="AA59" i="7"/>
  <c r="X59" i="7"/>
  <c r="U59" i="7"/>
  <c r="R59" i="7"/>
  <c r="O59" i="7"/>
  <c r="L59" i="7"/>
  <c r="BK58" i="7"/>
  <c r="BH58" i="7"/>
  <c r="BE58" i="7"/>
  <c r="BB58" i="7"/>
  <c r="AY58" i="7"/>
  <c r="AV58" i="7"/>
  <c r="AS58" i="7"/>
  <c r="AP58" i="7"/>
  <c r="AM58" i="7"/>
  <c r="AJ58" i="7"/>
  <c r="AG58" i="7"/>
  <c r="AD58" i="7"/>
  <c r="AA58" i="7"/>
  <c r="X58" i="7"/>
  <c r="U58" i="7"/>
  <c r="R58" i="7"/>
  <c r="O58" i="7"/>
  <c r="L58" i="7"/>
  <c r="BK57" i="7"/>
  <c r="BH57" i="7"/>
  <c r="BE57" i="7"/>
  <c r="BB57" i="7"/>
  <c r="AY57" i="7"/>
  <c r="AV57" i="7"/>
  <c r="AS57" i="7"/>
  <c r="AP57" i="7"/>
  <c r="AM57" i="7"/>
  <c r="AJ57" i="7"/>
  <c r="AG57" i="7"/>
  <c r="AD57" i="7"/>
  <c r="AA57" i="7"/>
  <c r="X57" i="7"/>
  <c r="U57" i="7"/>
  <c r="R57" i="7"/>
  <c r="O57" i="7"/>
  <c r="L57" i="7"/>
  <c r="BK56" i="7"/>
  <c r="BH56" i="7"/>
  <c r="BE56" i="7"/>
  <c r="BB56" i="7"/>
  <c r="AY56" i="7"/>
  <c r="AV56" i="7"/>
  <c r="AS56" i="7"/>
  <c r="AP56" i="7"/>
  <c r="AM56" i="7"/>
  <c r="AJ56" i="7"/>
  <c r="AG56" i="7"/>
  <c r="AD56" i="7"/>
  <c r="AA56" i="7"/>
  <c r="X56" i="7"/>
  <c r="U56" i="7"/>
  <c r="R56" i="7"/>
  <c r="O56" i="7"/>
  <c r="L56" i="7"/>
  <c r="BK55" i="7"/>
  <c r="BH55" i="7"/>
  <c r="BE55" i="7"/>
  <c r="BB55" i="7"/>
  <c r="AY55" i="7"/>
  <c r="AV55" i="7"/>
  <c r="AS55" i="7"/>
  <c r="AP55" i="7"/>
  <c r="AM55" i="7"/>
  <c r="AJ55" i="7"/>
  <c r="AG55" i="7"/>
  <c r="AD55" i="7"/>
  <c r="AA55" i="7"/>
  <c r="X55" i="7"/>
  <c r="U55" i="7"/>
  <c r="R55" i="7"/>
  <c r="O55" i="7"/>
  <c r="L55" i="7"/>
  <c r="BK54" i="7"/>
  <c r="BH54" i="7"/>
  <c r="BE54" i="7"/>
  <c r="BB54" i="7"/>
  <c r="AY54" i="7"/>
  <c r="AV54" i="7"/>
  <c r="AS54" i="7"/>
  <c r="AP54" i="7"/>
  <c r="AM54" i="7"/>
  <c r="AJ54" i="7"/>
  <c r="AG54" i="7"/>
  <c r="AD54" i="7"/>
  <c r="AA54" i="7"/>
  <c r="X54" i="7"/>
  <c r="U54" i="7"/>
  <c r="R54" i="7"/>
  <c r="O54" i="7"/>
  <c r="L54" i="7"/>
  <c r="BK53" i="7"/>
  <c r="BH53" i="7"/>
  <c r="BE53" i="7"/>
  <c r="BB53" i="7"/>
  <c r="AY53" i="7"/>
  <c r="AV53" i="7"/>
  <c r="AS53" i="7"/>
  <c r="AP53" i="7"/>
  <c r="AM53" i="7"/>
  <c r="AJ53" i="7"/>
  <c r="AG53" i="7"/>
  <c r="AD53" i="7"/>
  <c r="AA53" i="7"/>
  <c r="X53" i="7"/>
  <c r="U53" i="7"/>
  <c r="R53" i="7"/>
  <c r="O53" i="7"/>
  <c r="L53" i="7"/>
  <c r="BK52" i="7"/>
  <c r="BH52" i="7"/>
  <c r="BE52" i="7"/>
  <c r="BB52" i="7"/>
  <c r="AY52" i="7"/>
  <c r="AV52" i="7"/>
  <c r="AS52" i="7"/>
  <c r="AP52" i="7"/>
  <c r="AM52" i="7"/>
  <c r="AJ52" i="7"/>
  <c r="AG52" i="7"/>
  <c r="AD52" i="7"/>
  <c r="AA52" i="7"/>
  <c r="X52" i="7"/>
  <c r="U52" i="7"/>
  <c r="R52" i="7"/>
  <c r="O52" i="7"/>
  <c r="L52" i="7"/>
  <c r="BK51" i="7"/>
  <c r="BH51" i="7"/>
  <c r="BE51" i="7"/>
  <c r="BB51" i="7"/>
  <c r="AY51" i="7"/>
  <c r="AV51" i="7"/>
  <c r="AS51" i="7"/>
  <c r="AP51" i="7"/>
  <c r="AM51" i="7"/>
  <c r="AJ51" i="7"/>
  <c r="AG51" i="7"/>
  <c r="AD51" i="7"/>
  <c r="AA51" i="7"/>
  <c r="X51" i="7"/>
  <c r="U51" i="7"/>
  <c r="R51" i="7"/>
  <c r="O51" i="7"/>
  <c r="L51" i="7"/>
  <c r="BK50" i="7"/>
  <c r="BH50" i="7"/>
  <c r="BE50" i="7"/>
  <c r="BB50" i="7"/>
  <c r="AY50" i="7"/>
  <c r="AV50" i="7"/>
  <c r="AS50" i="7"/>
  <c r="AP50" i="7"/>
  <c r="AM50" i="7"/>
  <c r="AJ50" i="7"/>
  <c r="AG50" i="7"/>
  <c r="AD50" i="7"/>
  <c r="AA50" i="7"/>
  <c r="X50" i="7"/>
  <c r="U50" i="7"/>
  <c r="R50" i="7"/>
  <c r="O50" i="7"/>
  <c r="L50" i="7"/>
  <c r="BK49" i="7"/>
  <c r="BH49" i="7"/>
  <c r="BE49" i="7"/>
  <c r="BB49" i="7"/>
  <c r="AY49" i="7"/>
  <c r="AV49" i="7"/>
  <c r="AS49" i="7"/>
  <c r="AP49" i="7"/>
  <c r="AM49" i="7"/>
  <c r="AJ49" i="7"/>
  <c r="AG49" i="7"/>
  <c r="AD49" i="7"/>
  <c r="AA49" i="7"/>
  <c r="X49" i="7"/>
  <c r="U49" i="7"/>
  <c r="R49" i="7"/>
  <c r="O49" i="7"/>
  <c r="L49" i="7"/>
  <c r="BK48" i="7"/>
  <c r="BH48" i="7"/>
  <c r="BE48" i="7"/>
  <c r="BB48" i="7"/>
  <c r="AY48" i="7"/>
  <c r="AV48" i="7"/>
  <c r="AS48" i="7"/>
  <c r="AP48" i="7"/>
  <c r="AD48" i="7"/>
  <c r="X48" i="7"/>
  <c r="U48" i="7"/>
  <c r="R48" i="7"/>
  <c r="O48" i="7"/>
  <c r="L48" i="7"/>
  <c r="BK47" i="7"/>
  <c r="BH47" i="7"/>
  <c r="BE47" i="7"/>
  <c r="BB47" i="7"/>
  <c r="AY47" i="7"/>
  <c r="AV47" i="7"/>
  <c r="AS47" i="7"/>
  <c r="AP47" i="7"/>
  <c r="AD47" i="7"/>
  <c r="X47" i="7"/>
  <c r="U47" i="7"/>
  <c r="R47" i="7"/>
  <c r="O47" i="7"/>
  <c r="L47" i="7"/>
  <c r="BK46" i="7"/>
  <c r="BH46" i="7"/>
  <c r="BE46" i="7"/>
  <c r="BB46" i="7"/>
  <c r="AY46" i="7"/>
  <c r="AV46" i="7"/>
  <c r="AS46" i="7"/>
  <c r="AP46" i="7"/>
  <c r="AD46" i="7"/>
  <c r="X46" i="7"/>
  <c r="U46" i="7"/>
  <c r="R46" i="7"/>
  <c r="O46" i="7"/>
  <c r="L46" i="7"/>
  <c r="BK43" i="7"/>
  <c r="BH43" i="7"/>
  <c r="BE43" i="7"/>
  <c r="BB43" i="7"/>
  <c r="AY43" i="7"/>
  <c r="AV43" i="7"/>
  <c r="AP43" i="7"/>
  <c r="AD43" i="7"/>
  <c r="X43" i="7"/>
  <c r="U43" i="7"/>
  <c r="R43" i="7"/>
  <c r="L43" i="7"/>
  <c r="BK42" i="7"/>
  <c r="BH42" i="7"/>
  <c r="BE42" i="7"/>
  <c r="BB42" i="7"/>
  <c r="AY42" i="7"/>
  <c r="AV42" i="7"/>
  <c r="AS42" i="7"/>
  <c r="AP42" i="7"/>
  <c r="AM42" i="7"/>
  <c r="AJ42" i="7"/>
  <c r="AG42" i="7"/>
  <c r="AD42" i="7"/>
  <c r="AA42" i="7"/>
  <c r="X42" i="7"/>
  <c r="U42" i="7"/>
  <c r="R42" i="7"/>
  <c r="O42" i="7"/>
  <c r="L42" i="7"/>
  <c r="BK40" i="7"/>
  <c r="BH40" i="7"/>
  <c r="BE40" i="7"/>
  <c r="BB40" i="7"/>
  <c r="AY40" i="7"/>
  <c r="AV40" i="7"/>
  <c r="AS40" i="7"/>
  <c r="AP40" i="7"/>
  <c r="AM40" i="7"/>
  <c r="AJ40" i="7"/>
  <c r="AG40" i="7"/>
  <c r="AD40" i="7"/>
  <c r="AA40" i="7"/>
  <c r="X40" i="7"/>
  <c r="U40" i="7"/>
  <c r="R40" i="7"/>
  <c r="O40" i="7"/>
  <c r="L40" i="7"/>
  <c r="BK39" i="7"/>
  <c r="BH39" i="7"/>
  <c r="BE39" i="7"/>
  <c r="BB39" i="7"/>
  <c r="AY39" i="7"/>
  <c r="AV39" i="7"/>
  <c r="AS39" i="7"/>
  <c r="AP39" i="7"/>
  <c r="AM39" i="7"/>
  <c r="AJ39" i="7"/>
  <c r="AG39" i="7"/>
  <c r="AD39" i="7"/>
  <c r="AA39" i="7"/>
  <c r="X39" i="7"/>
  <c r="U39" i="7"/>
  <c r="R39" i="7"/>
  <c r="O39" i="7"/>
  <c r="L39" i="7"/>
  <c r="BK38" i="7"/>
  <c r="BH38" i="7"/>
  <c r="BE38" i="7"/>
  <c r="BB38" i="7"/>
  <c r="AY38" i="7"/>
  <c r="AV38" i="7"/>
  <c r="AS38" i="7"/>
  <c r="AP38" i="7"/>
  <c r="AM38" i="7"/>
  <c r="AJ38" i="7"/>
  <c r="AG38" i="7"/>
  <c r="AD38" i="7"/>
  <c r="AA38" i="7"/>
  <c r="X38" i="7"/>
  <c r="U38" i="7"/>
  <c r="R38" i="7"/>
  <c r="O38" i="7"/>
  <c r="L38" i="7"/>
  <c r="BK37" i="7"/>
  <c r="BH37" i="7"/>
  <c r="BE37" i="7"/>
  <c r="BB37" i="7"/>
  <c r="AY37" i="7"/>
  <c r="AV37" i="7"/>
  <c r="AS37" i="7"/>
  <c r="AP37" i="7"/>
  <c r="AM37" i="7"/>
  <c r="AJ37" i="7"/>
  <c r="AG37" i="7"/>
  <c r="AD37" i="7"/>
  <c r="AA37" i="7"/>
  <c r="X37" i="7"/>
  <c r="U37" i="7"/>
  <c r="R37" i="7"/>
  <c r="O37" i="7"/>
  <c r="L37" i="7"/>
  <c r="BJ30" i="7"/>
  <c r="BG30" i="7"/>
  <c r="BD30" i="7"/>
  <c r="BA30" i="7"/>
  <c r="AX30" i="7"/>
  <c r="AU30" i="7"/>
  <c r="AR30" i="7"/>
  <c r="AL30" i="7"/>
  <c r="AI30" i="7"/>
  <c r="AF30" i="7"/>
  <c r="AC30" i="7"/>
  <c r="Z30" i="7"/>
  <c r="W30" i="7"/>
  <c r="T30" i="7"/>
  <c r="Q30" i="7"/>
  <c r="N30" i="7"/>
  <c r="K30" i="7"/>
  <c r="BJ19" i="7"/>
  <c r="BG19" i="7"/>
  <c r="BD19" i="7"/>
  <c r="BA19" i="7"/>
  <c r="AX19" i="7"/>
  <c r="AU19" i="7"/>
  <c r="AR19" i="7"/>
  <c r="AO19" i="7"/>
  <c r="AL19" i="7"/>
  <c r="AI19" i="7"/>
  <c r="AF19" i="7"/>
  <c r="AC19" i="7"/>
  <c r="Z19" i="7"/>
  <c r="W19" i="7"/>
  <c r="T19" i="7"/>
  <c r="Q19" i="7"/>
  <c r="N19" i="7"/>
  <c r="BI3" i="7"/>
  <c r="AQ3" i="7"/>
  <c r="Y3" i="7"/>
  <c r="C3" i="7"/>
  <c r="CU127" i="6" l="1"/>
  <c r="CR127" i="6"/>
  <c r="CO127" i="6"/>
  <c r="CL127" i="6"/>
  <c r="CI127" i="6"/>
  <c r="CF127" i="6"/>
  <c r="CC127" i="6"/>
  <c r="BZ127" i="6"/>
  <c r="BW127" i="6"/>
  <c r="BT127" i="6"/>
  <c r="BQ127" i="6"/>
  <c r="BN127" i="6"/>
  <c r="BK127" i="6"/>
  <c r="BH127" i="6"/>
  <c r="BE127" i="6"/>
  <c r="BB127" i="6"/>
  <c r="AY127" i="6"/>
  <c r="AV127" i="6"/>
  <c r="AS127" i="6"/>
  <c r="AP127" i="6"/>
  <c r="AM127" i="6"/>
  <c r="AJ127" i="6"/>
  <c r="AG127" i="6"/>
  <c r="AD127" i="6"/>
  <c r="AA127" i="6"/>
  <c r="X127" i="6"/>
  <c r="U127" i="6"/>
  <c r="R127" i="6"/>
  <c r="O127" i="6"/>
  <c r="L127" i="6"/>
  <c r="CU126" i="6"/>
  <c r="CR126" i="6"/>
  <c r="CO126" i="6"/>
  <c r="CL126" i="6"/>
  <c r="CI126" i="6"/>
  <c r="CF126" i="6"/>
  <c r="CC126" i="6"/>
  <c r="BZ126" i="6"/>
  <c r="BW126" i="6"/>
  <c r="BT126" i="6"/>
  <c r="BQ126" i="6"/>
  <c r="BN126" i="6"/>
  <c r="BK126" i="6"/>
  <c r="BH126" i="6"/>
  <c r="BE126" i="6"/>
  <c r="BB126" i="6"/>
  <c r="AY126" i="6"/>
  <c r="AV126" i="6"/>
  <c r="AS126" i="6"/>
  <c r="AP126" i="6"/>
  <c r="AM126" i="6"/>
  <c r="AJ126" i="6"/>
  <c r="AG126" i="6"/>
  <c r="AD126" i="6"/>
  <c r="AA126" i="6"/>
  <c r="X126" i="6"/>
  <c r="U126" i="6"/>
  <c r="R126" i="6"/>
  <c r="O126" i="6"/>
  <c r="L126" i="6"/>
  <c r="CU125" i="6"/>
  <c r="CR125" i="6"/>
  <c r="CO125" i="6"/>
  <c r="CL125" i="6"/>
  <c r="CI125" i="6"/>
  <c r="CF125" i="6"/>
  <c r="CC125" i="6"/>
  <c r="BZ125" i="6"/>
  <c r="BW125" i="6"/>
  <c r="BT125" i="6"/>
  <c r="BQ125" i="6"/>
  <c r="BN125" i="6"/>
  <c r="BK125" i="6"/>
  <c r="BH125" i="6"/>
  <c r="BE125" i="6"/>
  <c r="BB125" i="6"/>
  <c r="AY125" i="6"/>
  <c r="AV125" i="6"/>
  <c r="AS125" i="6"/>
  <c r="AP125" i="6"/>
  <c r="AM125" i="6"/>
  <c r="AJ125" i="6"/>
  <c r="AG125" i="6"/>
  <c r="AD125" i="6"/>
  <c r="AA125" i="6"/>
  <c r="X125" i="6"/>
  <c r="U125" i="6"/>
  <c r="R125" i="6"/>
  <c r="O125" i="6"/>
  <c r="L125" i="6"/>
  <c r="CU124" i="6"/>
  <c r="CR124" i="6"/>
  <c r="CO124" i="6"/>
  <c r="CL124" i="6"/>
  <c r="CI124" i="6"/>
  <c r="CF124" i="6"/>
  <c r="CC124" i="6"/>
  <c r="BZ124" i="6"/>
  <c r="BW124" i="6"/>
  <c r="BT124" i="6"/>
  <c r="BQ124" i="6"/>
  <c r="BN124" i="6"/>
  <c r="BK124" i="6"/>
  <c r="BH124" i="6"/>
  <c r="BE124" i="6"/>
  <c r="BB124" i="6"/>
  <c r="AY124" i="6"/>
  <c r="AV124" i="6"/>
  <c r="AS124" i="6"/>
  <c r="AP124" i="6"/>
  <c r="AM124" i="6"/>
  <c r="AJ124" i="6"/>
  <c r="AG124" i="6"/>
  <c r="AD124" i="6"/>
  <c r="AA124" i="6"/>
  <c r="X124" i="6"/>
  <c r="U124" i="6"/>
  <c r="R124" i="6"/>
  <c r="O124" i="6"/>
  <c r="L124" i="6"/>
  <c r="CU123" i="6"/>
  <c r="CR123" i="6"/>
  <c r="CO123" i="6"/>
  <c r="CL123" i="6"/>
  <c r="CI123" i="6"/>
  <c r="CF123" i="6"/>
  <c r="CC123" i="6"/>
  <c r="BZ123" i="6"/>
  <c r="BW123" i="6"/>
  <c r="BT123" i="6"/>
  <c r="BQ123" i="6"/>
  <c r="BN123" i="6"/>
  <c r="BK123" i="6"/>
  <c r="BH123" i="6"/>
  <c r="BE123" i="6"/>
  <c r="BB123" i="6"/>
  <c r="AY123" i="6"/>
  <c r="AV123" i="6"/>
  <c r="AS123" i="6"/>
  <c r="AP123" i="6"/>
  <c r="AM123" i="6"/>
  <c r="AJ123" i="6"/>
  <c r="AG123" i="6"/>
  <c r="AD123" i="6"/>
  <c r="AA123" i="6"/>
  <c r="X123" i="6"/>
  <c r="U123" i="6"/>
  <c r="R123" i="6"/>
  <c r="O123" i="6"/>
  <c r="L123" i="6"/>
  <c r="CU118" i="6"/>
  <c r="CR118" i="6"/>
  <c r="CO118" i="6"/>
  <c r="CL118" i="6"/>
  <c r="CI118" i="6"/>
  <c r="CF118" i="6"/>
  <c r="CC118" i="6"/>
  <c r="BZ118" i="6"/>
  <c r="BW118" i="6"/>
  <c r="BT118" i="6"/>
  <c r="BQ118" i="6"/>
  <c r="BN118" i="6"/>
  <c r="BK118" i="6"/>
  <c r="BH118" i="6"/>
  <c r="BE118" i="6"/>
  <c r="BB118" i="6"/>
  <c r="AY118" i="6"/>
  <c r="AV118" i="6"/>
  <c r="AS118" i="6"/>
  <c r="AP118" i="6"/>
  <c r="AM118" i="6"/>
  <c r="AJ118" i="6"/>
  <c r="AG118" i="6"/>
  <c r="AD118" i="6"/>
  <c r="AA118" i="6"/>
  <c r="X118" i="6"/>
  <c r="U118" i="6"/>
  <c r="R118" i="6"/>
  <c r="O118" i="6"/>
  <c r="L118" i="6"/>
  <c r="CU117" i="6"/>
  <c r="CR117" i="6"/>
  <c r="CO117" i="6"/>
  <c r="CL117" i="6"/>
  <c r="CI117" i="6"/>
  <c r="CF117" i="6"/>
  <c r="CC117" i="6"/>
  <c r="BZ117" i="6"/>
  <c r="BW117" i="6"/>
  <c r="BT117" i="6"/>
  <c r="BQ117" i="6"/>
  <c r="BN117" i="6"/>
  <c r="BK117" i="6"/>
  <c r="BH117" i="6"/>
  <c r="BE117" i="6"/>
  <c r="BB117" i="6"/>
  <c r="AY117" i="6"/>
  <c r="AV117" i="6"/>
  <c r="AS117" i="6"/>
  <c r="AP117" i="6"/>
  <c r="AM117" i="6"/>
  <c r="AJ117" i="6"/>
  <c r="AG117" i="6"/>
  <c r="AD117" i="6"/>
  <c r="AA117" i="6"/>
  <c r="X117" i="6"/>
  <c r="U117" i="6"/>
  <c r="R117" i="6"/>
  <c r="O117" i="6"/>
  <c r="L117" i="6"/>
  <c r="CU116" i="6"/>
  <c r="CR116" i="6"/>
  <c r="CO116" i="6"/>
  <c r="CL116" i="6"/>
  <c r="CI116" i="6"/>
  <c r="CF116" i="6"/>
  <c r="CC116" i="6"/>
  <c r="BZ116" i="6"/>
  <c r="BW116" i="6"/>
  <c r="BT116" i="6"/>
  <c r="BQ116" i="6"/>
  <c r="BN116" i="6"/>
  <c r="BK116" i="6"/>
  <c r="BH116" i="6"/>
  <c r="BE116" i="6"/>
  <c r="BB116" i="6"/>
  <c r="AY116" i="6"/>
  <c r="AV116" i="6"/>
  <c r="AS116" i="6"/>
  <c r="AP116" i="6"/>
  <c r="AM116" i="6"/>
  <c r="AJ116" i="6"/>
  <c r="AG116" i="6"/>
  <c r="AD116" i="6"/>
  <c r="AA116" i="6"/>
  <c r="X116" i="6"/>
  <c r="U116" i="6"/>
  <c r="R116" i="6"/>
  <c r="O116" i="6"/>
  <c r="L116" i="6"/>
  <c r="CU115" i="6"/>
  <c r="CR115" i="6"/>
  <c r="CO115" i="6"/>
  <c r="CL115" i="6"/>
  <c r="CI115" i="6"/>
  <c r="CF115" i="6"/>
  <c r="CC115" i="6"/>
  <c r="BZ115" i="6"/>
  <c r="BW115" i="6"/>
  <c r="BT115" i="6"/>
  <c r="BQ115" i="6"/>
  <c r="BN115" i="6"/>
  <c r="BK115" i="6"/>
  <c r="BH115" i="6"/>
  <c r="BE115" i="6"/>
  <c r="BB115" i="6"/>
  <c r="AY115" i="6"/>
  <c r="AV115" i="6"/>
  <c r="AS115" i="6"/>
  <c r="AP115" i="6"/>
  <c r="AM115" i="6"/>
  <c r="AJ115" i="6"/>
  <c r="AG115" i="6"/>
  <c r="AD115" i="6"/>
  <c r="AA115" i="6"/>
  <c r="X115" i="6"/>
  <c r="U115" i="6"/>
  <c r="R115" i="6"/>
  <c r="O115" i="6"/>
  <c r="L115" i="6"/>
  <c r="CU114" i="6"/>
  <c r="CR114" i="6"/>
  <c r="CO114" i="6"/>
  <c r="CL114" i="6"/>
  <c r="CI114" i="6"/>
  <c r="CF114" i="6"/>
  <c r="CC114" i="6"/>
  <c r="BZ114" i="6"/>
  <c r="BW114" i="6"/>
  <c r="BT114" i="6"/>
  <c r="BQ114" i="6"/>
  <c r="BN114" i="6"/>
  <c r="BK114" i="6"/>
  <c r="BH114" i="6"/>
  <c r="BE114" i="6"/>
  <c r="BB114" i="6"/>
  <c r="AY114" i="6"/>
  <c r="AV114" i="6"/>
  <c r="AS114" i="6"/>
  <c r="AP114" i="6"/>
  <c r="AM114" i="6"/>
  <c r="AJ114" i="6"/>
  <c r="AG114" i="6"/>
  <c r="AD114" i="6"/>
  <c r="AA114" i="6"/>
  <c r="X114" i="6"/>
  <c r="U114" i="6"/>
  <c r="R114" i="6"/>
  <c r="O114" i="6"/>
  <c r="L114" i="6"/>
  <c r="CU113" i="6"/>
  <c r="CR113" i="6"/>
  <c r="CO113" i="6"/>
  <c r="CL113" i="6"/>
  <c r="CI113" i="6"/>
  <c r="CF113" i="6"/>
  <c r="CC113" i="6"/>
  <c r="BZ113" i="6"/>
  <c r="BW113" i="6"/>
  <c r="BT113" i="6"/>
  <c r="BQ113" i="6"/>
  <c r="BN113" i="6"/>
  <c r="BK113" i="6"/>
  <c r="BH113" i="6"/>
  <c r="BE113" i="6"/>
  <c r="BB113" i="6"/>
  <c r="AY113" i="6"/>
  <c r="AV113" i="6"/>
  <c r="AS113" i="6"/>
  <c r="AP113" i="6"/>
  <c r="AM113" i="6"/>
  <c r="AJ113" i="6"/>
  <c r="AG113" i="6"/>
  <c r="AD113" i="6"/>
  <c r="AA113" i="6"/>
  <c r="X113" i="6"/>
  <c r="U113" i="6"/>
  <c r="R113" i="6"/>
  <c r="O113" i="6"/>
  <c r="L113" i="6"/>
  <c r="CU112" i="6"/>
  <c r="CR112" i="6"/>
  <c r="CO112" i="6"/>
  <c r="CL112" i="6"/>
  <c r="CI112" i="6"/>
  <c r="CF112" i="6"/>
  <c r="CC112" i="6"/>
  <c r="BZ112" i="6"/>
  <c r="BW112" i="6"/>
  <c r="BT112" i="6"/>
  <c r="BQ112" i="6"/>
  <c r="BN112" i="6"/>
  <c r="BK112" i="6"/>
  <c r="BH112" i="6"/>
  <c r="BE112" i="6"/>
  <c r="BB112" i="6"/>
  <c r="AY112" i="6"/>
  <c r="AV112" i="6"/>
  <c r="AS112" i="6"/>
  <c r="AP112" i="6"/>
  <c r="AM112" i="6"/>
  <c r="AJ112" i="6"/>
  <c r="AG112" i="6"/>
  <c r="AD112" i="6"/>
  <c r="AA112" i="6"/>
  <c r="X112" i="6"/>
  <c r="U112" i="6"/>
  <c r="R112" i="6"/>
  <c r="O112" i="6"/>
  <c r="L112" i="6"/>
  <c r="CU110" i="6"/>
  <c r="CR110" i="6"/>
  <c r="CO110" i="6"/>
  <c r="CL110" i="6"/>
  <c r="CI110" i="6"/>
  <c r="CF110" i="6"/>
  <c r="CC110" i="6"/>
  <c r="BZ110" i="6"/>
  <c r="BW110" i="6"/>
  <c r="BT110" i="6"/>
  <c r="BQ110" i="6"/>
  <c r="BN110" i="6"/>
  <c r="BK110" i="6"/>
  <c r="BH110" i="6"/>
  <c r="BE110" i="6"/>
  <c r="BB110" i="6"/>
  <c r="AY110" i="6"/>
  <c r="AV110" i="6"/>
  <c r="AS110" i="6"/>
  <c r="AP110" i="6"/>
  <c r="AM110" i="6"/>
  <c r="AJ110" i="6"/>
  <c r="AG110" i="6"/>
  <c r="AD110" i="6"/>
  <c r="AA110" i="6"/>
  <c r="X110" i="6"/>
  <c r="U110" i="6"/>
  <c r="R110" i="6"/>
  <c r="O110" i="6"/>
  <c r="L110" i="6"/>
  <c r="CU109" i="6"/>
  <c r="CR109" i="6"/>
  <c r="CO109" i="6"/>
  <c r="CL109" i="6"/>
  <c r="CI109" i="6"/>
  <c r="CF109" i="6"/>
  <c r="CC109" i="6"/>
  <c r="BZ109" i="6"/>
  <c r="BW109" i="6"/>
  <c r="BT109" i="6"/>
  <c r="BQ109" i="6"/>
  <c r="BN109" i="6"/>
  <c r="BK109" i="6"/>
  <c r="BH109" i="6"/>
  <c r="BE109" i="6"/>
  <c r="BB109" i="6"/>
  <c r="AY109" i="6"/>
  <c r="AV109" i="6"/>
  <c r="AS109" i="6"/>
  <c r="AP109" i="6"/>
  <c r="AM109" i="6"/>
  <c r="AJ109" i="6"/>
  <c r="AG109" i="6"/>
  <c r="AD109" i="6"/>
  <c r="AA109" i="6"/>
  <c r="X109" i="6"/>
  <c r="U109" i="6"/>
  <c r="R109" i="6"/>
  <c r="O109" i="6"/>
  <c r="L109" i="6"/>
  <c r="CU108" i="6"/>
  <c r="CR108" i="6"/>
  <c r="CO108" i="6"/>
  <c r="CL108" i="6"/>
  <c r="CI108" i="6"/>
  <c r="CF108" i="6"/>
  <c r="CC108" i="6"/>
  <c r="BZ108" i="6"/>
  <c r="BW108" i="6"/>
  <c r="BT108" i="6"/>
  <c r="BQ108" i="6"/>
  <c r="BN108" i="6"/>
  <c r="BK108" i="6"/>
  <c r="BH108" i="6"/>
  <c r="BE108" i="6"/>
  <c r="BB108" i="6"/>
  <c r="AY108" i="6"/>
  <c r="AV108" i="6"/>
  <c r="AS108" i="6"/>
  <c r="AP108" i="6"/>
  <c r="AM108" i="6"/>
  <c r="AJ108" i="6"/>
  <c r="AG108" i="6"/>
  <c r="AD108" i="6"/>
  <c r="AA108" i="6"/>
  <c r="X108" i="6"/>
  <c r="U108" i="6"/>
  <c r="R108" i="6"/>
  <c r="O108" i="6"/>
  <c r="L108" i="6"/>
  <c r="CU106" i="6"/>
  <c r="CR106" i="6"/>
  <c r="CO106" i="6"/>
  <c r="CL106" i="6"/>
  <c r="CI106" i="6"/>
  <c r="CF106" i="6"/>
  <c r="CC106" i="6"/>
  <c r="BZ106" i="6"/>
  <c r="BW106" i="6"/>
  <c r="BT106" i="6"/>
  <c r="BQ106" i="6"/>
  <c r="BN106" i="6"/>
  <c r="BK106" i="6"/>
  <c r="BH106" i="6"/>
  <c r="BE106" i="6"/>
  <c r="BB106" i="6"/>
  <c r="AY106" i="6"/>
  <c r="AV106" i="6"/>
  <c r="AS106" i="6"/>
  <c r="AP106" i="6"/>
  <c r="AM106" i="6"/>
  <c r="AJ106" i="6"/>
  <c r="AG106" i="6"/>
  <c r="AD106" i="6"/>
  <c r="AA106" i="6"/>
  <c r="X106" i="6"/>
  <c r="U106" i="6"/>
  <c r="R106" i="6"/>
  <c r="O106" i="6"/>
  <c r="L106" i="6"/>
  <c r="CU105" i="6"/>
  <c r="CR105" i="6"/>
  <c r="CO105" i="6"/>
  <c r="CL105" i="6"/>
  <c r="CI105" i="6"/>
  <c r="CF105" i="6"/>
  <c r="CC105" i="6"/>
  <c r="BZ105" i="6"/>
  <c r="BW105" i="6"/>
  <c r="BT105" i="6"/>
  <c r="BQ105" i="6"/>
  <c r="BN105" i="6"/>
  <c r="BK105" i="6"/>
  <c r="BH105" i="6"/>
  <c r="BE105" i="6"/>
  <c r="BB105" i="6"/>
  <c r="AY105" i="6"/>
  <c r="AV105" i="6"/>
  <c r="AS105" i="6"/>
  <c r="AP105" i="6"/>
  <c r="AM105" i="6"/>
  <c r="AJ105" i="6"/>
  <c r="AG105" i="6"/>
  <c r="AD105" i="6"/>
  <c r="AA105" i="6"/>
  <c r="X105" i="6"/>
  <c r="U105" i="6"/>
  <c r="R105" i="6"/>
  <c r="O105" i="6"/>
  <c r="L105" i="6"/>
  <c r="CU104" i="6"/>
  <c r="CR104" i="6"/>
  <c r="CO104" i="6"/>
  <c r="CL104" i="6"/>
  <c r="CI104" i="6"/>
  <c r="CF104" i="6"/>
  <c r="CC104" i="6"/>
  <c r="BZ104" i="6"/>
  <c r="BW104" i="6"/>
  <c r="BT104" i="6"/>
  <c r="BQ104" i="6"/>
  <c r="BN104" i="6"/>
  <c r="BK104" i="6"/>
  <c r="BH104" i="6"/>
  <c r="BE104" i="6"/>
  <c r="BB104" i="6"/>
  <c r="AY104" i="6"/>
  <c r="AV104" i="6"/>
  <c r="AS104" i="6"/>
  <c r="AP104" i="6"/>
  <c r="AM104" i="6"/>
  <c r="AJ104" i="6"/>
  <c r="AG104" i="6"/>
  <c r="AD104" i="6"/>
  <c r="AA104" i="6"/>
  <c r="X104" i="6"/>
  <c r="U104" i="6"/>
  <c r="R104" i="6"/>
  <c r="O104" i="6"/>
  <c r="L104" i="6"/>
  <c r="CU103" i="6"/>
  <c r="CR103" i="6"/>
  <c r="CO103" i="6"/>
  <c r="CL103" i="6"/>
  <c r="CI103" i="6"/>
  <c r="CF103" i="6"/>
  <c r="CC103" i="6"/>
  <c r="BZ103" i="6"/>
  <c r="BW103" i="6"/>
  <c r="BT103" i="6"/>
  <c r="BQ103" i="6"/>
  <c r="BN103" i="6"/>
  <c r="BK103" i="6"/>
  <c r="BH103" i="6"/>
  <c r="BE103" i="6"/>
  <c r="BB103" i="6"/>
  <c r="AY103" i="6"/>
  <c r="AV103" i="6"/>
  <c r="AS103" i="6"/>
  <c r="AP103" i="6"/>
  <c r="AM103" i="6"/>
  <c r="AJ103" i="6"/>
  <c r="AG103" i="6"/>
  <c r="AD103" i="6"/>
  <c r="AA103" i="6"/>
  <c r="X103" i="6"/>
  <c r="U103" i="6"/>
  <c r="R103" i="6"/>
  <c r="O103" i="6"/>
  <c r="L103" i="6"/>
  <c r="CU102" i="6"/>
  <c r="CR102" i="6"/>
  <c r="CO102" i="6"/>
  <c r="CL102" i="6"/>
  <c r="CI102" i="6"/>
  <c r="CF102" i="6"/>
  <c r="CC102" i="6"/>
  <c r="BZ102" i="6"/>
  <c r="BW102" i="6"/>
  <c r="BT102" i="6"/>
  <c r="BQ102" i="6"/>
  <c r="BN102" i="6"/>
  <c r="BK102" i="6"/>
  <c r="BH102" i="6"/>
  <c r="BE102" i="6"/>
  <c r="BB102" i="6"/>
  <c r="AY102" i="6"/>
  <c r="AV102" i="6"/>
  <c r="AS102" i="6"/>
  <c r="AP102" i="6"/>
  <c r="AM102" i="6"/>
  <c r="AJ102" i="6"/>
  <c r="AG102" i="6"/>
  <c r="AD102" i="6"/>
  <c r="AA102" i="6"/>
  <c r="X102" i="6"/>
  <c r="U102" i="6"/>
  <c r="R102" i="6"/>
  <c r="O102" i="6"/>
  <c r="L102" i="6"/>
  <c r="CU101" i="6"/>
  <c r="CR101" i="6"/>
  <c r="CO101" i="6"/>
  <c r="CL101" i="6"/>
  <c r="CI101" i="6"/>
  <c r="CF101" i="6"/>
  <c r="CC101" i="6"/>
  <c r="BZ101" i="6"/>
  <c r="BW101" i="6"/>
  <c r="BT101" i="6"/>
  <c r="BQ101" i="6"/>
  <c r="BN101" i="6"/>
  <c r="BK101" i="6"/>
  <c r="BH101" i="6"/>
  <c r="BE101" i="6"/>
  <c r="BB101" i="6"/>
  <c r="AY101" i="6"/>
  <c r="AV101" i="6"/>
  <c r="AS101" i="6"/>
  <c r="AP101" i="6"/>
  <c r="AM101" i="6"/>
  <c r="AJ101" i="6"/>
  <c r="AG101" i="6"/>
  <c r="AD101" i="6"/>
  <c r="AA101" i="6"/>
  <c r="X101" i="6"/>
  <c r="U101" i="6"/>
  <c r="R101" i="6"/>
  <c r="O101" i="6"/>
  <c r="L101" i="6"/>
  <c r="CU100" i="6"/>
  <c r="CR100" i="6"/>
  <c r="CO100" i="6"/>
  <c r="CL100" i="6"/>
  <c r="CI100" i="6"/>
  <c r="CF100" i="6"/>
  <c r="CC100" i="6"/>
  <c r="BZ100" i="6"/>
  <c r="BW100" i="6"/>
  <c r="BT100" i="6"/>
  <c r="BQ100" i="6"/>
  <c r="BN100" i="6"/>
  <c r="BK100" i="6"/>
  <c r="BH100" i="6"/>
  <c r="BE100" i="6"/>
  <c r="BB100" i="6"/>
  <c r="AY100" i="6"/>
  <c r="AV100" i="6"/>
  <c r="AS100" i="6"/>
  <c r="AP100" i="6"/>
  <c r="AM100" i="6"/>
  <c r="AJ100" i="6"/>
  <c r="AG100" i="6"/>
  <c r="AD100" i="6"/>
  <c r="AA100" i="6"/>
  <c r="X100" i="6"/>
  <c r="U100" i="6"/>
  <c r="R100" i="6"/>
  <c r="O100" i="6"/>
  <c r="L100" i="6"/>
  <c r="CU99" i="6"/>
  <c r="CR99" i="6"/>
  <c r="CO99" i="6"/>
  <c r="CL99" i="6"/>
  <c r="CI99" i="6"/>
  <c r="CF99" i="6"/>
  <c r="CC99" i="6"/>
  <c r="BZ99" i="6"/>
  <c r="BW99" i="6"/>
  <c r="BT99" i="6"/>
  <c r="BQ99" i="6"/>
  <c r="BN99" i="6"/>
  <c r="BK99" i="6"/>
  <c r="BH99" i="6"/>
  <c r="BE99" i="6"/>
  <c r="BB99" i="6"/>
  <c r="AY99" i="6"/>
  <c r="AV99" i="6"/>
  <c r="AS99" i="6"/>
  <c r="AP99" i="6"/>
  <c r="AM99" i="6"/>
  <c r="AJ99" i="6"/>
  <c r="AG99" i="6"/>
  <c r="AD99" i="6"/>
  <c r="AA99" i="6"/>
  <c r="X99" i="6"/>
  <c r="U99" i="6"/>
  <c r="R99" i="6"/>
  <c r="O99" i="6"/>
  <c r="L99" i="6"/>
  <c r="CU98" i="6"/>
  <c r="CR98" i="6"/>
  <c r="CO98" i="6"/>
  <c r="CL98" i="6"/>
  <c r="CI98" i="6"/>
  <c r="CF98" i="6"/>
  <c r="CC98" i="6"/>
  <c r="BZ98" i="6"/>
  <c r="BW98" i="6"/>
  <c r="BT98" i="6"/>
  <c r="BQ98" i="6"/>
  <c r="BN98" i="6"/>
  <c r="BK98" i="6"/>
  <c r="BH98" i="6"/>
  <c r="BE98" i="6"/>
  <c r="BB98" i="6"/>
  <c r="AY98" i="6"/>
  <c r="AV98" i="6"/>
  <c r="AS98" i="6"/>
  <c r="AP98" i="6"/>
  <c r="AM98" i="6"/>
  <c r="AJ98" i="6"/>
  <c r="AG98" i="6"/>
  <c r="AD98" i="6"/>
  <c r="AA98" i="6"/>
  <c r="X98" i="6"/>
  <c r="U98" i="6"/>
  <c r="R98" i="6"/>
  <c r="O98" i="6"/>
  <c r="L98" i="6"/>
  <c r="CU97" i="6"/>
  <c r="CR97" i="6"/>
  <c r="CO97" i="6"/>
  <c r="CL97" i="6"/>
  <c r="CI97" i="6"/>
  <c r="CF97" i="6"/>
  <c r="CC97" i="6"/>
  <c r="BZ97" i="6"/>
  <c r="BW97" i="6"/>
  <c r="BT97" i="6"/>
  <c r="BQ97" i="6"/>
  <c r="BN97" i="6"/>
  <c r="BK97" i="6"/>
  <c r="BH97" i="6"/>
  <c r="BE97" i="6"/>
  <c r="BB97" i="6"/>
  <c r="AY97" i="6"/>
  <c r="AV97" i="6"/>
  <c r="AS97" i="6"/>
  <c r="AP97" i="6"/>
  <c r="AM97" i="6"/>
  <c r="AJ97" i="6"/>
  <c r="AG97" i="6"/>
  <c r="AD97" i="6"/>
  <c r="AA97" i="6"/>
  <c r="X97" i="6"/>
  <c r="U97" i="6"/>
  <c r="R97" i="6"/>
  <c r="O97" i="6"/>
  <c r="L97" i="6"/>
  <c r="CU96" i="6"/>
  <c r="CR96" i="6"/>
  <c r="CO96" i="6"/>
  <c r="CL96" i="6"/>
  <c r="CI96" i="6"/>
  <c r="CF96" i="6"/>
  <c r="CC96" i="6"/>
  <c r="BZ96" i="6"/>
  <c r="BW96" i="6"/>
  <c r="BT96" i="6"/>
  <c r="BQ96" i="6"/>
  <c r="BN96" i="6"/>
  <c r="BK96" i="6"/>
  <c r="BH96" i="6"/>
  <c r="BE96" i="6"/>
  <c r="BB96" i="6"/>
  <c r="AY96" i="6"/>
  <c r="AV96" i="6"/>
  <c r="AS96" i="6"/>
  <c r="AP96" i="6"/>
  <c r="AM96" i="6"/>
  <c r="AJ96" i="6"/>
  <c r="AG96" i="6"/>
  <c r="AD96" i="6"/>
  <c r="AA96" i="6"/>
  <c r="X96" i="6"/>
  <c r="U96" i="6"/>
  <c r="R96" i="6"/>
  <c r="O96" i="6"/>
  <c r="L96" i="6"/>
  <c r="CU95" i="6"/>
  <c r="CR95" i="6"/>
  <c r="CO95" i="6"/>
  <c r="CL95" i="6"/>
  <c r="CI95" i="6"/>
  <c r="CF95" i="6"/>
  <c r="CC95" i="6"/>
  <c r="BZ95" i="6"/>
  <c r="BW95" i="6"/>
  <c r="BT95" i="6"/>
  <c r="BQ95" i="6"/>
  <c r="BN95" i="6"/>
  <c r="BK95" i="6"/>
  <c r="BH95" i="6"/>
  <c r="BE95" i="6"/>
  <c r="BB95" i="6"/>
  <c r="AY95" i="6"/>
  <c r="AV95" i="6"/>
  <c r="AS95" i="6"/>
  <c r="AP95" i="6"/>
  <c r="AM95" i="6"/>
  <c r="AJ95" i="6"/>
  <c r="AG95" i="6"/>
  <c r="AD95" i="6"/>
  <c r="AA95" i="6"/>
  <c r="X95" i="6"/>
  <c r="U95" i="6"/>
  <c r="R95" i="6"/>
  <c r="O95" i="6"/>
  <c r="L95" i="6"/>
  <c r="CU94" i="6"/>
  <c r="CR94" i="6"/>
  <c r="CO94" i="6"/>
  <c r="CL94" i="6"/>
  <c r="CI94" i="6"/>
  <c r="CF94" i="6"/>
  <c r="CC94" i="6"/>
  <c r="BZ94" i="6"/>
  <c r="BW94" i="6"/>
  <c r="BT94" i="6"/>
  <c r="BQ94" i="6"/>
  <c r="BN94" i="6"/>
  <c r="BK94" i="6"/>
  <c r="BH94" i="6"/>
  <c r="BE94" i="6"/>
  <c r="BB94" i="6"/>
  <c r="AY94" i="6"/>
  <c r="AV94" i="6"/>
  <c r="AS94" i="6"/>
  <c r="AP94" i="6"/>
  <c r="AM94" i="6"/>
  <c r="AJ94" i="6"/>
  <c r="AG94" i="6"/>
  <c r="AD94" i="6"/>
  <c r="AA94" i="6"/>
  <c r="X94" i="6"/>
  <c r="U94" i="6"/>
  <c r="R94" i="6"/>
  <c r="O94" i="6"/>
  <c r="L94" i="6"/>
  <c r="CU93" i="6"/>
  <c r="CR93" i="6"/>
  <c r="CO93" i="6"/>
  <c r="CL93" i="6"/>
  <c r="CI93" i="6"/>
  <c r="CF93" i="6"/>
  <c r="CC93" i="6"/>
  <c r="BZ93" i="6"/>
  <c r="BW93" i="6"/>
  <c r="BT93" i="6"/>
  <c r="BQ93" i="6"/>
  <c r="BN93" i="6"/>
  <c r="BK93" i="6"/>
  <c r="BH93" i="6"/>
  <c r="BE93" i="6"/>
  <c r="BB93" i="6"/>
  <c r="AY93" i="6"/>
  <c r="AV93" i="6"/>
  <c r="AS93" i="6"/>
  <c r="AP93" i="6"/>
  <c r="AM93" i="6"/>
  <c r="AJ93" i="6"/>
  <c r="AG93" i="6"/>
  <c r="AD93" i="6"/>
  <c r="AA93" i="6"/>
  <c r="X93" i="6"/>
  <c r="U93" i="6"/>
  <c r="R93" i="6"/>
  <c r="O93" i="6"/>
  <c r="L93" i="6"/>
  <c r="CU92" i="6"/>
  <c r="CR92" i="6"/>
  <c r="CO92" i="6"/>
  <c r="CL92" i="6"/>
  <c r="CI92" i="6"/>
  <c r="CF92" i="6"/>
  <c r="CC92" i="6"/>
  <c r="BZ92" i="6"/>
  <c r="BW92" i="6"/>
  <c r="BT92" i="6"/>
  <c r="BQ92" i="6"/>
  <c r="BN92" i="6"/>
  <c r="BK92" i="6"/>
  <c r="BH92" i="6"/>
  <c r="BE92" i="6"/>
  <c r="BB92" i="6"/>
  <c r="AY92" i="6"/>
  <c r="AV92" i="6"/>
  <c r="AS92" i="6"/>
  <c r="AP92" i="6"/>
  <c r="AM92" i="6"/>
  <c r="AJ92" i="6"/>
  <c r="AG92" i="6"/>
  <c r="AD92" i="6"/>
  <c r="AA92" i="6"/>
  <c r="X92" i="6"/>
  <c r="U92" i="6"/>
  <c r="R92" i="6"/>
  <c r="O92" i="6"/>
  <c r="L92" i="6"/>
  <c r="CU75" i="6"/>
  <c r="CR75" i="6"/>
  <c r="CO75" i="6"/>
  <c r="CL75" i="6"/>
  <c r="CI75" i="6"/>
  <c r="CF75" i="6"/>
  <c r="CC75" i="6"/>
  <c r="BZ75" i="6"/>
  <c r="BW75" i="6"/>
  <c r="BT75" i="6"/>
  <c r="BQ75" i="6"/>
  <c r="BN75" i="6"/>
  <c r="BK75" i="6"/>
  <c r="BH75" i="6"/>
  <c r="BE75" i="6"/>
  <c r="BB75" i="6"/>
  <c r="AY75" i="6"/>
  <c r="AV75" i="6"/>
  <c r="AS75" i="6"/>
  <c r="AP75" i="6"/>
  <c r="AM75" i="6"/>
  <c r="AJ75" i="6"/>
  <c r="AG75" i="6"/>
  <c r="AD75" i="6"/>
  <c r="AA75" i="6"/>
  <c r="X75" i="6"/>
  <c r="U75" i="6"/>
  <c r="R75" i="6"/>
  <c r="O75" i="6"/>
  <c r="L75" i="6"/>
  <c r="CU74" i="6"/>
  <c r="CR74" i="6"/>
  <c r="CO74" i="6"/>
  <c r="CL74" i="6"/>
  <c r="CI74" i="6"/>
  <c r="CF74" i="6"/>
  <c r="CC74" i="6"/>
  <c r="BZ74" i="6"/>
  <c r="BW74" i="6"/>
  <c r="BT74" i="6"/>
  <c r="BQ74" i="6"/>
  <c r="BN74" i="6"/>
  <c r="BK74" i="6"/>
  <c r="BH74" i="6"/>
  <c r="BE74" i="6"/>
  <c r="BB74" i="6"/>
  <c r="AY74" i="6"/>
  <c r="AV74" i="6"/>
  <c r="AS74" i="6"/>
  <c r="AP74" i="6"/>
  <c r="AM74" i="6"/>
  <c r="AJ74" i="6"/>
  <c r="AG74" i="6"/>
  <c r="AD74" i="6"/>
  <c r="AA74" i="6"/>
  <c r="X74" i="6"/>
  <c r="U74" i="6"/>
  <c r="R74" i="6"/>
  <c r="O74" i="6"/>
  <c r="L74" i="6"/>
  <c r="CU73" i="6"/>
  <c r="CR73" i="6"/>
  <c r="CO73" i="6"/>
  <c r="CL73" i="6"/>
  <c r="CI73" i="6"/>
  <c r="CF73" i="6"/>
  <c r="CC73" i="6"/>
  <c r="BZ73" i="6"/>
  <c r="BW73" i="6"/>
  <c r="BT73" i="6"/>
  <c r="BQ73" i="6"/>
  <c r="BN73" i="6"/>
  <c r="BK73" i="6"/>
  <c r="BH73" i="6"/>
  <c r="BE73" i="6"/>
  <c r="BB73" i="6"/>
  <c r="AY73" i="6"/>
  <c r="AV73" i="6"/>
  <c r="AS73" i="6"/>
  <c r="AP73" i="6"/>
  <c r="AM73" i="6"/>
  <c r="AJ73" i="6"/>
  <c r="AG73" i="6"/>
  <c r="AD73" i="6"/>
  <c r="AA73" i="6"/>
  <c r="X73" i="6"/>
  <c r="U73" i="6"/>
  <c r="R73" i="6"/>
  <c r="O73" i="6"/>
  <c r="L73" i="6"/>
  <c r="CU72" i="6"/>
  <c r="CR72" i="6"/>
  <c r="CO72" i="6"/>
  <c r="CL72" i="6"/>
  <c r="CI72" i="6"/>
  <c r="CF72" i="6"/>
  <c r="CC72" i="6"/>
  <c r="BZ72" i="6"/>
  <c r="BW72" i="6"/>
  <c r="BT72" i="6"/>
  <c r="BQ72" i="6"/>
  <c r="BN72" i="6"/>
  <c r="BK72" i="6"/>
  <c r="BH72" i="6"/>
  <c r="BE72" i="6"/>
  <c r="BB72" i="6"/>
  <c r="AY72" i="6"/>
  <c r="AV72" i="6"/>
  <c r="AS72" i="6"/>
  <c r="AP72" i="6"/>
  <c r="AM72" i="6"/>
  <c r="AJ72" i="6"/>
  <c r="AG72" i="6"/>
  <c r="AD72" i="6"/>
  <c r="AA72" i="6"/>
  <c r="X72" i="6"/>
  <c r="U72" i="6"/>
  <c r="R72" i="6"/>
  <c r="O72" i="6"/>
  <c r="L72" i="6"/>
  <c r="CU71" i="6"/>
  <c r="CR71" i="6"/>
  <c r="CO71" i="6"/>
  <c r="CL71" i="6"/>
  <c r="CI71" i="6"/>
  <c r="CF71" i="6"/>
  <c r="CC71" i="6"/>
  <c r="BZ71" i="6"/>
  <c r="BW71" i="6"/>
  <c r="BT71" i="6"/>
  <c r="BQ71" i="6"/>
  <c r="BN71" i="6"/>
  <c r="BK71" i="6"/>
  <c r="BH71" i="6"/>
  <c r="BE71" i="6"/>
  <c r="BB71" i="6"/>
  <c r="AY71" i="6"/>
  <c r="AV71" i="6"/>
  <c r="AS71" i="6"/>
  <c r="AP71" i="6"/>
  <c r="AM71" i="6"/>
  <c r="AJ71" i="6"/>
  <c r="AG71" i="6"/>
  <c r="AD71" i="6"/>
  <c r="AA71" i="6"/>
  <c r="X71" i="6"/>
  <c r="U71" i="6"/>
  <c r="R71" i="6"/>
  <c r="O71" i="6"/>
  <c r="L71" i="6"/>
  <c r="CU70" i="6"/>
  <c r="CR70" i="6"/>
  <c r="CO70" i="6"/>
  <c r="CL70" i="6"/>
  <c r="CI70" i="6"/>
  <c r="CF70" i="6"/>
  <c r="CC70" i="6"/>
  <c r="BZ70" i="6"/>
  <c r="BW70" i="6"/>
  <c r="BT70" i="6"/>
  <c r="BQ70" i="6"/>
  <c r="BN70" i="6"/>
  <c r="BK70" i="6"/>
  <c r="BH70" i="6"/>
  <c r="BE70" i="6"/>
  <c r="BB70" i="6"/>
  <c r="AY70" i="6"/>
  <c r="AV70" i="6"/>
  <c r="AS70" i="6"/>
  <c r="AP70" i="6"/>
  <c r="AM70" i="6"/>
  <c r="AJ70" i="6"/>
  <c r="AG70" i="6"/>
  <c r="AD70" i="6"/>
  <c r="AA70" i="6"/>
  <c r="X70" i="6"/>
  <c r="U70" i="6"/>
  <c r="R70" i="6"/>
  <c r="O70" i="6"/>
  <c r="L70" i="6"/>
  <c r="CU69" i="6"/>
  <c r="CR69" i="6"/>
  <c r="CO69" i="6"/>
  <c r="CL69" i="6"/>
  <c r="CI69" i="6"/>
  <c r="CF69" i="6"/>
  <c r="CC69" i="6"/>
  <c r="BZ69" i="6"/>
  <c r="BW69" i="6"/>
  <c r="BT69" i="6"/>
  <c r="BQ69" i="6"/>
  <c r="BN69" i="6"/>
  <c r="BK69" i="6"/>
  <c r="BH69" i="6"/>
  <c r="BE69" i="6"/>
  <c r="BB69" i="6"/>
  <c r="AY69" i="6"/>
  <c r="AV69" i="6"/>
  <c r="AS69" i="6"/>
  <c r="AP69" i="6"/>
  <c r="AM69" i="6"/>
  <c r="AJ69" i="6"/>
  <c r="AG69" i="6"/>
  <c r="AD69" i="6"/>
  <c r="AA69" i="6"/>
  <c r="X69" i="6"/>
  <c r="U69" i="6"/>
  <c r="R69" i="6"/>
  <c r="O69" i="6"/>
  <c r="L69" i="6"/>
  <c r="CU68" i="6"/>
  <c r="CR68" i="6"/>
  <c r="CO68" i="6"/>
  <c r="CL68" i="6"/>
  <c r="CI68" i="6"/>
  <c r="CF68" i="6"/>
  <c r="CC68" i="6"/>
  <c r="BZ68" i="6"/>
  <c r="BW68" i="6"/>
  <c r="BT68" i="6"/>
  <c r="BQ68" i="6"/>
  <c r="BN68" i="6"/>
  <c r="BK68" i="6"/>
  <c r="BH68" i="6"/>
  <c r="BE68" i="6"/>
  <c r="BB68" i="6"/>
  <c r="AY68" i="6"/>
  <c r="AV68" i="6"/>
  <c r="AS68" i="6"/>
  <c r="AP68" i="6"/>
  <c r="AM68" i="6"/>
  <c r="AJ68" i="6"/>
  <c r="AG68" i="6"/>
  <c r="AD68" i="6"/>
  <c r="AA68" i="6"/>
  <c r="X68" i="6"/>
  <c r="U68" i="6"/>
  <c r="R68" i="6"/>
  <c r="O68" i="6"/>
  <c r="L68" i="6"/>
  <c r="CU67" i="6"/>
  <c r="CR67" i="6"/>
  <c r="CO67" i="6"/>
  <c r="CL67" i="6"/>
  <c r="CI67" i="6"/>
  <c r="CF67" i="6"/>
  <c r="CC67" i="6"/>
  <c r="BZ67" i="6"/>
  <c r="BW67" i="6"/>
  <c r="BT67" i="6"/>
  <c r="BQ67" i="6"/>
  <c r="BN67" i="6"/>
  <c r="BK67" i="6"/>
  <c r="BH67" i="6"/>
  <c r="BE67" i="6"/>
  <c r="BB67" i="6"/>
  <c r="AY67" i="6"/>
  <c r="AV67" i="6"/>
  <c r="AS67" i="6"/>
  <c r="AP67" i="6"/>
  <c r="AM67" i="6"/>
  <c r="AJ67" i="6"/>
  <c r="AG67" i="6"/>
  <c r="AD67" i="6"/>
  <c r="AA67" i="6"/>
  <c r="X67" i="6"/>
  <c r="U67" i="6"/>
  <c r="R67" i="6"/>
  <c r="O67" i="6"/>
  <c r="L67" i="6"/>
  <c r="CU66" i="6"/>
  <c r="CR66" i="6"/>
  <c r="CO66" i="6"/>
  <c r="CL66" i="6"/>
  <c r="CI66" i="6"/>
  <c r="CF66" i="6"/>
  <c r="CC66" i="6"/>
  <c r="BZ66" i="6"/>
  <c r="BW66" i="6"/>
  <c r="BT66" i="6"/>
  <c r="BQ66" i="6"/>
  <c r="BN66" i="6"/>
  <c r="BK66" i="6"/>
  <c r="BH66" i="6"/>
  <c r="BE66" i="6"/>
  <c r="BB66" i="6"/>
  <c r="AY66" i="6"/>
  <c r="AV66" i="6"/>
  <c r="AS66" i="6"/>
  <c r="AP66" i="6"/>
  <c r="AM66" i="6"/>
  <c r="AJ66" i="6"/>
  <c r="AG66" i="6"/>
  <c r="AD66" i="6"/>
  <c r="AA66" i="6"/>
  <c r="X66" i="6"/>
  <c r="U66" i="6"/>
  <c r="R66" i="6"/>
  <c r="O66" i="6"/>
  <c r="L66" i="6"/>
  <c r="CU65" i="6"/>
  <c r="CR65" i="6"/>
  <c r="CO65" i="6"/>
  <c r="CL65" i="6"/>
  <c r="CI65" i="6"/>
  <c r="CF65" i="6"/>
  <c r="CC65" i="6"/>
  <c r="BZ65" i="6"/>
  <c r="BW65" i="6"/>
  <c r="BT65" i="6"/>
  <c r="BQ65" i="6"/>
  <c r="BN65" i="6"/>
  <c r="BK65" i="6"/>
  <c r="BH65" i="6"/>
  <c r="BE65" i="6"/>
  <c r="BB65" i="6"/>
  <c r="AY65" i="6"/>
  <c r="AV65" i="6"/>
  <c r="AS65" i="6"/>
  <c r="AP65" i="6"/>
  <c r="AM65" i="6"/>
  <c r="AJ65" i="6"/>
  <c r="AG65" i="6"/>
  <c r="AD65" i="6"/>
  <c r="AA65" i="6"/>
  <c r="X65" i="6"/>
  <c r="U65" i="6"/>
  <c r="R65" i="6"/>
  <c r="O65" i="6"/>
  <c r="L65" i="6"/>
  <c r="CU64" i="6"/>
  <c r="CR64" i="6"/>
  <c r="CO64" i="6"/>
  <c r="CL64" i="6"/>
  <c r="CI64" i="6"/>
  <c r="CF64" i="6"/>
  <c r="CC64" i="6"/>
  <c r="BZ64" i="6"/>
  <c r="BW64" i="6"/>
  <c r="BT64" i="6"/>
  <c r="BQ64" i="6"/>
  <c r="BN64" i="6"/>
  <c r="BK64" i="6"/>
  <c r="BH64" i="6"/>
  <c r="BE64" i="6"/>
  <c r="BB64" i="6"/>
  <c r="AY64" i="6"/>
  <c r="AV64" i="6"/>
  <c r="AS64" i="6"/>
  <c r="AP64" i="6"/>
  <c r="AM64" i="6"/>
  <c r="AJ64" i="6"/>
  <c r="AG64" i="6"/>
  <c r="AD64" i="6"/>
  <c r="AA64" i="6"/>
  <c r="X64" i="6"/>
  <c r="U64" i="6"/>
  <c r="R64" i="6"/>
  <c r="O64" i="6"/>
  <c r="L64" i="6"/>
  <c r="CU63" i="6"/>
  <c r="CR63" i="6"/>
  <c r="CO63" i="6"/>
  <c r="CL63" i="6"/>
  <c r="CI63" i="6"/>
  <c r="CF63" i="6"/>
  <c r="CC63" i="6"/>
  <c r="BZ63" i="6"/>
  <c r="BW63" i="6"/>
  <c r="BT63" i="6"/>
  <c r="BQ63" i="6"/>
  <c r="BN63" i="6"/>
  <c r="BK63" i="6"/>
  <c r="BH63" i="6"/>
  <c r="BE63" i="6"/>
  <c r="BB63" i="6"/>
  <c r="AY63" i="6"/>
  <c r="AV63" i="6"/>
  <c r="AS63" i="6"/>
  <c r="AP63" i="6"/>
  <c r="AM63" i="6"/>
  <c r="AJ63" i="6"/>
  <c r="AG63" i="6"/>
  <c r="AD63" i="6"/>
  <c r="AA63" i="6"/>
  <c r="X63" i="6"/>
  <c r="U63" i="6"/>
  <c r="R63" i="6"/>
  <c r="O63" i="6"/>
  <c r="L63" i="6"/>
  <c r="CU62" i="6"/>
  <c r="CR62" i="6"/>
  <c r="CO62" i="6"/>
  <c r="CL62" i="6"/>
  <c r="CI62" i="6"/>
  <c r="CF62" i="6"/>
  <c r="CC62" i="6"/>
  <c r="BZ62" i="6"/>
  <c r="BW62" i="6"/>
  <c r="BT62" i="6"/>
  <c r="BQ62" i="6"/>
  <c r="BN62" i="6"/>
  <c r="BK62" i="6"/>
  <c r="BH62" i="6"/>
  <c r="BE62" i="6"/>
  <c r="BB62" i="6"/>
  <c r="AY62" i="6"/>
  <c r="AV62" i="6"/>
  <c r="AS62" i="6"/>
  <c r="AP62" i="6"/>
  <c r="AM62" i="6"/>
  <c r="AJ62" i="6"/>
  <c r="AG62" i="6"/>
  <c r="AD62" i="6"/>
  <c r="AA62" i="6"/>
  <c r="X62" i="6"/>
  <c r="U62" i="6"/>
  <c r="R62" i="6"/>
  <c r="O62" i="6"/>
  <c r="L62" i="6"/>
  <c r="CU61" i="6"/>
  <c r="CR61" i="6"/>
  <c r="CO61" i="6"/>
  <c r="CL61" i="6"/>
  <c r="CI61" i="6"/>
  <c r="CF61" i="6"/>
  <c r="CC61" i="6"/>
  <c r="BZ61" i="6"/>
  <c r="BW61" i="6"/>
  <c r="BT61" i="6"/>
  <c r="BQ61" i="6"/>
  <c r="BN61" i="6"/>
  <c r="BK61" i="6"/>
  <c r="BH61" i="6"/>
  <c r="BE61" i="6"/>
  <c r="BB61" i="6"/>
  <c r="AY61" i="6"/>
  <c r="AV61" i="6"/>
  <c r="AS61" i="6"/>
  <c r="AP61" i="6"/>
  <c r="AM61" i="6"/>
  <c r="AJ61" i="6"/>
  <c r="AG61" i="6"/>
  <c r="AD61" i="6"/>
  <c r="AA61" i="6"/>
  <c r="X61" i="6"/>
  <c r="U61" i="6"/>
  <c r="R61" i="6"/>
  <c r="O61" i="6"/>
  <c r="L61" i="6"/>
  <c r="CU60" i="6"/>
  <c r="CR60" i="6"/>
  <c r="CO60" i="6"/>
  <c r="CL60" i="6"/>
  <c r="CI60" i="6"/>
  <c r="CF60" i="6"/>
  <c r="CC60" i="6"/>
  <c r="BZ60" i="6"/>
  <c r="BW60" i="6"/>
  <c r="BT60" i="6"/>
  <c r="BQ60" i="6"/>
  <c r="BN60" i="6"/>
  <c r="BK60" i="6"/>
  <c r="BH60" i="6"/>
  <c r="BE60" i="6"/>
  <c r="BB60" i="6"/>
  <c r="AY60" i="6"/>
  <c r="AV60" i="6"/>
  <c r="AS60" i="6"/>
  <c r="AP60" i="6"/>
  <c r="AM60" i="6"/>
  <c r="AJ60" i="6"/>
  <c r="AG60" i="6"/>
  <c r="AD60" i="6"/>
  <c r="AA60" i="6"/>
  <c r="X60" i="6"/>
  <c r="U60" i="6"/>
  <c r="R60" i="6"/>
  <c r="O60" i="6"/>
  <c r="L60" i="6"/>
  <c r="CU59" i="6"/>
  <c r="CR59" i="6"/>
  <c r="CO59" i="6"/>
  <c r="CL59" i="6"/>
  <c r="CI59" i="6"/>
  <c r="CF59" i="6"/>
  <c r="CC59" i="6"/>
  <c r="BZ59" i="6"/>
  <c r="BW59" i="6"/>
  <c r="BT59" i="6"/>
  <c r="BQ59" i="6"/>
  <c r="BN59" i="6"/>
  <c r="BK59" i="6"/>
  <c r="BH59" i="6"/>
  <c r="BE59" i="6"/>
  <c r="BB59" i="6"/>
  <c r="AY59" i="6"/>
  <c r="AV59" i="6"/>
  <c r="AS59" i="6"/>
  <c r="AP59" i="6"/>
  <c r="AM59" i="6"/>
  <c r="AJ59" i="6"/>
  <c r="AG59" i="6"/>
  <c r="AD59" i="6"/>
  <c r="AA59" i="6"/>
  <c r="X59" i="6"/>
  <c r="U59" i="6"/>
  <c r="R59" i="6"/>
  <c r="O59" i="6"/>
  <c r="L59" i="6"/>
  <c r="CU58" i="6"/>
  <c r="CR58" i="6"/>
  <c r="CO58" i="6"/>
  <c r="CL58" i="6"/>
  <c r="CI58" i="6"/>
  <c r="CF58" i="6"/>
  <c r="CC58" i="6"/>
  <c r="BZ58" i="6"/>
  <c r="BW58" i="6"/>
  <c r="BT58" i="6"/>
  <c r="BQ58" i="6"/>
  <c r="BN58" i="6"/>
  <c r="BK58" i="6"/>
  <c r="BH58" i="6"/>
  <c r="BE58" i="6"/>
  <c r="BB58" i="6"/>
  <c r="AY58" i="6"/>
  <c r="AV58" i="6"/>
  <c r="AS58" i="6"/>
  <c r="AP58" i="6"/>
  <c r="AM58" i="6"/>
  <c r="AJ58" i="6"/>
  <c r="AG58" i="6"/>
  <c r="AD58" i="6"/>
  <c r="AA58" i="6"/>
  <c r="X58" i="6"/>
  <c r="U58" i="6"/>
  <c r="R58" i="6"/>
  <c r="O58" i="6"/>
  <c r="L58" i="6"/>
  <c r="CU57" i="6"/>
  <c r="CR57" i="6"/>
  <c r="CO57" i="6"/>
  <c r="CL57" i="6"/>
  <c r="CI57" i="6"/>
  <c r="CF57" i="6"/>
  <c r="CC57" i="6"/>
  <c r="BZ57" i="6"/>
  <c r="BW57" i="6"/>
  <c r="BT57" i="6"/>
  <c r="BQ57" i="6"/>
  <c r="BN57" i="6"/>
  <c r="BK57" i="6"/>
  <c r="BH57" i="6"/>
  <c r="BE57" i="6"/>
  <c r="BB57" i="6"/>
  <c r="AY57" i="6"/>
  <c r="AV57" i="6"/>
  <c r="AS57" i="6"/>
  <c r="AP57" i="6"/>
  <c r="AM57" i="6"/>
  <c r="AJ57" i="6"/>
  <c r="AG57" i="6"/>
  <c r="AD57" i="6"/>
  <c r="AA57" i="6"/>
  <c r="X57" i="6"/>
  <c r="U57" i="6"/>
  <c r="R57" i="6"/>
  <c r="O57" i="6"/>
  <c r="L57" i="6"/>
  <c r="CU56" i="6"/>
  <c r="CR56" i="6"/>
  <c r="CO56" i="6"/>
  <c r="CL56" i="6"/>
  <c r="CI56" i="6"/>
  <c r="CF56" i="6"/>
  <c r="CC56" i="6"/>
  <c r="BZ56" i="6"/>
  <c r="BW56" i="6"/>
  <c r="BT56" i="6"/>
  <c r="BQ56" i="6"/>
  <c r="BN56" i="6"/>
  <c r="BK56" i="6"/>
  <c r="BH56" i="6"/>
  <c r="BE56" i="6"/>
  <c r="BB56" i="6"/>
  <c r="AY56" i="6"/>
  <c r="AV56" i="6"/>
  <c r="AS56" i="6"/>
  <c r="AP56" i="6"/>
  <c r="AM56" i="6"/>
  <c r="AJ56" i="6"/>
  <c r="AG56" i="6"/>
  <c r="AD56" i="6"/>
  <c r="AA56" i="6"/>
  <c r="X56" i="6"/>
  <c r="U56" i="6"/>
  <c r="R56" i="6"/>
  <c r="O56" i="6"/>
  <c r="L56" i="6"/>
  <c r="CU55" i="6"/>
  <c r="CR55" i="6"/>
  <c r="CO55" i="6"/>
  <c r="CL55" i="6"/>
  <c r="CI55" i="6"/>
  <c r="CF55" i="6"/>
  <c r="CC55" i="6"/>
  <c r="BZ55" i="6"/>
  <c r="BW55" i="6"/>
  <c r="BT55" i="6"/>
  <c r="BQ55" i="6"/>
  <c r="BN55" i="6"/>
  <c r="BK55" i="6"/>
  <c r="BH55" i="6"/>
  <c r="BE55" i="6"/>
  <c r="BB55" i="6"/>
  <c r="AY55" i="6"/>
  <c r="AV55" i="6"/>
  <c r="AS55" i="6"/>
  <c r="AP55" i="6"/>
  <c r="AM55" i="6"/>
  <c r="AJ55" i="6"/>
  <c r="AG55" i="6"/>
  <c r="AD55" i="6"/>
  <c r="AA55" i="6"/>
  <c r="X55" i="6"/>
  <c r="U55" i="6"/>
  <c r="R55" i="6"/>
  <c r="O55" i="6"/>
  <c r="L55" i="6"/>
  <c r="CU54" i="6"/>
  <c r="CR54" i="6"/>
  <c r="CO54" i="6"/>
  <c r="CL54" i="6"/>
  <c r="CI54" i="6"/>
  <c r="CF54" i="6"/>
  <c r="CC54" i="6"/>
  <c r="BZ54" i="6"/>
  <c r="BW54" i="6"/>
  <c r="BT54" i="6"/>
  <c r="BQ54" i="6"/>
  <c r="BN54" i="6"/>
  <c r="BK54" i="6"/>
  <c r="BH54" i="6"/>
  <c r="BE54" i="6"/>
  <c r="BB54" i="6"/>
  <c r="AY54" i="6"/>
  <c r="AV54" i="6"/>
  <c r="AS54" i="6"/>
  <c r="AP54" i="6"/>
  <c r="AM54" i="6"/>
  <c r="AJ54" i="6"/>
  <c r="AG54" i="6"/>
  <c r="AD54" i="6"/>
  <c r="AA54" i="6"/>
  <c r="X54" i="6"/>
  <c r="U54" i="6"/>
  <c r="R54" i="6"/>
  <c r="O54" i="6"/>
  <c r="L54" i="6"/>
  <c r="CU53" i="6"/>
  <c r="CR53" i="6"/>
  <c r="CO53" i="6"/>
  <c r="CL53" i="6"/>
  <c r="CI53" i="6"/>
  <c r="CF53" i="6"/>
  <c r="CC53" i="6"/>
  <c r="BZ53" i="6"/>
  <c r="BW53" i="6"/>
  <c r="BT53" i="6"/>
  <c r="BQ53" i="6"/>
  <c r="BN53" i="6"/>
  <c r="BK53" i="6"/>
  <c r="BH53" i="6"/>
  <c r="BE53" i="6"/>
  <c r="BB53" i="6"/>
  <c r="AY53" i="6"/>
  <c r="AV53" i="6"/>
  <c r="AS53" i="6"/>
  <c r="AP53" i="6"/>
  <c r="AM53" i="6"/>
  <c r="AJ53" i="6"/>
  <c r="AG53" i="6"/>
  <c r="AD53" i="6"/>
  <c r="AA53" i="6"/>
  <c r="X53" i="6"/>
  <c r="U53" i="6"/>
  <c r="R53" i="6"/>
  <c r="O53" i="6"/>
  <c r="L53" i="6"/>
  <c r="CU52" i="6"/>
  <c r="CR52" i="6"/>
  <c r="CO52" i="6"/>
  <c r="CL52" i="6"/>
  <c r="CI52" i="6"/>
  <c r="CF52" i="6"/>
  <c r="CC52" i="6"/>
  <c r="BZ52" i="6"/>
  <c r="BW52" i="6"/>
  <c r="BT52" i="6"/>
  <c r="BQ52" i="6"/>
  <c r="BN52" i="6"/>
  <c r="BK52" i="6"/>
  <c r="BH52" i="6"/>
  <c r="BE52" i="6"/>
  <c r="BB52" i="6"/>
  <c r="AY52" i="6"/>
  <c r="AV52" i="6"/>
  <c r="AS52" i="6"/>
  <c r="AP52" i="6"/>
  <c r="AM52" i="6"/>
  <c r="AJ52" i="6"/>
  <c r="AG52" i="6"/>
  <c r="AD52" i="6"/>
  <c r="AA52" i="6"/>
  <c r="X52" i="6"/>
  <c r="U52" i="6"/>
  <c r="R52" i="6"/>
  <c r="O52" i="6"/>
  <c r="L52" i="6"/>
  <c r="CU51" i="6"/>
  <c r="CR51" i="6"/>
  <c r="CO51" i="6"/>
  <c r="CL51" i="6"/>
  <c r="CI51" i="6"/>
  <c r="CF51" i="6"/>
  <c r="CC51" i="6"/>
  <c r="BZ51" i="6"/>
  <c r="BW51" i="6"/>
  <c r="BT51" i="6"/>
  <c r="BQ51" i="6"/>
  <c r="BN51" i="6"/>
  <c r="BK51" i="6"/>
  <c r="BH51" i="6"/>
  <c r="BE51" i="6"/>
  <c r="BB51" i="6"/>
  <c r="AY51" i="6"/>
  <c r="AV51" i="6"/>
  <c r="AS51" i="6"/>
  <c r="AP51" i="6"/>
  <c r="AM51" i="6"/>
  <c r="AJ51" i="6"/>
  <c r="AG51" i="6"/>
  <c r="AD51" i="6"/>
  <c r="AA51" i="6"/>
  <c r="X51" i="6"/>
  <c r="U51" i="6"/>
  <c r="R51" i="6"/>
  <c r="O51" i="6"/>
  <c r="L51" i="6"/>
  <c r="CU50" i="6"/>
  <c r="CR50" i="6"/>
  <c r="CO50" i="6"/>
  <c r="CL50" i="6"/>
  <c r="CI50" i="6"/>
  <c r="CF50" i="6"/>
  <c r="CC50" i="6"/>
  <c r="BZ50" i="6"/>
  <c r="BW50" i="6"/>
  <c r="BT50" i="6"/>
  <c r="BQ50" i="6"/>
  <c r="BN50" i="6"/>
  <c r="BK50" i="6"/>
  <c r="BH50" i="6"/>
  <c r="BE50" i="6"/>
  <c r="BB50" i="6"/>
  <c r="AY50" i="6"/>
  <c r="AV50" i="6"/>
  <c r="AS50" i="6"/>
  <c r="AP50" i="6"/>
  <c r="AM50" i="6"/>
  <c r="AJ50" i="6"/>
  <c r="AG50" i="6"/>
  <c r="AD50" i="6"/>
  <c r="AA50" i="6"/>
  <c r="X50" i="6"/>
  <c r="U50" i="6"/>
  <c r="R50" i="6"/>
  <c r="O50" i="6"/>
  <c r="L50" i="6"/>
  <c r="CU49" i="6"/>
  <c r="CR49" i="6"/>
  <c r="CO49" i="6"/>
  <c r="CL49" i="6"/>
  <c r="CI49" i="6"/>
  <c r="CF49" i="6"/>
  <c r="CC49" i="6"/>
  <c r="BZ49" i="6"/>
  <c r="BW49" i="6"/>
  <c r="BT49" i="6"/>
  <c r="BQ49" i="6"/>
  <c r="BN49" i="6"/>
  <c r="BK49" i="6"/>
  <c r="BH49" i="6"/>
  <c r="BE49" i="6"/>
  <c r="BB49" i="6"/>
  <c r="AY49" i="6"/>
  <c r="AV49" i="6"/>
  <c r="AS49" i="6"/>
  <c r="AP49" i="6"/>
  <c r="AM49" i="6"/>
  <c r="AJ49" i="6"/>
  <c r="AG49" i="6"/>
  <c r="AD49" i="6"/>
  <c r="AA49" i="6"/>
  <c r="X49" i="6"/>
  <c r="U49" i="6"/>
  <c r="R49" i="6"/>
  <c r="O49" i="6"/>
  <c r="L49" i="6"/>
  <c r="CU48" i="6"/>
  <c r="CR48" i="6"/>
  <c r="CO48" i="6"/>
  <c r="CL48" i="6"/>
  <c r="CF48" i="6"/>
  <c r="CC48" i="6"/>
  <c r="BZ48" i="6"/>
  <c r="BW48" i="6"/>
  <c r="BN48" i="6"/>
  <c r="BK48" i="6"/>
  <c r="AM48" i="6"/>
  <c r="AD48" i="6"/>
  <c r="AA48" i="6"/>
  <c r="X48" i="6"/>
  <c r="U48" i="6"/>
  <c r="R48" i="6"/>
  <c r="CU47" i="6"/>
  <c r="CR47" i="6"/>
  <c r="CO47" i="6"/>
  <c r="CL47" i="6"/>
  <c r="CF47" i="6"/>
  <c r="CC47" i="6"/>
  <c r="BZ47" i="6"/>
  <c r="BW47" i="6"/>
  <c r="BN47" i="6"/>
  <c r="BK47" i="6"/>
  <c r="AM47" i="6"/>
  <c r="AD47" i="6"/>
  <c r="AA47" i="6"/>
  <c r="X47" i="6"/>
  <c r="U47" i="6"/>
  <c r="R47" i="6"/>
  <c r="CU46" i="6"/>
  <c r="CR46" i="6"/>
  <c r="CO46" i="6"/>
  <c r="CL46" i="6"/>
  <c r="CF46" i="6"/>
  <c r="CC46" i="6"/>
  <c r="BZ46" i="6"/>
  <c r="BW46" i="6"/>
  <c r="BN46" i="6"/>
  <c r="BK46" i="6"/>
  <c r="AM46" i="6"/>
  <c r="AD46" i="6"/>
  <c r="AA46" i="6"/>
  <c r="X46" i="6"/>
  <c r="U46" i="6"/>
  <c r="R46" i="6"/>
  <c r="CU43" i="6"/>
  <c r="CR43" i="6"/>
  <c r="CO43" i="6"/>
  <c r="CL43" i="6"/>
  <c r="CF43" i="6"/>
  <c r="CC43" i="6"/>
  <c r="BZ43" i="6"/>
  <c r="BW43" i="6"/>
  <c r="BK43" i="6"/>
  <c r="AM43" i="6"/>
  <c r="AD43" i="6"/>
  <c r="AA43" i="6"/>
  <c r="X43" i="6"/>
  <c r="R43" i="6"/>
  <c r="CU42" i="6"/>
  <c r="CR42" i="6"/>
  <c r="CO42" i="6"/>
  <c r="CL42" i="6"/>
  <c r="CF42" i="6"/>
  <c r="CC42" i="6"/>
  <c r="BZ42" i="6"/>
  <c r="BW42" i="6"/>
  <c r="BN42" i="6"/>
  <c r="BK42" i="6"/>
  <c r="AY42" i="6"/>
  <c r="AV42" i="6"/>
  <c r="AP42" i="6"/>
  <c r="AM42" i="6"/>
  <c r="AJ42" i="6"/>
  <c r="AD42" i="6"/>
  <c r="AA42" i="6"/>
  <c r="X42" i="6"/>
  <c r="U42" i="6"/>
  <c r="R42" i="6"/>
  <c r="CU40" i="6"/>
  <c r="CR40" i="6"/>
  <c r="CO40" i="6"/>
  <c r="CL40" i="6"/>
  <c r="CF40" i="6"/>
  <c r="CC40" i="6"/>
  <c r="BZ40" i="6"/>
  <c r="BW40" i="6"/>
  <c r="BN40" i="6"/>
  <c r="BK40" i="6"/>
  <c r="AY40" i="6"/>
  <c r="AV40" i="6"/>
  <c r="AP40" i="6"/>
  <c r="AM40" i="6"/>
  <c r="AJ40" i="6"/>
  <c r="AD40" i="6"/>
  <c r="AA40" i="6"/>
  <c r="X40" i="6"/>
  <c r="U40" i="6"/>
  <c r="R40" i="6"/>
  <c r="CU39" i="6"/>
  <c r="CR39" i="6"/>
  <c r="CO39" i="6"/>
  <c r="CL39" i="6"/>
  <c r="CF39" i="6"/>
  <c r="CC39" i="6"/>
  <c r="BZ39" i="6"/>
  <c r="BW39" i="6"/>
  <c r="BN39" i="6"/>
  <c r="BK39" i="6"/>
  <c r="AY39" i="6"/>
  <c r="AV39" i="6"/>
  <c r="AP39" i="6"/>
  <c r="AM39" i="6"/>
  <c r="AJ39" i="6"/>
  <c r="AD39" i="6"/>
  <c r="AA39" i="6"/>
  <c r="X39" i="6"/>
  <c r="U39" i="6"/>
  <c r="R39" i="6"/>
  <c r="CU38" i="6"/>
  <c r="CR38" i="6"/>
  <c r="CO38" i="6"/>
  <c r="CL38" i="6"/>
  <c r="CF38" i="6"/>
  <c r="CC38" i="6"/>
  <c r="BZ38" i="6"/>
  <c r="BW38" i="6"/>
  <c r="BN38" i="6"/>
  <c r="BK38" i="6"/>
  <c r="AY38" i="6"/>
  <c r="AV38" i="6"/>
  <c r="AP38" i="6"/>
  <c r="AM38" i="6"/>
  <c r="AJ38" i="6"/>
  <c r="AD38" i="6"/>
  <c r="AA38" i="6"/>
  <c r="X38" i="6"/>
  <c r="U38" i="6"/>
  <c r="R38" i="6"/>
  <c r="CU37" i="6"/>
  <c r="CR37" i="6"/>
  <c r="CO37" i="6"/>
  <c r="CL37" i="6"/>
  <c r="CF37" i="6"/>
  <c r="CC37" i="6"/>
  <c r="BZ37" i="6"/>
  <c r="BW37" i="6"/>
  <c r="BN37" i="6"/>
  <c r="BK37" i="6"/>
  <c r="AY37" i="6"/>
  <c r="AV37" i="6"/>
  <c r="AP37" i="6"/>
  <c r="AM37" i="6"/>
  <c r="AJ37" i="6"/>
  <c r="AD37" i="6"/>
  <c r="AA37" i="6"/>
  <c r="X37" i="6"/>
  <c r="U37" i="6"/>
  <c r="R37" i="6"/>
  <c r="CT30" i="6"/>
  <c r="CQ30" i="6"/>
  <c r="CN30" i="6"/>
  <c r="CK30" i="6"/>
  <c r="CH30" i="6"/>
  <c r="CE30" i="6"/>
  <c r="CB30" i="6"/>
  <c r="BY30" i="6"/>
  <c r="BV30" i="6"/>
  <c r="BP30" i="6"/>
  <c r="BM30" i="6"/>
  <c r="BJ30" i="6"/>
  <c r="BG30" i="6"/>
  <c r="BD30" i="6"/>
  <c r="BA30" i="6"/>
  <c r="AX30" i="6"/>
  <c r="AU30" i="6"/>
  <c r="AR30" i="6"/>
  <c r="AO30" i="6"/>
  <c r="AL30" i="6"/>
  <c r="AI30" i="6"/>
  <c r="AF30" i="6"/>
  <c r="AC30" i="6"/>
  <c r="Z30" i="6"/>
  <c r="W30" i="6"/>
  <c r="T30" i="6"/>
  <c r="Q30" i="6"/>
  <c r="N30" i="6"/>
  <c r="CT19" i="6"/>
  <c r="CQ19" i="6"/>
  <c r="CN19" i="6"/>
  <c r="CK19" i="6"/>
  <c r="CH19" i="6"/>
  <c r="CE19" i="6"/>
  <c r="CB19" i="6"/>
  <c r="BY19" i="6"/>
  <c r="BV19" i="6"/>
  <c r="BS19" i="6"/>
  <c r="BP19" i="6"/>
  <c r="BM19" i="6"/>
  <c r="BJ19" i="6"/>
  <c r="BG19" i="6"/>
  <c r="BD19" i="6"/>
  <c r="BA19" i="6"/>
  <c r="AX19" i="6"/>
  <c r="AU19" i="6"/>
  <c r="AR19" i="6"/>
  <c r="AO19" i="6"/>
  <c r="AL19" i="6"/>
  <c r="AI19" i="6"/>
  <c r="AF19" i="6"/>
  <c r="AC19" i="6"/>
  <c r="Z19" i="6"/>
  <c r="W19" i="6"/>
  <c r="T19" i="6"/>
  <c r="N19" i="6"/>
  <c r="K19" i="6"/>
  <c r="CS3" i="6"/>
  <c r="CA3" i="6"/>
  <c r="BI3" i="6"/>
  <c r="AQ3" i="6"/>
  <c r="Y3" i="6"/>
  <c r="C3" i="6"/>
  <c r="BK127" i="5" l="1"/>
  <c r="BH127" i="5"/>
  <c r="BE127" i="5"/>
  <c r="BB127" i="5"/>
  <c r="AY127" i="5"/>
  <c r="AV127" i="5"/>
  <c r="AS127" i="5"/>
  <c r="AP127" i="5"/>
  <c r="AM127" i="5"/>
  <c r="AJ127" i="5"/>
  <c r="AG127" i="5"/>
  <c r="AD127" i="5"/>
  <c r="AA127" i="5"/>
  <c r="X127" i="5"/>
  <c r="U127" i="5"/>
  <c r="R127" i="5"/>
  <c r="O127" i="5"/>
  <c r="L127" i="5"/>
  <c r="BK126" i="5"/>
  <c r="BH126" i="5"/>
  <c r="BE126" i="5"/>
  <c r="BB126" i="5"/>
  <c r="AY126" i="5"/>
  <c r="AV126" i="5"/>
  <c r="AS126" i="5"/>
  <c r="AP126" i="5"/>
  <c r="AM126" i="5"/>
  <c r="AJ126" i="5"/>
  <c r="AG126" i="5"/>
  <c r="AD126" i="5"/>
  <c r="AA126" i="5"/>
  <c r="X126" i="5"/>
  <c r="U126" i="5"/>
  <c r="R126" i="5"/>
  <c r="O126" i="5"/>
  <c r="L126" i="5"/>
  <c r="BK125" i="5"/>
  <c r="BH125" i="5"/>
  <c r="BE125" i="5"/>
  <c r="BB125" i="5"/>
  <c r="AY125" i="5"/>
  <c r="AV125" i="5"/>
  <c r="AS125" i="5"/>
  <c r="AP125" i="5"/>
  <c r="AM125" i="5"/>
  <c r="AJ125" i="5"/>
  <c r="AG125" i="5"/>
  <c r="AD125" i="5"/>
  <c r="AA125" i="5"/>
  <c r="X125" i="5"/>
  <c r="U125" i="5"/>
  <c r="R125" i="5"/>
  <c r="O125" i="5"/>
  <c r="L125" i="5"/>
  <c r="BK124" i="5"/>
  <c r="BH124" i="5"/>
  <c r="BE124" i="5"/>
  <c r="BB124" i="5"/>
  <c r="AY124" i="5"/>
  <c r="AV124" i="5"/>
  <c r="AS124" i="5"/>
  <c r="AP124" i="5"/>
  <c r="AM124" i="5"/>
  <c r="AJ124" i="5"/>
  <c r="AG124" i="5"/>
  <c r="AD124" i="5"/>
  <c r="AA124" i="5"/>
  <c r="X124" i="5"/>
  <c r="U124" i="5"/>
  <c r="R124" i="5"/>
  <c r="O124" i="5"/>
  <c r="L124" i="5"/>
  <c r="BK123" i="5"/>
  <c r="BH123" i="5"/>
  <c r="BE123" i="5"/>
  <c r="BB123" i="5"/>
  <c r="AY123" i="5"/>
  <c r="AV123" i="5"/>
  <c r="AS123" i="5"/>
  <c r="AP123" i="5"/>
  <c r="AM123" i="5"/>
  <c r="AJ123" i="5"/>
  <c r="AG123" i="5"/>
  <c r="AD123" i="5"/>
  <c r="AA123" i="5"/>
  <c r="X123" i="5"/>
  <c r="U123" i="5"/>
  <c r="R123" i="5"/>
  <c r="O123" i="5"/>
  <c r="L123" i="5"/>
  <c r="BK118" i="5"/>
  <c r="BH118" i="5"/>
  <c r="BE118" i="5"/>
  <c r="BB118" i="5"/>
  <c r="AY118" i="5"/>
  <c r="AV118" i="5"/>
  <c r="AS118" i="5"/>
  <c r="AP118" i="5"/>
  <c r="AM118" i="5"/>
  <c r="AJ118" i="5"/>
  <c r="AG118" i="5"/>
  <c r="AD118" i="5"/>
  <c r="AA118" i="5"/>
  <c r="X118" i="5"/>
  <c r="U118" i="5"/>
  <c r="R118" i="5"/>
  <c r="O118" i="5"/>
  <c r="L118" i="5"/>
  <c r="BK117" i="5"/>
  <c r="BH117" i="5"/>
  <c r="BE117" i="5"/>
  <c r="BB117" i="5"/>
  <c r="AY117" i="5"/>
  <c r="AV117" i="5"/>
  <c r="AS117" i="5"/>
  <c r="AP117" i="5"/>
  <c r="AM117" i="5"/>
  <c r="AJ117" i="5"/>
  <c r="AG117" i="5"/>
  <c r="AD117" i="5"/>
  <c r="AA117" i="5"/>
  <c r="X117" i="5"/>
  <c r="U117" i="5"/>
  <c r="R117" i="5"/>
  <c r="O117" i="5"/>
  <c r="L117" i="5"/>
  <c r="BK116" i="5"/>
  <c r="BH116" i="5"/>
  <c r="BE116" i="5"/>
  <c r="BB116" i="5"/>
  <c r="AY116" i="5"/>
  <c r="AV116" i="5"/>
  <c r="AS116" i="5"/>
  <c r="AP116" i="5"/>
  <c r="AM116" i="5"/>
  <c r="AJ116" i="5"/>
  <c r="AG116" i="5"/>
  <c r="AD116" i="5"/>
  <c r="AA116" i="5"/>
  <c r="X116" i="5"/>
  <c r="U116" i="5"/>
  <c r="R116" i="5"/>
  <c r="O116" i="5"/>
  <c r="L116" i="5"/>
  <c r="BK115" i="5"/>
  <c r="BH115" i="5"/>
  <c r="BE115" i="5"/>
  <c r="BB115" i="5"/>
  <c r="AY115" i="5"/>
  <c r="AV115" i="5"/>
  <c r="AS115" i="5"/>
  <c r="AP115" i="5"/>
  <c r="AM115" i="5"/>
  <c r="AJ115" i="5"/>
  <c r="AG115" i="5"/>
  <c r="AD115" i="5"/>
  <c r="AA115" i="5"/>
  <c r="X115" i="5"/>
  <c r="U115" i="5"/>
  <c r="R115" i="5"/>
  <c r="O115" i="5"/>
  <c r="L115" i="5"/>
  <c r="BK114" i="5"/>
  <c r="BH114" i="5"/>
  <c r="BE114" i="5"/>
  <c r="BB114" i="5"/>
  <c r="AY114" i="5"/>
  <c r="AV114" i="5"/>
  <c r="AS114" i="5"/>
  <c r="AP114" i="5"/>
  <c r="AM114" i="5"/>
  <c r="AJ114" i="5"/>
  <c r="AG114" i="5"/>
  <c r="AD114" i="5"/>
  <c r="AA114" i="5"/>
  <c r="X114" i="5"/>
  <c r="U114" i="5"/>
  <c r="R114" i="5"/>
  <c r="O114" i="5"/>
  <c r="L114" i="5"/>
  <c r="BK113" i="5"/>
  <c r="BH113" i="5"/>
  <c r="BE113" i="5"/>
  <c r="BB113" i="5"/>
  <c r="AY113" i="5"/>
  <c r="AV113" i="5"/>
  <c r="AS113" i="5"/>
  <c r="AP113" i="5"/>
  <c r="AM113" i="5"/>
  <c r="AJ113" i="5"/>
  <c r="AG113" i="5"/>
  <c r="AD113" i="5"/>
  <c r="AA113" i="5"/>
  <c r="X113" i="5"/>
  <c r="U113" i="5"/>
  <c r="R113" i="5"/>
  <c r="O113" i="5"/>
  <c r="L113" i="5"/>
  <c r="BK112" i="5"/>
  <c r="BH112" i="5"/>
  <c r="BE112" i="5"/>
  <c r="BB112" i="5"/>
  <c r="AY112" i="5"/>
  <c r="AV112" i="5"/>
  <c r="AS112" i="5"/>
  <c r="AP112" i="5"/>
  <c r="AM112" i="5"/>
  <c r="AJ112" i="5"/>
  <c r="AG112" i="5"/>
  <c r="AD112" i="5"/>
  <c r="AA112" i="5"/>
  <c r="X112" i="5"/>
  <c r="U112" i="5"/>
  <c r="R112" i="5"/>
  <c r="O112" i="5"/>
  <c r="L112" i="5"/>
  <c r="BK110" i="5"/>
  <c r="BH110" i="5"/>
  <c r="BE110" i="5"/>
  <c r="BB110" i="5"/>
  <c r="AY110" i="5"/>
  <c r="AV110" i="5"/>
  <c r="AS110" i="5"/>
  <c r="AP110" i="5"/>
  <c r="AM110" i="5"/>
  <c r="AJ110" i="5"/>
  <c r="AG110" i="5"/>
  <c r="AD110" i="5"/>
  <c r="AA110" i="5"/>
  <c r="X110" i="5"/>
  <c r="U110" i="5"/>
  <c r="R110" i="5"/>
  <c r="O110" i="5"/>
  <c r="L110" i="5"/>
  <c r="BK109" i="5"/>
  <c r="BH109" i="5"/>
  <c r="BE109" i="5"/>
  <c r="BB109" i="5"/>
  <c r="AY109" i="5"/>
  <c r="AV109" i="5"/>
  <c r="AS109" i="5"/>
  <c r="AP109" i="5"/>
  <c r="AM109" i="5"/>
  <c r="AJ109" i="5"/>
  <c r="AG109" i="5"/>
  <c r="AD109" i="5"/>
  <c r="AA109" i="5"/>
  <c r="X109" i="5"/>
  <c r="U109" i="5"/>
  <c r="R109" i="5"/>
  <c r="O109" i="5"/>
  <c r="L109" i="5"/>
  <c r="BK108" i="5"/>
  <c r="BH108" i="5"/>
  <c r="BE108" i="5"/>
  <c r="BB108" i="5"/>
  <c r="AY108" i="5"/>
  <c r="AV108" i="5"/>
  <c r="AS108" i="5"/>
  <c r="AP108" i="5"/>
  <c r="AM108" i="5"/>
  <c r="AJ108" i="5"/>
  <c r="AG108" i="5"/>
  <c r="AD108" i="5"/>
  <c r="AA108" i="5"/>
  <c r="X108" i="5"/>
  <c r="U108" i="5"/>
  <c r="R108" i="5"/>
  <c r="O108" i="5"/>
  <c r="L108" i="5"/>
  <c r="BK106" i="5"/>
  <c r="BH106" i="5"/>
  <c r="BE106" i="5"/>
  <c r="BB106" i="5"/>
  <c r="AY106" i="5"/>
  <c r="AV106" i="5"/>
  <c r="AS106" i="5"/>
  <c r="AP106" i="5"/>
  <c r="AM106" i="5"/>
  <c r="AJ106" i="5"/>
  <c r="AG106" i="5"/>
  <c r="AD106" i="5"/>
  <c r="AA106" i="5"/>
  <c r="X106" i="5"/>
  <c r="U106" i="5"/>
  <c r="R106" i="5"/>
  <c r="O106" i="5"/>
  <c r="L106" i="5"/>
  <c r="BK105" i="5"/>
  <c r="BH105" i="5"/>
  <c r="BE105" i="5"/>
  <c r="BB105" i="5"/>
  <c r="AY105" i="5"/>
  <c r="AV105" i="5"/>
  <c r="AS105" i="5"/>
  <c r="AP105" i="5"/>
  <c r="AM105" i="5"/>
  <c r="AJ105" i="5"/>
  <c r="AG105" i="5"/>
  <c r="AD105" i="5"/>
  <c r="AA105" i="5"/>
  <c r="X105" i="5"/>
  <c r="U105" i="5"/>
  <c r="R105" i="5"/>
  <c r="O105" i="5"/>
  <c r="L105" i="5"/>
  <c r="BK104" i="5"/>
  <c r="BH104" i="5"/>
  <c r="BE104" i="5"/>
  <c r="BB104" i="5"/>
  <c r="AY104" i="5"/>
  <c r="AV104" i="5"/>
  <c r="AS104" i="5"/>
  <c r="AP104" i="5"/>
  <c r="AM104" i="5"/>
  <c r="AJ104" i="5"/>
  <c r="AG104" i="5"/>
  <c r="AD104" i="5"/>
  <c r="AA104" i="5"/>
  <c r="X104" i="5"/>
  <c r="U104" i="5"/>
  <c r="R104" i="5"/>
  <c r="O104" i="5"/>
  <c r="L104" i="5"/>
  <c r="BK103" i="5"/>
  <c r="BH103" i="5"/>
  <c r="BE103" i="5"/>
  <c r="BB103" i="5"/>
  <c r="AY103" i="5"/>
  <c r="AV103" i="5"/>
  <c r="AS103" i="5"/>
  <c r="AP103" i="5"/>
  <c r="AM103" i="5"/>
  <c r="AJ103" i="5"/>
  <c r="AG103" i="5"/>
  <c r="AD103" i="5"/>
  <c r="AA103" i="5"/>
  <c r="X103" i="5"/>
  <c r="U103" i="5"/>
  <c r="R103" i="5"/>
  <c r="O103" i="5"/>
  <c r="L103" i="5"/>
  <c r="BK102" i="5"/>
  <c r="BH102" i="5"/>
  <c r="BE102" i="5"/>
  <c r="BB102" i="5"/>
  <c r="AY102" i="5"/>
  <c r="AV102" i="5"/>
  <c r="AS102" i="5"/>
  <c r="AP102" i="5"/>
  <c r="AM102" i="5"/>
  <c r="AJ102" i="5"/>
  <c r="AG102" i="5"/>
  <c r="AD102" i="5"/>
  <c r="AA102" i="5"/>
  <c r="X102" i="5"/>
  <c r="U102" i="5"/>
  <c r="R102" i="5"/>
  <c r="O102" i="5"/>
  <c r="L102" i="5"/>
  <c r="BK101" i="5"/>
  <c r="BH101" i="5"/>
  <c r="BE101" i="5"/>
  <c r="BB101" i="5"/>
  <c r="AY101" i="5"/>
  <c r="AV101" i="5"/>
  <c r="AS101" i="5"/>
  <c r="AP101" i="5"/>
  <c r="AM101" i="5"/>
  <c r="AJ101" i="5"/>
  <c r="AG101" i="5"/>
  <c r="AD101" i="5"/>
  <c r="AA101" i="5"/>
  <c r="X101" i="5"/>
  <c r="U101" i="5"/>
  <c r="R101" i="5"/>
  <c r="O101" i="5"/>
  <c r="L101" i="5"/>
  <c r="BK100" i="5"/>
  <c r="BH100" i="5"/>
  <c r="BE100" i="5"/>
  <c r="BB100" i="5"/>
  <c r="AY100" i="5"/>
  <c r="AV100" i="5"/>
  <c r="AS100" i="5"/>
  <c r="AP100" i="5"/>
  <c r="AM100" i="5"/>
  <c r="AJ100" i="5"/>
  <c r="AG100" i="5"/>
  <c r="AD100" i="5"/>
  <c r="AA100" i="5"/>
  <c r="X100" i="5"/>
  <c r="U100" i="5"/>
  <c r="R100" i="5"/>
  <c r="O100" i="5"/>
  <c r="L100" i="5"/>
  <c r="BK99" i="5"/>
  <c r="BH99" i="5"/>
  <c r="BE99" i="5"/>
  <c r="BB99" i="5"/>
  <c r="AY99" i="5"/>
  <c r="AV99" i="5"/>
  <c r="AS99" i="5"/>
  <c r="AP99" i="5"/>
  <c r="AM99" i="5"/>
  <c r="AJ99" i="5"/>
  <c r="AG99" i="5"/>
  <c r="AD99" i="5"/>
  <c r="AA99" i="5"/>
  <c r="X99" i="5"/>
  <c r="U99" i="5"/>
  <c r="R99" i="5"/>
  <c r="O99" i="5"/>
  <c r="L99" i="5"/>
  <c r="BK98" i="5"/>
  <c r="BH98" i="5"/>
  <c r="BE98" i="5"/>
  <c r="BB98" i="5"/>
  <c r="AY98" i="5"/>
  <c r="AV98" i="5"/>
  <c r="AS98" i="5"/>
  <c r="AP98" i="5"/>
  <c r="AM98" i="5"/>
  <c r="AJ98" i="5"/>
  <c r="AG98" i="5"/>
  <c r="AD98" i="5"/>
  <c r="AA98" i="5"/>
  <c r="X98" i="5"/>
  <c r="U98" i="5"/>
  <c r="R98" i="5"/>
  <c r="O98" i="5"/>
  <c r="L98" i="5"/>
  <c r="BK97" i="5"/>
  <c r="BH97" i="5"/>
  <c r="BE97" i="5"/>
  <c r="BB97" i="5"/>
  <c r="AY97" i="5"/>
  <c r="AV97" i="5"/>
  <c r="AS97" i="5"/>
  <c r="AP97" i="5"/>
  <c r="AM97" i="5"/>
  <c r="AJ97" i="5"/>
  <c r="AG97" i="5"/>
  <c r="AD97" i="5"/>
  <c r="AA97" i="5"/>
  <c r="X97" i="5"/>
  <c r="U97" i="5"/>
  <c r="R97" i="5"/>
  <c r="O97" i="5"/>
  <c r="L97" i="5"/>
  <c r="BK96" i="5"/>
  <c r="BH96" i="5"/>
  <c r="BE96" i="5"/>
  <c r="BB96" i="5"/>
  <c r="AY96" i="5"/>
  <c r="AV96" i="5"/>
  <c r="AS96" i="5"/>
  <c r="AP96" i="5"/>
  <c r="AM96" i="5"/>
  <c r="AJ96" i="5"/>
  <c r="AG96" i="5"/>
  <c r="AD96" i="5"/>
  <c r="AA96" i="5"/>
  <c r="X96" i="5"/>
  <c r="U96" i="5"/>
  <c r="R96" i="5"/>
  <c r="O96" i="5"/>
  <c r="L96" i="5"/>
  <c r="BK95" i="5"/>
  <c r="BH95" i="5"/>
  <c r="BE95" i="5"/>
  <c r="BB95" i="5"/>
  <c r="AY95" i="5"/>
  <c r="AV95" i="5"/>
  <c r="AS95" i="5"/>
  <c r="AP95" i="5"/>
  <c r="AM95" i="5"/>
  <c r="AJ95" i="5"/>
  <c r="AG95" i="5"/>
  <c r="AD95" i="5"/>
  <c r="AA95" i="5"/>
  <c r="X95" i="5"/>
  <c r="U95" i="5"/>
  <c r="R95" i="5"/>
  <c r="O95" i="5"/>
  <c r="L95" i="5"/>
  <c r="BK94" i="5"/>
  <c r="BH94" i="5"/>
  <c r="BE94" i="5"/>
  <c r="BB94" i="5"/>
  <c r="AY94" i="5"/>
  <c r="AV94" i="5"/>
  <c r="AS94" i="5"/>
  <c r="AP94" i="5"/>
  <c r="AM94" i="5"/>
  <c r="AJ94" i="5"/>
  <c r="AG94" i="5"/>
  <c r="AD94" i="5"/>
  <c r="AA94" i="5"/>
  <c r="X94" i="5"/>
  <c r="U94" i="5"/>
  <c r="R94" i="5"/>
  <c r="O94" i="5"/>
  <c r="L94" i="5"/>
  <c r="BK93" i="5"/>
  <c r="BH93" i="5"/>
  <c r="BE93" i="5"/>
  <c r="BB93" i="5"/>
  <c r="AY93" i="5"/>
  <c r="AV93" i="5"/>
  <c r="AS93" i="5"/>
  <c r="AP93" i="5"/>
  <c r="AM93" i="5"/>
  <c r="AJ93" i="5"/>
  <c r="AG93" i="5"/>
  <c r="AD93" i="5"/>
  <c r="AA93" i="5"/>
  <c r="X93" i="5"/>
  <c r="U93" i="5"/>
  <c r="R93" i="5"/>
  <c r="O93" i="5"/>
  <c r="L93" i="5"/>
  <c r="BK92" i="5"/>
  <c r="BH92" i="5"/>
  <c r="BE92" i="5"/>
  <c r="BB92" i="5"/>
  <c r="AY92" i="5"/>
  <c r="AV92" i="5"/>
  <c r="AS92" i="5"/>
  <c r="AP92" i="5"/>
  <c r="AM92" i="5"/>
  <c r="AJ92" i="5"/>
  <c r="AG92" i="5"/>
  <c r="AD92" i="5"/>
  <c r="AA92" i="5"/>
  <c r="X92" i="5"/>
  <c r="U92" i="5"/>
  <c r="R92" i="5"/>
  <c r="O92" i="5"/>
  <c r="L92" i="5"/>
  <c r="BK75" i="5"/>
  <c r="BH75" i="5"/>
  <c r="BE75" i="5"/>
  <c r="BB75" i="5"/>
  <c r="AY75" i="5"/>
  <c r="AV75" i="5"/>
  <c r="AS75" i="5"/>
  <c r="AP75" i="5"/>
  <c r="AM75" i="5"/>
  <c r="AJ75" i="5"/>
  <c r="AG75" i="5"/>
  <c r="AD75" i="5"/>
  <c r="AA75" i="5"/>
  <c r="X75" i="5"/>
  <c r="U75" i="5"/>
  <c r="R75" i="5"/>
  <c r="O75" i="5"/>
  <c r="L75" i="5"/>
  <c r="BK74" i="5"/>
  <c r="BH74" i="5"/>
  <c r="BE74" i="5"/>
  <c r="BB74" i="5"/>
  <c r="AY74" i="5"/>
  <c r="AV74" i="5"/>
  <c r="AS74" i="5"/>
  <c r="AP74" i="5"/>
  <c r="AM74" i="5"/>
  <c r="AJ74" i="5"/>
  <c r="AG74" i="5"/>
  <c r="AD74" i="5"/>
  <c r="AA74" i="5"/>
  <c r="X74" i="5"/>
  <c r="U74" i="5"/>
  <c r="R74" i="5"/>
  <c r="O74" i="5"/>
  <c r="L74" i="5"/>
  <c r="BK73" i="5"/>
  <c r="BH73" i="5"/>
  <c r="BE73" i="5"/>
  <c r="BB73" i="5"/>
  <c r="AY73" i="5"/>
  <c r="AV73" i="5"/>
  <c r="AS73" i="5"/>
  <c r="AP73" i="5"/>
  <c r="AM73" i="5"/>
  <c r="AJ73" i="5"/>
  <c r="AG73" i="5"/>
  <c r="AD73" i="5"/>
  <c r="AA73" i="5"/>
  <c r="X73" i="5"/>
  <c r="U73" i="5"/>
  <c r="R73" i="5"/>
  <c r="O73" i="5"/>
  <c r="L73" i="5"/>
  <c r="BK72" i="5"/>
  <c r="BH72" i="5"/>
  <c r="BE72" i="5"/>
  <c r="BB72" i="5"/>
  <c r="AY72" i="5"/>
  <c r="AV72" i="5"/>
  <c r="AS72" i="5"/>
  <c r="AP72" i="5"/>
  <c r="AM72" i="5"/>
  <c r="AJ72" i="5"/>
  <c r="AG72" i="5"/>
  <c r="AD72" i="5"/>
  <c r="AA72" i="5"/>
  <c r="X72" i="5"/>
  <c r="U72" i="5"/>
  <c r="R72" i="5"/>
  <c r="O72" i="5"/>
  <c r="L72" i="5"/>
  <c r="BK71" i="5"/>
  <c r="BH71" i="5"/>
  <c r="BE71" i="5"/>
  <c r="BB71" i="5"/>
  <c r="AY71" i="5"/>
  <c r="AV71" i="5"/>
  <c r="AS71" i="5"/>
  <c r="AP71" i="5"/>
  <c r="AM71" i="5"/>
  <c r="AJ71" i="5"/>
  <c r="AG71" i="5"/>
  <c r="AD71" i="5"/>
  <c r="AA71" i="5"/>
  <c r="X71" i="5"/>
  <c r="U71" i="5"/>
  <c r="R71" i="5"/>
  <c r="O71" i="5"/>
  <c r="L71" i="5"/>
  <c r="BK70" i="5"/>
  <c r="BH70" i="5"/>
  <c r="BE70" i="5"/>
  <c r="BB70" i="5"/>
  <c r="AY70" i="5"/>
  <c r="AV70" i="5"/>
  <c r="AS70" i="5"/>
  <c r="AP70" i="5"/>
  <c r="AM70" i="5"/>
  <c r="AJ70" i="5"/>
  <c r="AG70" i="5"/>
  <c r="AD70" i="5"/>
  <c r="AA70" i="5"/>
  <c r="X70" i="5"/>
  <c r="U70" i="5"/>
  <c r="R70" i="5"/>
  <c r="O70" i="5"/>
  <c r="L70" i="5"/>
  <c r="BK69" i="5"/>
  <c r="BH69" i="5"/>
  <c r="BE69" i="5"/>
  <c r="BB69" i="5"/>
  <c r="AY69" i="5"/>
  <c r="AV69" i="5"/>
  <c r="AS69" i="5"/>
  <c r="AP69" i="5"/>
  <c r="AM69" i="5"/>
  <c r="AJ69" i="5"/>
  <c r="AG69" i="5"/>
  <c r="AD69" i="5"/>
  <c r="AA69" i="5"/>
  <c r="X69" i="5"/>
  <c r="U69" i="5"/>
  <c r="R69" i="5"/>
  <c r="O69" i="5"/>
  <c r="L69" i="5"/>
  <c r="BK68" i="5"/>
  <c r="BH68" i="5"/>
  <c r="BE68" i="5"/>
  <c r="BB68" i="5"/>
  <c r="AY68" i="5"/>
  <c r="AV68" i="5"/>
  <c r="AS68" i="5"/>
  <c r="AP68" i="5"/>
  <c r="AM68" i="5"/>
  <c r="AJ68" i="5"/>
  <c r="AG68" i="5"/>
  <c r="AD68" i="5"/>
  <c r="AA68" i="5"/>
  <c r="X68" i="5"/>
  <c r="U68" i="5"/>
  <c r="R68" i="5"/>
  <c r="O68" i="5"/>
  <c r="L68" i="5"/>
  <c r="BK67" i="5"/>
  <c r="BH67" i="5"/>
  <c r="BE67" i="5"/>
  <c r="BB67" i="5"/>
  <c r="AY67" i="5"/>
  <c r="AV67" i="5"/>
  <c r="AS67" i="5"/>
  <c r="AP67" i="5"/>
  <c r="AM67" i="5"/>
  <c r="AJ67" i="5"/>
  <c r="AG67" i="5"/>
  <c r="AD67" i="5"/>
  <c r="AA67" i="5"/>
  <c r="X67" i="5"/>
  <c r="U67" i="5"/>
  <c r="R67" i="5"/>
  <c r="O67" i="5"/>
  <c r="L67" i="5"/>
  <c r="BK66" i="5"/>
  <c r="BH66" i="5"/>
  <c r="BE66" i="5"/>
  <c r="BB66" i="5"/>
  <c r="AY66" i="5"/>
  <c r="AV66" i="5"/>
  <c r="AS66" i="5"/>
  <c r="AP66" i="5"/>
  <c r="AM66" i="5"/>
  <c r="AJ66" i="5"/>
  <c r="AG66" i="5"/>
  <c r="AD66" i="5"/>
  <c r="AA66" i="5"/>
  <c r="X66" i="5"/>
  <c r="U66" i="5"/>
  <c r="R66" i="5"/>
  <c r="O66" i="5"/>
  <c r="L66" i="5"/>
  <c r="BK65" i="5"/>
  <c r="BH65" i="5"/>
  <c r="BE65" i="5"/>
  <c r="BB65" i="5"/>
  <c r="AY65" i="5"/>
  <c r="AV65" i="5"/>
  <c r="AS65" i="5"/>
  <c r="AP65" i="5"/>
  <c r="AM65" i="5"/>
  <c r="AJ65" i="5"/>
  <c r="AG65" i="5"/>
  <c r="AD65" i="5"/>
  <c r="AA65" i="5"/>
  <c r="X65" i="5"/>
  <c r="U65" i="5"/>
  <c r="R65" i="5"/>
  <c r="O65" i="5"/>
  <c r="L65" i="5"/>
  <c r="BK64" i="5"/>
  <c r="BH64" i="5"/>
  <c r="BE64" i="5"/>
  <c r="BB64" i="5"/>
  <c r="AY64" i="5"/>
  <c r="AV64" i="5"/>
  <c r="AS64" i="5"/>
  <c r="AP64" i="5"/>
  <c r="AM64" i="5"/>
  <c r="AJ64" i="5"/>
  <c r="AG64" i="5"/>
  <c r="AD64" i="5"/>
  <c r="AA64" i="5"/>
  <c r="X64" i="5"/>
  <c r="U64" i="5"/>
  <c r="R64" i="5"/>
  <c r="O64" i="5"/>
  <c r="L64" i="5"/>
  <c r="BK63" i="5"/>
  <c r="BH63" i="5"/>
  <c r="BE63" i="5"/>
  <c r="BB63" i="5"/>
  <c r="AY63" i="5"/>
  <c r="AV63" i="5"/>
  <c r="AS63" i="5"/>
  <c r="AP63" i="5"/>
  <c r="AM63" i="5"/>
  <c r="AJ63" i="5"/>
  <c r="AG63" i="5"/>
  <c r="AD63" i="5"/>
  <c r="AA63" i="5"/>
  <c r="X63" i="5"/>
  <c r="U63" i="5"/>
  <c r="R63" i="5"/>
  <c r="O63" i="5"/>
  <c r="L63" i="5"/>
  <c r="BK62" i="5"/>
  <c r="BH62" i="5"/>
  <c r="BE62" i="5"/>
  <c r="BB62" i="5"/>
  <c r="AY62" i="5"/>
  <c r="AV62" i="5"/>
  <c r="AS62" i="5"/>
  <c r="AP62" i="5"/>
  <c r="AM62" i="5"/>
  <c r="AJ62" i="5"/>
  <c r="AG62" i="5"/>
  <c r="AD62" i="5"/>
  <c r="AA62" i="5"/>
  <c r="X62" i="5"/>
  <c r="U62" i="5"/>
  <c r="R62" i="5"/>
  <c r="O62" i="5"/>
  <c r="L62" i="5"/>
  <c r="BK61" i="5"/>
  <c r="BH61" i="5"/>
  <c r="BE61" i="5"/>
  <c r="BB61" i="5"/>
  <c r="AY61" i="5"/>
  <c r="AV61" i="5"/>
  <c r="AS61" i="5"/>
  <c r="AP61" i="5"/>
  <c r="AM61" i="5"/>
  <c r="AJ61" i="5"/>
  <c r="AG61" i="5"/>
  <c r="AD61" i="5"/>
  <c r="AA61" i="5"/>
  <c r="X61" i="5"/>
  <c r="U61" i="5"/>
  <c r="R61" i="5"/>
  <c r="O61" i="5"/>
  <c r="L61" i="5"/>
  <c r="BK60" i="5"/>
  <c r="BH60" i="5"/>
  <c r="BE60" i="5"/>
  <c r="BB60" i="5"/>
  <c r="AY60" i="5"/>
  <c r="AV60" i="5"/>
  <c r="AS60" i="5"/>
  <c r="AP60" i="5"/>
  <c r="AM60" i="5"/>
  <c r="AJ60" i="5"/>
  <c r="AG60" i="5"/>
  <c r="AD60" i="5"/>
  <c r="AA60" i="5"/>
  <c r="X60" i="5"/>
  <c r="U60" i="5"/>
  <c r="R60" i="5"/>
  <c r="O60" i="5"/>
  <c r="L60" i="5"/>
  <c r="BK59" i="5"/>
  <c r="BH59" i="5"/>
  <c r="BE59" i="5"/>
  <c r="BB59" i="5"/>
  <c r="AY59" i="5"/>
  <c r="AV59" i="5"/>
  <c r="AS59" i="5"/>
  <c r="AP59" i="5"/>
  <c r="AM59" i="5"/>
  <c r="AJ59" i="5"/>
  <c r="AG59" i="5"/>
  <c r="AD59" i="5"/>
  <c r="AA59" i="5"/>
  <c r="X59" i="5"/>
  <c r="U59" i="5"/>
  <c r="R59" i="5"/>
  <c r="O59" i="5"/>
  <c r="L59" i="5"/>
  <c r="BK58" i="5"/>
  <c r="BH58" i="5"/>
  <c r="BE58" i="5"/>
  <c r="BB58" i="5"/>
  <c r="AY58" i="5"/>
  <c r="AV58" i="5"/>
  <c r="AS58" i="5"/>
  <c r="AP58" i="5"/>
  <c r="AM58" i="5"/>
  <c r="AJ58" i="5"/>
  <c r="AG58" i="5"/>
  <c r="AD58" i="5"/>
  <c r="AA58" i="5"/>
  <c r="X58" i="5"/>
  <c r="U58" i="5"/>
  <c r="R58" i="5"/>
  <c r="O58" i="5"/>
  <c r="L58" i="5"/>
  <c r="BK57" i="5"/>
  <c r="BH57" i="5"/>
  <c r="BE57" i="5"/>
  <c r="BB57" i="5"/>
  <c r="AY57" i="5"/>
  <c r="AV57" i="5"/>
  <c r="AS57" i="5"/>
  <c r="AP57" i="5"/>
  <c r="AM57" i="5"/>
  <c r="AJ57" i="5"/>
  <c r="AG57" i="5"/>
  <c r="AD57" i="5"/>
  <c r="AA57" i="5"/>
  <c r="X57" i="5"/>
  <c r="U57" i="5"/>
  <c r="R57" i="5"/>
  <c r="O57" i="5"/>
  <c r="L57" i="5"/>
  <c r="BK56" i="5"/>
  <c r="BH56" i="5"/>
  <c r="BE56" i="5"/>
  <c r="BB56" i="5"/>
  <c r="AY56" i="5"/>
  <c r="AV56" i="5"/>
  <c r="AS56" i="5"/>
  <c r="AP56" i="5"/>
  <c r="AM56" i="5"/>
  <c r="AJ56" i="5"/>
  <c r="AG56" i="5"/>
  <c r="AD56" i="5"/>
  <c r="AA56" i="5"/>
  <c r="X56" i="5"/>
  <c r="U56" i="5"/>
  <c r="R56" i="5"/>
  <c r="O56" i="5"/>
  <c r="L56" i="5"/>
  <c r="BK55" i="5"/>
  <c r="BH55" i="5"/>
  <c r="BE55" i="5"/>
  <c r="BB55" i="5"/>
  <c r="AY55" i="5"/>
  <c r="AV55" i="5"/>
  <c r="AS55" i="5"/>
  <c r="AP55" i="5"/>
  <c r="AM55" i="5"/>
  <c r="AJ55" i="5"/>
  <c r="AG55" i="5"/>
  <c r="AD55" i="5"/>
  <c r="AA55" i="5"/>
  <c r="X55" i="5"/>
  <c r="U55" i="5"/>
  <c r="R55" i="5"/>
  <c r="O55" i="5"/>
  <c r="L55" i="5"/>
  <c r="BK54" i="5"/>
  <c r="BH54" i="5"/>
  <c r="BE54" i="5"/>
  <c r="BB54" i="5"/>
  <c r="AY54" i="5"/>
  <c r="AV54" i="5"/>
  <c r="AS54" i="5"/>
  <c r="AP54" i="5"/>
  <c r="AM54" i="5"/>
  <c r="AJ54" i="5"/>
  <c r="AG54" i="5"/>
  <c r="AD54" i="5"/>
  <c r="AA54" i="5"/>
  <c r="X54" i="5"/>
  <c r="U54" i="5"/>
  <c r="R54" i="5"/>
  <c r="O54" i="5"/>
  <c r="L54" i="5"/>
  <c r="BK53" i="5"/>
  <c r="BH53" i="5"/>
  <c r="BE53" i="5"/>
  <c r="BB53" i="5"/>
  <c r="AY53" i="5"/>
  <c r="AV53" i="5"/>
  <c r="AS53" i="5"/>
  <c r="AP53" i="5"/>
  <c r="AM53" i="5"/>
  <c r="AJ53" i="5"/>
  <c r="AG53" i="5"/>
  <c r="AD53" i="5"/>
  <c r="AA53" i="5"/>
  <c r="X53" i="5"/>
  <c r="U53" i="5"/>
  <c r="R53" i="5"/>
  <c r="O53" i="5"/>
  <c r="L53" i="5"/>
  <c r="BK52" i="5"/>
  <c r="BH52" i="5"/>
  <c r="BE52" i="5"/>
  <c r="BB52" i="5"/>
  <c r="AY52" i="5"/>
  <c r="AV52" i="5"/>
  <c r="AS52" i="5"/>
  <c r="AP52" i="5"/>
  <c r="AM52" i="5"/>
  <c r="AJ52" i="5"/>
  <c r="AG52" i="5"/>
  <c r="AD52" i="5"/>
  <c r="AA52" i="5"/>
  <c r="X52" i="5"/>
  <c r="U52" i="5"/>
  <c r="R52" i="5"/>
  <c r="O52" i="5"/>
  <c r="L52" i="5"/>
  <c r="BK51" i="5"/>
  <c r="BH51" i="5"/>
  <c r="BE51" i="5"/>
  <c r="BB51" i="5"/>
  <c r="AY51" i="5"/>
  <c r="AV51" i="5"/>
  <c r="AS51" i="5"/>
  <c r="AP51" i="5"/>
  <c r="AM51" i="5"/>
  <c r="AJ51" i="5"/>
  <c r="AG51" i="5"/>
  <c r="AD51" i="5"/>
  <c r="AA51" i="5"/>
  <c r="X51" i="5"/>
  <c r="U51" i="5"/>
  <c r="R51" i="5"/>
  <c r="O51" i="5"/>
  <c r="L51" i="5"/>
  <c r="BK50" i="5"/>
  <c r="BH50" i="5"/>
  <c r="BE50" i="5"/>
  <c r="BB50" i="5"/>
  <c r="AY50" i="5"/>
  <c r="AV50" i="5"/>
  <c r="AS50" i="5"/>
  <c r="AP50" i="5"/>
  <c r="AM50" i="5"/>
  <c r="AJ50" i="5"/>
  <c r="AG50" i="5"/>
  <c r="AD50" i="5"/>
  <c r="AA50" i="5"/>
  <c r="X50" i="5"/>
  <c r="U50" i="5"/>
  <c r="R50" i="5"/>
  <c r="O50" i="5"/>
  <c r="L50" i="5"/>
  <c r="BK49" i="5"/>
  <c r="BH49" i="5"/>
  <c r="BE49" i="5"/>
  <c r="BB49" i="5"/>
  <c r="AY49" i="5"/>
  <c r="AV49" i="5"/>
  <c r="AS49" i="5"/>
  <c r="AP49" i="5"/>
  <c r="AM49" i="5"/>
  <c r="AJ49" i="5"/>
  <c r="AG49" i="5"/>
  <c r="AD49" i="5"/>
  <c r="AA49" i="5"/>
  <c r="X49" i="5"/>
  <c r="U49" i="5"/>
  <c r="R49" i="5"/>
  <c r="O49" i="5"/>
  <c r="L49" i="5"/>
  <c r="BK48" i="5"/>
  <c r="BH48" i="5"/>
  <c r="BE48" i="5"/>
  <c r="BB48" i="5"/>
  <c r="AY48" i="5"/>
  <c r="AV48" i="5"/>
  <c r="AS48" i="5"/>
  <c r="AP48" i="5"/>
  <c r="AD48" i="5"/>
  <c r="X48" i="5"/>
  <c r="U48" i="5"/>
  <c r="R48" i="5"/>
  <c r="O48" i="5"/>
  <c r="L48" i="5"/>
  <c r="BK47" i="5"/>
  <c r="BH47" i="5"/>
  <c r="BE47" i="5"/>
  <c r="BB47" i="5"/>
  <c r="AY47" i="5"/>
  <c r="AV47" i="5"/>
  <c r="AS47" i="5"/>
  <c r="AP47" i="5"/>
  <c r="AD47" i="5"/>
  <c r="X47" i="5"/>
  <c r="U47" i="5"/>
  <c r="R47" i="5"/>
  <c r="O47" i="5"/>
  <c r="L47" i="5"/>
  <c r="BK46" i="5"/>
  <c r="BH46" i="5"/>
  <c r="BE46" i="5"/>
  <c r="BB46" i="5"/>
  <c r="AY46" i="5"/>
  <c r="AV46" i="5"/>
  <c r="AS46" i="5"/>
  <c r="AP46" i="5"/>
  <c r="AD46" i="5"/>
  <c r="X46" i="5"/>
  <c r="U46" i="5"/>
  <c r="R46" i="5"/>
  <c r="O46" i="5"/>
  <c r="L46" i="5"/>
  <c r="BK43" i="5"/>
  <c r="BH43" i="5"/>
  <c r="BE43" i="5"/>
  <c r="BB43" i="5"/>
  <c r="AY43" i="5"/>
  <c r="AV43" i="5"/>
  <c r="AP43" i="5"/>
  <c r="AD43" i="5"/>
  <c r="X43" i="5"/>
  <c r="U43" i="5"/>
  <c r="R43" i="5"/>
  <c r="L43" i="5"/>
  <c r="BK42" i="5"/>
  <c r="BH42" i="5"/>
  <c r="BE42" i="5"/>
  <c r="BB42" i="5"/>
  <c r="AY42" i="5"/>
  <c r="AV42" i="5"/>
  <c r="AS42" i="5"/>
  <c r="AP42" i="5"/>
  <c r="AM42" i="5"/>
  <c r="AJ42" i="5"/>
  <c r="AG42" i="5"/>
  <c r="AD42" i="5"/>
  <c r="AA42" i="5"/>
  <c r="X42" i="5"/>
  <c r="U42" i="5"/>
  <c r="R42" i="5"/>
  <c r="O42" i="5"/>
  <c r="L42" i="5"/>
  <c r="BK40" i="5"/>
  <c r="BH40" i="5"/>
  <c r="BE40" i="5"/>
  <c r="BB40" i="5"/>
  <c r="AY40" i="5"/>
  <c r="AV40" i="5"/>
  <c r="AS40" i="5"/>
  <c r="AP40" i="5"/>
  <c r="AM40" i="5"/>
  <c r="AJ40" i="5"/>
  <c r="AG40" i="5"/>
  <c r="AD40" i="5"/>
  <c r="AA40" i="5"/>
  <c r="X40" i="5"/>
  <c r="U40" i="5"/>
  <c r="R40" i="5"/>
  <c r="O40" i="5"/>
  <c r="L40" i="5"/>
  <c r="BK39" i="5"/>
  <c r="BH39" i="5"/>
  <c r="BE39" i="5"/>
  <c r="BB39" i="5"/>
  <c r="AY39" i="5"/>
  <c r="AV39" i="5"/>
  <c r="AS39" i="5"/>
  <c r="AP39" i="5"/>
  <c r="AM39" i="5"/>
  <c r="AJ39" i="5"/>
  <c r="AG39" i="5"/>
  <c r="AD39" i="5"/>
  <c r="AA39" i="5"/>
  <c r="X39" i="5"/>
  <c r="U39" i="5"/>
  <c r="R39" i="5"/>
  <c r="O39" i="5"/>
  <c r="L39" i="5"/>
  <c r="BK38" i="5"/>
  <c r="BH38" i="5"/>
  <c r="BE38" i="5"/>
  <c r="BB38" i="5"/>
  <c r="AY38" i="5"/>
  <c r="AV38" i="5"/>
  <c r="AS38" i="5"/>
  <c r="AP38" i="5"/>
  <c r="AM38" i="5"/>
  <c r="AJ38" i="5"/>
  <c r="AG38" i="5"/>
  <c r="AD38" i="5"/>
  <c r="AA38" i="5"/>
  <c r="X38" i="5"/>
  <c r="U38" i="5"/>
  <c r="R38" i="5"/>
  <c r="O38" i="5"/>
  <c r="L38" i="5"/>
  <c r="BK37" i="5"/>
  <c r="BH37" i="5"/>
  <c r="BE37" i="5"/>
  <c r="BB37" i="5"/>
  <c r="AY37" i="5"/>
  <c r="AV37" i="5"/>
  <c r="AS37" i="5"/>
  <c r="AP37" i="5"/>
  <c r="AM37" i="5"/>
  <c r="AJ37" i="5"/>
  <c r="AG37" i="5"/>
  <c r="AD37" i="5"/>
  <c r="AA37" i="5"/>
  <c r="X37" i="5"/>
  <c r="U37" i="5"/>
  <c r="R37" i="5"/>
  <c r="O37" i="5"/>
  <c r="L37" i="5"/>
  <c r="BJ30" i="5"/>
  <c r="BG30" i="5"/>
  <c r="BD30" i="5"/>
  <c r="BA30" i="5"/>
  <c r="AX30" i="5"/>
  <c r="AU30" i="5"/>
  <c r="AR30" i="5"/>
  <c r="AL30" i="5"/>
  <c r="AI30" i="5"/>
  <c r="AF30" i="5"/>
  <c r="AC30" i="5"/>
  <c r="Z30" i="5"/>
  <c r="W30" i="5"/>
  <c r="T30" i="5"/>
  <c r="Q30" i="5"/>
  <c r="N30" i="5"/>
  <c r="K30" i="5"/>
  <c r="BJ19" i="5"/>
  <c r="BG19" i="5"/>
  <c r="BD19" i="5"/>
  <c r="BA19" i="5"/>
  <c r="AX19" i="5"/>
  <c r="AU19" i="5"/>
  <c r="AR19" i="5"/>
  <c r="AO19" i="5"/>
  <c r="AL19" i="5"/>
  <c r="AI19" i="5"/>
  <c r="AF19" i="5"/>
  <c r="AC19" i="5"/>
  <c r="Z19" i="5"/>
  <c r="W19" i="5"/>
  <c r="T19" i="5"/>
  <c r="Q19" i="5"/>
  <c r="N19" i="5"/>
  <c r="BI3" i="5"/>
  <c r="AQ3" i="5"/>
  <c r="Y3" i="5"/>
  <c r="C3" i="5"/>
  <c r="BK127" i="4" l="1"/>
  <c r="BH127" i="4"/>
  <c r="BE127" i="4"/>
  <c r="BB127" i="4"/>
  <c r="AY127" i="4"/>
  <c r="AV127" i="4"/>
  <c r="AS127" i="4"/>
  <c r="AP127" i="4"/>
  <c r="AM127" i="4"/>
  <c r="AJ127" i="4"/>
  <c r="AG127" i="4"/>
  <c r="AD127" i="4"/>
  <c r="AA127" i="4"/>
  <c r="X127" i="4"/>
  <c r="U127" i="4"/>
  <c r="R127" i="4"/>
  <c r="O127" i="4"/>
  <c r="L127" i="4"/>
  <c r="BK126" i="4"/>
  <c r="BH126" i="4"/>
  <c r="BE126" i="4"/>
  <c r="BB126" i="4"/>
  <c r="AY126" i="4"/>
  <c r="AV126" i="4"/>
  <c r="AS126" i="4"/>
  <c r="AP126" i="4"/>
  <c r="AM126" i="4"/>
  <c r="AJ126" i="4"/>
  <c r="AG126" i="4"/>
  <c r="AD126" i="4"/>
  <c r="AA126" i="4"/>
  <c r="X126" i="4"/>
  <c r="U126" i="4"/>
  <c r="R126" i="4"/>
  <c r="O126" i="4"/>
  <c r="L126" i="4"/>
  <c r="BK125" i="4"/>
  <c r="BH125" i="4"/>
  <c r="BE125" i="4"/>
  <c r="BB125" i="4"/>
  <c r="AY125" i="4"/>
  <c r="AV125" i="4"/>
  <c r="AS125" i="4"/>
  <c r="AP125" i="4"/>
  <c r="AM125" i="4"/>
  <c r="AJ125" i="4"/>
  <c r="AG125" i="4"/>
  <c r="AD125" i="4"/>
  <c r="AA125" i="4"/>
  <c r="X125" i="4"/>
  <c r="U125" i="4"/>
  <c r="R125" i="4"/>
  <c r="O125" i="4"/>
  <c r="L125" i="4"/>
  <c r="BK124" i="4"/>
  <c r="BH124" i="4"/>
  <c r="BE124" i="4"/>
  <c r="BB124" i="4"/>
  <c r="AY124" i="4"/>
  <c r="AV124" i="4"/>
  <c r="AS124" i="4"/>
  <c r="AP124" i="4"/>
  <c r="AM124" i="4"/>
  <c r="AJ124" i="4"/>
  <c r="AG124" i="4"/>
  <c r="AD124" i="4"/>
  <c r="AA124" i="4"/>
  <c r="X124" i="4"/>
  <c r="U124" i="4"/>
  <c r="R124" i="4"/>
  <c r="O124" i="4"/>
  <c r="L124" i="4"/>
  <c r="BK123" i="4"/>
  <c r="BH123" i="4"/>
  <c r="BE123" i="4"/>
  <c r="BB123" i="4"/>
  <c r="AY123" i="4"/>
  <c r="AV123" i="4"/>
  <c r="AS123" i="4"/>
  <c r="AP123" i="4"/>
  <c r="AM123" i="4"/>
  <c r="AJ123" i="4"/>
  <c r="AG123" i="4"/>
  <c r="AD123" i="4"/>
  <c r="AA123" i="4"/>
  <c r="X123" i="4"/>
  <c r="U123" i="4"/>
  <c r="R123" i="4"/>
  <c r="O123" i="4"/>
  <c r="L123" i="4"/>
  <c r="BK118" i="4"/>
  <c r="BH118" i="4"/>
  <c r="BE118" i="4"/>
  <c r="BB118" i="4"/>
  <c r="AY118" i="4"/>
  <c r="AV118" i="4"/>
  <c r="AS118" i="4"/>
  <c r="AP118" i="4"/>
  <c r="AM118" i="4"/>
  <c r="AJ118" i="4"/>
  <c r="AG118" i="4"/>
  <c r="AD118" i="4"/>
  <c r="AA118" i="4"/>
  <c r="X118" i="4"/>
  <c r="U118" i="4"/>
  <c r="R118" i="4"/>
  <c r="O118" i="4"/>
  <c r="L118" i="4"/>
  <c r="BK117" i="4"/>
  <c r="BH117" i="4"/>
  <c r="BE117" i="4"/>
  <c r="BB117" i="4"/>
  <c r="AY117" i="4"/>
  <c r="AV117" i="4"/>
  <c r="AS117" i="4"/>
  <c r="AP117" i="4"/>
  <c r="AM117" i="4"/>
  <c r="AJ117" i="4"/>
  <c r="AG117" i="4"/>
  <c r="AD117" i="4"/>
  <c r="AA117" i="4"/>
  <c r="X117" i="4"/>
  <c r="U117" i="4"/>
  <c r="R117" i="4"/>
  <c r="O117" i="4"/>
  <c r="L117" i="4"/>
  <c r="BK116" i="4"/>
  <c r="BH116" i="4"/>
  <c r="BE116" i="4"/>
  <c r="BB116" i="4"/>
  <c r="AY116" i="4"/>
  <c r="AV116" i="4"/>
  <c r="AS116" i="4"/>
  <c r="AP116" i="4"/>
  <c r="AM116" i="4"/>
  <c r="AJ116" i="4"/>
  <c r="AG116" i="4"/>
  <c r="AD116" i="4"/>
  <c r="AA116" i="4"/>
  <c r="X116" i="4"/>
  <c r="U116" i="4"/>
  <c r="R116" i="4"/>
  <c r="O116" i="4"/>
  <c r="L116" i="4"/>
  <c r="BK115" i="4"/>
  <c r="BH115" i="4"/>
  <c r="BE115" i="4"/>
  <c r="BB115" i="4"/>
  <c r="AY115" i="4"/>
  <c r="AV115" i="4"/>
  <c r="AS115" i="4"/>
  <c r="AP115" i="4"/>
  <c r="AM115" i="4"/>
  <c r="AJ115" i="4"/>
  <c r="AG115" i="4"/>
  <c r="AD115" i="4"/>
  <c r="AA115" i="4"/>
  <c r="X115" i="4"/>
  <c r="U115" i="4"/>
  <c r="R115" i="4"/>
  <c r="O115" i="4"/>
  <c r="L115" i="4"/>
  <c r="BK114" i="4"/>
  <c r="BH114" i="4"/>
  <c r="BE114" i="4"/>
  <c r="BB114" i="4"/>
  <c r="AY114" i="4"/>
  <c r="AV114" i="4"/>
  <c r="AS114" i="4"/>
  <c r="AP114" i="4"/>
  <c r="AM114" i="4"/>
  <c r="AJ114" i="4"/>
  <c r="AG114" i="4"/>
  <c r="AD114" i="4"/>
  <c r="AA114" i="4"/>
  <c r="X114" i="4"/>
  <c r="U114" i="4"/>
  <c r="R114" i="4"/>
  <c r="O114" i="4"/>
  <c r="L114" i="4"/>
  <c r="BK113" i="4"/>
  <c r="BH113" i="4"/>
  <c r="BE113" i="4"/>
  <c r="BB113" i="4"/>
  <c r="AY113" i="4"/>
  <c r="AV113" i="4"/>
  <c r="AS113" i="4"/>
  <c r="AP113" i="4"/>
  <c r="AM113" i="4"/>
  <c r="AJ113" i="4"/>
  <c r="AG113" i="4"/>
  <c r="AD113" i="4"/>
  <c r="AA113" i="4"/>
  <c r="X113" i="4"/>
  <c r="U113" i="4"/>
  <c r="R113" i="4"/>
  <c r="O113" i="4"/>
  <c r="L113" i="4"/>
  <c r="BK112" i="4"/>
  <c r="BH112" i="4"/>
  <c r="BE112" i="4"/>
  <c r="BB112" i="4"/>
  <c r="AY112" i="4"/>
  <c r="AV112" i="4"/>
  <c r="AS112" i="4"/>
  <c r="AP112" i="4"/>
  <c r="AM112" i="4"/>
  <c r="AJ112" i="4"/>
  <c r="AG112" i="4"/>
  <c r="AD112" i="4"/>
  <c r="AA112" i="4"/>
  <c r="X112" i="4"/>
  <c r="U112" i="4"/>
  <c r="R112" i="4"/>
  <c r="O112" i="4"/>
  <c r="L112" i="4"/>
  <c r="BK110" i="4"/>
  <c r="BH110" i="4"/>
  <c r="BE110" i="4"/>
  <c r="BB110" i="4"/>
  <c r="AY110" i="4"/>
  <c r="AV110" i="4"/>
  <c r="AS110" i="4"/>
  <c r="AP110" i="4"/>
  <c r="AM110" i="4"/>
  <c r="AJ110" i="4"/>
  <c r="AG110" i="4"/>
  <c r="AD110" i="4"/>
  <c r="AA110" i="4"/>
  <c r="X110" i="4"/>
  <c r="U110" i="4"/>
  <c r="R110" i="4"/>
  <c r="O110" i="4"/>
  <c r="L110" i="4"/>
  <c r="BK109" i="4"/>
  <c r="BH109" i="4"/>
  <c r="BE109" i="4"/>
  <c r="BB109" i="4"/>
  <c r="AY109" i="4"/>
  <c r="AV109" i="4"/>
  <c r="AS109" i="4"/>
  <c r="AP109" i="4"/>
  <c r="AM109" i="4"/>
  <c r="AJ109" i="4"/>
  <c r="AG109" i="4"/>
  <c r="AD109" i="4"/>
  <c r="AA109" i="4"/>
  <c r="X109" i="4"/>
  <c r="U109" i="4"/>
  <c r="R109" i="4"/>
  <c r="O109" i="4"/>
  <c r="L109" i="4"/>
  <c r="BK108" i="4"/>
  <c r="BH108" i="4"/>
  <c r="BE108" i="4"/>
  <c r="BB108" i="4"/>
  <c r="AY108" i="4"/>
  <c r="AV108" i="4"/>
  <c r="AS108" i="4"/>
  <c r="AP108" i="4"/>
  <c r="AM108" i="4"/>
  <c r="AJ108" i="4"/>
  <c r="AG108" i="4"/>
  <c r="AD108" i="4"/>
  <c r="AA108" i="4"/>
  <c r="X108" i="4"/>
  <c r="U108" i="4"/>
  <c r="R108" i="4"/>
  <c r="O108" i="4"/>
  <c r="L108" i="4"/>
  <c r="BK106" i="4"/>
  <c r="BH106" i="4"/>
  <c r="BE106" i="4"/>
  <c r="BB106" i="4"/>
  <c r="AY106" i="4"/>
  <c r="AV106" i="4"/>
  <c r="AS106" i="4"/>
  <c r="AP106" i="4"/>
  <c r="AM106" i="4"/>
  <c r="AJ106" i="4"/>
  <c r="AG106" i="4"/>
  <c r="AD106" i="4"/>
  <c r="AA106" i="4"/>
  <c r="X106" i="4"/>
  <c r="U106" i="4"/>
  <c r="R106" i="4"/>
  <c r="O106" i="4"/>
  <c r="L106" i="4"/>
  <c r="BK105" i="4"/>
  <c r="BH105" i="4"/>
  <c r="BE105" i="4"/>
  <c r="BB105" i="4"/>
  <c r="AY105" i="4"/>
  <c r="AV105" i="4"/>
  <c r="AS105" i="4"/>
  <c r="AP105" i="4"/>
  <c r="AM105" i="4"/>
  <c r="AJ105" i="4"/>
  <c r="AG105" i="4"/>
  <c r="AD105" i="4"/>
  <c r="AA105" i="4"/>
  <c r="X105" i="4"/>
  <c r="U105" i="4"/>
  <c r="R105" i="4"/>
  <c r="O105" i="4"/>
  <c r="L105" i="4"/>
  <c r="BK104" i="4"/>
  <c r="BH104" i="4"/>
  <c r="BE104" i="4"/>
  <c r="BB104" i="4"/>
  <c r="AY104" i="4"/>
  <c r="AV104" i="4"/>
  <c r="AS104" i="4"/>
  <c r="AP104" i="4"/>
  <c r="AM104" i="4"/>
  <c r="AJ104" i="4"/>
  <c r="AG104" i="4"/>
  <c r="AD104" i="4"/>
  <c r="AA104" i="4"/>
  <c r="X104" i="4"/>
  <c r="U104" i="4"/>
  <c r="R104" i="4"/>
  <c r="O104" i="4"/>
  <c r="L104" i="4"/>
  <c r="BK103" i="4"/>
  <c r="BH103" i="4"/>
  <c r="BE103" i="4"/>
  <c r="BB103" i="4"/>
  <c r="AY103" i="4"/>
  <c r="AV103" i="4"/>
  <c r="AS103" i="4"/>
  <c r="AP103" i="4"/>
  <c r="AM103" i="4"/>
  <c r="AJ103" i="4"/>
  <c r="AG103" i="4"/>
  <c r="AD103" i="4"/>
  <c r="AA103" i="4"/>
  <c r="X103" i="4"/>
  <c r="U103" i="4"/>
  <c r="R103" i="4"/>
  <c r="O103" i="4"/>
  <c r="L103" i="4"/>
  <c r="BK102" i="4"/>
  <c r="BH102" i="4"/>
  <c r="BE102" i="4"/>
  <c r="BB102" i="4"/>
  <c r="AY102" i="4"/>
  <c r="AV102" i="4"/>
  <c r="AS102" i="4"/>
  <c r="AP102" i="4"/>
  <c r="AM102" i="4"/>
  <c r="AJ102" i="4"/>
  <c r="AG102" i="4"/>
  <c r="AD102" i="4"/>
  <c r="AA102" i="4"/>
  <c r="X102" i="4"/>
  <c r="U102" i="4"/>
  <c r="R102" i="4"/>
  <c r="O102" i="4"/>
  <c r="L102" i="4"/>
  <c r="BK101" i="4"/>
  <c r="BH101" i="4"/>
  <c r="BE101" i="4"/>
  <c r="BB101" i="4"/>
  <c r="AY101" i="4"/>
  <c r="AV101" i="4"/>
  <c r="AS101" i="4"/>
  <c r="AP101" i="4"/>
  <c r="AM101" i="4"/>
  <c r="AJ101" i="4"/>
  <c r="AG101" i="4"/>
  <c r="AD101" i="4"/>
  <c r="AA101" i="4"/>
  <c r="X101" i="4"/>
  <c r="U101" i="4"/>
  <c r="R101" i="4"/>
  <c r="O101" i="4"/>
  <c r="L101" i="4"/>
  <c r="BK100" i="4"/>
  <c r="BH100" i="4"/>
  <c r="BE100" i="4"/>
  <c r="BB100" i="4"/>
  <c r="AY100" i="4"/>
  <c r="AV100" i="4"/>
  <c r="AS100" i="4"/>
  <c r="AP100" i="4"/>
  <c r="AM100" i="4"/>
  <c r="AJ100" i="4"/>
  <c r="AG100" i="4"/>
  <c r="AD100" i="4"/>
  <c r="AA100" i="4"/>
  <c r="X100" i="4"/>
  <c r="U100" i="4"/>
  <c r="R100" i="4"/>
  <c r="O100" i="4"/>
  <c r="L100" i="4"/>
  <c r="BK99" i="4"/>
  <c r="BH99" i="4"/>
  <c r="BE99" i="4"/>
  <c r="BB99" i="4"/>
  <c r="AY99" i="4"/>
  <c r="AV99" i="4"/>
  <c r="AS99" i="4"/>
  <c r="AP99" i="4"/>
  <c r="AM99" i="4"/>
  <c r="AJ99" i="4"/>
  <c r="AG99" i="4"/>
  <c r="AD99" i="4"/>
  <c r="AA99" i="4"/>
  <c r="X99" i="4"/>
  <c r="U99" i="4"/>
  <c r="R99" i="4"/>
  <c r="O99" i="4"/>
  <c r="L99" i="4"/>
  <c r="BK98" i="4"/>
  <c r="BH98" i="4"/>
  <c r="BE98" i="4"/>
  <c r="BB98" i="4"/>
  <c r="AY98" i="4"/>
  <c r="AV98" i="4"/>
  <c r="AS98" i="4"/>
  <c r="AP98" i="4"/>
  <c r="AM98" i="4"/>
  <c r="AJ98" i="4"/>
  <c r="AG98" i="4"/>
  <c r="AD98" i="4"/>
  <c r="AA98" i="4"/>
  <c r="X98" i="4"/>
  <c r="U98" i="4"/>
  <c r="R98" i="4"/>
  <c r="O98" i="4"/>
  <c r="L98" i="4"/>
  <c r="BK97" i="4"/>
  <c r="BH97" i="4"/>
  <c r="BE97" i="4"/>
  <c r="BB97" i="4"/>
  <c r="AY97" i="4"/>
  <c r="AV97" i="4"/>
  <c r="AS97" i="4"/>
  <c r="AP97" i="4"/>
  <c r="AM97" i="4"/>
  <c r="AJ97" i="4"/>
  <c r="AG97" i="4"/>
  <c r="AD97" i="4"/>
  <c r="AA97" i="4"/>
  <c r="X97" i="4"/>
  <c r="U97" i="4"/>
  <c r="R97" i="4"/>
  <c r="O97" i="4"/>
  <c r="L97" i="4"/>
  <c r="BK96" i="4"/>
  <c r="BH96" i="4"/>
  <c r="BE96" i="4"/>
  <c r="BB96" i="4"/>
  <c r="AY96" i="4"/>
  <c r="AV96" i="4"/>
  <c r="AS96" i="4"/>
  <c r="AP96" i="4"/>
  <c r="AM96" i="4"/>
  <c r="AJ96" i="4"/>
  <c r="AG96" i="4"/>
  <c r="AD96" i="4"/>
  <c r="AA96" i="4"/>
  <c r="X96" i="4"/>
  <c r="U96" i="4"/>
  <c r="R96" i="4"/>
  <c r="O96" i="4"/>
  <c r="L96" i="4"/>
  <c r="BK95" i="4"/>
  <c r="BH95" i="4"/>
  <c r="BE95" i="4"/>
  <c r="BB95" i="4"/>
  <c r="AY95" i="4"/>
  <c r="AV95" i="4"/>
  <c r="AS95" i="4"/>
  <c r="AP95" i="4"/>
  <c r="AM95" i="4"/>
  <c r="AJ95" i="4"/>
  <c r="AG95" i="4"/>
  <c r="AD95" i="4"/>
  <c r="AA95" i="4"/>
  <c r="X95" i="4"/>
  <c r="U95" i="4"/>
  <c r="R95" i="4"/>
  <c r="O95" i="4"/>
  <c r="L95" i="4"/>
  <c r="BK94" i="4"/>
  <c r="BH94" i="4"/>
  <c r="BE94" i="4"/>
  <c r="BB94" i="4"/>
  <c r="AY94" i="4"/>
  <c r="AV94" i="4"/>
  <c r="AS94" i="4"/>
  <c r="AP94" i="4"/>
  <c r="AM94" i="4"/>
  <c r="AJ94" i="4"/>
  <c r="AG94" i="4"/>
  <c r="AD94" i="4"/>
  <c r="AA94" i="4"/>
  <c r="X94" i="4"/>
  <c r="U94" i="4"/>
  <c r="R94" i="4"/>
  <c r="O94" i="4"/>
  <c r="L94" i="4"/>
  <c r="BK93" i="4"/>
  <c r="BH93" i="4"/>
  <c r="BE93" i="4"/>
  <c r="BB93" i="4"/>
  <c r="AY93" i="4"/>
  <c r="AV93" i="4"/>
  <c r="AS93" i="4"/>
  <c r="AP93" i="4"/>
  <c r="AM93" i="4"/>
  <c r="AJ93" i="4"/>
  <c r="AG93" i="4"/>
  <c r="AD93" i="4"/>
  <c r="AA93" i="4"/>
  <c r="X93" i="4"/>
  <c r="U93" i="4"/>
  <c r="R93" i="4"/>
  <c r="O93" i="4"/>
  <c r="L93" i="4"/>
  <c r="BK92" i="4"/>
  <c r="BH92" i="4"/>
  <c r="BE92" i="4"/>
  <c r="BB92" i="4"/>
  <c r="AY92" i="4"/>
  <c r="AV92" i="4"/>
  <c r="AS92" i="4"/>
  <c r="AP92" i="4"/>
  <c r="AM92" i="4"/>
  <c r="AJ92" i="4"/>
  <c r="AG92" i="4"/>
  <c r="AD92" i="4"/>
  <c r="AA92" i="4"/>
  <c r="X92" i="4"/>
  <c r="U92" i="4"/>
  <c r="R92" i="4"/>
  <c r="O92" i="4"/>
  <c r="L92" i="4"/>
  <c r="BK75" i="4"/>
  <c r="BH75" i="4"/>
  <c r="BE75" i="4"/>
  <c r="BB75" i="4"/>
  <c r="AY75" i="4"/>
  <c r="AV75" i="4"/>
  <c r="AS75" i="4"/>
  <c r="AP75" i="4"/>
  <c r="AM75" i="4"/>
  <c r="AJ75" i="4"/>
  <c r="AG75" i="4"/>
  <c r="AD75" i="4"/>
  <c r="AA75" i="4"/>
  <c r="X75" i="4"/>
  <c r="U75" i="4"/>
  <c r="R75" i="4"/>
  <c r="O75" i="4"/>
  <c r="L75" i="4"/>
  <c r="BK74" i="4"/>
  <c r="BH74" i="4"/>
  <c r="BE74" i="4"/>
  <c r="BB74" i="4"/>
  <c r="AY74" i="4"/>
  <c r="AV74" i="4"/>
  <c r="AS74" i="4"/>
  <c r="AP74" i="4"/>
  <c r="AM74" i="4"/>
  <c r="AJ74" i="4"/>
  <c r="AG74" i="4"/>
  <c r="AD74" i="4"/>
  <c r="AA74" i="4"/>
  <c r="X74" i="4"/>
  <c r="U74" i="4"/>
  <c r="R74" i="4"/>
  <c r="O74" i="4"/>
  <c r="L74" i="4"/>
  <c r="BK73" i="4"/>
  <c r="BH73" i="4"/>
  <c r="BE73" i="4"/>
  <c r="BB73" i="4"/>
  <c r="AY73" i="4"/>
  <c r="AV73" i="4"/>
  <c r="AS73" i="4"/>
  <c r="AP73" i="4"/>
  <c r="AM73" i="4"/>
  <c r="AJ73" i="4"/>
  <c r="AG73" i="4"/>
  <c r="AD73" i="4"/>
  <c r="AA73" i="4"/>
  <c r="X73" i="4"/>
  <c r="U73" i="4"/>
  <c r="R73" i="4"/>
  <c r="O73" i="4"/>
  <c r="L73" i="4"/>
  <c r="BK72" i="4"/>
  <c r="BH72" i="4"/>
  <c r="BE72" i="4"/>
  <c r="BB72" i="4"/>
  <c r="AY72" i="4"/>
  <c r="AV72" i="4"/>
  <c r="AS72" i="4"/>
  <c r="AP72" i="4"/>
  <c r="AM72" i="4"/>
  <c r="AJ72" i="4"/>
  <c r="AG72" i="4"/>
  <c r="AD72" i="4"/>
  <c r="AA72" i="4"/>
  <c r="X72" i="4"/>
  <c r="U72" i="4"/>
  <c r="R72" i="4"/>
  <c r="O72" i="4"/>
  <c r="L72" i="4"/>
  <c r="BK71" i="4"/>
  <c r="BH71" i="4"/>
  <c r="BE71" i="4"/>
  <c r="BB71" i="4"/>
  <c r="AY71" i="4"/>
  <c r="AV71" i="4"/>
  <c r="AS71" i="4"/>
  <c r="AP71" i="4"/>
  <c r="AM71" i="4"/>
  <c r="AJ71" i="4"/>
  <c r="AG71" i="4"/>
  <c r="AD71" i="4"/>
  <c r="AA71" i="4"/>
  <c r="X71" i="4"/>
  <c r="U71" i="4"/>
  <c r="R71" i="4"/>
  <c r="O71" i="4"/>
  <c r="L71" i="4"/>
  <c r="BK70" i="4"/>
  <c r="BH70" i="4"/>
  <c r="BE70" i="4"/>
  <c r="BB70" i="4"/>
  <c r="AY70" i="4"/>
  <c r="AV70" i="4"/>
  <c r="AS70" i="4"/>
  <c r="AP70" i="4"/>
  <c r="AM70" i="4"/>
  <c r="AJ70" i="4"/>
  <c r="AG70" i="4"/>
  <c r="AD70" i="4"/>
  <c r="AA70" i="4"/>
  <c r="X70" i="4"/>
  <c r="U70" i="4"/>
  <c r="R70" i="4"/>
  <c r="O70" i="4"/>
  <c r="L70" i="4"/>
  <c r="BK69" i="4"/>
  <c r="BH69" i="4"/>
  <c r="BE69" i="4"/>
  <c r="BB69" i="4"/>
  <c r="AY69" i="4"/>
  <c r="AV69" i="4"/>
  <c r="AS69" i="4"/>
  <c r="AP69" i="4"/>
  <c r="AM69" i="4"/>
  <c r="AJ69" i="4"/>
  <c r="AG69" i="4"/>
  <c r="AD69" i="4"/>
  <c r="AA69" i="4"/>
  <c r="X69" i="4"/>
  <c r="U69" i="4"/>
  <c r="R69" i="4"/>
  <c r="O69" i="4"/>
  <c r="L69" i="4"/>
  <c r="BK68" i="4"/>
  <c r="BH68" i="4"/>
  <c r="BE68" i="4"/>
  <c r="BB68" i="4"/>
  <c r="AY68" i="4"/>
  <c r="AV68" i="4"/>
  <c r="AS68" i="4"/>
  <c r="AP68" i="4"/>
  <c r="AM68" i="4"/>
  <c r="AJ68" i="4"/>
  <c r="AG68" i="4"/>
  <c r="AD68" i="4"/>
  <c r="AA68" i="4"/>
  <c r="X68" i="4"/>
  <c r="U68" i="4"/>
  <c r="R68" i="4"/>
  <c r="O68" i="4"/>
  <c r="L68" i="4"/>
  <c r="BK67" i="4"/>
  <c r="BH67" i="4"/>
  <c r="BE67" i="4"/>
  <c r="BB67" i="4"/>
  <c r="AY67" i="4"/>
  <c r="AV67" i="4"/>
  <c r="AS67" i="4"/>
  <c r="AP67" i="4"/>
  <c r="AM67" i="4"/>
  <c r="AJ67" i="4"/>
  <c r="AG67" i="4"/>
  <c r="AD67" i="4"/>
  <c r="AA67" i="4"/>
  <c r="X67" i="4"/>
  <c r="U67" i="4"/>
  <c r="R67" i="4"/>
  <c r="O67" i="4"/>
  <c r="L67" i="4"/>
  <c r="BK66" i="4"/>
  <c r="BH66" i="4"/>
  <c r="BE66" i="4"/>
  <c r="BB66" i="4"/>
  <c r="AY66" i="4"/>
  <c r="AV66" i="4"/>
  <c r="AS66" i="4"/>
  <c r="AP66" i="4"/>
  <c r="AM66" i="4"/>
  <c r="AJ66" i="4"/>
  <c r="AG66" i="4"/>
  <c r="AD66" i="4"/>
  <c r="AA66" i="4"/>
  <c r="X66" i="4"/>
  <c r="U66" i="4"/>
  <c r="R66" i="4"/>
  <c r="O66" i="4"/>
  <c r="L66" i="4"/>
  <c r="BK65" i="4"/>
  <c r="BH65" i="4"/>
  <c r="BE65" i="4"/>
  <c r="BB65" i="4"/>
  <c r="AY65" i="4"/>
  <c r="AV65" i="4"/>
  <c r="AS65" i="4"/>
  <c r="AP65" i="4"/>
  <c r="AM65" i="4"/>
  <c r="AJ65" i="4"/>
  <c r="AG65" i="4"/>
  <c r="AD65" i="4"/>
  <c r="AA65" i="4"/>
  <c r="X65" i="4"/>
  <c r="U65" i="4"/>
  <c r="R65" i="4"/>
  <c r="O65" i="4"/>
  <c r="L65" i="4"/>
  <c r="BK64" i="4"/>
  <c r="BH64" i="4"/>
  <c r="BE64" i="4"/>
  <c r="BB64" i="4"/>
  <c r="AY64" i="4"/>
  <c r="AV64" i="4"/>
  <c r="AS64" i="4"/>
  <c r="AP64" i="4"/>
  <c r="AM64" i="4"/>
  <c r="AJ64" i="4"/>
  <c r="AG64" i="4"/>
  <c r="AD64" i="4"/>
  <c r="AA64" i="4"/>
  <c r="X64" i="4"/>
  <c r="U64" i="4"/>
  <c r="R64" i="4"/>
  <c r="O64" i="4"/>
  <c r="L64" i="4"/>
  <c r="BK63" i="4"/>
  <c r="BH63" i="4"/>
  <c r="BE63" i="4"/>
  <c r="BB63" i="4"/>
  <c r="AY63" i="4"/>
  <c r="AV63" i="4"/>
  <c r="AS63" i="4"/>
  <c r="AP63" i="4"/>
  <c r="AM63" i="4"/>
  <c r="AJ63" i="4"/>
  <c r="AG63" i="4"/>
  <c r="AD63" i="4"/>
  <c r="AA63" i="4"/>
  <c r="X63" i="4"/>
  <c r="U63" i="4"/>
  <c r="R63" i="4"/>
  <c r="O63" i="4"/>
  <c r="L63" i="4"/>
  <c r="BK62" i="4"/>
  <c r="BH62" i="4"/>
  <c r="BE62" i="4"/>
  <c r="BB62" i="4"/>
  <c r="AY62" i="4"/>
  <c r="AV62" i="4"/>
  <c r="AS62" i="4"/>
  <c r="AP62" i="4"/>
  <c r="AM62" i="4"/>
  <c r="AJ62" i="4"/>
  <c r="AG62" i="4"/>
  <c r="AD62" i="4"/>
  <c r="AA62" i="4"/>
  <c r="X62" i="4"/>
  <c r="U62" i="4"/>
  <c r="R62" i="4"/>
  <c r="O62" i="4"/>
  <c r="L62" i="4"/>
  <c r="BK61" i="4"/>
  <c r="BH61" i="4"/>
  <c r="BE61" i="4"/>
  <c r="BB61" i="4"/>
  <c r="AY61" i="4"/>
  <c r="AV61" i="4"/>
  <c r="AS61" i="4"/>
  <c r="AP61" i="4"/>
  <c r="AM61" i="4"/>
  <c r="AJ61" i="4"/>
  <c r="AG61" i="4"/>
  <c r="AD61" i="4"/>
  <c r="AA61" i="4"/>
  <c r="X61" i="4"/>
  <c r="U61" i="4"/>
  <c r="R61" i="4"/>
  <c r="O61" i="4"/>
  <c r="L61" i="4"/>
  <c r="BK60" i="4"/>
  <c r="BH60" i="4"/>
  <c r="BE60" i="4"/>
  <c r="BB60" i="4"/>
  <c r="AY60" i="4"/>
  <c r="AV60" i="4"/>
  <c r="AS60" i="4"/>
  <c r="AP60" i="4"/>
  <c r="AM60" i="4"/>
  <c r="AJ60" i="4"/>
  <c r="AG60" i="4"/>
  <c r="AD60" i="4"/>
  <c r="AA60" i="4"/>
  <c r="X60" i="4"/>
  <c r="U60" i="4"/>
  <c r="R60" i="4"/>
  <c r="O60" i="4"/>
  <c r="L60" i="4"/>
  <c r="BK59" i="4"/>
  <c r="BH59" i="4"/>
  <c r="BE59" i="4"/>
  <c r="BB59" i="4"/>
  <c r="AY59" i="4"/>
  <c r="AV59" i="4"/>
  <c r="AS59" i="4"/>
  <c r="AP59" i="4"/>
  <c r="AM59" i="4"/>
  <c r="AJ59" i="4"/>
  <c r="AG59" i="4"/>
  <c r="AD59" i="4"/>
  <c r="AA59" i="4"/>
  <c r="X59" i="4"/>
  <c r="U59" i="4"/>
  <c r="R59" i="4"/>
  <c r="O59" i="4"/>
  <c r="L59" i="4"/>
  <c r="BK58" i="4"/>
  <c r="BH58" i="4"/>
  <c r="BE58" i="4"/>
  <c r="BB58" i="4"/>
  <c r="AY58" i="4"/>
  <c r="AV58" i="4"/>
  <c r="AS58" i="4"/>
  <c r="AP58" i="4"/>
  <c r="AM58" i="4"/>
  <c r="AJ58" i="4"/>
  <c r="AG58" i="4"/>
  <c r="AD58" i="4"/>
  <c r="AA58" i="4"/>
  <c r="X58" i="4"/>
  <c r="U58" i="4"/>
  <c r="R58" i="4"/>
  <c r="O58" i="4"/>
  <c r="L58" i="4"/>
  <c r="BK57" i="4"/>
  <c r="BH57" i="4"/>
  <c r="BE57" i="4"/>
  <c r="BB57" i="4"/>
  <c r="AY57" i="4"/>
  <c r="AV57" i="4"/>
  <c r="AS57" i="4"/>
  <c r="AP57" i="4"/>
  <c r="AM57" i="4"/>
  <c r="AJ57" i="4"/>
  <c r="AG57" i="4"/>
  <c r="AD57" i="4"/>
  <c r="AA57" i="4"/>
  <c r="X57" i="4"/>
  <c r="U57" i="4"/>
  <c r="R57" i="4"/>
  <c r="O57" i="4"/>
  <c r="L57" i="4"/>
  <c r="BK56" i="4"/>
  <c r="BH56" i="4"/>
  <c r="BE56" i="4"/>
  <c r="BB56" i="4"/>
  <c r="AY56" i="4"/>
  <c r="AV56" i="4"/>
  <c r="AS56" i="4"/>
  <c r="AP56" i="4"/>
  <c r="AM56" i="4"/>
  <c r="AJ56" i="4"/>
  <c r="AG56" i="4"/>
  <c r="AD56" i="4"/>
  <c r="AA56" i="4"/>
  <c r="X56" i="4"/>
  <c r="U56" i="4"/>
  <c r="R56" i="4"/>
  <c r="O56" i="4"/>
  <c r="L56" i="4"/>
  <c r="BK55" i="4"/>
  <c r="BH55" i="4"/>
  <c r="BE55" i="4"/>
  <c r="BB55" i="4"/>
  <c r="AY55" i="4"/>
  <c r="AV55" i="4"/>
  <c r="AS55" i="4"/>
  <c r="AP55" i="4"/>
  <c r="AM55" i="4"/>
  <c r="AJ55" i="4"/>
  <c r="AG55" i="4"/>
  <c r="AD55" i="4"/>
  <c r="AA55" i="4"/>
  <c r="X55" i="4"/>
  <c r="U55" i="4"/>
  <c r="R55" i="4"/>
  <c r="O55" i="4"/>
  <c r="L55" i="4"/>
  <c r="BK54" i="4"/>
  <c r="BH54" i="4"/>
  <c r="BE54" i="4"/>
  <c r="BB54" i="4"/>
  <c r="AY54" i="4"/>
  <c r="AV54" i="4"/>
  <c r="AS54" i="4"/>
  <c r="AP54" i="4"/>
  <c r="AM54" i="4"/>
  <c r="AJ54" i="4"/>
  <c r="AG54" i="4"/>
  <c r="AD54" i="4"/>
  <c r="AA54" i="4"/>
  <c r="X54" i="4"/>
  <c r="U54" i="4"/>
  <c r="R54" i="4"/>
  <c r="O54" i="4"/>
  <c r="L54" i="4"/>
  <c r="BK53" i="4"/>
  <c r="BH53" i="4"/>
  <c r="BE53" i="4"/>
  <c r="BB53" i="4"/>
  <c r="AY53" i="4"/>
  <c r="AV53" i="4"/>
  <c r="AS53" i="4"/>
  <c r="AP53" i="4"/>
  <c r="AM53" i="4"/>
  <c r="AJ53" i="4"/>
  <c r="AG53" i="4"/>
  <c r="AD53" i="4"/>
  <c r="AA53" i="4"/>
  <c r="X53" i="4"/>
  <c r="U53" i="4"/>
  <c r="R53" i="4"/>
  <c r="O53" i="4"/>
  <c r="L53" i="4"/>
  <c r="BK52" i="4"/>
  <c r="BH52" i="4"/>
  <c r="BE52" i="4"/>
  <c r="BB52" i="4"/>
  <c r="AY52" i="4"/>
  <c r="AV52" i="4"/>
  <c r="AS52" i="4"/>
  <c r="AP52" i="4"/>
  <c r="AM52" i="4"/>
  <c r="AJ52" i="4"/>
  <c r="AG52" i="4"/>
  <c r="AD52" i="4"/>
  <c r="AA52" i="4"/>
  <c r="X52" i="4"/>
  <c r="U52" i="4"/>
  <c r="R52" i="4"/>
  <c r="O52" i="4"/>
  <c r="L52" i="4"/>
  <c r="BK51" i="4"/>
  <c r="BH51" i="4"/>
  <c r="BE51" i="4"/>
  <c r="BB51" i="4"/>
  <c r="AY51" i="4"/>
  <c r="AV51" i="4"/>
  <c r="AS51" i="4"/>
  <c r="AP51" i="4"/>
  <c r="AM51" i="4"/>
  <c r="AJ51" i="4"/>
  <c r="AG51" i="4"/>
  <c r="AD51" i="4"/>
  <c r="AA51" i="4"/>
  <c r="X51" i="4"/>
  <c r="U51" i="4"/>
  <c r="R51" i="4"/>
  <c r="O51" i="4"/>
  <c r="L51" i="4"/>
  <c r="BK50" i="4"/>
  <c r="BH50" i="4"/>
  <c r="BE50" i="4"/>
  <c r="BB50" i="4"/>
  <c r="AY50" i="4"/>
  <c r="AV50" i="4"/>
  <c r="AS50" i="4"/>
  <c r="AP50" i="4"/>
  <c r="AM50" i="4"/>
  <c r="AJ50" i="4"/>
  <c r="AG50" i="4"/>
  <c r="AD50" i="4"/>
  <c r="AA50" i="4"/>
  <c r="X50" i="4"/>
  <c r="U50" i="4"/>
  <c r="R50" i="4"/>
  <c r="O50" i="4"/>
  <c r="L50" i="4"/>
  <c r="BK49" i="4"/>
  <c r="BH49" i="4"/>
  <c r="BE49" i="4"/>
  <c r="BB49" i="4"/>
  <c r="AY49" i="4"/>
  <c r="AV49" i="4"/>
  <c r="AS49" i="4"/>
  <c r="AP49" i="4"/>
  <c r="AM49" i="4"/>
  <c r="AJ49" i="4"/>
  <c r="AG49" i="4"/>
  <c r="AD49" i="4"/>
  <c r="AA49" i="4"/>
  <c r="X49" i="4"/>
  <c r="U49" i="4"/>
  <c r="R49" i="4"/>
  <c r="O49" i="4"/>
  <c r="L49" i="4"/>
  <c r="BK48" i="4"/>
  <c r="BH48" i="4"/>
  <c r="BE48" i="4"/>
  <c r="BB48" i="4"/>
  <c r="AY48" i="4"/>
  <c r="AV48" i="4"/>
  <c r="AS48" i="4"/>
  <c r="AP48" i="4"/>
  <c r="AD48" i="4"/>
  <c r="X48" i="4"/>
  <c r="U48" i="4"/>
  <c r="R48" i="4"/>
  <c r="O48" i="4"/>
  <c r="L48" i="4"/>
  <c r="BK47" i="4"/>
  <c r="BH47" i="4"/>
  <c r="BE47" i="4"/>
  <c r="BB47" i="4"/>
  <c r="AY47" i="4"/>
  <c r="AV47" i="4"/>
  <c r="AS47" i="4"/>
  <c r="AP47" i="4"/>
  <c r="AD47" i="4"/>
  <c r="X47" i="4"/>
  <c r="U47" i="4"/>
  <c r="R47" i="4"/>
  <c r="O47" i="4"/>
  <c r="L47" i="4"/>
  <c r="BK46" i="4"/>
  <c r="BH46" i="4"/>
  <c r="BE46" i="4"/>
  <c r="BB46" i="4"/>
  <c r="AY46" i="4"/>
  <c r="AV46" i="4"/>
  <c r="AS46" i="4"/>
  <c r="AP46" i="4"/>
  <c r="AD46" i="4"/>
  <c r="X46" i="4"/>
  <c r="U46" i="4"/>
  <c r="R46" i="4"/>
  <c r="O46" i="4"/>
  <c r="L46" i="4"/>
  <c r="BK43" i="4"/>
  <c r="BH43" i="4"/>
  <c r="BE43" i="4"/>
  <c r="BB43" i="4"/>
  <c r="AY43" i="4"/>
  <c r="AV43" i="4"/>
  <c r="AP43" i="4"/>
  <c r="AD43" i="4"/>
  <c r="X43" i="4"/>
  <c r="U43" i="4"/>
  <c r="R43" i="4"/>
  <c r="L43" i="4"/>
  <c r="BK42" i="4"/>
  <c r="BH42" i="4"/>
  <c r="BE42" i="4"/>
  <c r="BB42" i="4"/>
  <c r="AY42" i="4"/>
  <c r="AV42" i="4"/>
  <c r="AS42" i="4"/>
  <c r="AP42" i="4"/>
  <c r="AM42" i="4"/>
  <c r="AJ42" i="4"/>
  <c r="AG42" i="4"/>
  <c r="AD42" i="4"/>
  <c r="AA42" i="4"/>
  <c r="X42" i="4"/>
  <c r="U42" i="4"/>
  <c r="R42" i="4"/>
  <c r="O42" i="4"/>
  <c r="L42" i="4"/>
  <c r="BK40" i="4"/>
  <c r="BH40" i="4"/>
  <c r="BE40" i="4"/>
  <c r="BB40" i="4"/>
  <c r="AY40" i="4"/>
  <c r="AV40" i="4"/>
  <c r="AS40" i="4"/>
  <c r="AP40" i="4"/>
  <c r="AM40" i="4"/>
  <c r="AJ40" i="4"/>
  <c r="AG40" i="4"/>
  <c r="AD40" i="4"/>
  <c r="AA40" i="4"/>
  <c r="X40" i="4"/>
  <c r="U40" i="4"/>
  <c r="R40" i="4"/>
  <c r="O40" i="4"/>
  <c r="L40" i="4"/>
  <c r="BK39" i="4"/>
  <c r="BH39" i="4"/>
  <c r="BE39" i="4"/>
  <c r="BB39" i="4"/>
  <c r="AY39" i="4"/>
  <c r="AV39" i="4"/>
  <c r="AS39" i="4"/>
  <c r="AP39" i="4"/>
  <c r="AM39" i="4"/>
  <c r="AJ39" i="4"/>
  <c r="AG39" i="4"/>
  <c r="AD39" i="4"/>
  <c r="AA39" i="4"/>
  <c r="X39" i="4"/>
  <c r="U39" i="4"/>
  <c r="R39" i="4"/>
  <c r="O39" i="4"/>
  <c r="L39" i="4"/>
  <c r="BK38" i="4"/>
  <c r="BH38" i="4"/>
  <c r="BE38" i="4"/>
  <c r="BB38" i="4"/>
  <c r="AY38" i="4"/>
  <c r="AV38" i="4"/>
  <c r="AS38" i="4"/>
  <c r="AP38" i="4"/>
  <c r="AM38" i="4"/>
  <c r="AJ38" i="4"/>
  <c r="AG38" i="4"/>
  <c r="AD38" i="4"/>
  <c r="AA38" i="4"/>
  <c r="X38" i="4"/>
  <c r="U38" i="4"/>
  <c r="R38" i="4"/>
  <c r="O38" i="4"/>
  <c r="L38" i="4"/>
  <c r="BK37" i="4"/>
  <c r="BH37" i="4"/>
  <c r="BE37" i="4"/>
  <c r="BB37" i="4"/>
  <c r="AY37" i="4"/>
  <c r="AV37" i="4"/>
  <c r="AS37" i="4"/>
  <c r="AP37" i="4"/>
  <c r="AM37" i="4"/>
  <c r="AJ37" i="4"/>
  <c r="AG37" i="4"/>
  <c r="AD37" i="4"/>
  <c r="AA37" i="4"/>
  <c r="X37" i="4"/>
  <c r="U37" i="4"/>
  <c r="R37" i="4"/>
  <c r="O37" i="4"/>
  <c r="L37" i="4"/>
  <c r="BJ30" i="4"/>
  <c r="BG30" i="4"/>
  <c r="BD30" i="4"/>
  <c r="BA30" i="4"/>
  <c r="AX30" i="4"/>
  <c r="AU30" i="4"/>
  <c r="AR30" i="4"/>
  <c r="AO30" i="4"/>
  <c r="AL30" i="4"/>
  <c r="AI30" i="4"/>
  <c r="AF30" i="4"/>
  <c r="AC30" i="4"/>
  <c r="Z30" i="4"/>
  <c r="W30" i="4"/>
  <c r="T30" i="4"/>
  <c r="Q30" i="4"/>
  <c r="N30" i="4"/>
  <c r="K30" i="4"/>
  <c r="BJ19" i="4"/>
  <c r="BG19" i="4"/>
  <c r="BD19" i="4"/>
  <c r="BA19" i="4"/>
  <c r="AX19" i="4"/>
  <c r="AU19" i="4"/>
  <c r="AR19" i="4"/>
  <c r="AO19" i="4"/>
  <c r="AL19" i="4"/>
  <c r="AI19" i="4"/>
  <c r="AF19" i="4"/>
  <c r="AC19" i="4"/>
  <c r="Z19" i="4"/>
  <c r="W19" i="4"/>
  <c r="T19" i="4"/>
  <c r="Q19" i="4"/>
  <c r="N19" i="4"/>
  <c r="BI3" i="4"/>
  <c r="AQ3" i="4"/>
  <c r="Y3" i="4"/>
  <c r="C3" i="4"/>
  <c r="CU127" i="3" l="1"/>
  <c r="CR127" i="3"/>
  <c r="CO127" i="3"/>
  <c r="CL127" i="3"/>
  <c r="CI127" i="3"/>
  <c r="CF127" i="3"/>
  <c r="CC127" i="3"/>
  <c r="BZ127" i="3"/>
  <c r="BW127" i="3"/>
  <c r="BT127" i="3"/>
  <c r="BQ127" i="3"/>
  <c r="BN127" i="3"/>
  <c r="BK127" i="3"/>
  <c r="BH127" i="3"/>
  <c r="BE127" i="3"/>
  <c r="BB127" i="3"/>
  <c r="AY127" i="3"/>
  <c r="AV127" i="3"/>
  <c r="AS127" i="3"/>
  <c r="AP127" i="3"/>
  <c r="AM127" i="3"/>
  <c r="AJ127" i="3"/>
  <c r="AG127" i="3"/>
  <c r="AD127" i="3"/>
  <c r="AA127" i="3"/>
  <c r="X127" i="3"/>
  <c r="U127" i="3"/>
  <c r="R127" i="3"/>
  <c r="O127" i="3"/>
  <c r="L127" i="3"/>
  <c r="CU126" i="3"/>
  <c r="CR126" i="3"/>
  <c r="CO126" i="3"/>
  <c r="CL126" i="3"/>
  <c r="CI126" i="3"/>
  <c r="CF126" i="3"/>
  <c r="CC126" i="3"/>
  <c r="BZ126" i="3"/>
  <c r="BW126" i="3"/>
  <c r="BT126" i="3"/>
  <c r="BQ126" i="3"/>
  <c r="BN126" i="3"/>
  <c r="BK126" i="3"/>
  <c r="BH126" i="3"/>
  <c r="BE126" i="3"/>
  <c r="BB126" i="3"/>
  <c r="AY126" i="3"/>
  <c r="AV126" i="3"/>
  <c r="AS126" i="3"/>
  <c r="AP126" i="3"/>
  <c r="AM126" i="3"/>
  <c r="AJ126" i="3"/>
  <c r="AG126" i="3"/>
  <c r="AD126" i="3"/>
  <c r="AA126" i="3"/>
  <c r="X126" i="3"/>
  <c r="U126" i="3"/>
  <c r="R126" i="3"/>
  <c r="O126" i="3"/>
  <c r="L126" i="3"/>
  <c r="CU125" i="3"/>
  <c r="CR125" i="3"/>
  <c r="CO125" i="3"/>
  <c r="CL125" i="3"/>
  <c r="CI125" i="3"/>
  <c r="CF125" i="3"/>
  <c r="CC125" i="3"/>
  <c r="BZ125" i="3"/>
  <c r="BW125" i="3"/>
  <c r="BT125" i="3"/>
  <c r="BQ125" i="3"/>
  <c r="BN125" i="3"/>
  <c r="BK125" i="3"/>
  <c r="BH125" i="3"/>
  <c r="BE125" i="3"/>
  <c r="BB125" i="3"/>
  <c r="AY125" i="3"/>
  <c r="AV125" i="3"/>
  <c r="AS125" i="3"/>
  <c r="AP125" i="3"/>
  <c r="AM125" i="3"/>
  <c r="AJ125" i="3"/>
  <c r="AG125" i="3"/>
  <c r="AD125" i="3"/>
  <c r="AA125" i="3"/>
  <c r="X125" i="3"/>
  <c r="U125" i="3"/>
  <c r="R125" i="3"/>
  <c r="O125" i="3"/>
  <c r="L125" i="3"/>
  <c r="CU124" i="3"/>
  <c r="CR124" i="3"/>
  <c r="CO124" i="3"/>
  <c r="CL124" i="3"/>
  <c r="CI124" i="3"/>
  <c r="CF124" i="3"/>
  <c r="CC124" i="3"/>
  <c r="BZ124" i="3"/>
  <c r="BW124" i="3"/>
  <c r="BT124" i="3"/>
  <c r="BQ124" i="3"/>
  <c r="BN124" i="3"/>
  <c r="BK124" i="3"/>
  <c r="BH124" i="3"/>
  <c r="BE124" i="3"/>
  <c r="BB124" i="3"/>
  <c r="AY124" i="3"/>
  <c r="AV124" i="3"/>
  <c r="AS124" i="3"/>
  <c r="AP124" i="3"/>
  <c r="AM124" i="3"/>
  <c r="AJ124" i="3"/>
  <c r="AG124" i="3"/>
  <c r="AD124" i="3"/>
  <c r="AA124" i="3"/>
  <c r="X124" i="3"/>
  <c r="U124" i="3"/>
  <c r="R124" i="3"/>
  <c r="O124" i="3"/>
  <c r="L124" i="3"/>
  <c r="CU123" i="3"/>
  <c r="CR123" i="3"/>
  <c r="CO123" i="3"/>
  <c r="CL123" i="3"/>
  <c r="CI123" i="3"/>
  <c r="CF123" i="3"/>
  <c r="CC123" i="3"/>
  <c r="BZ123" i="3"/>
  <c r="BW123" i="3"/>
  <c r="BT123" i="3"/>
  <c r="BQ123" i="3"/>
  <c r="BN123" i="3"/>
  <c r="BK123" i="3"/>
  <c r="BH123" i="3"/>
  <c r="BE123" i="3"/>
  <c r="BB123" i="3"/>
  <c r="AY123" i="3"/>
  <c r="AV123" i="3"/>
  <c r="AS123" i="3"/>
  <c r="AP123" i="3"/>
  <c r="AM123" i="3"/>
  <c r="AJ123" i="3"/>
  <c r="AG123" i="3"/>
  <c r="AD123" i="3"/>
  <c r="AA123" i="3"/>
  <c r="X123" i="3"/>
  <c r="U123" i="3"/>
  <c r="R123" i="3"/>
  <c r="O123" i="3"/>
  <c r="L123" i="3"/>
  <c r="CU118" i="3"/>
  <c r="CR118" i="3"/>
  <c r="CO118" i="3"/>
  <c r="CL118" i="3"/>
  <c r="CI118" i="3"/>
  <c r="CF118" i="3"/>
  <c r="CC118" i="3"/>
  <c r="BZ118" i="3"/>
  <c r="BW118" i="3"/>
  <c r="BT118" i="3"/>
  <c r="BQ118" i="3"/>
  <c r="BN118" i="3"/>
  <c r="BK118" i="3"/>
  <c r="BH118" i="3"/>
  <c r="BE118" i="3"/>
  <c r="BB118" i="3"/>
  <c r="AY118" i="3"/>
  <c r="AV118" i="3"/>
  <c r="AS118" i="3"/>
  <c r="AP118" i="3"/>
  <c r="AM118" i="3"/>
  <c r="AJ118" i="3"/>
  <c r="AG118" i="3"/>
  <c r="AD118" i="3"/>
  <c r="AA118" i="3"/>
  <c r="X118" i="3"/>
  <c r="U118" i="3"/>
  <c r="R118" i="3"/>
  <c r="O118" i="3"/>
  <c r="L118" i="3"/>
  <c r="CU117" i="3"/>
  <c r="CR117" i="3"/>
  <c r="CO117" i="3"/>
  <c r="CL117" i="3"/>
  <c r="CI117" i="3"/>
  <c r="CF117" i="3"/>
  <c r="CC117" i="3"/>
  <c r="BZ117" i="3"/>
  <c r="BW117" i="3"/>
  <c r="BT117" i="3"/>
  <c r="BQ117" i="3"/>
  <c r="BN117" i="3"/>
  <c r="BK117" i="3"/>
  <c r="BH117" i="3"/>
  <c r="BE117" i="3"/>
  <c r="BB117" i="3"/>
  <c r="AY117" i="3"/>
  <c r="AV117" i="3"/>
  <c r="AS117" i="3"/>
  <c r="AP117" i="3"/>
  <c r="AM117" i="3"/>
  <c r="AJ117" i="3"/>
  <c r="AG117" i="3"/>
  <c r="AD117" i="3"/>
  <c r="AA117" i="3"/>
  <c r="X117" i="3"/>
  <c r="U117" i="3"/>
  <c r="R117" i="3"/>
  <c r="O117" i="3"/>
  <c r="L117" i="3"/>
  <c r="CU116" i="3"/>
  <c r="CR116" i="3"/>
  <c r="CO116" i="3"/>
  <c r="CL116" i="3"/>
  <c r="CI116" i="3"/>
  <c r="CF116" i="3"/>
  <c r="CC116" i="3"/>
  <c r="BZ116" i="3"/>
  <c r="BW116" i="3"/>
  <c r="BT116" i="3"/>
  <c r="BQ116" i="3"/>
  <c r="BN116" i="3"/>
  <c r="BK116" i="3"/>
  <c r="BH116" i="3"/>
  <c r="BE116" i="3"/>
  <c r="BB116" i="3"/>
  <c r="AY116" i="3"/>
  <c r="AV116" i="3"/>
  <c r="AS116" i="3"/>
  <c r="AP116" i="3"/>
  <c r="AM116" i="3"/>
  <c r="AJ116" i="3"/>
  <c r="AG116" i="3"/>
  <c r="AD116" i="3"/>
  <c r="AA116" i="3"/>
  <c r="X116" i="3"/>
  <c r="U116" i="3"/>
  <c r="R116" i="3"/>
  <c r="O116" i="3"/>
  <c r="L116" i="3"/>
  <c r="CU115" i="3"/>
  <c r="CR115" i="3"/>
  <c r="CO115" i="3"/>
  <c r="CL115" i="3"/>
  <c r="CI115" i="3"/>
  <c r="CF115" i="3"/>
  <c r="CC115" i="3"/>
  <c r="BZ115" i="3"/>
  <c r="BW115" i="3"/>
  <c r="BT115" i="3"/>
  <c r="BQ115" i="3"/>
  <c r="BN115" i="3"/>
  <c r="BK115" i="3"/>
  <c r="BH115" i="3"/>
  <c r="BE115" i="3"/>
  <c r="BB115" i="3"/>
  <c r="AY115" i="3"/>
  <c r="AV115" i="3"/>
  <c r="AS115" i="3"/>
  <c r="AP115" i="3"/>
  <c r="AM115" i="3"/>
  <c r="AJ115" i="3"/>
  <c r="AG115" i="3"/>
  <c r="AD115" i="3"/>
  <c r="AA115" i="3"/>
  <c r="X115" i="3"/>
  <c r="U115" i="3"/>
  <c r="R115" i="3"/>
  <c r="O115" i="3"/>
  <c r="L115" i="3"/>
  <c r="CU114" i="3"/>
  <c r="CR114" i="3"/>
  <c r="CO114" i="3"/>
  <c r="CL114" i="3"/>
  <c r="CI114" i="3"/>
  <c r="CF114" i="3"/>
  <c r="CC114" i="3"/>
  <c r="BZ114" i="3"/>
  <c r="BW114" i="3"/>
  <c r="BT114" i="3"/>
  <c r="BQ114" i="3"/>
  <c r="BN114" i="3"/>
  <c r="BK114" i="3"/>
  <c r="BH114" i="3"/>
  <c r="BE114" i="3"/>
  <c r="BB114" i="3"/>
  <c r="AY114" i="3"/>
  <c r="AV114" i="3"/>
  <c r="AS114" i="3"/>
  <c r="AP114" i="3"/>
  <c r="AM114" i="3"/>
  <c r="AJ114" i="3"/>
  <c r="AG114" i="3"/>
  <c r="AD114" i="3"/>
  <c r="AA114" i="3"/>
  <c r="X114" i="3"/>
  <c r="U114" i="3"/>
  <c r="R114" i="3"/>
  <c r="O114" i="3"/>
  <c r="L114" i="3"/>
  <c r="CU113" i="3"/>
  <c r="CR113" i="3"/>
  <c r="CO113" i="3"/>
  <c r="CL113" i="3"/>
  <c r="CI113" i="3"/>
  <c r="CF113" i="3"/>
  <c r="CC113" i="3"/>
  <c r="BZ113" i="3"/>
  <c r="BW113" i="3"/>
  <c r="BT113" i="3"/>
  <c r="BQ113" i="3"/>
  <c r="BN113" i="3"/>
  <c r="BK113" i="3"/>
  <c r="BH113" i="3"/>
  <c r="BE113" i="3"/>
  <c r="BB113" i="3"/>
  <c r="AY113" i="3"/>
  <c r="AV113" i="3"/>
  <c r="AS113" i="3"/>
  <c r="AP113" i="3"/>
  <c r="AM113" i="3"/>
  <c r="AJ113" i="3"/>
  <c r="AG113" i="3"/>
  <c r="AD113" i="3"/>
  <c r="AA113" i="3"/>
  <c r="X113" i="3"/>
  <c r="U113" i="3"/>
  <c r="R113" i="3"/>
  <c r="O113" i="3"/>
  <c r="L113" i="3"/>
  <c r="CU112" i="3"/>
  <c r="CR112" i="3"/>
  <c r="CO112" i="3"/>
  <c r="CL112" i="3"/>
  <c r="CI112" i="3"/>
  <c r="CF112" i="3"/>
  <c r="CC112" i="3"/>
  <c r="BZ112" i="3"/>
  <c r="BW112" i="3"/>
  <c r="BT112" i="3"/>
  <c r="BQ112" i="3"/>
  <c r="BN112" i="3"/>
  <c r="BK112" i="3"/>
  <c r="BH112" i="3"/>
  <c r="BE112" i="3"/>
  <c r="BB112" i="3"/>
  <c r="AY112" i="3"/>
  <c r="AV112" i="3"/>
  <c r="AS112" i="3"/>
  <c r="AP112" i="3"/>
  <c r="AM112" i="3"/>
  <c r="AJ112" i="3"/>
  <c r="AG112" i="3"/>
  <c r="AD112" i="3"/>
  <c r="AA112" i="3"/>
  <c r="X112" i="3"/>
  <c r="U112" i="3"/>
  <c r="R112" i="3"/>
  <c r="O112" i="3"/>
  <c r="L112" i="3"/>
  <c r="CU110" i="3"/>
  <c r="CR110" i="3"/>
  <c r="CO110" i="3"/>
  <c r="CL110" i="3"/>
  <c r="CI110" i="3"/>
  <c r="CF110" i="3"/>
  <c r="CC110" i="3"/>
  <c r="BZ110" i="3"/>
  <c r="BW110" i="3"/>
  <c r="BT110" i="3"/>
  <c r="BQ110" i="3"/>
  <c r="BN110" i="3"/>
  <c r="BK110" i="3"/>
  <c r="BH110" i="3"/>
  <c r="BE110" i="3"/>
  <c r="BB110" i="3"/>
  <c r="AY110" i="3"/>
  <c r="AV110" i="3"/>
  <c r="AS110" i="3"/>
  <c r="AP110" i="3"/>
  <c r="AM110" i="3"/>
  <c r="AJ110" i="3"/>
  <c r="AG110" i="3"/>
  <c r="AD110" i="3"/>
  <c r="AA110" i="3"/>
  <c r="X110" i="3"/>
  <c r="U110" i="3"/>
  <c r="R110" i="3"/>
  <c r="O110" i="3"/>
  <c r="L110" i="3"/>
  <c r="CU109" i="3"/>
  <c r="CR109" i="3"/>
  <c r="CO109" i="3"/>
  <c r="CL109" i="3"/>
  <c r="CI109" i="3"/>
  <c r="CF109" i="3"/>
  <c r="CC109" i="3"/>
  <c r="BZ109" i="3"/>
  <c r="BW109" i="3"/>
  <c r="BT109" i="3"/>
  <c r="BQ109" i="3"/>
  <c r="BN109" i="3"/>
  <c r="BK109" i="3"/>
  <c r="BH109" i="3"/>
  <c r="BE109" i="3"/>
  <c r="BB109" i="3"/>
  <c r="AY109" i="3"/>
  <c r="AV109" i="3"/>
  <c r="AS109" i="3"/>
  <c r="AP109" i="3"/>
  <c r="AM109" i="3"/>
  <c r="AJ109" i="3"/>
  <c r="AG109" i="3"/>
  <c r="AD109" i="3"/>
  <c r="AA109" i="3"/>
  <c r="X109" i="3"/>
  <c r="U109" i="3"/>
  <c r="R109" i="3"/>
  <c r="O109" i="3"/>
  <c r="L109" i="3"/>
  <c r="CU108" i="3"/>
  <c r="CR108" i="3"/>
  <c r="CO108" i="3"/>
  <c r="CL108" i="3"/>
  <c r="CI108" i="3"/>
  <c r="CF108" i="3"/>
  <c r="CC108" i="3"/>
  <c r="BZ108" i="3"/>
  <c r="BW108" i="3"/>
  <c r="BT108" i="3"/>
  <c r="BQ108" i="3"/>
  <c r="BN108" i="3"/>
  <c r="BK108" i="3"/>
  <c r="BH108" i="3"/>
  <c r="BE108" i="3"/>
  <c r="BB108" i="3"/>
  <c r="AY108" i="3"/>
  <c r="AV108" i="3"/>
  <c r="AS108" i="3"/>
  <c r="AP108" i="3"/>
  <c r="AM108" i="3"/>
  <c r="AJ108" i="3"/>
  <c r="AG108" i="3"/>
  <c r="AD108" i="3"/>
  <c r="AA108" i="3"/>
  <c r="X108" i="3"/>
  <c r="U108" i="3"/>
  <c r="R108" i="3"/>
  <c r="O108" i="3"/>
  <c r="L108" i="3"/>
  <c r="CU106" i="3"/>
  <c r="CR106" i="3"/>
  <c r="CO106" i="3"/>
  <c r="CL106" i="3"/>
  <c r="CI106" i="3"/>
  <c r="CF106" i="3"/>
  <c r="CC106" i="3"/>
  <c r="BZ106" i="3"/>
  <c r="BW106" i="3"/>
  <c r="BT106" i="3"/>
  <c r="BQ106" i="3"/>
  <c r="BN106" i="3"/>
  <c r="BK106" i="3"/>
  <c r="BH106" i="3"/>
  <c r="BE106" i="3"/>
  <c r="BB106" i="3"/>
  <c r="AY106" i="3"/>
  <c r="AV106" i="3"/>
  <c r="AS106" i="3"/>
  <c r="AP106" i="3"/>
  <c r="AM106" i="3"/>
  <c r="AJ106" i="3"/>
  <c r="AG106" i="3"/>
  <c r="AD106" i="3"/>
  <c r="AA106" i="3"/>
  <c r="X106" i="3"/>
  <c r="U106" i="3"/>
  <c r="R106" i="3"/>
  <c r="O106" i="3"/>
  <c r="L106" i="3"/>
  <c r="CU105" i="3"/>
  <c r="CR105" i="3"/>
  <c r="CO105" i="3"/>
  <c r="CL105" i="3"/>
  <c r="CI105" i="3"/>
  <c r="CF105" i="3"/>
  <c r="CC105" i="3"/>
  <c r="BZ105" i="3"/>
  <c r="BW105" i="3"/>
  <c r="BT105" i="3"/>
  <c r="BQ105" i="3"/>
  <c r="BN105" i="3"/>
  <c r="BK105" i="3"/>
  <c r="BH105" i="3"/>
  <c r="BE105" i="3"/>
  <c r="BB105" i="3"/>
  <c r="AY105" i="3"/>
  <c r="AV105" i="3"/>
  <c r="AS105" i="3"/>
  <c r="AP105" i="3"/>
  <c r="AM105" i="3"/>
  <c r="AJ105" i="3"/>
  <c r="AG105" i="3"/>
  <c r="AD105" i="3"/>
  <c r="AA105" i="3"/>
  <c r="X105" i="3"/>
  <c r="U105" i="3"/>
  <c r="R105" i="3"/>
  <c r="O105" i="3"/>
  <c r="L105" i="3"/>
  <c r="CU104" i="3"/>
  <c r="CR104" i="3"/>
  <c r="CO104" i="3"/>
  <c r="CL104" i="3"/>
  <c r="CI104" i="3"/>
  <c r="CF104" i="3"/>
  <c r="CC104" i="3"/>
  <c r="BZ104" i="3"/>
  <c r="BW104" i="3"/>
  <c r="BT104" i="3"/>
  <c r="BQ104" i="3"/>
  <c r="BN104" i="3"/>
  <c r="BK104" i="3"/>
  <c r="BH104" i="3"/>
  <c r="BE104" i="3"/>
  <c r="BB104" i="3"/>
  <c r="AY104" i="3"/>
  <c r="AV104" i="3"/>
  <c r="AS104" i="3"/>
  <c r="AP104" i="3"/>
  <c r="AM104" i="3"/>
  <c r="AJ104" i="3"/>
  <c r="AG104" i="3"/>
  <c r="AD104" i="3"/>
  <c r="AA104" i="3"/>
  <c r="X104" i="3"/>
  <c r="U104" i="3"/>
  <c r="R104" i="3"/>
  <c r="O104" i="3"/>
  <c r="L104" i="3"/>
  <c r="CU103" i="3"/>
  <c r="CR103" i="3"/>
  <c r="CO103" i="3"/>
  <c r="CL103" i="3"/>
  <c r="CI103" i="3"/>
  <c r="CF103" i="3"/>
  <c r="CC103" i="3"/>
  <c r="BZ103" i="3"/>
  <c r="BW103" i="3"/>
  <c r="BT103" i="3"/>
  <c r="BQ103" i="3"/>
  <c r="BN103" i="3"/>
  <c r="BK103" i="3"/>
  <c r="BH103" i="3"/>
  <c r="BE103" i="3"/>
  <c r="BB103" i="3"/>
  <c r="AY103" i="3"/>
  <c r="AV103" i="3"/>
  <c r="AS103" i="3"/>
  <c r="AP103" i="3"/>
  <c r="AM103" i="3"/>
  <c r="AJ103" i="3"/>
  <c r="AG103" i="3"/>
  <c r="AD103" i="3"/>
  <c r="AA103" i="3"/>
  <c r="X103" i="3"/>
  <c r="U103" i="3"/>
  <c r="R103" i="3"/>
  <c r="O103" i="3"/>
  <c r="L103" i="3"/>
  <c r="CU102" i="3"/>
  <c r="CR102" i="3"/>
  <c r="CO102" i="3"/>
  <c r="CL102" i="3"/>
  <c r="CI102" i="3"/>
  <c r="CF102" i="3"/>
  <c r="CC102" i="3"/>
  <c r="BZ102" i="3"/>
  <c r="BW102" i="3"/>
  <c r="BT102" i="3"/>
  <c r="BQ102" i="3"/>
  <c r="BN102" i="3"/>
  <c r="BK102" i="3"/>
  <c r="BH102" i="3"/>
  <c r="BE102" i="3"/>
  <c r="BB102" i="3"/>
  <c r="AY102" i="3"/>
  <c r="AV102" i="3"/>
  <c r="AS102" i="3"/>
  <c r="AP102" i="3"/>
  <c r="AM102" i="3"/>
  <c r="AJ102" i="3"/>
  <c r="AG102" i="3"/>
  <c r="AD102" i="3"/>
  <c r="AA102" i="3"/>
  <c r="X102" i="3"/>
  <c r="U102" i="3"/>
  <c r="R102" i="3"/>
  <c r="O102" i="3"/>
  <c r="L102" i="3"/>
  <c r="CU101" i="3"/>
  <c r="CR101" i="3"/>
  <c r="CO101" i="3"/>
  <c r="CL101" i="3"/>
  <c r="CI101" i="3"/>
  <c r="CF101" i="3"/>
  <c r="CC101" i="3"/>
  <c r="BZ101" i="3"/>
  <c r="BW101" i="3"/>
  <c r="BT101" i="3"/>
  <c r="BQ101" i="3"/>
  <c r="BN101" i="3"/>
  <c r="BK101" i="3"/>
  <c r="BH101" i="3"/>
  <c r="BE101" i="3"/>
  <c r="BB101" i="3"/>
  <c r="AY101" i="3"/>
  <c r="AV101" i="3"/>
  <c r="AS101" i="3"/>
  <c r="AP101" i="3"/>
  <c r="AM101" i="3"/>
  <c r="AJ101" i="3"/>
  <c r="AG101" i="3"/>
  <c r="AD101" i="3"/>
  <c r="AA101" i="3"/>
  <c r="X101" i="3"/>
  <c r="U101" i="3"/>
  <c r="R101" i="3"/>
  <c r="O101" i="3"/>
  <c r="L101" i="3"/>
  <c r="CU100" i="3"/>
  <c r="CR100" i="3"/>
  <c r="CO100" i="3"/>
  <c r="CL100" i="3"/>
  <c r="CI100" i="3"/>
  <c r="CF100" i="3"/>
  <c r="CC100" i="3"/>
  <c r="BZ100" i="3"/>
  <c r="BW100" i="3"/>
  <c r="BT100" i="3"/>
  <c r="BQ100" i="3"/>
  <c r="BN100" i="3"/>
  <c r="BK100" i="3"/>
  <c r="BH100" i="3"/>
  <c r="BE100" i="3"/>
  <c r="BB100" i="3"/>
  <c r="AY100" i="3"/>
  <c r="AV100" i="3"/>
  <c r="AS100" i="3"/>
  <c r="AP100" i="3"/>
  <c r="AM100" i="3"/>
  <c r="AJ100" i="3"/>
  <c r="AG100" i="3"/>
  <c r="AD100" i="3"/>
  <c r="AA100" i="3"/>
  <c r="X100" i="3"/>
  <c r="U100" i="3"/>
  <c r="R100" i="3"/>
  <c r="O100" i="3"/>
  <c r="L100" i="3"/>
  <c r="CU99" i="3"/>
  <c r="CR99" i="3"/>
  <c r="CO99" i="3"/>
  <c r="CL99" i="3"/>
  <c r="CI99" i="3"/>
  <c r="CF99" i="3"/>
  <c r="CC99" i="3"/>
  <c r="BZ99" i="3"/>
  <c r="BW99" i="3"/>
  <c r="BT99" i="3"/>
  <c r="BQ99" i="3"/>
  <c r="BN99" i="3"/>
  <c r="BK99" i="3"/>
  <c r="BH99" i="3"/>
  <c r="BE99" i="3"/>
  <c r="BB99" i="3"/>
  <c r="AY99" i="3"/>
  <c r="AV99" i="3"/>
  <c r="AS99" i="3"/>
  <c r="AP99" i="3"/>
  <c r="AM99" i="3"/>
  <c r="AJ99" i="3"/>
  <c r="AG99" i="3"/>
  <c r="AD99" i="3"/>
  <c r="AA99" i="3"/>
  <c r="X99" i="3"/>
  <c r="U99" i="3"/>
  <c r="R99" i="3"/>
  <c r="O99" i="3"/>
  <c r="L99" i="3"/>
  <c r="CU98" i="3"/>
  <c r="CR98" i="3"/>
  <c r="CO98" i="3"/>
  <c r="CL98" i="3"/>
  <c r="CI98" i="3"/>
  <c r="CF98" i="3"/>
  <c r="CC98" i="3"/>
  <c r="BZ98" i="3"/>
  <c r="BW98" i="3"/>
  <c r="BT98" i="3"/>
  <c r="BQ98" i="3"/>
  <c r="BN98" i="3"/>
  <c r="BK98" i="3"/>
  <c r="BH98" i="3"/>
  <c r="BE98" i="3"/>
  <c r="BB98" i="3"/>
  <c r="AY98" i="3"/>
  <c r="AV98" i="3"/>
  <c r="AS98" i="3"/>
  <c r="AP98" i="3"/>
  <c r="AM98" i="3"/>
  <c r="AJ98" i="3"/>
  <c r="AG98" i="3"/>
  <c r="AD98" i="3"/>
  <c r="AA98" i="3"/>
  <c r="X98" i="3"/>
  <c r="U98" i="3"/>
  <c r="R98" i="3"/>
  <c r="O98" i="3"/>
  <c r="L98" i="3"/>
  <c r="CU97" i="3"/>
  <c r="CR97" i="3"/>
  <c r="CO97" i="3"/>
  <c r="CL97" i="3"/>
  <c r="CI97" i="3"/>
  <c r="CF97" i="3"/>
  <c r="CC97" i="3"/>
  <c r="BZ97" i="3"/>
  <c r="BW97" i="3"/>
  <c r="BT97" i="3"/>
  <c r="BQ97" i="3"/>
  <c r="BN97" i="3"/>
  <c r="BK97" i="3"/>
  <c r="BH97" i="3"/>
  <c r="BE97" i="3"/>
  <c r="BB97" i="3"/>
  <c r="AY97" i="3"/>
  <c r="AV97" i="3"/>
  <c r="AS97" i="3"/>
  <c r="AP97" i="3"/>
  <c r="AM97" i="3"/>
  <c r="AJ97" i="3"/>
  <c r="AG97" i="3"/>
  <c r="AD97" i="3"/>
  <c r="AA97" i="3"/>
  <c r="X97" i="3"/>
  <c r="U97" i="3"/>
  <c r="R97" i="3"/>
  <c r="O97" i="3"/>
  <c r="L97" i="3"/>
  <c r="CU96" i="3"/>
  <c r="CR96" i="3"/>
  <c r="CO96" i="3"/>
  <c r="CL96" i="3"/>
  <c r="CI96" i="3"/>
  <c r="CF96" i="3"/>
  <c r="CC96" i="3"/>
  <c r="BZ96" i="3"/>
  <c r="BW96" i="3"/>
  <c r="BT96" i="3"/>
  <c r="BQ96" i="3"/>
  <c r="BN96" i="3"/>
  <c r="BK96" i="3"/>
  <c r="BH96" i="3"/>
  <c r="BE96" i="3"/>
  <c r="BB96" i="3"/>
  <c r="AY96" i="3"/>
  <c r="AV96" i="3"/>
  <c r="AS96" i="3"/>
  <c r="AP96" i="3"/>
  <c r="AM96" i="3"/>
  <c r="AJ96" i="3"/>
  <c r="AG96" i="3"/>
  <c r="AD96" i="3"/>
  <c r="AA96" i="3"/>
  <c r="X96" i="3"/>
  <c r="U96" i="3"/>
  <c r="R96" i="3"/>
  <c r="O96" i="3"/>
  <c r="L96" i="3"/>
  <c r="CU95" i="3"/>
  <c r="CR95" i="3"/>
  <c r="CO95" i="3"/>
  <c r="CL95" i="3"/>
  <c r="CI95" i="3"/>
  <c r="CF95" i="3"/>
  <c r="CC95" i="3"/>
  <c r="BZ95" i="3"/>
  <c r="BW95" i="3"/>
  <c r="BT95" i="3"/>
  <c r="BQ95" i="3"/>
  <c r="BN95" i="3"/>
  <c r="BK95" i="3"/>
  <c r="BH95" i="3"/>
  <c r="BE95" i="3"/>
  <c r="BB95" i="3"/>
  <c r="AY95" i="3"/>
  <c r="AV95" i="3"/>
  <c r="AS95" i="3"/>
  <c r="AP95" i="3"/>
  <c r="AM95" i="3"/>
  <c r="AJ95" i="3"/>
  <c r="AG95" i="3"/>
  <c r="AD95" i="3"/>
  <c r="AA95" i="3"/>
  <c r="X95" i="3"/>
  <c r="U95" i="3"/>
  <c r="R95" i="3"/>
  <c r="O95" i="3"/>
  <c r="L95" i="3"/>
  <c r="CU94" i="3"/>
  <c r="CR94" i="3"/>
  <c r="CO94" i="3"/>
  <c r="CL94" i="3"/>
  <c r="CI94" i="3"/>
  <c r="CF94" i="3"/>
  <c r="CC94" i="3"/>
  <c r="BZ94" i="3"/>
  <c r="BW94" i="3"/>
  <c r="BT94" i="3"/>
  <c r="BQ94" i="3"/>
  <c r="BN94" i="3"/>
  <c r="BK94" i="3"/>
  <c r="BH94" i="3"/>
  <c r="BE94" i="3"/>
  <c r="BB94" i="3"/>
  <c r="AY94" i="3"/>
  <c r="AV94" i="3"/>
  <c r="AS94" i="3"/>
  <c r="AP94" i="3"/>
  <c r="AM94" i="3"/>
  <c r="AJ94" i="3"/>
  <c r="AG94" i="3"/>
  <c r="AD94" i="3"/>
  <c r="AA94" i="3"/>
  <c r="X94" i="3"/>
  <c r="U94" i="3"/>
  <c r="R94" i="3"/>
  <c r="O94" i="3"/>
  <c r="L94" i="3"/>
  <c r="CU93" i="3"/>
  <c r="CR93" i="3"/>
  <c r="CO93" i="3"/>
  <c r="CL93" i="3"/>
  <c r="CI93" i="3"/>
  <c r="CF93" i="3"/>
  <c r="CC93" i="3"/>
  <c r="BZ93" i="3"/>
  <c r="BW93" i="3"/>
  <c r="BT93" i="3"/>
  <c r="BQ93" i="3"/>
  <c r="BN93" i="3"/>
  <c r="BK93" i="3"/>
  <c r="BH93" i="3"/>
  <c r="BE93" i="3"/>
  <c r="BB93" i="3"/>
  <c r="AY93" i="3"/>
  <c r="AV93" i="3"/>
  <c r="AS93" i="3"/>
  <c r="AP93" i="3"/>
  <c r="AM93" i="3"/>
  <c r="AJ93" i="3"/>
  <c r="AG93" i="3"/>
  <c r="AD93" i="3"/>
  <c r="AA93" i="3"/>
  <c r="X93" i="3"/>
  <c r="U93" i="3"/>
  <c r="R93" i="3"/>
  <c r="O93" i="3"/>
  <c r="L93" i="3"/>
  <c r="CU92" i="3"/>
  <c r="CR92" i="3"/>
  <c r="CO92" i="3"/>
  <c r="CL92" i="3"/>
  <c r="CI92" i="3"/>
  <c r="CF92" i="3"/>
  <c r="CC92" i="3"/>
  <c r="BZ92" i="3"/>
  <c r="BW92" i="3"/>
  <c r="BT92" i="3"/>
  <c r="BQ92" i="3"/>
  <c r="BN92" i="3"/>
  <c r="BK92" i="3"/>
  <c r="BH92" i="3"/>
  <c r="BE92" i="3"/>
  <c r="BB92" i="3"/>
  <c r="AY92" i="3"/>
  <c r="AV92" i="3"/>
  <c r="AS92" i="3"/>
  <c r="AP92" i="3"/>
  <c r="AM92" i="3"/>
  <c r="AJ92" i="3"/>
  <c r="AG92" i="3"/>
  <c r="AD92" i="3"/>
  <c r="AA92" i="3"/>
  <c r="X92" i="3"/>
  <c r="U92" i="3"/>
  <c r="R92" i="3"/>
  <c r="O92" i="3"/>
  <c r="L92" i="3"/>
  <c r="CU75" i="3"/>
  <c r="CR75" i="3"/>
  <c r="CO75" i="3"/>
  <c r="CL75" i="3"/>
  <c r="CI75" i="3"/>
  <c r="CF75" i="3"/>
  <c r="CC75" i="3"/>
  <c r="BZ75" i="3"/>
  <c r="BW75" i="3"/>
  <c r="BT75" i="3"/>
  <c r="BQ75" i="3"/>
  <c r="BN75" i="3"/>
  <c r="BK75" i="3"/>
  <c r="BH75" i="3"/>
  <c r="BE75" i="3"/>
  <c r="BB75" i="3"/>
  <c r="AY75" i="3"/>
  <c r="AV75" i="3"/>
  <c r="AS75" i="3"/>
  <c r="AP75" i="3"/>
  <c r="AM75" i="3"/>
  <c r="AJ75" i="3"/>
  <c r="AG75" i="3"/>
  <c r="AD75" i="3"/>
  <c r="AA75" i="3"/>
  <c r="X75" i="3"/>
  <c r="U75" i="3"/>
  <c r="R75" i="3"/>
  <c r="O75" i="3"/>
  <c r="L75" i="3"/>
  <c r="CU74" i="3"/>
  <c r="CR74" i="3"/>
  <c r="CO74" i="3"/>
  <c r="CL74" i="3"/>
  <c r="CI74" i="3"/>
  <c r="CF74" i="3"/>
  <c r="CC74" i="3"/>
  <c r="BZ74" i="3"/>
  <c r="BW74" i="3"/>
  <c r="BT74" i="3"/>
  <c r="BQ74" i="3"/>
  <c r="BN74" i="3"/>
  <c r="BK74" i="3"/>
  <c r="BH74" i="3"/>
  <c r="BE74" i="3"/>
  <c r="BB74" i="3"/>
  <c r="AY74" i="3"/>
  <c r="AV74" i="3"/>
  <c r="AS74" i="3"/>
  <c r="AP74" i="3"/>
  <c r="AM74" i="3"/>
  <c r="AJ74" i="3"/>
  <c r="AG74" i="3"/>
  <c r="AD74" i="3"/>
  <c r="AA74" i="3"/>
  <c r="X74" i="3"/>
  <c r="U74" i="3"/>
  <c r="R74" i="3"/>
  <c r="O74" i="3"/>
  <c r="L74" i="3"/>
  <c r="CU73" i="3"/>
  <c r="CR73" i="3"/>
  <c r="CO73" i="3"/>
  <c r="CL73" i="3"/>
  <c r="CI73" i="3"/>
  <c r="CF73" i="3"/>
  <c r="CC73" i="3"/>
  <c r="BZ73" i="3"/>
  <c r="BW73" i="3"/>
  <c r="BT73" i="3"/>
  <c r="BQ73" i="3"/>
  <c r="BN73" i="3"/>
  <c r="BK73" i="3"/>
  <c r="BH73" i="3"/>
  <c r="BE73" i="3"/>
  <c r="BB73" i="3"/>
  <c r="AY73" i="3"/>
  <c r="AV73" i="3"/>
  <c r="AS73" i="3"/>
  <c r="AP73" i="3"/>
  <c r="AM73" i="3"/>
  <c r="AJ73" i="3"/>
  <c r="AG73" i="3"/>
  <c r="AD73" i="3"/>
  <c r="AA73" i="3"/>
  <c r="X73" i="3"/>
  <c r="U73" i="3"/>
  <c r="R73" i="3"/>
  <c r="O73" i="3"/>
  <c r="L73" i="3"/>
  <c r="CU72" i="3"/>
  <c r="CR72" i="3"/>
  <c r="CO72" i="3"/>
  <c r="CL72" i="3"/>
  <c r="CI72" i="3"/>
  <c r="CF72" i="3"/>
  <c r="CC72" i="3"/>
  <c r="BZ72" i="3"/>
  <c r="BW72" i="3"/>
  <c r="BT72" i="3"/>
  <c r="BQ72" i="3"/>
  <c r="BN72" i="3"/>
  <c r="BK72" i="3"/>
  <c r="BH72" i="3"/>
  <c r="BE72" i="3"/>
  <c r="BB72" i="3"/>
  <c r="AY72" i="3"/>
  <c r="AV72" i="3"/>
  <c r="AS72" i="3"/>
  <c r="AP72" i="3"/>
  <c r="AM72" i="3"/>
  <c r="AJ72" i="3"/>
  <c r="AG72" i="3"/>
  <c r="AD72" i="3"/>
  <c r="AA72" i="3"/>
  <c r="X72" i="3"/>
  <c r="U72" i="3"/>
  <c r="R72" i="3"/>
  <c r="O72" i="3"/>
  <c r="L72" i="3"/>
  <c r="CU71" i="3"/>
  <c r="CR71" i="3"/>
  <c r="CO71" i="3"/>
  <c r="CL71" i="3"/>
  <c r="CI71" i="3"/>
  <c r="CF71" i="3"/>
  <c r="CC71" i="3"/>
  <c r="BZ71" i="3"/>
  <c r="BW71" i="3"/>
  <c r="BT71" i="3"/>
  <c r="BQ71" i="3"/>
  <c r="BN71" i="3"/>
  <c r="BK71" i="3"/>
  <c r="BH71" i="3"/>
  <c r="BE71" i="3"/>
  <c r="BB71" i="3"/>
  <c r="AY71" i="3"/>
  <c r="AV71" i="3"/>
  <c r="AS71" i="3"/>
  <c r="AP71" i="3"/>
  <c r="AM71" i="3"/>
  <c r="AJ71" i="3"/>
  <c r="AG71" i="3"/>
  <c r="AD71" i="3"/>
  <c r="AA71" i="3"/>
  <c r="X71" i="3"/>
  <c r="U71" i="3"/>
  <c r="R71" i="3"/>
  <c r="O71" i="3"/>
  <c r="L71" i="3"/>
  <c r="CU70" i="3"/>
  <c r="CR70" i="3"/>
  <c r="CO70" i="3"/>
  <c r="CL70" i="3"/>
  <c r="CI70" i="3"/>
  <c r="CF70" i="3"/>
  <c r="CC70" i="3"/>
  <c r="BZ70" i="3"/>
  <c r="BW70" i="3"/>
  <c r="BT70" i="3"/>
  <c r="BQ70" i="3"/>
  <c r="BN70" i="3"/>
  <c r="BK70" i="3"/>
  <c r="BH70" i="3"/>
  <c r="BE70" i="3"/>
  <c r="BB70" i="3"/>
  <c r="AY70" i="3"/>
  <c r="AV70" i="3"/>
  <c r="AS70" i="3"/>
  <c r="AP70" i="3"/>
  <c r="AM70" i="3"/>
  <c r="AJ70" i="3"/>
  <c r="AG70" i="3"/>
  <c r="AD70" i="3"/>
  <c r="AA70" i="3"/>
  <c r="X70" i="3"/>
  <c r="U70" i="3"/>
  <c r="R70" i="3"/>
  <c r="O70" i="3"/>
  <c r="L70" i="3"/>
  <c r="CU69" i="3"/>
  <c r="CR69" i="3"/>
  <c r="CO69" i="3"/>
  <c r="CL69" i="3"/>
  <c r="CI69" i="3"/>
  <c r="CF69" i="3"/>
  <c r="CC69" i="3"/>
  <c r="BZ69" i="3"/>
  <c r="BW69" i="3"/>
  <c r="BT69" i="3"/>
  <c r="BQ69" i="3"/>
  <c r="BN69" i="3"/>
  <c r="BK69" i="3"/>
  <c r="BH69" i="3"/>
  <c r="BE69" i="3"/>
  <c r="BB69" i="3"/>
  <c r="AY69" i="3"/>
  <c r="AV69" i="3"/>
  <c r="AS69" i="3"/>
  <c r="AP69" i="3"/>
  <c r="AM69" i="3"/>
  <c r="AJ69" i="3"/>
  <c r="AG69" i="3"/>
  <c r="AD69" i="3"/>
  <c r="AA69" i="3"/>
  <c r="X69" i="3"/>
  <c r="U69" i="3"/>
  <c r="R69" i="3"/>
  <c r="O69" i="3"/>
  <c r="L69" i="3"/>
  <c r="CU68" i="3"/>
  <c r="CR68" i="3"/>
  <c r="CO68" i="3"/>
  <c r="CL68" i="3"/>
  <c r="CI68" i="3"/>
  <c r="CF68" i="3"/>
  <c r="CC68" i="3"/>
  <c r="BZ68" i="3"/>
  <c r="BW68" i="3"/>
  <c r="BT68" i="3"/>
  <c r="BQ68" i="3"/>
  <c r="BN68" i="3"/>
  <c r="BK68" i="3"/>
  <c r="BH68" i="3"/>
  <c r="BE68" i="3"/>
  <c r="BB68" i="3"/>
  <c r="AY68" i="3"/>
  <c r="AV68" i="3"/>
  <c r="AS68" i="3"/>
  <c r="AP68" i="3"/>
  <c r="AM68" i="3"/>
  <c r="AJ68" i="3"/>
  <c r="AG68" i="3"/>
  <c r="AD68" i="3"/>
  <c r="AA68" i="3"/>
  <c r="X68" i="3"/>
  <c r="U68" i="3"/>
  <c r="R68" i="3"/>
  <c r="O68" i="3"/>
  <c r="L68" i="3"/>
  <c r="CU67" i="3"/>
  <c r="CR67" i="3"/>
  <c r="CO67" i="3"/>
  <c r="CL67" i="3"/>
  <c r="CI67" i="3"/>
  <c r="CF67" i="3"/>
  <c r="CC67" i="3"/>
  <c r="BZ67" i="3"/>
  <c r="BW67" i="3"/>
  <c r="BT67" i="3"/>
  <c r="BQ67" i="3"/>
  <c r="BN67" i="3"/>
  <c r="BK67" i="3"/>
  <c r="BH67" i="3"/>
  <c r="BE67" i="3"/>
  <c r="BB67" i="3"/>
  <c r="AY67" i="3"/>
  <c r="AV67" i="3"/>
  <c r="AS67" i="3"/>
  <c r="AP67" i="3"/>
  <c r="AM67" i="3"/>
  <c r="AJ67" i="3"/>
  <c r="AG67" i="3"/>
  <c r="AD67" i="3"/>
  <c r="AA67" i="3"/>
  <c r="X67" i="3"/>
  <c r="U67" i="3"/>
  <c r="R67" i="3"/>
  <c r="O67" i="3"/>
  <c r="L67" i="3"/>
  <c r="CU66" i="3"/>
  <c r="CR66" i="3"/>
  <c r="CO66" i="3"/>
  <c r="CL66" i="3"/>
  <c r="CI66" i="3"/>
  <c r="CF66" i="3"/>
  <c r="CC66" i="3"/>
  <c r="BZ66" i="3"/>
  <c r="BW66" i="3"/>
  <c r="BT66" i="3"/>
  <c r="BQ66" i="3"/>
  <c r="BN66" i="3"/>
  <c r="BK66" i="3"/>
  <c r="BH66" i="3"/>
  <c r="BE66" i="3"/>
  <c r="BB66" i="3"/>
  <c r="AY66" i="3"/>
  <c r="AV66" i="3"/>
  <c r="AS66" i="3"/>
  <c r="AP66" i="3"/>
  <c r="AM66" i="3"/>
  <c r="AJ66" i="3"/>
  <c r="AG66" i="3"/>
  <c r="AD66" i="3"/>
  <c r="AA66" i="3"/>
  <c r="X66" i="3"/>
  <c r="U66" i="3"/>
  <c r="R66" i="3"/>
  <c r="O66" i="3"/>
  <c r="L66" i="3"/>
  <c r="CU65" i="3"/>
  <c r="CR65" i="3"/>
  <c r="CO65" i="3"/>
  <c r="CL65" i="3"/>
  <c r="CI65" i="3"/>
  <c r="CF65" i="3"/>
  <c r="CC65" i="3"/>
  <c r="BZ65" i="3"/>
  <c r="BW65" i="3"/>
  <c r="BT65" i="3"/>
  <c r="BQ65" i="3"/>
  <c r="BN65" i="3"/>
  <c r="BK65" i="3"/>
  <c r="BH65" i="3"/>
  <c r="BE65" i="3"/>
  <c r="BB65" i="3"/>
  <c r="AY65" i="3"/>
  <c r="AV65" i="3"/>
  <c r="AS65" i="3"/>
  <c r="AP65" i="3"/>
  <c r="AM65" i="3"/>
  <c r="AJ65" i="3"/>
  <c r="AG65" i="3"/>
  <c r="AD65" i="3"/>
  <c r="AA65" i="3"/>
  <c r="X65" i="3"/>
  <c r="U65" i="3"/>
  <c r="R65" i="3"/>
  <c r="O65" i="3"/>
  <c r="L65" i="3"/>
  <c r="CU64" i="3"/>
  <c r="CR64" i="3"/>
  <c r="CO64" i="3"/>
  <c r="CL64" i="3"/>
  <c r="CI64" i="3"/>
  <c r="CF64" i="3"/>
  <c r="CC64" i="3"/>
  <c r="BZ64" i="3"/>
  <c r="BW64" i="3"/>
  <c r="BT64" i="3"/>
  <c r="BQ64" i="3"/>
  <c r="BN64" i="3"/>
  <c r="BK64" i="3"/>
  <c r="BH64" i="3"/>
  <c r="BE64" i="3"/>
  <c r="BB64" i="3"/>
  <c r="AY64" i="3"/>
  <c r="AV64" i="3"/>
  <c r="AS64" i="3"/>
  <c r="AP64" i="3"/>
  <c r="AM64" i="3"/>
  <c r="AJ64" i="3"/>
  <c r="AG64" i="3"/>
  <c r="AD64" i="3"/>
  <c r="AA64" i="3"/>
  <c r="X64" i="3"/>
  <c r="U64" i="3"/>
  <c r="R64" i="3"/>
  <c r="O64" i="3"/>
  <c r="L64" i="3"/>
  <c r="CU63" i="3"/>
  <c r="CR63" i="3"/>
  <c r="CO63" i="3"/>
  <c r="CL63" i="3"/>
  <c r="CI63" i="3"/>
  <c r="CF63" i="3"/>
  <c r="CC63" i="3"/>
  <c r="BZ63" i="3"/>
  <c r="BW63" i="3"/>
  <c r="BT63" i="3"/>
  <c r="BQ63" i="3"/>
  <c r="BN63" i="3"/>
  <c r="BK63" i="3"/>
  <c r="BH63" i="3"/>
  <c r="BE63" i="3"/>
  <c r="BB63" i="3"/>
  <c r="AY63" i="3"/>
  <c r="AV63" i="3"/>
  <c r="AS63" i="3"/>
  <c r="AP63" i="3"/>
  <c r="AM63" i="3"/>
  <c r="AJ63" i="3"/>
  <c r="AG63" i="3"/>
  <c r="AD63" i="3"/>
  <c r="AA63" i="3"/>
  <c r="X63" i="3"/>
  <c r="U63" i="3"/>
  <c r="R63" i="3"/>
  <c r="O63" i="3"/>
  <c r="L63" i="3"/>
  <c r="CU62" i="3"/>
  <c r="CR62" i="3"/>
  <c r="CO62" i="3"/>
  <c r="CL62" i="3"/>
  <c r="CI62" i="3"/>
  <c r="CF62" i="3"/>
  <c r="CC62" i="3"/>
  <c r="BZ62" i="3"/>
  <c r="BW62" i="3"/>
  <c r="BT62" i="3"/>
  <c r="BQ62" i="3"/>
  <c r="BN62" i="3"/>
  <c r="BK62" i="3"/>
  <c r="BH62" i="3"/>
  <c r="BE62" i="3"/>
  <c r="BB62" i="3"/>
  <c r="AY62" i="3"/>
  <c r="AV62" i="3"/>
  <c r="AS62" i="3"/>
  <c r="AP62" i="3"/>
  <c r="AM62" i="3"/>
  <c r="AJ62" i="3"/>
  <c r="AG62" i="3"/>
  <c r="AD62" i="3"/>
  <c r="AA62" i="3"/>
  <c r="X62" i="3"/>
  <c r="U62" i="3"/>
  <c r="R62" i="3"/>
  <c r="O62" i="3"/>
  <c r="L62" i="3"/>
  <c r="CU61" i="3"/>
  <c r="CR61" i="3"/>
  <c r="CO61" i="3"/>
  <c r="CL61" i="3"/>
  <c r="CI61" i="3"/>
  <c r="CF61" i="3"/>
  <c r="CC61" i="3"/>
  <c r="BZ61" i="3"/>
  <c r="BW61" i="3"/>
  <c r="BT61" i="3"/>
  <c r="BQ61" i="3"/>
  <c r="BN61" i="3"/>
  <c r="BK61" i="3"/>
  <c r="BH61" i="3"/>
  <c r="BE61" i="3"/>
  <c r="BB61" i="3"/>
  <c r="AY61" i="3"/>
  <c r="AV61" i="3"/>
  <c r="AS61" i="3"/>
  <c r="AP61" i="3"/>
  <c r="AM61" i="3"/>
  <c r="AJ61" i="3"/>
  <c r="AG61" i="3"/>
  <c r="AD61" i="3"/>
  <c r="AA61" i="3"/>
  <c r="X61" i="3"/>
  <c r="U61" i="3"/>
  <c r="R61" i="3"/>
  <c r="O61" i="3"/>
  <c r="L61" i="3"/>
  <c r="CU60" i="3"/>
  <c r="CR60" i="3"/>
  <c r="CO60" i="3"/>
  <c r="CL60" i="3"/>
  <c r="CI60" i="3"/>
  <c r="CF60" i="3"/>
  <c r="CC60" i="3"/>
  <c r="BZ60" i="3"/>
  <c r="BW60" i="3"/>
  <c r="BT60" i="3"/>
  <c r="BQ60" i="3"/>
  <c r="BN60" i="3"/>
  <c r="BK60" i="3"/>
  <c r="BH60" i="3"/>
  <c r="BE60" i="3"/>
  <c r="BB60" i="3"/>
  <c r="AY60" i="3"/>
  <c r="AV60" i="3"/>
  <c r="AS60" i="3"/>
  <c r="AP60" i="3"/>
  <c r="AM60" i="3"/>
  <c r="AJ60" i="3"/>
  <c r="AG60" i="3"/>
  <c r="AD60" i="3"/>
  <c r="AA60" i="3"/>
  <c r="X60" i="3"/>
  <c r="U60" i="3"/>
  <c r="R60" i="3"/>
  <c r="O60" i="3"/>
  <c r="L60" i="3"/>
  <c r="CU59" i="3"/>
  <c r="CR59" i="3"/>
  <c r="CO59" i="3"/>
  <c r="CL59" i="3"/>
  <c r="CI59" i="3"/>
  <c r="CF59" i="3"/>
  <c r="CC59" i="3"/>
  <c r="BZ59" i="3"/>
  <c r="BW59" i="3"/>
  <c r="BT59" i="3"/>
  <c r="BQ59" i="3"/>
  <c r="BN59" i="3"/>
  <c r="BK59" i="3"/>
  <c r="BH59" i="3"/>
  <c r="BE59" i="3"/>
  <c r="BB59" i="3"/>
  <c r="AY59" i="3"/>
  <c r="AV59" i="3"/>
  <c r="AS59" i="3"/>
  <c r="AP59" i="3"/>
  <c r="AM59" i="3"/>
  <c r="AJ59" i="3"/>
  <c r="AG59" i="3"/>
  <c r="AD59" i="3"/>
  <c r="AA59" i="3"/>
  <c r="X59" i="3"/>
  <c r="U59" i="3"/>
  <c r="R59" i="3"/>
  <c r="O59" i="3"/>
  <c r="L59" i="3"/>
  <c r="CU58" i="3"/>
  <c r="CR58" i="3"/>
  <c r="CO58" i="3"/>
  <c r="CL58" i="3"/>
  <c r="CI58" i="3"/>
  <c r="CF58" i="3"/>
  <c r="CC58" i="3"/>
  <c r="BZ58" i="3"/>
  <c r="BW58" i="3"/>
  <c r="BT58" i="3"/>
  <c r="BQ58" i="3"/>
  <c r="BN58" i="3"/>
  <c r="BK58" i="3"/>
  <c r="BH58" i="3"/>
  <c r="BE58" i="3"/>
  <c r="BB58" i="3"/>
  <c r="AY58" i="3"/>
  <c r="AV58" i="3"/>
  <c r="AS58" i="3"/>
  <c r="AP58" i="3"/>
  <c r="AM58" i="3"/>
  <c r="AJ58" i="3"/>
  <c r="AG58" i="3"/>
  <c r="AD58" i="3"/>
  <c r="AA58" i="3"/>
  <c r="X58" i="3"/>
  <c r="U58" i="3"/>
  <c r="R58" i="3"/>
  <c r="O58" i="3"/>
  <c r="L58" i="3"/>
  <c r="CU57" i="3"/>
  <c r="CR57" i="3"/>
  <c r="CO57" i="3"/>
  <c r="CL57" i="3"/>
  <c r="CI57" i="3"/>
  <c r="CF57" i="3"/>
  <c r="CC57" i="3"/>
  <c r="BZ57" i="3"/>
  <c r="BW57" i="3"/>
  <c r="BT57" i="3"/>
  <c r="BQ57" i="3"/>
  <c r="BN57" i="3"/>
  <c r="BK57" i="3"/>
  <c r="BH57" i="3"/>
  <c r="BE57" i="3"/>
  <c r="BB57" i="3"/>
  <c r="AY57" i="3"/>
  <c r="AV57" i="3"/>
  <c r="AS57" i="3"/>
  <c r="AP57" i="3"/>
  <c r="AM57" i="3"/>
  <c r="AJ57" i="3"/>
  <c r="AG57" i="3"/>
  <c r="AD57" i="3"/>
  <c r="AA57" i="3"/>
  <c r="X57" i="3"/>
  <c r="U57" i="3"/>
  <c r="R57" i="3"/>
  <c r="O57" i="3"/>
  <c r="L57" i="3"/>
  <c r="CU56" i="3"/>
  <c r="CR56" i="3"/>
  <c r="CO56" i="3"/>
  <c r="CL56" i="3"/>
  <c r="CI56" i="3"/>
  <c r="CF56" i="3"/>
  <c r="CC56" i="3"/>
  <c r="BZ56" i="3"/>
  <c r="BW56" i="3"/>
  <c r="BT56" i="3"/>
  <c r="BQ56" i="3"/>
  <c r="BN56" i="3"/>
  <c r="BK56" i="3"/>
  <c r="BH56" i="3"/>
  <c r="BE56" i="3"/>
  <c r="BB56" i="3"/>
  <c r="AY56" i="3"/>
  <c r="AV56" i="3"/>
  <c r="AS56" i="3"/>
  <c r="AP56" i="3"/>
  <c r="AM56" i="3"/>
  <c r="AJ56" i="3"/>
  <c r="AG56" i="3"/>
  <c r="AD56" i="3"/>
  <c r="AA56" i="3"/>
  <c r="X56" i="3"/>
  <c r="U56" i="3"/>
  <c r="R56" i="3"/>
  <c r="O56" i="3"/>
  <c r="L56" i="3"/>
  <c r="CU55" i="3"/>
  <c r="CR55" i="3"/>
  <c r="CO55" i="3"/>
  <c r="CL55" i="3"/>
  <c r="CI55" i="3"/>
  <c r="CF55" i="3"/>
  <c r="CC55" i="3"/>
  <c r="BZ55" i="3"/>
  <c r="BW55" i="3"/>
  <c r="BT55" i="3"/>
  <c r="BQ55" i="3"/>
  <c r="BN55" i="3"/>
  <c r="BK55" i="3"/>
  <c r="BH55" i="3"/>
  <c r="BE55" i="3"/>
  <c r="BB55" i="3"/>
  <c r="AY55" i="3"/>
  <c r="AV55" i="3"/>
  <c r="AS55" i="3"/>
  <c r="AP55" i="3"/>
  <c r="AM55" i="3"/>
  <c r="AJ55" i="3"/>
  <c r="AG55" i="3"/>
  <c r="AD55" i="3"/>
  <c r="AA55" i="3"/>
  <c r="X55" i="3"/>
  <c r="U55" i="3"/>
  <c r="R55" i="3"/>
  <c r="O55" i="3"/>
  <c r="L55" i="3"/>
  <c r="CU54" i="3"/>
  <c r="CR54" i="3"/>
  <c r="CO54" i="3"/>
  <c r="CL54" i="3"/>
  <c r="CI54" i="3"/>
  <c r="CF54" i="3"/>
  <c r="CC54" i="3"/>
  <c r="BZ54" i="3"/>
  <c r="BW54" i="3"/>
  <c r="BT54" i="3"/>
  <c r="BQ54" i="3"/>
  <c r="BN54" i="3"/>
  <c r="BK54" i="3"/>
  <c r="BH54" i="3"/>
  <c r="BE54" i="3"/>
  <c r="BB54" i="3"/>
  <c r="AY54" i="3"/>
  <c r="AV54" i="3"/>
  <c r="AS54" i="3"/>
  <c r="AP54" i="3"/>
  <c r="AM54" i="3"/>
  <c r="AJ54" i="3"/>
  <c r="AG54" i="3"/>
  <c r="AD54" i="3"/>
  <c r="AA54" i="3"/>
  <c r="X54" i="3"/>
  <c r="U54" i="3"/>
  <c r="R54" i="3"/>
  <c r="O54" i="3"/>
  <c r="L54" i="3"/>
  <c r="CU53" i="3"/>
  <c r="CR53" i="3"/>
  <c r="CO53" i="3"/>
  <c r="CL53" i="3"/>
  <c r="CI53" i="3"/>
  <c r="CF53" i="3"/>
  <c r="CC53" i="3"/>
  <c r="BZ53" i="3"/>
  <c r="BW53" i="3"/>
  <c r="BT53" i="3"/>
  <c r="BQ53" i="3"/>
  <c r="BN53" i="3"/>
  <c r="BK53" i="3"/>
  <c r="BH53" i="3"/>
  <c r="BE53" i="3"/>
  <c r="BB53" i="3"/>
  <c r="AY53" i="3"/>
  <c r="AV53" i="3"/>
  <c r="AS53" i="3"/>
  <c r="AP53" i="3"/>
  <c r="AM53" i="3"/>
  <c r="AJ53" i="3"/>
  <c r="AG53" i="3"/>
  <c r="AD53" i="3"/>
  <c r="AA53" i="3"/>
  <c r="X53" i="3"/>
  <c r="U53" i="3"/>
  <c r="R53" i="3"/>
  <c r="O53" i="3"/>
  <c r="L53" i="3"/>
  <c r="CU52" i="3"/>
  <c r="CR52" i="3"/>
  <c r="CO52" i="3"/>
  <c r="CL52" i="3"/>
  <c r="CI52" i="3"/>
  <c r="CF52" i="3"/>
  <c r="CC52" i="3"/>
  <c r="BZ52" i="3"/>
  <c r="BW52" i="3"/>
  <c r="BT52" i="3"/>
  <c r="BQ52" i="3"/>
  <c r="BN52" i="3"/>
  <c r="BK52" i="3"/>
  <c r="BH52" i="3"/>
  <c r="BE52" i="3"/>
  <c r="BB52" i="3"/>
  <c r="AY52" i="3"/>
  <c r="AV52" i="3"/>
  <c r="AS52" i="3"/>
  <c r="AP52" i="3"/>
  <c r="AM52" i="3"/>
  <c r="AJ52" i="3"/>
  <c r="AG52" i="3"/>
  <c r="AD52" i="3"/>
  <c r="AA52" i="3"/>
  <c r="X52" i="3"/>
  <c r="U52" i="3"/>
  <c r="R52" i="3"/>
  <c r="O52" i="3"/>
  <c r="L52" i="3"/>
  <c r="CU51" i="3"/>
  <c r="CR51" i="3"/>
  <c r="CO51" i="3"/>
  <c r="CL51" i="3"/>
  <c r="CI51" i="3"/>
  <c r="CF51" i="3"/>
  <c r="CC51" i="3"/>
  <c r="BZ51" i="3"/>
  <c r="BW51" i="3"/>
  <c r="BT51" i="3"/>
  <c r="BQ51" i="3"/>
  <c r="BN51" i="3"/>
  <c r="BK51" i="3"/>
  <c r="BH51" i="3"/>
  <c r="BE51" i="3"/>
  <c r="BB51" i="3"/>
  <c r="AY51" i="3"/>
  <c r="AV51" i="3"/>
  <c r="AS51" i="3"/>
  <c r="AP51" i="3"/>
  <c r="AM51" i="3"/>
  <c r="AJ51" i="3"/>
  <c r="AG51" i="3"/>
  <c r="AD51" i="3"/>
  <c r="AA51" i="3"/>
  <c r="X51" i="3"/>
  <c r="U51" i="3"/>
  <c r="R51" i="3"/>
  <c r="O51" i="3"/>
  <c r="L51" i="3"/>
  <c r="CU50" i="3"/>
  <c r="CR50" i="3"/>
  <c r="CO50" i="3"/>
  <c r="CL50" i="3"/>
  <c r="CI50" i="3"/>
  <c r="CF50" i="3"/>
  <c r="CC50" i="3"/>
  <c r="BZ50" i="3"/>
  <c r="BW50" i="3"/>
  <c r="BT50" i="3"/>
  <c r="BQ50" i="3"/>
  <c r="BN50" i="3"/>
  <c r="BK50" i="3"/>
  <c r="BH50" i="3"/>
  <c r="BE50" i="3"/>
  <c r="BB50" i="3"/>
  <c r="AY50" i="3"/>
  <c r="AV50" i="3"/>
  <c r="AS50" i="3"/>
  <c r="AP50" i="3"/>
  <c r="AM50" i="3"/>
  <c r="AJ50" i="3"/>
  <c r="AG50" i="3"/>
  <c r="AD50" i="3"/>
  <c r="AA50" i="3"/>
  <c r="X50" i="3"/>
  <c r="U50" i="3"/>
  <c r="R50" i="3"/>
  <c r="O50" i="3"/>
  <c r="L50" i="3"/>
  <c r="CU49" i="3"/>
  <c r="CR49" i="3"/>
  <c r="CO49" i="3"/>
  <c r="CL49" i="3"/>
  <c r="CI49" i="3"/>
  <c r="CF49" i="3"/>
  <c r="CC49" i="3"/>
  <c r="BZ49" i="3"/>
  <c r="BW49" i="3"/>
  <c r="BT49" i="3"/>
  <c r="BQ49" i="3"/>
  <c r="BN49" i="3"/>
  <c r="BK49" i="3"/>
  <c r="BH49" i="3"/>
  <c r="BE49" i="3"/>
  <c r="BB49" i="3"/>
  <c r="AY49" i="3"/>
  <c r="AV49" i="3"/>
  <c r="AS49" i="3"/>
  <c r="AP49" i="3"/>
  <c r="AM49" i="3"/>
  <c r="AJ49" i="3"/>
  <c r="AG49" i="3"/>
  <c r="AD49" i="3"/>
  <c r="AA49" i="3"/>
  <c r="X49" i="3"/>
  <c r="U49" i="3"/>
  <c r="R49" i="3"/>
  <c r="O49" i="3"/>
  <c r="L49" i="3"/>
  <c r="CU48" i="3"/>
  <c r="CR48" i="3"/>
  <c r="CO48" i="3"/>
  <c r="CL48" i="3"/>
  <c r="CF48" i="3"/>
  <c r="CC48" i="3"/>
  <c r="BZ48" i="3"/>
  <c r="BW48" i="3"/>
  <c r="BN48" i="3"/>
  <c r="BK48" i="3"/>
  <c r="AM48" i="3"/>
  <c r="AD48" i="3"/>
  <c r="AA48" i="3"/>
  <c r="X48" i="3"/>
  <c r="U48" i="3"/>
  <c r="R48" i="3"/>
  <c r="CU47" i="3"/>
  <c r="CR47" i="3"/>
  <c r="CO47" i="3"/>
  <c r="CL47" i="3"/>
  <c r="CF47" i="3"/>
  <c r="CC47" i="3"/>
  <c r="BZ47" i="3"/>
  <c r="BW47" i="3"/>
  <c r="BN47" i="3"/>
  <c r="BK47" i="3"/>
  <c r="AM47" i="3"/>
  <c r="AD47" i="3"/>
  <c r="AA47" i="3"/>
  <c r="X47" i="3"/>
  <c r="U47" i="3"/>
  <c r="R47" i="3"/>
  <c r="CU46" i="3"/>
  <c r="CR46" i="3"/>
  <c r="CO46" i="3"/>
  <c r="CL46" i="3"/>
  <c r="CF46" i="3"/>
  <c r="CC46" i="3"/>
  <c r="BZ46" i="3"/>
  <c r="BW46" i="3"/>
  <c r="BN46" i="3"/>
  <c r="BK46" i="3"/>
  <c r="AM46" i="3"/>
  <c r="AD46" i="3"/>
  <c r="AA46" i="3"/>
  <c r="X46" i="3"/>
  <c r="U46" i="3"/>
  <c r="R46" i="3"/>
  <c r="CU39" i="3"/>
  <c r="CR39" i="3"/>
  <c r="CO39" i="3"/>
  <c r="CL39" i="3"/>
  <c r="CF39" i="3"/>
  <c r="CC39" i="3"/>
  <c r="BZ39" i="3"/>
  <c r="BW39" i="3"/>
  <c r="BN39" i="3"/>
  <c r="BK39" i="3"/>
  <c r="AY39" i="3"/>
  <c r="AV39" i="3"/>
  <c r="AP39" i="3"/>
  <c r="AM39" i="3"/>
  <c r="AJ39" i="3"/>
  <c r="AD39" i="3"/>
  <c r="AA39" i="3"/>
  <c r="X39" i="3"/>
  <c r="U39" i="3"/>
  <c r="R39" i="3"/>
  <c r="CU38" i="3"/>
  <c r="CR38" i="3"/>
  <c r="CO38" i="3"/>
  <c r="CL38" i="3"/>
  <c r="CF38" i="3"/>
  <c r="CC38" i="3"/>
  <c r="BZ38" i="3"/>
  <c r="BW38" i="3"/>
  <c r="BN38" i="3"/>
  <c r="BK38" i="3"/>
  <c r="AY38" i="3"/>
  <c r="AV38" i="3"/>
  <c r="AP38" i="3"/>
  <c r="AM38" i="3"/>
  <c r="AJ38" i="3"/>
  <c r="AD38" i="3"/>
  <c r="AA38" i="3"/>
  <c r="X38" i="3"/>
  <c r="U38" i="3"/>
  <c r="R38" i="3"/>
  <c r="CU37" i="3"/>
  <c r="CR37" i="3"/>
  <c r="CO37" i="3"/>
  <c r="CL37" i="3"/>
  <c r="CF37" i="3"/>
  <c r="CC37" i="3"/>
  <c r="BZ37" i="3"/>
  <c r="BW37" i="3"/>
  <c r="BN37" i="3"/>
  <c r="BK37" i="3"/>
  <c r="AY37" i="3"/>
  <c r="AV37" i="3"/>
  <c r="AP37" i="3"/>
  <c r="AM37" i="3"/>
  <c r="AJ37" i="3"/>
  <c r="AD37" i="3"/>
  <c r="AA37" i="3"/>
  <c r="X37" i="3"/>
  <c r="U37" i="3"/>
  <c r="R37" i="3"/>
  <c r="CT30" i="3"/>
  <c r="CQ30" i="3"/>
  <c r="CN30" i="3"/>
  <c r="CK30" i="3"/>
  <c r="CH30" i="3"/>
  <c r="CE30" i="3"/>
  <c r="CB30" i="3"/>
  <c r="BY30" i="3"/>
  <c r="BV30" i="3"/>
  <c r="BS30" i="3"/>
  <c r="BP30" i="3"/>
  <c r="BM30" i="3"/>
  <c r="BJ30" i="3"/>
  <c r="BG30" i="3"/>
  <c r="BD30" i="3"/>
  <c r="BA30" i="3"/>
  <c r="AX30" i="3"/>
  <c r="AU30" i="3"/>
  <c r="AR30" i="3"/>
  <c r="AO30" i="3"/>
  <c r="AL30" i="3"/>
  <c r="AI30" i="3"/>
  <c r="AF30" i="3"/>
  <c r="AC30" i="3"/>
  <c r="Z30" i="3"/>
  <c r="W30" i="3"/>
  <c r="T30" i="3"/>
  <c r="Q30" i="3"/>
  <c r="N30" i="3"/>
  <c r="K30" i="3"/>
  <c r="Q19" i="3"/>
  <c r="CH19" i="3" s="1"/>
  <c r="N19" i="3"/>
  <c r="AO19" i="3" l="1"/>
  <c r="T19" i="3"/>
  <c r="BP19" i="3"/>
  <c r="Z19" i="3"/>
  <c r="BV19" i="3"/>
  <c r="CT19" i="3"/>
  <c r="BI3" i="3"/>
  <c r="BA19" i="3"/>
  <c r="CA3" i="3"/>
  <c r="AF19" i="3"/>
  <c r="BD19" i="3"/>
  <c r="CB19" i="3"/>
  <c r="CK19" i="3"/>
  <c r="C3" i="3"/>
  <c r="Y3" i="3"/>
  <c r="AU19" i="3"/>
  <c r="BS19" i="3"/>
  <c r="CQ19" i="3"/>
  <c r="AQ3" i="3"/>
  <c r="AC19" i="3"/>
  <c r="CS3" i="3"/>
  <c r="AI19" i="3"/>
  <c r="BG19" i="3"/>
  <c r="CE19" i="3"/>
  <c r="BM19" i="3"/>
  <c r="AR19" i="3"/>
  <c r="CN19" i="3"/>
  <c r="W19" i="3"/>
  <c r="AX19" i="3"/>
  <c r="BY19" i="3"/>
  <c r="AL19" i="3"/>
  <c r="BJ19" i="3"/>
  <c r="BK127" i="1" l="1"/>
  <c r="BH127" i="1"/>
  <c r="BE127" i="1"/>
  <c r="BB127" i="1"/>
  <c r="AY127" i="1"/>
  <c r="AV127" i="1"/>
  <c r="AS127" i="1"/>
  <c r="AP127" i="1"/>
  <c r="AM127" i="1"/>
  <c r="AJ127" i="1"/>
  <c r="AG127" i="1"/>
  <c r="AD127" i="1"/>
  <c r="AA127" i="1"/>
  <c r="X127" i="1"/>
  <c r="U127" i="1"/>
  <c r="R127" i="1"/>
  <c r="O127" i="1"/>
  <c r="L127" i="1"/>
  <c r="BK126" i="1"/>
  <c r="BH126" i="1"/>
  <c r="BE126" i="1"/>
  <c r="BB126" i="1"/>
  <c r="AY126" i="1"/>
  <c r="AV126" i="1"/>
  <c r="AS126" i="1"/>
  <c r="AP126" i="1"/>
  <c r="AM126" i="1"/>
  <c r="AJ126" i="1"/>
  <c r="AG126" i="1"/>
  <c r="AD126" i="1"/>
  <c r="AA126" i="1"/>
  <c r="X126" i="1"/>
  <c r="U126" i="1"/>
  <c r="R126" i="1"/>
  <c r="O126" i="1"/>
  <c r="L126" i="1"/>
  <c r="BK125" i="1"/>
  <c r="BH125" i="1"/>
  <c r="BE125" i="1"/>
  <c r="BB125" i="1"/>
  <c r="AY125" i="1"/>
  <c r="AV125" i="1"/>
  <c r="AS125" i="1"/>
  <c r="AP125" i="1"/>
  <c r="AM125" i="1"/>
  <c r="AJ125" i="1"/>
  <c r="AG125" i="1"/>
  <c r="AD125" i="1"/>
  <c r="AA125" i="1"/>
  <c r="X125" i="1"/>
  <c r="U125" i="1"/>
  <c r="R125" i="1"/>
  <c r="O125" i="1"/>
  <c r="L125" i="1"/>
  <c r="BK124" i="1"/>
  <c r="BH124" i="1"/>
  <c r="BE124" i="1"/>
  <c r="BB124" i="1"/>
  <c r="AY124" i="1"/>
  <c r="AV124" i="1"/>
  <c r="AS124" i="1"/>
  <c r="AP124" i="1"/>
  <c r="AM124" i="1"/>
  <c r="AJ124" i="1"/>
  <c r="AG124" i="1"/>
  <c r="AD124" i="1"/>
  <c r="AA124" i="1"/>
  <c r="X124" i="1"/>
  <c r="U124" i="1"/>
  <c r="R124" i="1"/>
  <c r="O124" i="1"/>
  <c r="L124" i="1"/>
  <c r="BK123" i="1"/>
  <c r="BH123" i="1"/>
  <c r="BE123" i="1"/>
  <c r="BB123" i="1"/>
  <c r="AY123" i="1"/>
  <c r="AV123" i="1"/>
  <c r="AS123" i="1"/>
  <c r="AP123" i="1"/>
  <c r="AM123" i="1"/>
  <c r="AJ123" i="1"/>
  <c r="AG123" i="1"/>
  <c r="AD123" i="1"/>
  <c r="AA123" i="1"/>
  <c r="X123" i="1"/>
  <c r="U123" i="1"/>
  <c r="R123" i="1"/>
  <c r="O123" i="1"/>
  <c r="L123" i="1"/>
  <c r="BK118" i="1"/>
  <c r="BH118" i="1"/>
  <c r="BE118" i="1"/>
  <c r="BB118" i="1"/>
  <c r="AY118" i="1"/>
  <c r="AV118" i="1"/>
  <c r="AS118" i="1"/>
  <c r="AP118" i="1"/>
  <c r="AM118" i="1"/>
  <c r="AJ118" i="1"/>
  <c r="AG118" i="1"/>
  <c r="AD118" i="1"/>
  <c r="AA118" i="1"/>
  <c r="X118" i="1"/>
  <c r="U118" i="1"/>
  <c r="R118" i="1"/>
  <c r="O118" i="1"/>
  <c r="L118" i="1"/>
  <c r="BK117" i="1"/>
  <c r="BH117" i="1"/>
  <c r="BE117" i="1"/>
  <c r="BB117" i="1"/>
  <c r="AY117" i="1"/>
  <c r="AV117" i="1"/>
  <c r="AS117" i="1"/>
  <c r="AP117" i="1"/>
  <c r="AM117" i="1"/>
  <c r="AJ117" i="1"/>
  <c r="AG117" i="1"/>
  <c r="AD117" i="1"/>
  <c r="AA117" i="1"/>
  <c r="X117" i="1"/>
  <c r="U117" i="1"/>
  <c r="R117" i="1"/>
  <c r="O117" i="1"/>
  <c r="L117" i="1"/>
  <c r="BK116" i="1"/>
  <c r="BH116" i="1"/>
  <c r="BE116" i="1"/>
  <c r="BB116" i="1"/>
  <c r="AY116" i="1"/>
  <c r="AV116" i="1"/>
  <c r="AS116" i="1"/>
  <c r="AP116" i="1"/>
  <c r="AM116" i="1"/>
  <c r="AJ116" i="1"/>
  <c r="AG116" i="1"/>
  <c r="AD116" i="1"/>
  <c r="AA116" i="1"/>
  <c r="X116" i="1"/>
  <c r="U116" i="1"/>
  <c r="R116" i="1"/>
  <c r="O116" i="1"/>
  <c r="L116" i="1"/>
  <c r="BK115" i="1"/>
  <c r="BH115" i="1"/>
  <c r="BE115" i="1"/>
  <c r="BB115" i="1"/>
  <c r="AY115" i="1"/>
  <c r="AV115" i="1"/>
  <c r="AS115" i="1"/>
  <c r="AP115" i="1"/>
  <c r="AM115" i="1"/>
  <c r="AJ115" i="1"/>
  <c r="AG115" i="1"/>
  <c r="AD115" i="1"/>
  <c r="AA115" i="1"/>
  <c r="X115" i="1"/>
  <c r="U115" i="1"/>
  <c r="R115" i="1"/>
  <c r="O115" i="1"/>
  <c r="L115" i="1"/>
  <c r="BK114" i="1"/>
  <c r="BH114" i="1"/>
  <c r="BE114" i="1"/>
  <c r="BB114" i="1"/>
  <c r="AY114" i="1"/>
  <c r="AV114" i="1"/>
  <c r="AS114" i="1"/>
  <c r="AP114" i="1"/>
  <c r="AM114" i="1"/>
  <c r="AJ114" i="1"/>
  <c r="AG114" i="1"/>
  <c r="AD114" i="1"/>
  <c r="AA114" i="1"/>
  <c r="X114" i="1"/>
  <c r="U114" i="1"/>
  <c r="R114" i="1"/>
  <c r="O114" i="1"/>
  <c r="L114" i="1"/>
  <c r="BK113" i="1"/>
  <c r="BH113" i="1"/>
  <c r="BE113" i="1"/>
  <c r="BB113" i="1"/>
  <c r="AY113" i="1"/>
  <c r="AV113" i="1"/>
  <c r="AS113" i="1"/>
  <c r="AP113" i="1"/>
  <c r="AM113" i="1"/>
  <c r="AJ113" i="1"/>
  <c r="AG113" i="1"/>
  <c r="AD113" i="1"/>
  <c r="AA113" i="1"/>
  <c r="X113" i="1"/>
  <c r="U113" i="1"/>
  <c r="R113" i="1"/>
  <c r="O113" i="1"/>
  <c r="L113" i="1"/>
  <c r="BK112" i="1"/>
  <c r="BH112" i="1"/>
  <c r="BE112" i="1"/>
  <c r="BB112" i="1"/>
  <c r="AY112" i="1"/>
  <c r="AV112" i="1"/>
  <c r="AS112" i="1"/>
  <c r="AP112" i="1"/>
  <c r="AM112" i="1"/>
  <c r="AJ112" i="1"/>
  <c r="AG112" i="1"/>
  <c r="AD112" i="1"/>
  <c r="AA112" i="1"/>
  <c r="X112" i="1"/>
  <c r="U112" i="1"/>
  <c r="R112" i="1"/>
  <c r="O112" i="1"/>
  <c r="L112" i="1"/>
  <c r="BK110" i="1"/>
  <c r="BH110" i="1"/>
  <c r="BE110" i="1"/>
  <c r="BB110" i="1"/>
  <c r="AY110" i="1"/>
  <c r="AV110" i="1"/>
  <c r="AS110" i="1"/>
  <c r="AP110" i="1"/>
  <c r="AM110" i="1"/>
  <c r="AJ110" i="1"/>
  <c r="AG110" i="1"/>
  <c r="AD110" i="1"/>
  <c r="AA110" i="1"/>
  <c r="X110" i="1"/>
  <c r="U110" i="1"/>
  <c r="R110" i="1"/>
  <c r="O110" i="1"/>
  <c r="L110" i="1"/>
  <c r="BK109" i="1"/>
  <c r="BH109" i="1"/>
  <c r="BE109" i="1"/>
  <c r="BB109" i="1"/>
  <c r="AY109" i="1"/>
  <c r="AV109" i="1"/>
  <c r="AS109" i="1"/>
  <c r="AP109" i="1"/>
  <c r="AM109" i="1"/>
  <c r="AJ109" i="1"/>
  <c r="AG109" i="1"/>
  <c r="AD109" i="1"/>
  <c r="AA109" i="1"/>
  <c r="X109" i="1"/>
  <c r="U109" i="1"/>
  <c r="R109" i="1"/>
  <c r="O109" i="1"/>
  <c r="L109" i="1"/>
  <c r="BK108" i="1"/>
  <c r="BH108" i="1"/>
  <c r="BE108" i="1"/>
  <c r="BB108" i="1"/>
  <c r="AY108" i="1"/>
  <c r="AV108" i="1"/>
  <c r="AS108" i="1"/>
  <c r="AP108" i="1"/>
  <c r="AM108" i="1"/>
  <c r="AJ108" i="1"/>
  <c r="AG108" i="1"/>
  <c r="AD108" i="1"/>
  <c r="AA108" i="1"/>
  <c r="X108" i="1"/>
  <c r="U108" i="1"/>
  <c r="R108" i="1"/>
  <c r="O108" i="1"/>
  <c r="L108" i="1"/>
  <c r="BK106" i="1"/>
  <c r="BH106" i="1"/>
  <c r="BE106" i="1"/>
  <c r="BB106" i="1"/>
  <c r="AY106" i="1"/>
  <c r="AV106" i="1"/>
  <c r="AS106" i="1"/>
  <c r="AP106" i="1"/>
  <c r="AM106" i="1"/>
  <c r="AJ106" i="1"/>
  <c r="AG106" i="1"/>
  <c r="AD106" i="1"/>
  <c r="AA106" i="1"/>
  <c r="X106" i="1"/>
  <c r="U106" i="1"/>
  <c r="R106" i="1"/>
  <c r="O106" i="1"/>
  <c r="L106" i="1"/>
  <c r="BK105" i="1"/>
  <c r="BH105" i="1"/>
  <c r="BE105" i="1"/>
  <c r="BB105" i="1"/>
  <c r="AY105" i="1"/>
  <c r="AV105" i="1"/>
  <c r="AS105" i="1"/>
  <c r="AP105" i="1"/>
  <c r="AM105" i="1"/>
  <c r="AJ105" i="1"/>
  <c r="AG105" i="1"/>
  <c r="AD105" i="1"/>
  <c r="AA105" i="1"/>
  <c r="X105" i="1"/>
  <c r="U105" i="1"/>
  <c r="R105" i="1"/>
  <c r="O105" i="1"/>
  <c r="L105" i="1"/>
  <c r="BK104" i="1"/>
  <c r="BH104" i="1"/>
  <c r="BE104" i="1"/>
  <c r="BB104" i="1"/>
  <c r="AY104" i="1"/>
  <c r="AV104" i="1"/>
  <c r="AS104" i="1"/>
  <c r="AP104" i="1"/>
  <c r="AM104" i="1"/>
  <c r="AJ104" i="1"/>
  <c r="AG104" i="1"/>
  <c r="AD104" i="1"/>
  <c r="AA104" i="1"/>
  <c r="X104" i="1"/>
  <c r="U104" i="1"/>
  <c r="R104" i="1"/>
  <c r="O104" i="1"/>
  <c r="L104" i="1"/>
  <c r="BK103" i="1"/>
  <c r="BH103" i="1"/>
  <c r="BE103" i="1"/>
  <c r="BB103" i="1"/>
  <c r="AY103" i="1"/>
  <c r="AV103" i="1"/>
  <c r="AS103" i="1"/>
  <c r="AP103" i="1"/>
  <c r="AM103" i="1"/>
  <c r="AJ103" i="1"/>
  <c r="AG103" i="1"/>
  <c r="AD103" i="1"/>
  <c r="AA103" i="1"/>
  <c r="X103" i="1"/>
  <c r="U103" i="1"/>
  <c r="R103" i="1"/>
  <c r="O103" i="1"/>
  <c r="L103" i="1"/>
  <c r="BK102" i="1"/>
  <c r="BH102" i="1"/>
  <c r="BE102" i="1"/>
  <c r="BB102" i="1"/>
  <c r="AY102" i="1"/>
  <c r="AV102" i="1"/>
  <c r="AS102" i="1"/>
  <c r="AP102" i="1"/>
  <c r="AM102" i="1"/>
  <c r="AJ102" i="1"/>
  <c r="AG102" i="1"/>
  <c r="AD102" i="1"/>
  <c r="AA102" i="1"/>
  <c r="X102" i="1"/>
  <c r="U102" i="1"/>
  <c r="R102" i="1"/>
  <c r="O102" i="1"/>
  <c r="L102" i="1"/>
  <c r="BK101" i="1"/>
  <c r="BH101" i="1"/>
  <c r="BE101" i="1"/>
  <c r="BB101" i="1"/>
  <c r="AY101" i="1"/>
  <c r="AV101" i="1"/>
  <c r="AS101" i="1"/>
  <c r="AP101" i="1"/>
  <c r="AM101" i="1"/>
  <c r="AJ101" i="1"/>
  <c r="AG101" i="1"/>
  <c r="AD101" i="1"/>
  <c r="AA101" i="1"/>
  <c r="X101" i="1"/>
  <c r="U101" i="1"/>
  <c r="R101" i="1"/>
  <c r="O101" i="1"/>
  <c r="L101" i="1"/>
  <c r="BK100" i="1"/>
  <c r="BH100" i="1"/>
  <c r="BE100" i="1"/>
  <c r="BB100" i="1"/>
  <c r="AY100" i="1"/>
  <c r="AV100" i="1"/>
  <c r="AS100" i="1"/>
  <c r="AP100" i="1"/>
  <c r="AM100" i="1"/>
  <c r="AJ100" i="1"/>
  <c r="AG100" i="1"/>
  <c r="AD100" i="1"/>
  <c r="AA100" i="1"/>
  <c r="X100" i="1"/>
  <c r="U100" i="1"/>
  <c r="R100" i="1"/>
  <c r="O100" i="1"/>
  <c r="L100" i="1"/>
  <c r="BK99" i="1"/>
  <c r="BH99" i="1"/>
  <c r="BE99" i="1"/>
  <c r="BB99" i="1"/>
  <c r="AY99" i="1"/>
  <c r="AV99" i="1"/>
  <c r="AS99" i="1"/>
  <c r="AP99" i="1"/>
  <c r="AM99" i="1"/>
  <c r="AJ99" i="1"/>
  <c r="AG99" i="1"/>
  <c r="AD99" i="1"/>
  <c r="AA99" i="1"/>
  <c r="X99" i="1"/>
  <c r="U99" i="1"/>
  <c r="R99" i="1"/>
  <c r="O99" i="1"/>
  <c r="L99" i="1"/>
  <c r="BK98" i="1"/>
  <c r="BH98" i="1"/>
  <c r="BE98" i="1"/>
  <c r="BB98" i="1"/>
  <c r="AY98" i="1"/>
  <c r="AV98" i="1"/>
  <c r="AS98" i="1"/>
  <c r="AP98" i="1"/>
  <c r="AM98" i="1"/>
  <c r="AJ98" i="1"/>
  <c r="AG98" i="1"/>
  <c r="AD98" i="1"/>
  <c r="AA98" i="1"/>
  <c r="X98" i="1"/>
  <c r="U98" i="1"/>
  <c r="R98" i="1"/>
  <c r="O98" i="1"/>
  <c r="L98" i="1"/>
  <c r="BK97" i="1"/>
  <c r="BH97" i="1"/>
  <c r="BE97" i="1"/>
  <c r="BB97" i="1"/>
  <c r="AY97" i="1"/>
  <c r="AV97" i="1"/>
  <c r="AS97" i="1"/>
  <c r="AP97" i="1"/>
  <c r="AM97" i="1"/>
  <c r="AJ97" i="1"/>
  <c r="AG97" i="1"/>
  <c r="AD97" i="1"/>
  <c r="AA97" i="1"/>
  <c r="X97" i="1"/>
  <c r="U97" i="1"/>
  <c r="R97" i="1"/>
  <c r="O97" i="1"/>
  <c r="L97" i="1"/>
  <c r="BK96" i="1"/>
  <c r="BH96" i="1"/>
  <c r="BE96" i="1"/>
  <c r="BB96" i="1"/>
  <c r="AY96" i="1"/>
  <c r="AV96" i="1"/>
  <c r="AS96" i="1"/>
  <c r="AP96" i="1"/>
  <c r="AM96" i="1"/>
  <c r="AJ96" i="1"/>
  <c r="AG96" i="1"/>
  <c r="AD96" i="1"/>
  <c r="AA96" i="1"/>
  <c r="X96" i="1"/>
  <c r="U96" i="1"/>
  <c r="R96" i="1"/>
  <c r="O96" i="1"/>
  <c r="L96" i="1"/>
  <c r="BK95" i="1"/>
  <c r="BH95" i="1"/>
  <c r="BE95" i="1"/>
  <c r="BB95" i="1"/>
  <c r="AY95" i="1"/>
  <c r="AV95" i="1"/>
  <c r="AS95" i="1"/>
  <c r="AP95" i="1"/>
  <c r="AM95" i="1"/>
  <c r="AJ95" i="1"/>
  <c r="AG95" i="1"/>
  <c r="AD95" i="1"/>
  <c r="AA95" i="1"/>
  <c r="X95" i="1"/>
  <c r="U95" i="1"/>
  <c r="R95" i="1"/>
  <c r="O95" i="1"/>
  <c r="L95" i="1"/>
  <c r="BK94" i="1"/>
  <c r="BH94" i="1"/>
  <c r="BE94" i="1"/>
  <c r="BB94" i="1"/>
  <c r="AY94" i="1"/>
  <c r="AV94" i="1"/>
  <c r="AS94" i="1"/>
  <c r="AP94" i="1"/>
  <c r="AM94" i="1"/>
  <c r="AJ94" i="1"/>
  <c r="AG94" i="1"/>
  <c r="AD94" i="1"/>
  <c r="AA94" i="1"/>
  <c r="X94" i="1"/>
  <c r="U94" i="1"/>
  <c r="R94" i="1"/>
  <c r="O94" i="1"/>
  <c r="L94" i="1"/>
  <c r="BK93" i="1"/>
  <c r="BH93" i="1"/>
  <c r="BE93" i="1"/>
  <c r="BB93" i="1"/>
  <c r="AY93" i="1"/>
  <c r="AV93" i="1"/>
  <c r="AS93" i="1"/>
  <c r="AP93" i="1"/>
  <c r="AM93" i="1"/>
  <c r="AJ93" i="1"/>
  <c r="AG93" i="1"/>
  <c r="AD93" i="1"/>
  <c r="AA93" i="1"/>
  <c r="X93" i="1"/>
  <c r="U93" i="1"/>
  <c r="R93" i="1"/>
  <c r="O93" i="1"/>
  <c r="L93" i="1"/>
  <c r="BK92" i="1"/>
  <c r="BH92" i="1"/>
  <c r="BE92" i="1"/>
  <c r="BB92" i="1"/>
  <c r="AY92" i="1"/>
  <c r="AV92" i="1"/>
  <c r="AS92" i="1"/>
  <c r="AP92" i="1"/>
  <c r="AM92" i="1"/>
  <c r="AJ92" i="1"/>
  <c r="AG92" i="1"/>
  <c r="AD92" i="1"/>
  <c r="AA92" i="1"/>
  <c r="X92" i="1"/>
  <c r="U92" i="1"/>
  <c r="R92" i="1"/>
  <c r="O92" i="1"/>
  <c r="L92" i="1"/>
  <c r="BK75" i="1"/>
  <c r="BH75" i="1"/>
  <c r="BE75" i="1"/>
  <c r="BB75" i="1"/>
  <c r="AY75" i="1"/>
  <c r="AV75" i="1"/>
  <c r="AS75" i="1"/>
  <c r="AP75" i="1"/>
  <c r="AM75" i="1"/>
  <c r="AJ75" i="1"/>
  <c r="AG75" i="1"/>
  <c r="AD75" i="1"/>
  <c r="AA75" i="1"/>
  <c r="X75" i="1"/>
  <c r="U75" i="1"/>
  <c r="R75" i="1"/>
  <c r="O75" i="1"/>
  <c r="L75" i="1"/>
  <c r="BK74" i="1"/>
  <c r="BH74" i="1"/>
  <c r="BE74" i="1"/>
  <c r="BB74" i="1"/>
  <c r="AY74" i="1"/>
  <c r="AV74" i="1"/>
  <c r="AS74" i="1"/>
  <c r="AP74" i="1"/>
  <c r="AM74" i="1"/>
  <c r="AJ74" i="1"/>
  <c r="AG74" i="1"/>
  <c r="AD74" i="1"/>
  <c r="AA74" i="1"/>
  <c r="X74" i="1"/>
  <c r="U74" i="1"/>
  <c r="R74" i="1"/>
  <c r="O74" i="1"/>
  <c r="L74" i="1"/>
  <c r="BK73" i="1"/>
  <c r="BH73" i="1"/>
  <c r="BE73" i="1"/>
  <c r="BB73" i="1"/>
  <c r="AY73" i="1"/>
  <c r="AV73" i="1"/>
  <c r="AS73" i="1"/>
  <c r="AP73" i="1"/>
  <c r="AM73" i="1"/>
  <c r="AJ73" i="1"/>
  <c r="AG73" i="1"/>
  <c r="AD73" i="1"/>
  <c r="AA73" i="1"/>
  <c r="X73" i="1"/>
  <c r="U73" i="1"/>
  <c r="R73" i="1"/>
  <c r="O73" i="1"/>
  <c r="L73" i="1"/>
  <c r="BK72" i="1"/>
  <c r="BH72" i="1"/>
  <c r="BE72" i="1"/>
  <c r="BB72" i="1"/>
  <c r="AY72" i="1"/>
  <c r="AV72" i="1"/>
  <c r="AS72" i="1"/>
  <c r="AP72" i="1"/>
  <c r="AM72" i="1"/>
  <c r="AJ72" i="1"/>
  <c r="AG72" i="1"/>
  <c r="AD72" i="1"/>
  <c r="AA72" i="1"/>
  <c r="X72" i="1"/>
  <c r="U72" i="1"/>
  <c r="R72" i="1"/>
  <c r="O72" i="1"/>
  <c r="L72" i="1"/>
  <c r="BK71" i="1"/>
  <c r="BH71" i="1"/>
  <c r="BE71" i="1"/>
  <c r="BB71" i="1"/>
  <c r="AY71" i="1"/>
  <c r="AV71" i="1"/>
  <c r="AS71" i="1"/>
  <c r="AP71" i="1"/>
  <c r="AM71" i="1"/>
  <c r="AJ71" i="1"/>
  <c r="AG71" i="1"/>
  <c r="AD71" i="1"/>
  <c r="AA71" i="1"/>
  <c r="X71" i="1"/>
  <c r="U71" i="1"/>
  <c r="R71" i="1"/>
  <c r="O71" i="1"/>
  <c r="L71" i="1"/>
  <c r="BK70" i="1"/>
  <c r="BH70" i="1"/>
  <c r="BE70" i="1"/>
  <c r="BB70" i="1"/>
  <c r="AY70" i="1"/>
  <c r="AV70" i="1"/>
  <c r="AS70" i="1"/>
  <c r="AP70" i="1"/>
  <c r="AM70" i="1"/>
  <c r="AJ70" i="1"/>
  <c r="AG70" i="1"/>
  <c r="AD70" i="1"/>
  <c r="AA70" i="1"/>
  <c r="X70" i="1"/>
  <c r="U70" i="1"/>
  <c r="R70" i="1"/>
  <c r="O70" i="1"/>
  <c r="L70" i="1"/>
  <c r="BK69" i="1"/>
  <c r="BH69" i="1"/>
  <c r="BE69" i="1"/>
  <c r="BB69" i="1"/>
  <c r="AY69" i="1"/>
  <c r="AV69" i="1"/>
  <c r="AS69" i="1"/>
  <c r="AP69" i="1"/>
  <c r="AM69" i="1"/>
  <c r="AJ69" i="1"/>
  <c r="AG69" i="1"/>
  <c r="AD69" i="1"/>
  <c r="AA69" i="1"/>
  <c r="X69" i="1"/>
  <c r="U69" i="1"/>
  <c r="R69" i="1"/>
  <c r="O69" i="1"/>
  <c r="L69" i="1"/>
  <c r="BK68" i="1"/>
  <c r="BH68" i="1"/>
  <c r="BE68" i="1"/>
  <c r="BB68" i="1"/>
  <c r="AY68" i="1"/>
  <c r="AV68" i="1"/>
  <c r="AS68" i="1"/>
  <c r="AP68" i="1"/>
  <c r="AM68" i="1"/>
  <c r="AJ68" i="1"/>
  <c r="AG68" i="1"/>
  <c r="AD68" i="1"/>
  <c r="AA68" i="1"/>
  <c r="X68" i="1"/>
  <c r="U68" i="1"/>
  <c r="R68" i="1"/>
  <c r="O68" i="1"/>
  <c r="L68" i="1"/>
  <c r="BK67" i="1"/>
  <c r="BH67" i="1"/>
  <c r="BE67" i="1"/>
  <c r="BB67" i="1"/>
  <c r="AY67" i="1"/>
  <c r="AV67" i="1"/>
  <c r="AS67" i="1"/>
  <c r="AP67" i="1"/>
  <c r="AM67" i="1"/>
  <c r="AJ67" i="1"/>
  <c r="AG67" i="1"/>
  <c r="AD67" i="1"/>
  <c r="AA67" i="1"/>
  <c r="X67" i="1"/>
  <c r="U67" i="1"/>
  <c r="R67" i="1"/>
  <c r="O67" i="1"/>
  <c r="L67" i="1"/>
  <c r="BK66" i="1"/>
  <c r="BH66" i="1"/>
  <c r="BE66" i="1"/>
  <c r="BB66" i="1"/>
  <c r="AY66" i="1"/>
  <c r="AV66" i="1"/>
  <c r="AS66" i="1"/>
  <c r="AP66" i="1"/>
  <c r="AM66" i="1"/>
  <c r="AJ66" i="1"/>
  <c r="AG66" i="1"/>
  <c r="AD66" i="1"/>
  <c r="AA66" i="1"/>
  <c r="X66" i="1"/>
  <c r="U66" i="1"/>
  <c r="R66" i="1"/>
  <c r="O66" i="1"/>
  <c r="L66" i="1"/>
  <c r="BK65" i="1"/>
  <c r="BH65" i="1"/>
  <c r="BE65" i="1"/>
  <c r="BB65" i="1"/>
  <c r="AY65" i="1"/>
  <c r="AV65" i="1"/>
  <c r="AS65" i="1"/>
  <c r="AP65" i="1"/>
  <c r="AM65" i="1"/>
  <c r="AJ65" i="1"/>
  <c r="AG65" i="1"/>
  <c r="AD65" i="1"/>
  <c r="AA65" i="1"/>
  <c r="X65" i="1"/>
  <c r="U65" i="1"/>
  <c r="R65" i="1"/>
  <c r="O65" i="1"/>
  <c r="L65" i="1"/>
  <c r="BK64" i="1"/>
  <c r="BH64" i="1"/>
  <c r="BE64" i="1"/>
  <c r="BB64" i="1"/>
  <c r="AY64" i="1"/>
  <c r="AV64" i="1"/>
  <c r="AS64" i="1"/>
  <c r="AP64" i="1"/>
  <c r="AM64" i="1"/>
  <c r="AJ64" i="1"/>
  <c r="AG64" i="1"/>
  <c r="AD64" i="1"/>
  <c r="AA64" i="1"/>
  <c r="X64" i="1"/>
  <c r="U64" i="1"/>
  <c r="R64" i="1"/>
  <c r="O64" i="1"/>
  <c r="L64" i="1"/>
  <c r="BK63" i="1"/>
  <c r="BH63" i="1"/>
  <c r="BE63" i="1"/>
  <c r="BB63" i="1"/>
  <c r="AY63" i="1"/>
  <c r="AV63" i="1"/>
  <c r="AS63" i="1"/>
  <c r="AP63" i="1"/>
  <c r="AM63" i="1"/>
  <c r="AJ63" i="1"/>
  <c r="AG63" i="1"/>
  <c r="AD63" i="1"/>
  <c r="AA63" i="1"/>
  <c r="X63" i="1"/>
  <c r="U63" i="1"/>
  <c r="R63" i="1"/>
  <c r="O63" i="1"/>
  <c r="L63" i="1"/>
  <c r="BK62" i="1"/>
  <c r="BH62" i="1"/>
  <c r="BE62" i="1"/>
  <c r="BB62" i="1"/>
  <c r="AY62" i="1"/>
  <c r="AV62" i="1"/>
  <c r="AS62" i="1"/>
  <c r="AP62" i="1"/>
  <c r="AM62" i="1"/>
  <c r="AJ62" i="1"/>
  <c r="AG62" i="1"/>
  <c r="AD62" i="1"/>
  <c r="AA62" i="1"/>
  <c r="X62" i="1"/>
  <c r="U62" i="1"/>
  <c r="R62" i="1"/>
  <c r="O62" i="1"/>
  <c r="L62" i="1"/>
  <c r="BK61" i="1"/>
  <c r="BH61" i="1"/>
  <c r="BE61" i="1"/>
  <c r="BB61" i="1"/>
  <c r="AY61" i="1"/>
  <c r="AV61" i="1"/>
  <c r="AS61" i="1"/>
  <c r="AP61" i="1"/>
  <c r="AM61" i="1"/>
  <c r="AJ61" i="1"/>
  <c r="AG61" i="1"/>
  <c r="AD61" i="1"/>
  <c r="AA61" i="1"/>
  <c r="X61" i="1"/>
  <c r="U61" i="1"/>
  <c r="R61" i="1"/>
  <c r="O61" i="1"/>
  <c r="L61" i="1"/>
  <c r="BK60" i="1"/>
  <c r="BH60" i="1"/>
  <c r="BE60" i="1"/>
  <c r="BB60" i="1"/>
  <c r="AY60" i="1"/>
  <c r="AV60" i="1"/>
  <c r="AS60" i="1"/>
  <c r="AP60" i="1"/>
  <c r="AM60" i="1"/>
  <c r="AJ60" i="1"/>
  <c r="AG60" i="1"/>
  <c r="AD60" i="1"/>
  <c r="AA60" i="1"/>
  <c r="X60" i="1"/>
  <c r="U60" i="1"/>
  <c r="R60" i="1"/>
  <c r="O60" i="1"/>
  <c r="L60" i="1"/>
  <c r="BK59" i="1"/>
  <c r="BH59" i="1"/>
  <c r="BE59" i="1"/>
  <c r="BB59" i="1"/>
  <c r="AY59" i="1"/>
  <c r="AV59" i="1"/>
  <c r="AS59" i="1"/>
  <c r="AP59" i="1"/>
  <c r="AM59" i="1"/>
  <c r="AJ59" i="1"/>
  <c r="AG59" i="1"/>
  <c r="AD59" i="1"/>
  <c r="AA59" i="1"/>
  <c r="X59" i="1"/>
  <c r="U59" i="1"/>
  <c r="R59" i="1"/>
  <c r="O59" i="1"/>
  <c r="L59" i="1"/>
  <c r="BK58" i="1"/>
  <c r="BH58" i="1"/>
  <c r="BE58" i="1"/>
  <c r="BB58" i="1"/>
  <c r="AY58" i="1"/>
  <c r="AV58" i="1"/>
  <c r="AS58" i="1"/>
  <c r="AP58" i="1"/>
  <c r="AM58" i="1"/>
  <c r="AJ58" i="1"/>
  <c r="AG58" i="1"/>
  <c r="AD58" i="1"/>
  <c r="AA58" i="1"/>
  <c r="X58" i="1"/>
  <c r="U58" i="1"/>
  <c r="R58" i="1"/>
  <c r="O58" i="1"/>
  <c r="L58" i="1"/>
  <c r="BK57" i="1"/>
  <c r="BH57" i="1"/>
  <c r="BE57" i="1"/>
  <c r="BB57" i="1"/>
  <c r="AY57" i="1"/>
  <c r="AV57" i="1"/>
  <c r="AS57" i="1"/>
  <c r="AP57" i="1"/>
  <c r="AM57" i="1"/>
  <c r="AJ57" i="1"/>
  <c r="AG57" i="1"/>
  <c r="AD57" i="1"/>
  <c r="AA57" i="1"/>
  <c r="X57" i="1"/>
  <c r="U57" i="1"/>
  <c r="R57" i="1"/>
  <c r="O57" i="1"/>
  <c r="L57" i="1"/>
  <c r="BK56" i="1"/>
  <c r="BH56" i="1"/>
  <c r="BE56" i="1"/>
  <c r="BB56" i="1"/>
  <c r="AY56" i="1"/>
  <c r="AV56" i="1"/>
  <c r="AS56" i="1"/>
  <c r="AP56" i="1"/>
  <c r="AM56" i="1"/>
  <c r="AJ56" i="1"/>
  <c r="AG56" i="1"/>
  <c r="AD56" i="1"/>
  <c r="AA56" i="1"/>
  <c r="X56" i="1"/>
  <c r="U56" i="1"/>
  <c r="R56" i="1"/>
  <c r="O56" i="1"/>
  <c r="L56" i="1"/>
  <c r="BK55" i="1"/>
  <c r="BH55" i="1"/>
  <c r="BE55" i="1"/>
  <c r="BB55" i="1"/>
  <c r="AY55" i="1"/>
  <c r="AV55" i="1"/>
  <c r="AS55" i="1"/>
  <c r="AP55" i="1"/>
  <c r="AM55" i="1"/>
  <c r="AJ55" i="1"/>
  <c r="AG55" i="1"/>
  <c r="AD55" i="1"/>
  <c r="AA55" i="1"/>
  <c r="X55" i="1"/>
  <c r="U55" i="1"/>
  <c r="R55" i="1"/>
  <c r="O55" i="1"/>
  <c r="L55" i="1"/>
  <c r="BK54" i="1"/>
  <c r="BH54" i="1"/>
  <c r="BE54" i="1"/>
  <c r="BB54" i="1"/>
  <c r="AY54" i="1"/>
  <c r="AV54" i="1"/>
  <c r="AS54" i="1"/>
  <c r="AP54" i="1"/>
  <c r="AM54" i="1"/>
  <c r="AJ54" i="1"/>
  <c r="AG54" i="1"/>
  <c r="AD54" i="1"/>
  <c r="AA54" i="1"/>
  <c r="X54" i="1"/>
  <c r="U54" i="1"/>
  <c r="R54" i="1"/>
  <c r="O54" i="1"/>
  <c r="L54" i="1"/>
  <c r="BK53" i="1"/>
  <c r="BH53" i="1"/>
  <c r="BE53" i="1"/>
  <c r="BB53" i="1"/>
  <c r="AY53" i="1"/>
  <c r="AV53" i="1"/>
  <c r="AS53" i="1"/>
  <c r="AP53" i="1"/>
  <c r="AM53" i="1"/>
  <c r="AJ53" i="1"/>
  <c r="AG53" i="1"/>
  <c r="AD53" i="1"/>
  <c r="AA53" i="1"/>
  <c r="X53" i="1"/>
  <c r="U53" i="1"/>
  <c r="R53" i="1"/>
  <c r="O53" i="1"/>
  <c r="L53" i="1"/>
  <c r="BK52" i="1"/>
  <c r="BH52" i="1"/>
  <c r="BE52" i="1"/>
  <c r="BB52" i="1"/>
  <c r="AY52" i="1"/>
  <c r="AV52" i="1"/>
  <c r="AS52" i="1"/>
  <c r="AP52" i="1"/>
  <c r="AM52" i="1"/>
  <c r="AJ52" i="1"/>
  <c r="AG52" i="1"/>
  <c r="AD52" i="1"/>
  <c r="AA52" i="1"/>
  <c r="X52" i="1"/>
  <c r="U52" i="1"/>
  <c r="R52" i="1"/>
  <c r="O52" i="1"/>
  <c r="L52" i="1"/>
  <c r="BK51" i="1"/>
  <c r="BH51" i="1"/>
  <c r="BE51" i="1"/>
  <c r="BB51" i="1"/>
  <c r="AY51" i="1"/>
  <c r="AV51" i="1"/>
  <c r="AS51" i="1"/>
  <c r="AP51" i="1"/>
  <c r="AM51" i="1"/>
  <c r="AJ51" i="1"/>
  <c r="AG51" i="1"/>
  <c r="AD51" i="1"/>
  <c r="AA51" i="1"/>
  <c r="X51" i="1"/>
  <c r="U51" i="1"/>
  <c r="R51" i="1"/>
  <c r="O51" i="1"/>
  <c r="L51" i="1"/>
  <c r="BK50" i="1"/>
  <c r="BH50" i="1"/>
  <c r="BE50" i="1"/>
  <c r="BB50" i="1"/>
  <c r="AY50" i="1"/>
  <c r="AV50" i="1"/>
  <c r="AS50" i="1"/>
  <c r="AP50" i="1"/>
  <c r="AM50" i="1"/>
  <c r="AJ50" i="1"/>
  <c r="AG50" i="1"/>
  <c r="AD50" i="1"/>
  <c r="AA50" i="1"/>
  <c r="X50" i="1"/>
  <c r="U50" i="1"/>
  <c r="R50" i="1"/>
  <c r="O50" i="1"/>
  <c r="L50" i="1"/>
  <c r="BK49" i="1"/>
  <c r="BH49" i="1"/>
  <c r="BE49" i="1"/>
  <c r="BB49" i="1"/>
  <c r="AY49" i="1"/>
  <c r="AV49" i="1"/>
  <c r="AS49" i="1"/>
  <c r="AP49" i="1"/>
  <c r="AM49" i="1"/>
  <c r="AJ49" i="1"/>
  <c r="AG49" i="1"/>
  <c r="AD49" i="1"/>
  <c r="AA49" i="1"/>
  <c r="X49" i="1"/>
  <c r="U49" i="1"/>
  <c r="R49" i="1"/>
  <c r="O49" i="1"/>
  <c r="L49" i="1"/>
  <c r="BK48" i="1"/>
  <c r="BH48" i="1"/>
  <c r="BE48" i="1"/>
  <c r="BB48" i="1"/>
  <c r="AY48" i="1"/>
  <c r="AV48" i="1"/>
  <c r="AS48" i="1"/>
  <c r="AP48" i="1"/>
  <c r="AD48" i="1"/>
  <c r="X48" i="1"/>
  <c r="U48" i="1"/>
  <c r="R48" i="1"/>
  <c r="O48" i="1"/>
  <c r="L48" i="1"/>
  <c r="BK47" i="1"/>
  <c r="BH47" i="1"/>
  <c r="BE47" i="1"/>
  <c r="BB47" i="1"/>
  <c r="AY47" i="1"/>
  <c r="AV47" i="1"/>
  <c r="AS47" i="1"/>
  <c r="AP47" i="1"/>
  <c r="AD47" i="1"/>
  <c r="X47" i="1"/>
  <c r="U47" i="1"/>
  <c r="R47" i="1"/>
  <c r="O47" i="1"/>
  <c r="L47" i="1"/>
  <c r="BK46" i="1"/>
  <c r="BH46" i="1"/>
  <c r="BE46" i="1"/>
  <c r="BB46" i="1"/>
  <c r="AY46" i="1"/>
  <c r="AV46" i="1"/>
  <c r="AS46" i="1"/>
  <c r="AP46" i="1"/>
  <c r="AD46" i="1"/>
  <c r="X46" i="1"/>
  <c r="U46" i="1"/>
  <c r="R46" i="1"/>
  <c r="O46" i="1"/>
  <c r="L46" i="1"/>
  <c r="BK39" i="1"/>
  <c r="BH39" i="1"/>
  <c r="BE39" i="1"/>
  <c r="BB39" i="1"/>
  <c r="AY39" i="1"/>
  <c r="AV39" i="1"/>
  <c r="AS39" i="1"/>
  <c r="AP39" i="1"/>
  <c r="AM39" i="1"/>
  <c r="AJ39" i="1"/>
  <c r="AG39" i="1"/>
  <c r="AD39" i="1"/>
  <c r="AA39" i="1"/>
  <c r="X39" i="1"/>
  <c r="U39" i="1"/>
  <c r="R39" i="1"/>
  <c r="O39" i="1"/>
  <c r="L39" i="1"/>
  <c r="BK38" i="1"/>
  <c r="BH38" i="1"/>
  <c r="BE38" i="1"/>
  <c r="BB38" i="1"/>
  <c r="AY38" i="1"/>
  <c r="AV38" i="1"/>
  <c r="AS38" i="1"/>
  <c r="AP38" i="1"/>
  <c r="AM38" i="1"/>
  <c r="AJ38" i="1"/>
  <c r="AG38" i="1"/>
  <c r="AD38" i="1"/>
  <c r="AA38" i="1"/>
  <c r="X38" i="1"/>
  <c r="U38" i="1"/>
  <c r="R38" i="1"/>
  <c r="O38" i="1"/>
  <c r="L38" i="1"/>
  <c r="BK37" i="1"/>
  <c r="BH37" i="1"/>
  <c r="BE37" i="1"/>
  <c r="BB37" i="1"/>
  <c r="AY37" i="1"/>
  <c r="AV37" i="1"/>
  <c r="AS37" i="1"/>
  <c r="AP37" i="1"/>
  <c r="AM37" i="1"/>
  <c r="AJ37" i="1"/>
  <c r="AG37" i="1"/>
  <c r="AD37" i="1"/>
  <c r="AA37" i="1"/>
  <c r="X37" i="1"/>
  <c r="U37" i="1"/>
  <c r="R37" i="1"/>
  <c r="O37" i="1"/>
  <c r="L37" i="1"/>
  <c r="BJ30" i="1"/>
  <c r="BG30" i="1"/>
  <c r="BD30" i="1"/>
  <c r="BA30" i="1"/>
  <c r="AX30" i="1"/>
  <c r="AU30" i="1"/>
  <c r="AR30" i="1"/>
  <c r="AO30" i="1"/>
  <c r="AL30" i="1"/>
  <c r="AI30" i="1"/>
  <c r="AF30" i="1"/>
  <c r="AC30" i="1"/>
  <c r="Z30" i="1"/>
  <c r="W30" i="1"/>
  <c r="T30" i="1"/>
  <c r="Q30" i="1"/>
  <c r="N30" i="1"/>
  <c r="K30" i="1"/>
  <c r="BJ19" i="1"/>
  <c r="BG19" i="1"/>
  <c r="BD19" i="1"/>
  <c r="BA19" i="1"/>
  <c r="AX19" i="1"/>
  <c r="AU19" i="1"/>
  <c r="AR19" i="1"/>
  <c r="AO19" i="1"/>
  <c r="AL19" i="1"/>
  <c r="AI19" i="1"/>
  <c r="AF19" i="1"/>
  <c r="AC19" i="1"/>
  <c r="Z19" i="1"/>
  <c r="W19" i="1"/>
  <c r="T19" i="1"/>
  <c r="Q19" i="1"/>
  <c r="N19" i="1"/>
  <c r="BI3" i="1"/>
  <c r="AQ3" i="1"/>
  <c r="Y3" i="1"/>
  <c r="C3" i="1"/>
</calcChain>
</file>

<file path=xl/sharedStrings.xml><?xml version="1.0" encoding="utf-8"?>
<sst xmlns="http://schemas.openxmlformats.org/spreadsheetml/2006/main" count="5815" uniqueCount="310">
  <si>
    <t>分析結果及び環境基準適合状況</t>
    <rPh sb="0" eb="2">
      <t>ブンセキ</t>
    </rPh>
    <rPh sb="2" eb="4">
      <t>ケッカ</t>
    </rPh>
    <rPh sb="4" eb="5">
      <t>オヨ</t>
    </rPh>
    <rPh sb="6" eb="8">
      <t>カンキョウ</t>
    </rPh>
    <rPh sb="8" eb="10">
      <t>キジュン</t>
    </rPh>
    <rPh sb="10" eb="12">
      <t>テキゴウ</t>
    </rPh>
    <rPh sb="12" eb="14">
      <t>ジョウキョウ</t>
    </rPh>
    <phoneticPr fontId="4"/>
  </si>
  <si>
    <t>（大阪府河川(2)水域名：泉州諸河川）　</t>
    <rPh sb="13" eb="15">
      <t>センシュウ</t>
    </rPh>
    <phoneticPr fontId="4"/>
  </si>
  <si>
    <t>河　　川　　名</t>
    <rPh sb="0" eb="1">
      <t>カワ</t>
    </rPh>
    <rPh sb="3" eb="4">
      <t>カワ</t>
    </rPh>
    <rPh sb="6" eb="7">
      <t>メイ</t>
    </rPh>
    <phoneticPr fontId="4"/>
  </si>
  <si>
    <t>大津川</t>
    <rPh sb="0" eb="2">
      <t>オオツ</t>
    </rPh>
    <rPh sb="2" eb="3">
      <t>ガワ</t>
    </rPh>
    <phoneticPr fontId="8"/>
  </si>
  <si>
    <t>松尾川</t>
    <rPh sb="0" eb="2">
      <t>マツオ</t>
    </rPh>
    <rPh sb="2" eb="3">
      <t>カワ</t>
    </rPh>
    <phoneticPr fontId="8"/>
  </si>
  <si>
    <t>槇尾川</t>
    <rPh sb="0" eb="2">
      <t>マキオ</t>
    </rPh>
    <rPh sb="2" eb="3">
      <t>カワ</t>
    </rPh>
    <phoneticPr fontId="4"/>
  </si>
  <si>
    <t>父鬼川</t>
    <rPh sb="0" eb="1">
      <t>チチ</t>
    </rPh>
    <rPh sb="1" eb="2">
      <t>オニ</t>
    </rPh>
    <rPh sb="2" eb="3">
      <t>カワ</t>
    </rPh>
    <phoneticPr fontId="8"/>
  </si>
  <si>
    <t>津田川</t>
    <rPh sb="0" eb="2">
      <t>ツダ</t>
    </rPh>
    <rPh sb="2" eb="3">
      <t>ガワ</t>
    </rPh>
    <phoneticPr fontId="8"/>
  </si>
  <si>
    <t>近木川</t>
    <rPh sb="0" eb="1">
      <t>チカ</t>
    </rPh>
    <rPh sb="1" eb="2">
      <t>キ</t>
    </rPh>
    <rPh sb="2" eb="3">
      <t>カワ</t>
    </rPh>
    <phoneticPr fontId="8"/>
  </si>
  <si>
    <t>見出川</t>
    <rPh sb="0" eb="1">
      <t>ミ</t>
    </rPh>
    <rPh sb="1" eb="2">
      <t>デ</t>
    </rPh>
    <rPh sb="2" eb="3">
      <t>カワ</t>
    </rPh>
    <phoneticPr fontId="8"/>
  </si>
  <si>
    <t>佐野川</t>
    <rPh sb="0" eb="2">
      <t>サノ</t>
    </rPh>
    <rPh sb="2" eb="3">
      <t>カワ</t>
    </rPh>
    <phoneticPr fontId="8"/>
  </si>
  <si>
    <t>樫井川</t>
    <rPh sb="0" eb="1">
      <t>カシ</t>
    </rPh>
    <rPh sb="1" eb="2">
      <t>イ</t>
    </rPh>
    <rPh sb="2" eb="3">
      <t>カワ</t>
    </rPh>
    <phoneticPr fontId="8"/>
  </si>
  <si>
    <t>男里川</t>
    <rPh sb="0" eb="1">
      <t>オトコ</t>
    </rPh>
    <rPh sb="1" eb="2">
      <t>サト</t>
    </rPh>
    <rPh sb="2" eb="3">
      <t>カワ</t>
    </rPh>
    <phoneticPr fontId="8"/>
  </si>
  <si>
    <t>金熊寺川</t>
    <rPh sb="0" eb="1">
      <t>カネ</t>
    </rPh>
    <rPh sb="1" eb="2">
      <t>クマ</t>
    </rPh>
    <rPh sb="2" eb="3">
      <t>テラ</t>
    </rPh>
    <rPh sb="3" eb="4">
      <t>カワ</t>
    </rPh>
    <phoneticPr fontId="8"/>
  </si>
  <si>
    <t>菟砥川</t>
    <rPh sb="0" eb="1">
      <t>ウサギ</t>
    </rPh>
    <rPh sb="1" eb="2">
      <t>トイシ</t>
    </rPh>
    <rPh sb="2" eb="3">
      <t>カワ</t>
    </rPh>
    <phoneticPr fontId="8"/>
  </si>
  <si>
    <t>山中川</t>
    <rPh sb="0" eb="2">
      <t>ヤマナカ</t>
    </rPh>
    <rPh sb="2" eb="3">
      <t>カワ</t>
    </rPh>
    <phoneticPr fontId="8"/>
  </si>
  <si>
    <t>番川</t>
    <rPh sb="0" eb="1">
      <t>バン</t>
    </rPh>
    <rPh sb="1" eb="2">
      <t>カワ</t>
    </rPh>
    <phoneticPr fontId="8"/>
  </si>
  <si>
    <t>大川</t>
    <rPh sb="0" eb="2">
      <t>オオカワ</t>
    </rPh>
    <phoneticPr fontId="8"/>
  </si>
  <si>
    <t>測　定　地　点</t>
    <rPh sb="0" eb="1">
      <t>ソク</t>
    </rPh>
    <rPh sb="2" eb="3">
      <t>サダム</t>
    </rPh>
    <rPh sb="4" eb="5">
      <t>チ</t>
    </rPh>
    <rPh sb="6" eb="7">
      <t>テン</t>
    </rPh>
    <phoneticPr fontId="4"/>
  </si>
  <si>
    <t>高津取水口</t>
    <rPh sb="0" eb="2">
      <t>タカツ</t>
    </rPh>
    <rPh sb="2" eb="3">
      <t>ト</t>
    </rPh>
    <rPh sb="3" eb="4">
      <t>スイ</t>
    </rPh>
    <rPh sb="4" eb="5">
      <t>コウ</t>
    </rPh>
    <phoneticPr fontId="8"/>
  </si>
  <si>
    <t>大津川橋</t>
    <rPh sb="0" eb="2">
      <t>オオツ</t>
    </rPh>
    <rPh sb="2" eb="3">
      <t>カワ</t>
    </rPh>
    <rPh sb="3" eb="4">
      <t>ハシ</t>
    </rPh>
    <phoneticPr fontId="8"/>
  </si>
  <si>
    <t>新緑田橋</t>
    <rPh sb="0" eb="1">
      <t>シン</t>
    </rPh>
    <rPh sb="1" eb="2">
      <t>ミドリ</t>
    </rPh>
    <rPh sb="2" eb="3">
      <t>タ</t>
    </rPh>
    <rPh sb="3" eb="4">
      <t>ハシ</t>
    </rPh>
    <phoneticPr fontId="8"/>
  </si>
  <si>
    <t>繁和橋</t>
    <rPh sb="0" eb="1">
      <t>ハン</t>
    </rPh>
    <rPh sb="1" eb="2">
      <t>ワ</t>
    </rPh>
    <rPh sb="2" eb="3">
      <t>バシ</t>
    </rPh>
    <phoneticPr fontId="4"/>
  </si>
  <si>
    <t>神田橋</t>
    <rPh sb="0" eb="2">
      <t>カンダ</t>
    </rPh>
    <rPh sb="2" eb="3">
      <t>ハシ</t>
    </rPh>
    <phoneticPr fontId="8"/>
  </si>
  <si>
    <t>昭代橋</t>
    <rPh sb="0" eb="2">
      <t>アキヨ</t>
    </rPh>
    <rPh sb="2" eb="3">
      <t>ハシ</t>
    </rPh>
    <phoneticPr fontId="8"/>
  </si>
  <si>
    <t>厄除橋</t>
    <rPh sb="0" eb="2">
      <t>ヤクヨ</t>
    </rPh>
    <rPh sb="2" eb="3">
      <t>ハシ</t>
    </rPh>
    <phoneticPr fontId="8"/>
  </si>
  <si>
    <t>近木川橋</t>
    <rPh sb="0" eb="1">
      <t>チカ</t>
    </rPh>
    <rPh sb="1" eb="2">
      <t>キ</t>
    </rPh>
    <rPh sb="2" eb="3">
      <t>カワ</t>
    </rPh>
    <rPh sb="3" eb="4">
      <t>ハシ</t>
    </rPh>
    <phoneticPr fontId="8"/>
  </si>
  <si>
    <t>見出橋</t>
    <rPh sb="0" eb="1">
      <t>ミ</t>
    </rPh>
    <rPh sb="1" eb="2">
      <t>デ</t>
    </rPh>
    <rPh sb="2" eb="3">
      <t>ハシ</t>
    </rPh>
    <phoneticPr fontId="8"/>
  </si>
  <si>
    <t>昭平橋</t>
    <rPh sb="0" eb="2">
      <t>ショウヘイ</t>
    </rPh>
    <rPh sb="2" eb="3">
      <t>ハシ</t>
    </rPh>
    <phoneticPr fontId="8"/>
  </si>
  <si>
    <t>兎田橋</t>
    <rPh sb="0" eb="1">
      <t>ウサギ</t>
    </rPh>
    <rPh sb="1" eb="2">
      <t>タ</t>
    </rPh>
    <rPh sb="2" eb="3">
      <t>ハシ</t>
    </rPh>
    <phoneticPr fontId="8"/>
  </si>
  <si>
    <t>樫井川橋</t>
    <rPh sb="0" eb="1">
      <t>カシ</t>
    </rPh>
    <rPh sb="1" eb="2">
      <t>イ</t>
    </rPh>
    <rPh sb="2" eb="3">
      <t>カワ</t>
    </rPh>
    <rPh sb="3" eb="4">
      <t>ハシ</t>
    </rPh>
    <phoneticPr fontId="8"/>
  </si>
  <si>
    <t>男里川橋</t>
    <rPh sb="0" eb="1">
      <t>オトコ</t>
    </rPh>
    <rPh sb="1" eb="2">
      <t>サト</t>
    </rPh>
    <rPh sb="2" eb="3">
      <t>カワ</t>
    </rPh>
    <rPh sb="3" eb="4">
      <t>ハシ</t>
    </rPh>
    <phoneticPr fontId="8"/>
  </si>
  <si>
    <t>男里橋</t>
    <rPh sb="0" eb="1">
      <t>オトコ</t>
    </rPh>
    <rPh sb="1" eb="2">
      <t>サト</t>
    </rPh>
    <rPh sb="2" eb="3">
      <t>ハシ</t>
    </rPh>
    <phoneticPr fontId="8"/>
  </si>
  <si>
    <t>西打合橋</t>
    <rPh sb="0" eb="1">
      <t>ニシ</t>
    </rPh>
    <rPh sb="1" eb="2">
      <t>ダ</t>
    </rPh>
    <rPh sb="2" eb="3">
      <t>アイ</t>
    </rPh>
    <rPh sb="3" eb="4">
      <t>ハシ</t>
    </rPh>
    <phoneticPr fontId="8"/>
  </si>
  <si>
    <t>東打合橋</t>
    <rPh sb="0" eb="1">
      <t>ヒガシ</t>
    </rPh>
    <rPh sb="1" eb="2">
      <t>ダ</t>
    </rPh>
    <rPh sb="2" eb="3">
      <t>アイ</t>
    </rPh>
    <rPh sb="3" eb="4">
      <t>ハシ</t>
    </rPh>
    <phoneticPr fontId="8"/>
  </si>
  <si>
    <t>田身輪橋</t>
    <rPh sb="0" eb="1">
      <t>タ</t>
    </rPh>
    <rPh sb="1" eb="2">
      <t>ミ</t>
    </rPh>
    <rPh sb="2" eb="3">
      <t>ワ</t>
    </rPh>
    <rPh sb="3" eb="4">
      <t>ハシ</t>
    </rPh>
    <phoneticPr fontId="8"/>
  </si>
  <si>
    <t>昭南橋</t>
    <rPh sb="0" eb="1">
      <t>アキラ</t>
    </rPh>
    <rPh sb="1" eb="2">
      <t>ミナミ</t>
    </rPh>
    <rPh sb="2" eb="3">
      <t>バシ</t>
    </rPh>
    <phoneticPr fontId="8"/>
  </si>
  <si>
    <t>番　　　　　号</t>
    <rPh sb="0" eb="1">
      <t>バン</t>
    </rPh>
    <rPh sb="6" eb="7">
      <t>ゴウ</t>
    </rPh>
    <phoneticPr fontId="4"/>
  </si>
  <si>
    <t>府　独　自　番　号</t>
    <rPh sb="0" eb="1">
      <t>フ</t>
    </rPh>
    <rPh sb="2" eb="3">
      <t>ドク</t>
    </rPh>
    <rPh sb="4" eb="5">
      <t>ジ</t>
    </rPh>
    <rPh sb="6" eb="7">
      <t>バン</t>
    </rPh>
    <rPh sb="8" eb="9">
      <t>ゴウ</t>
    </rPh>
    <phoneticPr fontId="4"/>
  </si>
  <si>
    <t>912-01</t>
    <phoneticPr fontId="4"/>
  </si>
  <si>
    <t>912-02</t>
    <phoneticPr fontId="4"/>
  </si>
  <si>
    <t>914-01</t>
    <phoneticPr fontId="4"/>
  </si>
  <si>
    <t>915-01</t>
    <phoneticPr fontId="4"/>
  </si>
  <si>
    <t>916-01</t>
    <phoneticPr fontId="4"/>
  </si>
  <si>
    <t>919-01</t>
    <phoneticPr fontId="4"/>
  </si>
  <si>
    <t>920-01</t>
    <phoneticPr fontId="4"/>
  </si>
  <si>
    <t>920-02</t>
    <phoneticPr fontId="4"/>
  </si>
  <si>
    <t>922-01</t>
    <phoneticPr fontId="4"/>
  </si>
  <si>
    <t>923-01</t>
    <phoneticPr fontId="4"/>
  </si>
  <si>
    <t>927-01</t>
    <phoneticPr fontId="4"/>
  </si>
  <si>
    <t>927-02</t>
    <phoneticPr fontId="4"/>
  </si>
  <si>
    <t>930-01</t>
    <phoneticPr fontId="4"/>
  </si>
  <si>
    <t>931-01</t>
    <phoneticPr fontId="4"/>
  </si>
  <si>
    <t>932-01</t>
    <phoneticPr fontId="4"/>
  </si>
  <si>
    <t>933-01</t>
    <phoneticPr fontId="4"/>
  </si>
  <si>
    <t>935-01</t>
    <phoneticPr fontId="4"/>
  </si>
  <si>
    <t>936-01</t>
    <phoneticPr fontId="4"/>
  </si>
  <si>
    <t>地　点　統　一　番　号</t>
    <rPh sb="0" eb="1">
      <t>チ</t>
    </rPh>
    <rPh sb="2" eb="3">
      <t>テン</t>
    </rPh>
    <rPh sb="4" eb="5">
      <t>オサム</t>
    </rPh>
    <rPh sb="6" eb="7">
      <t>１</t>
    </rPh>
    <rPh sb="8" eb="9">
      <t>バン</t>
    </rPh>
    <rPh sb="10" eb="11">
      <t>ゴウ</t>
    </rPh>
    <phoneticPr fontId="4"/>
  </si>
  <si>
    <t>028-01</t>
    <phoneticPr fontId="4"/>
  </si>
  <si>
    <t>029-01</t>
    <phoneticPr fontId="4"/>
  </si>
  <si>
    <t>031-01</t>
    <phoneticPr fontId="4"/>
  </si>
  <si>
    <t>032-01</t>
    <phoneticPr fontId="4"/>
  </si>
  <si>
    <t>033-01</t>
    <phoneticPr fontId="4"/>
  </si>
  <si>
    <t>035-01</t>
    <phoneticPr fontId="4"/>
  </si>
  <si>
    <t>036-01</t>
    <phoneticPr fontId="4"/>
  </si>
  <si>
    <t>037-01</t>
    <phoneticPr fontId="4"/>
  </si>
  <si>
    <t>038-01</t>
    <phoneticPr fontId="4"/>
  </si>
  <si>
    <t>039-01</t>
    <phoneticPr fontId="4"/>
  </si>
  <si>
    <t>040-01</t>
    <phoneticPr fontId="4"/>
  </si>
  <si>
    <t>041-01</t>
    <phoneticPr fontId="4"/>
  </si>
  <si>
    <t>042-01</t>
    <phoneticPr fontId="4"/>
  </si>
  <si>
    <t>043-01</t>
    <phoneticPr fontId="4"/>
  </si>
  <si>
    <t>044-01</t>
    <phoneticPr fontId="4"/>
  </si>
  <si>
    <t>045-01</t>
    <phoneticPr fontId="4"/>
  </si>
  <si>
    <t>046-01</t>
    <phoneticPr fontId="4"/>
  </si>
  <si>
    <t>047-01</t>
    <phoneticPr fontId="4"/>
  </si>
  <si>
    <t>類　　　　　型</t>
    <rPh sb="0" eb="1">
      <t>タグイ</t>
    </rPh>
    <rPh sb="6" eb="7">
      <t>カタ</t>
    </rPh>
    <phoneticPr fontId="4"/>
  </si>
  <si>
    <t>基準値、指針値</t>
    <rPh sb="0" eb="3">
      <t>キジュンチ</t>
    </rPh>
    <rPh sb="4" eb="6">
      <t>シシン</t>
    </rPh>
    <rPh sb="6" eb="7">
      <t>チ</t>
    </rPh>
    <phoneticPr fontId="4"/>
  </si>
  <si>
    <t>Ｂ 生物Ｂ</t>
    <rPh sb="2" eb="4">
      <t>セイブツ</t>
    </rPh>
    <phoneticPr fontId="4"/>
  </si>
  <si>
    <t>Ｃ 生物Ｂ</t>
    <phoneticPr fontId="4"/>
  </si>
  <si>
    <t>Ｂ 生物Ｂ</t>
    <phoneticPr fontId="4"/>
  </si>
  <si>
    <t>Ａ 生物Ｂ</t>
    <phoneticPr fontId="4"/>
  </si>
  <si>
    <t>Ｄ</t>
    <phoneticPr fontId="4"/>
  </si>
  <si>
    <t>基準値</t>
    <rPh sb="0" eb="3">
      <t>キジュンチ</t>
    </rPh>
    <phoneticPr fontId="4"/>
  </si>
  <si>
    <t>ｐ　 　　Ｈ</t>
  </si>
  <si>
    <t>(pH)</t>
    <phoneticPr fontId="4"/>
  </si>
  <si>
    <t>6.5～8.5</t>
    <phoneticPr fontId="4"/>
  </si>
  <si>
    <t>6.0～8.5</t>
    <phoneticPr fontId="4"/>
  </si>
  <si>
    <t>Ｄ　　　　Ｏ</t>
    <phoneticPr fontId="4"/>
  </si>
  <si>
    <t>(mg/L)</t>
    <phoneticPr fontId="4"/>
  </si>
  <si>
    <t>以上</t>
    <rPh sb="0" eb="2">
      <t>イジョウ</t>
    </rPh>
    <phoneticPr fontId="4"/>
  </si>
  <si>
    <t>Ｂ　　Ｏ　　Ｄ</t>
    <phoneticPr fontId="4"/>
  </si>
  <si>
    <t>以下</t>
    <rPh sb="0" eb="2">
      <t>イカ</t>
    </rPh>
    <phoneticPr fontId="4"/>
  </si>
  <si>
    <t>Ｃ　　Ｏ　　Ｄ</t>
    <phoneticPr fontId="4"/>
  </si>
  <si>
    <t>Ｓ　　　Ｓ</t>
    <phoneticPr fontId="4"/>
  </si>
  <si>
    <t xml:space="preserve"> 大　腸　菌　数</t>
    <phoneticPr fontId="4"/>
  </si>
  <si>
    <t>(CFU/100mL)</t>
    <phoneticPr fontId="4"/>
  </si>
  <si>
    <t>全　　亜　　鉛</t>
    <rPh sb="0" eb="1">
      <t>ゼン</t>
    </rPh>
    <phoneticPr fontId="4"/>
  </si>
  <si>
    <t>(mg/L)</t>
  </si>
  <si>
    <t>ノニルフェノール</t>
    <phoneticPr fontId="4"/>
  </si>
  <si>
    <t>ＬＡＳ</t>
    <phoneticPr fontId="4"/>
  </si>
  <si>
    <t>採　　取　　月　　日　　</t>
    <phoneticPr fontId="4"/>
  </si>
  <si>
    <t>適否</t>
    <rPh sb="0" eb="2">
      <t>テキヒ</t>
    </rPh>
    <phoneticPr fontId="4"/>
  </si>
  <si>
    <t>採　　取　　時　　刻　　</t>
    <phoneticPr fontId="4"/>
  </si>
  <si>
    <t>天　　　　候　　</t>
    <phoneticPr fontId="4"/>
  </si>
  <si>
    <t>快晴</t>
    <rPh sb="0" eb="2">
      <t>カイセイ</t>
    </rPh>
    <phoneticPr fontId="4"/>
  </si>
  <si>
    <t>晴</t>
    <rPh sb="0" eb="1">
      <t>ハレ</t>
    </rPh>
    <phoneticPr fontId="4"/>
  </si>
  <si>
    <t>　　　気　　　　温</t>
    <phoneticPr fontId="4"/>
  </si>
  <si>
    <t>(℃)</t>
    <phoneticPr fontId="4"/>
  </si>
  <si>
    <t>　　　水　　　　温</t>
    <phoneticPr fontId="4"/>
  </si>
  <si>
    <t>　　　流　　　　量</t>
    <phoneticPr fontId="4"/>
  </si>
  <si>
    <r>
      <t>(m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/s)</t>
    </r>
    <phoneticPr fontId="4"/>
  </si>
  <si>
    <t>　　　平　　　　均</t>
    <rPh sb="3" eb="4">
      <t>ヒラ</t>
    </rPh>
    <rPh sb="8" eb="9">
      <t>ヒトシ</t>
    </rPh>
    <phoneticPr fontId="4"/>
  </si>
  <si>
    <t>　　　透　　視　　度</t>
    <rPh sb="6" eb="7">
      <t>シ</t>
    </rPh>
    <phoneticPr fontId="4"/>
  </si>
  <si>
    <t>&gt;</t>
    <phoneticPr fontId="4"/>
  </si>
  <si>
    <t>(度)</t>
    <rPh sb="1" eb="2">
      <t>ド</t>
    </rPh>
    <phoneticPr fontId="4"/>
  </si>
  <si>
    <t>　　　臭　　　　気</t>
    <rPh sb="3" eb="9">
      <t>シュウキ</t>
    </rPh>
    <phoneticPr fontId="4"/>
  </si>
  <si>
    <t>無臭</t>
    <rPh sb="0" eb="2">
      <t>ムシュウ</t>
    </rPh>
    <phoneticPr fontId="4"/>
  </si>
  <si>
    <t>微下水</t>
    <rPh sb="0" eb="3">
      <t>ビゲスイ</t>
    </rPh>
    <phoneticPr fontId="4"/>
  </si>
  <si>
    <t>微川藻</t>
    <rPh sb="0" eb="3">
      <t>ビカワモ</t>
    </rPh>
    <phoneticPr fontId="4"/>
  </si>
  <si>
    <t>　　　色　　　　相</t>
    <rPh sb="3" eb="9">
      <t>シキソウ</t>
    </rPh>
    <phoneticPr fontId="4"/>
  </si>
  <si>
    <t>無色</t>
    <rPh sb="0" eb="2">
      <t>ムショク</t>
    </rPh>
    <phoneticPr fontId="4"/>
  </si>
  <si>
    <t>淡褐色</t>
    <rPh sb="0" eb="1">
      <t>タン</t>
    </rPh>
    <rPh sb="1" eb="3">
      <t>カッショク</t>
    </rPh>
    <phoneticPr fontId="4"/>
  </si>
  <si>
    <t>淡黄色</t>
    <rPh sb="0" eb="3">
      <t>アワキイロ</t>
    </rPh>
    <phoneticPr fontId="4"/>
  </si>
  <si>
    <t>生活環境項目</t>
    <rPh sb="0" eb="2">
      <t>セイカツ</t>
    </rPh>
    <rPh sb="2" eb="4">
      <t>カンキョウ</t>
    </rPh>
    <rPh sb="4" eb="6">
      <t>コウモク</t>
    </rPh>
    <phoneticPr fontId="4"/>
  </si>
  <si>
    <t>ｐ　 　　Ｈ</t>
    <phoneticPr fontId="4"/>
  </si>
  <si>
    <t>(pH)</t>
  </si>
  <si>
    <t>Ｄ　　　　Ｏ</t>
  </si>
  <si>
    <t xml:space="preserve">   </t>
    <phoneticPr fontId="4"/>
  </si>
  <si>
    <t>○</t>
  </si>
  <si>
    <t>×</t>
  </si>
  <si>
    <t>&lt;</t>
  </si>
  <si>
    <t>全　　窒　　素</t>
    <phoneticPr fontId="4"/>
  </si>
  <si>
    <t>全　　り　　ん</t>
    <phoneticPr fontId="4"/>
  </si>
  <si>
    <t>健　　康　　項　　目</t>
    <rPh sb="0" eb="4">
      <t>ケンコウ</t>
    </rPh>
    <rPh sb="6" eb="10">
      <t>コウモク</t>
    </rPh>
    <phoneticPr fontId="4"/>
  </si>
  <si>
    <t>カ　ド　ミ　ウ　ム</t>
    <phoneticPr fontId="4"/>
  </si>
  <si>
    <t>全　　シ　　ア　　ン</t>
    <phoneticPr fontId="4"/>
  </si>
  <si>
    <t>検出されないこと</t>
    <rPh sb="0" eb="2">
      <t>ケンシュツ</t>
    </rPh>
    <phoneticPr fontId="4"/>
  </si>
  <si>
    <t>鉛</t>
    <phoneticPr fontId="4"/>
  </si>
  <si>
    <t>六　価　ク　ロ　ム</t>
    <phoneticPr fontId="4"/>
  </si>
  <si>
    <t>砒　　　素</t>
    <rPh sb="0" eb="1">
      <t>ヘイ</t>
    </rPh>
    <phoneticPr fontId="4"/>
  </si>
  <si>
    <t>総　　水　　銀</t>
    <phoneticPr fontId="4"/>
  </si>
  <si>
    <t>ア　ル　キ　ル　水　銀</t>
    <phoneticPr fontId="4"/>
  </si>
  <si>
    <t>Ｐ　　Ｃ　　Ｂ</t>
    <phoneticPr fontId="4"/>
  </si>
  <si>
    <t>ジ ク ロ ロ メ タ ン</t>
    <phoneticPr fontId="4"/>
  </si>
  <si>
    <t>四　塩　化　炭　素</t>
    <phoneticPr fontId="4"/>
  </si>
  <si>
    <t>1,2-ｼﾞｸﾛﾛｴﾀﾝ</t>
    <phoneticPr fontId="4"/>
  </si>
  <si>
    <t>1,1-ｼﾞｸﾛﾛｴﾁﾚﾝ</t>
    <phoneticPr fontId="4"/>
  </si>
  <si>
    <t>ｼｽ-1,2-ｼﾞｸﾛﾛｴﾁﾚﾝ</t>
    <phoneticPr fontId="4"/>
  </si>
  <si>
    <t>1,1,1-ﾄﾘｸﾛﾛｴﾀﾝ</t>
    <phoneticPr fontId="4"/>
  </si>
  <si>
    <t>1,1,2-ﾄﾘｸﾛﾛｴﾀﾝ</t>
    <phoneticPr fontId="4"/>
  </si>
  <si>
    <t>トリクロロエチレン</t>
    <phoneticPr fontId="4"/>
  </si>
  <si>
    <t>テトラクロロエチレン</t>
    <phoneticPr fontId="4"/>
  </si>
  <si>
    <t>1,3-ｼﾞｸﾛﾛﾌﾟﾛﾍﾟﾝ</t>
    <phoneticPr fontId="4"/>
  </si>
  <si>
    <t>チ　　ウ　　ラ　　ム</t>
    <phoneticPr fontId="4"/>
  </si>
  <si>
    <t>シ　　マ　　ジ　　ン</t>
    <phoneticPr fontId="4"/>
  </si>
  <si>
    <t>チ オ ベ ン カ ル ブ</t>
    <phoneticPr fontId="4"/>
  </si>
  <si>
    <t>ベ　　ン　　ゼ　　ン</t>
    <phoneticPr fontId="4"/>
  </si>
  <si>
    <t>セ　　レ　　ン</t>
    <phoneticPr fontId="4"/>
  </si>
  <si>
    <t>硝酸性窒素及び亜硝酸性窒素</t>
    <phoneticPr fontId="4"/>
  </si>
  <si>
    <t>ふ　　っ　　素</t>
    <phoneticPr fontId="4"/>
  </si>
  <si>
    <t>ほ　　う　　素</t>
    <phoneticPr fontId="4"/>
  </si>
  <si>
    <t>1,4-ジ オ キ サ ン</t>
    <phoneticPr fontId="4"/>
  </si>
  <si>
    <t>特　殊　項　目　</t>
    <rPh sb="0" eb="3">
      <t>トクシュ</t>
    </rPh>
    <rPh sb="4" eb="7">
      <t>コウモク</t>
    </rPh>
    <phoneticPr fontId="4"/>
  </si>
  <si>
    <t>n - ﾍ ｷ ｻ ﾝ 抽 出 物 質</t>
    <phoneticPr fontId="4"/>
  </si>
  <si>
    <t>フ ェ ノ ー ル 類</t>
    <phoneticPr fontId="4"/>
  </si>
  <si>
    <t>銅</t>
    <phoneticPr fontId="4"/>
  </si>
  <si>
    <t>鉄　（ 溶 解 性 ）</t>
    <phoneticPr fontId="4"/>
  </si>
  <si>
    <t>マ ン ガ ン （ 溶 解 性 ）</t>
    <phoneticPr fontId="4"/>
  </si>
  <si>
    <t>全　　ク　　ロ　　ム</t>
    <rPh sb="0" eb="1">
      <t>ゼン</t>
    </rPh>
    <phoneticPr fontId="4"/>
  </si>
  <si>
    <t>陰イオン界面活性剤</t>
    <rPh sb="0" eb="1">
      <t>イン</t>
    </rPh>
    <rPh sb="4" eb="6">
      <t>カイメン</t>
    </rPh>
    <rPh sb="6" eb="9">
      <t>カッセイザイ</t>
    </rPh>
    <phoneticPr fontId="4"/>
  </si>
  <si>
    <t>ｱ ﾝ ﾓ ﾆ ｱ 性 窒 素</t>
    <rPh sb="0" eb="11">
      <t>アンモニアセイ</t>
    </rPh>
    <rPh sb="12" eb="15">
      <t>チッソ</t>
    </rPh>
    <phoneticPr fontId="4"/>
  </si>
  <si>
    <t>硝　酸　性　窒　素</t>
    <rPh sb="0" eb="5">
      <t>ショウサンセイ</t>
    </rPh>
    <rPh sb="6" eb="9">
      <t>チッソ</t>
    </rPh>
    <phoneticPr fontId="4"/>
  </si>
  <si>
    <t>亜　硝　酸　性　窒　素</t>
    <rPh sb="0" eb="5">
      <t>アショウサン</t>
    </rPh>
    <rPh sb="6" eb="7">
      <t>セイ</t>
    </rPh>
    <rPh sb="8" eb="11">
      <t>チッソ</t>
    </rPh>
    <phoneticPr fontId="4"/>
  </si>
  <si>
    <t>り ん 酸 性 り ん</t>
    <rPh sb="4" eb="7">
      <t>サンセイ</t>
    </rPh>
    <phoneticPr fontId="4"/>
  </si>
  <si>
    <t>特定項目</t>
    <rPh sb="0" eb="2">
      <t>トクテイ</t>
    </rPh>
    <rPh sb="2" eb="4">
      <t>コウモク</t>
    </rPh>
    <phoneticPr fontId="4"/>
  </si>
  <si>
    <t>トリハロメタン生成能</t>
    <phoneticPr fontId="4"/>
  </si>
  <si>
    <t>クロロホルム生成能</t>
    <phoneticPr fontId="4"/>
  </si>
  <si>
    <t>ﾌﾞﾛﾓｼﾞｸﾛﾛﾒﾀﾝ生成能</t>
    <phoneticPr fontId="4"/>
  </si>
  <si>
    <t>ｼﾞﾌﾞﾛﾓｸﾛﾛﾒﾀﾝ生成能</t>
    <phoneticPr fontId="4"/>
  </si>
  <si>
    <t>ブロモホルム生成能</t>
    <phoneticPr fontId="4"/>
  </si>
  <si>
    <t>要　監　視　項　目</t>
    <rPh sb="0" eb="1">
      <t>ヨウ</t>
    </rPh>
    <rPh sb="2" eb="5">
      <t>カンシ</t>
    </rPh>
    <rPh sb="6" eb="9">
      <t>コウモク</t>
    </rPh>
    <phoneticPr fontId="4"/>
  </si>
  <si>
    <t>ク ロ ロ ホ ル ム</t>
    <phoneticPr fontId="4"/>
  </si>
  <si>
    <t>以下</t>
    <rPh sb="0" eb="2">
      <t>イカ</t>
    </rPh>
    <phoneticPr fontId="13"/>
  </si>
  <si>
    <t>ﾄﾗﾝｽ-1,2-ｼﾞｸﾛﾛｴﾁﾚﾝ</t>
    <phoneticPr fontId="4"/>
  </si>
  <si>
    <t>1,2-ｼﾞｸﾛﾛﾌﾟﾛﾊﾟﾝ</t>
    <phoneticPr fontId="4"/>
  </si>
  <si>
    <t>p-ｼﾞｸﾛﾛﾍﾞﾝｾﾞﾝ</t>
    <phoneticPr fontId="4"/>
  </si>
  <si>
    <t>イ ソ キ サ チ オ ン</t>
    <phoneticPr fontId="4"/>
  </si>
  <si>
    <t>ダ イ ア ジ ノ ン</t>
    <phoneticPr fontId="4"/>
  </si>
  <si>
    <t>フ ェ ニ ト ロ チ オ ン</t>
    <phoneticPr fontId="4"/>
  </si>
  <si>
    <t>イ ソ プ ロ チ オ ラ ン</t>
    <phoneticPr fontId="4"/>
  </si>
  <si>
    <t>オ　キ　シ　ン　銅</t>
    <phoneticPr fontId="4"/>
  </si>
  <si>
    <t>ク ロ ロ タ ロ ニ ル</t>
    <phoneticPr fontId="4"/>
  </si>
  <si>
    <t>プ ロ ピ ザ ミ ド</t>
    <phoneticPr fontId="4"/>
  </si>
  <si>
    <t>Ｅ　　Ｐ　　Ｎ</t>
    <phoneticPr fontId="4"/>
  </si>
  <si>
    <t>ジ ク ロ ル ボ ス</t>
    <phoneticPr fontId="4"/>
  </si>
  <si>
    <t>フ ェ ノ ブ カ ル ブ</t>
    <phoneticPr fontId="4"/>
  </si>
  <si>
    <t>イ プ ロ ベ ン ホ ス</t>
    <phoneticPr fontId="4"/>
  </si>
  <si>
    <t>ク ロ ル ニ ト ロ フ ェ ン</t>
    <phoneticPr fontId="4"/>
  </si>
  <si>
    <t>ト　　ル　　エ　　ン</t>
    <phoneticPr fontId="4"/>
  </si>
  <si>
    <t>キ　　シ　　レ　　ン</t>
    <phoneticPr fontId="4"/>
  </si>
  <si>
    <t>ﾌ ﾀ ﾙ 酸 ｼ ﾞ ｴ ﾁ ﾙ ﾍ ｷ ｼ ﾙ</t>
    <phoneticPr fontId="4"/>
  </si>
  <si>
    <t>ニ　　ッ　　ケ　　ル</t>
    <phoneticPr fontId="4"/>
  </si>
  <si>
    <t>モ　リ　ブ　デ　ン</t>
    <phoneticPr fontId="4"/>
  </si>
  <si>
    <t>ア　ン　チ　モ　ン</t>
    <phoneticPr fontId="4"/>
  </si>
  <si>
    <t>塩 化 ビ ニ ル モ ノ マ ー</t>
    <rPh sb="0" eb="1">
      <t>シオ</t>
    </rPh>
    <rPh sb="2" eb="3">
      <t>カ</t>
    </rPh>
    <phoneticPr fontId="4"/>
  </si>
  <si>
    <t>エ ピ ク ロ ロ ヒ ド リ ン</t>
    <phoneticPr fontId="4"/>
  </si>
  <si>
    <t>全  マ  ン  ガ  ン</t>
    <rPh sb="0" eb="1">
      <t>ゼン</t>
    </rPh>
    <phoneticPr fontId="4"/>
  </si>
  <si>
    <t>ウ     ラ     ン</t>
    <phoneticPr fontId="4"/>
  </si>
  <si>
    <t>P F O S 及 び P F O A</t>
    <rPh sb="8" eb="9">
      <t>オヨ</t>
    </rPh>
    <phoneticPr fontId="4"/>
  </si>
  <si>
    <t>P F O S</t>
    <phoneticPr fontId="4"/>
  </si>
  <si>
    <t>P F O S 直鎖体</t>
    <rPh sb="8" eb="10">
      <t>チョクサ</t>
    </rPh>
    <rPh sb="10" eb="11">
      <t>タイ</t>
    </rPh>
    <phoneticPr fontId="4"/>
  </si>
  <si>
    <t>P F O A</t>
    <phoneticPr fontId="4"/>
  </si>
  <si>
    <t>P F O A 直鎖体</t>
    <rPh sb="8" eb="10">
      <t>チョクサ</t>
    </rPh>
    <rPh sb="10" eb="11">
      <t>タイ</t>
    </rPh>
    <phoneticPr fontId="4"/>
  </si>
  <si>
    <t>フ　ェ　ノ　ー　ル</t>
    <phoneticPr fontId="4"/>
  </si>
  <si>
    <t>ホ ル ム ア ル デ ヒ ド</t>
    <phoneticPr fontId="4"/>
  </si>
  <si>
    <t>4-t-オクチルフェノール</t>
    <phoneticPr fontId="4"/>
  </si>
  <si>
    <t>アニリン</t>
    <phoneticPr fontId="4"/>
  </si>
  <si>
    <t>2,4-ジクロロフェノ－ル</t>
    <phoneticPr fontId="4"/>
  </si>
  <si>
    <t>その他項目</t>
    <rPh sb="0" eb="3">
      <t>ソノタ</t>
    </rPh>
    <rPh sb="3" eb="5">
      <t>コウモク</t>
    </rPh>
    <phoneticPr fontId="4"/>
  </si>
  <si>
    <t>塩　素　イ　オ　ン</t>
    <rPh sb="0" eb="3">
      <t>エンソ</t>
    </rPh>
    <phoneticPr fontId="4"/>
  </si>
  <si>
    <t/>
  </si>
  <si>
    <t>A T U 添 加 B O D</t>
    <rPh sb="6" eb="9">
      <t>テンカ</t>
    </rPh>
    <phoneticPr fontId="4"/>
  </si>
  <si>
    <t>非 ｲ ｵ ﾝ 界 面 活 性 剤</t>
    <rPh sb="0" eb="1">
      <t>ヒ</t>
    </rPh>
    <rPh sb="8" eb="11">
      <t>カイメン</t>
    </rPh>
    <rPh sb="12" eb="17">
      <t>カッセイザイ</t>
    </rPh>
    <phoneticPr fontId="4"/>
  </si>
  <si>
    <t>電　気　伝　導　率</t>
    <rPh sb="0" eb="3">
      <t>デンキ</t>
    </rPh>
    <rPh sb="4" eb="9">
      <t>デンドウリツ</t>
    </rPh>
    <phoneticPr fontId="4"/>
  </si>
  <si>
    <t>(mS/m)</t>
    <phoneticPr fontId="4"/>
  </si>
  <si>
    <t>　＜備考＞</t>
    <rPh sb="2" eb="4">
      <t>ビコウ</t>
    </rPh>
    <phoneticPr fontId="4"/>
  </si>
  <si>
    <t>１．流量の0.00*は逆流、停止を示す。</t>
    <rPh sb="14" eb="16">
      <t>テイシ</t>
    </rPh>
    <phoneticPr fontId="4"/>
  </si>
  <si>
    <t>２．気温、水温、流量、透視度、ｐＨ、電気伝導率は２回単独測定。</t>
    <phoneticPr fontId="4"/>
  </si>
  <si>
    <t>３．ＢＯＤ、ＣＯＤ、ＳＳ、窒素類、りん類の試料は異常採水を除く２回混合で採取。(一部地点を除く）</t>
    <phoneticPr fontId="4"/>
  </si>
  <si>
    <t>４．上記以外の項目の試料は原則２回目に採取。</t>
  </si>
  <si>
    <t>（大阪府河川(2)水域名：泉州諸河川）　</t>
    <phoneticPr fontId="2"/>
  </si>
  <si>
    <t>王子川</t>
    <rPh sb="0" eb="2">
      <t>オウジ</t>
    </rPh>
    <rPh sb="2" eb="3">
      <t>カワ</t>
    </rPh>
    <phoneticPr fontId="8"/>
  </si>
  <si>
    <t>新川</t>
    <rPh sb="0" eb="2">
      <t>シンカワ</t>
    </rPh>
    <phoneticPr fontId="8"/>
  </si>
  <si>
    <t>東槇尾川</t>
    <rPh sb="0" eb="1">
      <t>ヒガシ</t>
    </rPh>
    <rPh sb="1" eb="2">
      <t>マキ</t>
    </rPh>
    <rPh sb="2" eb="3">
      <t>オ</t>
    </rPh>
    <rPh sb="3" eb="4">
      <t>カワ</t>
    </rPh>
    <phoneticPr fontId="8"/>
  </si>
  <si>
    <t>秬谷川</t>
    <rPh sb="0" eb="1">
      <t>クロキビ</t>
    </rPh>
    <rPh sb="1" eb="2">
      <t>タニ</t>
    </rPh>
    <rPh sb="2" eb="3">
      <t>カワ</t>
    </rPh>
    <phoneticPr fontId="8"/>
  </si>
  <si>
    <t>雨山川</t>
    <rPh sb="0" eb="1">
      <t>アメ</t>
    </rPh>
    <rPh sb="1" eb="2">
      <t>ヤマ</t>
    </rPh>
    <rPh sb="2" eb="3">
      <t>カワ</t>
    </rPh>
    <phoneticPr fontId="8"/>
  </si>
  <si>
    <t>住吉川</t>
    <rPh sb="0" eb="2">
      <t>スミヨシ</t>
    </rPh>
    <rPh sb="2" eb="3">
      <t>カワ</t>
    </rPh>
    <phoneticPr fontId="8"/>
  </si>
  <si>
    <t>田尻川</t>
    <rPh sb="0" eb="2">
      <t>タジリ</t>
    </rPh>
    <rPh sb="2" eb="3">
      <t>カワ</t>
    </rPh>
    <phoneticPr fontId="8"/>
  </si>
  <si>
    <t>新家川</t>
    <rPh sb="0" eb="2">
      <t>シンケ</t>
    </rPh>
    <rPh sb="2" eb="3">
      <t>カワ</t>
    </rPh>
    <phoneticPr fontId="8"/>
  </si>
  <si>
    <t>大里川</t>
    <rPh sb="0" eb="2">
      <t>オオサト</t>
    </rPh>
    <rPh sb="2" eb="3">
      <t>カワ</t>
    </rPh>
    <phoneticPr fontId="8"/>
  </si>
  <si>
    <t>茶屋川</t>
    <rPh sb="0" eb="2">
      <t>チャヤ</t>
    </rPh>
    <rPh sb="2" eb="3">
      <t>カワ</t>
    </rPh>
    <phoneticPr fontId="8"/>
  </si>
  <si>
    <t>東川</t>
    <rPh sb="0" eb="1">
      <t>ヒガシ</t>
    </rPh>
    <rPh sb="1" eb="2">
      <t>カワ</t>
    </rPh>
    <phoneticPr fontId="8"/>
  </si>
  <si>
    <t>西川</t>
    <rPh sb="0" eb="2">
      <t>ニシカワ</t>
    </rPh>
    <phoneticPr fontId="8"/>
  </si>
  <si>
    <t>新王子橋</t>
    <rPh sb="0" eb="1">
      <t>シン</t>
    </rPh>
    <rPh sb="1" eb="3">
      <t>オウジ</t>
    </rPh>
    <rPh sb="3" eb="4">
      <t>ハシ</t>
    </rPh>
    <phoneticPr fontId="8"/>
  </si>
  <si>
    <t>河口水門</t>
    <rPh sb="0" eb="2">
      <t>カコウ</t>
    </rPh>
    <rPh sb="2" eb="4">
      <t>スイモン</t>
    </rPh>
    <phoneticPr fontId="8"/>
  </si>
  <si>
    <t>東条橋</t>
    <rPh sb="0" eb="2">
      <t>トウジョウ</t>
    </rPh>
    <rPh sb="2" eb="3">
      <t>バシ</t>
    </rPh>
    <phoneticPr fontId="8"/>
  </si>
  <si>
    <t>通天橋</t>
    <rPh sb="0" eb="1">
      <t>ツウ</t>
    </rPh>
    <rPh sb="1" eb="2">
      <t>テン</t>
    </rPh>
    <rPh sb="2" eb="3">
      <t>ハシ</t>
    </rPh>
    <phoneticPr fontId="8"/>
  </si>
  <si>
    <t>佐野川合流直前</t>
    <rPh sb="0" eb="2">
      <t>サノ</t>
    </rPh>
    <rPh sb="2" eb="3">
      <t>カワ</t>
    </rPh>
    <rPh sb="3" eb="5">
      <t>ゴウリュウ</t>
    </rPh>
    <rPh sb="5" eb="7">
      <t>チョクゼン</t>
    </rPh>
    <phoneticPr fontId="8"/>
  </si>
  <si>
    <t>向田橋</t>
    <rPh sb="0" eb="2">
      <t>ムコウダ</t>
    </rPh>
    <rPh sb="2" eb="3">
      <t>ハシ</t>
    </rPh>
    <phoneticPr fontId="8"/>
  </si>
  <si>
    <t>府道堺阪南線陸橋</t>
    <rPh sb="0" eb="1">
      <t>フ</t>
    </rPh>
    <rPh sb="1" eb="2">
      <t>ミチ</t>
    </rPh>
    <rPh sb="2" eb="3">
      <t>サカイ</t>
    </rPh>
    <rPh sb="3" eb="5">
      <t>ハンナン</t>
    </rPh>
    <rPh sb="5" eb="6">
      <t>セン</t>
    </rPh>
    <rPh sb="6" eb="7">
      <t>リク</t>
    </rPh>
    <rPh sb="7" eb="8">
      <t>ハシ</t>
    </rPh>
    <phoneticPr fontId="8"/>
  </si>
  <si>
    <t>明治小橋</t>
    <rPh sb="0" eb="2">
      <t>メイジ</t>
    </rPh>
    <rPh sb="2" eb="4">
      <t>コバシ</t>
    </rPh>
    <phoneticPr fontId="8"/>
  </si>
  <si>
    <t>新茶屋川橋</t>
    <rPh sb="0" eb="1">
      <t>シン</t>
    </rPh>
    <rPh sb="1" eb="3">
      <t>チャヤ</t>
    </rPh>
    <rPh sb="3" eb="4">
      <t>カワ</t>
    </rPh>
    <rPh sb="4" eb="5">
      <t>ハシ</t>
    </rPh>
    <phoneticPr fontId="8"/>
  </si>
  <si>
    <t>一軒屋橋</t>
    <rPh sb="0" eb="2">
      <t>イッケン</t>
    </rPh>
    <rPh sb="2" eb="3">
      <t>ヤ</t>
    </rPh>
    <rPh sb="3" eb="4">
      <t>ハシ</t>
    </rPh>
    <phoneticPr fontId="8"/>
  </si>
  <si>
    <t>こうや橋</t>
    <rPh sb="3" eb="4">
      <t>ハシ</t>
    </rPh>
    <phoneticPr fontId="8"/>
  </si>
  <si>
    <t>910-01</t>
    <phoneticPr fontId="4"/>
  </si>
  <si>
    <t>911-01</t>
    <phoneticPr fontId="4"/>
  </si>
  <si>
    <t>917-01</t>
    <phoneticPr fontId="4"/>
  </si>
  <si>
    <t>921-01</t>
    <phoneticPr fontId="4"/>
  </si>
  <si>
    <t>924-01</t>
    <phoneticPr fontId="4"/>
  </si>
  <si>
    <t>925-01</t>
    <phoneticPr fontId="4"/>
  </si>
  <si>
    <t>926-01</t>
    <phoneticPr fontId="4"/>
  </si>
  <si>
    <t>928-01</t>
    <phoneticPr fontId="4"/>
  </si>
  <si>
    <t>929-01</t>
    <phoneticPr fontId="4"/>
  </si>
  <si>
    <t>934-01</t>
    <phoneticPr fontId="4"/>
  </si>
  <si>
    <t>937-01</t>
    <phoneticPr fontId="4"/>
  </si>
  <si>
    <t>938-01</t>
    <phoneticPr fontId="4"/>
  </si>
  <si>
    <t>218-01</t>
    <phoneticPr fontId="4"/>
  </si>
  <si>
    <t>219-01</t>
    <phoneticPr fontId="4"/>
  </si>
  <si>
    <t>220-01</t>
    <phoneticPr fontId="4"/>
  </si>
  <si>
    <t>221-01</t>
    <phoneticPr fontId="4"/>
  </si>
  <si>
    <t>222-01</t>
    <phoneticPr fontId="4"/>
  </si>
  <si>
    <t>223-01</t>
    <phoneticPr fontId="4"/>
  </si>
  <si>
    <t>224-01</t>
    <phoneticPr fontId="4"/>
  </si>
  <si>
    <t>225-01</t>
    <phoneticPr fontId="4"/>
  </si>
  <si>
    <t>226-01</t>
    <phoneticPr fontId="4"/>
  </si>
  <si>
    <t>227-01</t>
    <phoneticPr fontId="4"/>
  </si>
  <si>
    <t>048-01</t>
    <phoneticPr fontId="4"/>
  </si>
  <si>
    <t>049-01</t>
    <phoneticPr fontId="4"/>
  </si>
  <si>
    <t>薄曇</t>
    <rPh sb="0" eb="2">
      <t>ウスクモ</t>
    </rPh>
    <phoneticPr fontId="4"/>
  </si>
  <si>
    <t>曇</t>
    <rPh sb="0" eb="1">
      <t>クモリ</t>
    </rPh>
    <phoneticPr fontId="4"/>
  </si>
  <si>
    <t>薄曇</t>
    <rPh sb="0" eb="2">
      <t>ウスクモリ</t>
    </rPh>
    <phoneticPr fontId="4"/>
  </si>
  <si>
    <t>薄曇</t>
    <rPh sb="0" eb="1">
      <t>ウス</t>
    </rPh>
    <rPh sb="1" eb="2">
      <t>クモリ</t>
    </rPh>
    <phoneticPr fontId="4"/>
  </si>
  <si>
    <r>
      <t>(m</t>
    </r>
    <r>
      <rPr>
        <vertAlign val="superscript"/>
        <sz val="10"/>
        <color rgb="FF000000"/>
        <rFont val="ＭＳ 明朝"/>
        <family val="1"/>
        <charset val="128"/>
      </rPr>
      <t>3</t>
    </r>
    <r>
      <rPr>
        <sz val="10"/>
        <color rgb="FF000000"/>
        <rFont val="ＭＳ 明朝"/>
        <family val="1"/>
        <charset val="128"/>
      </rPr>
      <t>/s)</t>
    </r>
    <phoneticPr fontId="4"/>
  </si>
  <si>
    <t>淡黄緑色</t>
    <rPh sb="0" eb="1">
      <t>タン</t>
    </rPh>
    <rPh sb="1" eb="4">
      <t>オウリョクショク</t>
    </rPh>
    <phoneticPr fontId="4"/>
  </si>
  <si>
    <t>&lt;</t>
    <phoneticPr fontId="4"/>
  </si>
  <si>
    <t>以下</t>
    <rPh sb="0" eb="2">
      <t>イカ</t>
    </rPh>
    <phoneticPr fontId="16"/>
  </si>
  <si>
    <t>＜備考＞</t>
    <rPh sb="1" eb="3">
      <t>ビコウ</t>
    </rPh>
    <phoneticPr fontId="4"/>
  </si>
  <si>
    <t>３．ＢＯＤ、ＣＯＤ、ＳＳ、窒素類、りん類の試料は異常採水を除く２回混合で採取。(一部地点を除く）</t>
    <rPh sb="40" eb="42">
      <t>イチブ</t>
    </rPh>
    <rPh sb="42" eb="44">
      <t>チテン</t>
    </rPh>
    <rPh sb="45" eb="46">
      <t>ノゾ</t>
    </rPh>
    <phoneticPr fontId="4"/>
  </si>
  <si>
    <t>0.00*</t>
    <phoneticPr fontId="4"/>
  </si>
  <si>
    <t>淡褐色</t>
    <rPh sb="0" eb="1">
      <t>アワ</t>
    </rPh>
    <rPh sb="1" eb="3">
      <t>カッショク</t>
    </rPh>
    <phoneticPr fontId="4"/>
  </si>
  <si>
    <t>淡乳白色</t>
    <rPh sb="0" eb="1">
      <t>タン</t>
    </rPh>
    <rPh sb="1" eb="4">
      <t>ニュウハクショク</t>
    </rPh>
    <phoneticPr fontId="4"/>
  </si>
  <si>
    <t>淡乳白色</t>
    <rPh sb="0" eb="1">
      <t>アワ</t>
    </rPh>
    <rPh sb="1" eb="4">
      <t>ニュウハクショク</t>
    </rPh>
    <phoneticPr fontId="4"/>
  </si>
  <si>
    <t>淡黄緑色</t>
    <rPh sb="0" eb="1">
      <t>アワ</t>
    </rPh>
    <rPh sb="1" eb="4">
      <t>キミドリイロ</t>
    </rPh>
    <phoneticPr fontId="4"/>
  </si>
  <si>
    <t>淡緑色</t>
    <rPh sb="0" eb="1">
      <t>アワ</t>
    </rPh>
    <rPh sb="1" eb="3">
      <t>ミドリイロ</t>
    </rPh>
    <phoneticPr fontId="4"/>
  </si>
  <si>
    <t>淡緑色</t>
    <rPh sb="0" eb="3">
      <t>タンリョクショク</t>
    </rPh>
    <phoneticPr fontId="4"/>
  </si>
  <si>
    <t>微川藻</t>
    <rPh sb="0" eb="2">
      <t>ビカワ</t>
    </rPh>
    <rPh sb="2" eb="3">
      <t>モ</t>
    </rPh>
    <phoneticPr fontId="4"/>
  </si>
  <si>
    <t>微川藻</t>
    <rPh sb="0" eb="1">
      <t>ビ</t>
    </rPh>
    <rPh sb="1" eb="2">
      <t>カワ</t>
    </rPh>
    <rPh sb="2" eb="3">
      <t>モ</t>
    </rPh>
    <phoneticPr fontId="4"/>
  </si>
  <si>
    <t>淡黄色</t>
    <rPh sb="0" eb="1">
      <t>アワ</t>
    </rPh>
    <rPh sb="1" eb="3">
      <t>キイロ</t>
    </rPh>
    <phoneticPr fontId="4"/>
  </si>
  <si>
    <t>淡黄緑色</t>
    <rPh sb="0" eb="4">
      <t>アワキミドリイロ</t>
    </rPh>
    <phoneticPr fontId="4"/>
  </si>
  <si>
    <t>淡黄色</t>
    <rPh sb="0" eb="3">
      <t>アワキイロアワキイロ</t>
    </rPh>
    <phoneticPr fontId="4"/>
  </si>
  <si>
    <t>淡黄緑色</t>
    <rPh sb="0" eb="3">
      <t>アワキミドリ</t>
    </rPh>
    <rPh sb="3" eb="4">
      <t>イロ</t>
    </rPh>
    <phoneticPr fontId="4"/>
  </si>
  <si>
    <t>一時雨</t>
    <rPh sb="0" eb="3">
      <t>イチジアメ</t>
    </rPh>
    <phoneticPr fontId="4"/>
  </si>
  <si>
    <r>
      <t>(m</t>
    </r>
    <r>
      <rPr>
        <vertAlign val="superscript"/>
        <sz val="10"/>
        <color theme="1"/>
        <rFont val="ＭＳ 明朝"/>
        <family val="1"/>
        <charset val="128"/>
      </rPr>
      <t>3</t>
    </r>
    <r>
      <rPr>
        <sz val="10"/>
        <color theme="1"/>
        <rFont val="ＭＳ 明朝"/>
        <family val="1"/>
        <charset val="128"/>
      </rPr>
      <t>/s)</t>
    </r>
    <phoneticPr fontId="4"/>
  </si>
  <si>
    <t>0.00 *</t>
    <phoneticPr fontId="4"/>
  </si>
  <si>
    <t>淡緑色</t>
    <rPh sb="0" eb="3">
      <t>タンリョクショクイロ</t>
    </rPh>
    <phoneticPr fontId="4"/>
  </si>
  <si>
    <t>淡緑色</t>
    <rPh sb="0" eb="3">
      <t>アワミドリイロ</t>
    </rPh>
    <phoneticPr fontId="4"/>
  </si>
  <si>
    <t>淡黄色</t>
    <rPh sb="0" eb="3">
      <t>タンコウショク</t>
    </rPh>
    <phoneticPr fontId="4"/>
  </si>
  <si>
    <t>淡黄緑色</t>
    <rPh sb="0" eb="1">
      <t>アワ</t>
    </rPh>
    <rPh sb="1" eb="2">
      <t>キ</t>
    </rPh>
    <rPh sb="2" eb="4">
      <t>ミドリイロ</t>
    </rPh>
    <phoneticPr fontId="4"/>
  </si>
  <si>
    <t>淡黄色</t>
    <rPh sb="0" eb="1">
      <t>アワ</t>
    </rPh>
    <rPh sb="1" eb="2">
      <t>キ</t>
    </rPh>
    <rPh sb="2" eb="3">
      <t>イロ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</si>
</sst>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[$-411]ggge&quot;年&quot;m&quot;月&quot;"/>
    <numFmt numFmtId="177" formatCode="[$-411]ge\.m\.d;@"/>
    <numFmt numFmtId="178" formatCode="0.00;[Red]0.00"/>
    <numFmt numFmtId="179" formatCode="0.000;[Red]0.000"/>
    <numFmt numFmtId="180" formatCode="m/d"/>
    <numFmt numFmtId="181" formatCode="0&quot;:&quot;00"/>
    <numFmt numFmtId="182" formatCode="hh:mm"/>
    <numFmt numFmtId="183" formatCode="0.0_ "/>
    <numFmt numFmtId="184" formatCode="0.00_);[Red]\(0.00\)"/>
    <numFmt numFmtId="185" formatCode="0.00_ "/>
    <numFmt numFmtId="186" formatCode="0_);[Red]\(0\)"/>
    <numFmt numFmtId="187" formatCode="0_ "/>
    <numFmt numFmtId="188" formatCode="0.0_);[Red]\(0.0\)"/>
    <numFmt numFmtId="189" formatCode="0.0"/>
    <numFmt numFmtId="190" formatCode="0.0E+00"/>
    <numFmt numFmtId="191" formatCode="0.000_ "/>
    <numFmt numFmtId="192" formatCode="0.000_);[Red]\(0.000\)"/>
    <numFmt numFmtId="193" formatCode="0.00000_);[Red]\(0.00000\)"/>
    <numFmt numFmtId="194" formatCode="0.0000_);[Red]\(0.0000\)"/>
    <numFmt numFmtId="195" formatCode="0.0000_ "/>
    <numFmt numFmtId="196" formatCode="0.00000_ "/>
    <numFmt numFmtId="197" formatCode="0.000000_ "/>
  </numFmts>
  <fonts count="19" x14ac:knownFonts="1">
    <font>
      <sz val="11"/>
      <color theme="1"/>
      <name val="BIZ UDゴシック"/>
      <family val="2"/>
      <charset val="128"/>
    </font>
    <font>
      <sz val="10"/>
      <name val="ＭＳ 明朝"/>
      <family val="1"/>
      <charset val="128"/>
    </font>
    <font>
      <sz val="6"/>
      <name val="BIZ UDゴシック"/>
      <family val="2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vertAlign val="superscript"/>
      <sz val="10"/>
      <color rgb="FF000000"/>
      <name val="ＭＳ 明朝"/>
      <family val="1"/>
      <charset val="128"/>
    </font>
    <font>
      <u/>
      <sz val="8.25"/>
      <color rgb="FF0000FF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6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57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20" fontId="1" fillId="0" borderId="1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20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0" fontId="1" fillId="2" borderId="0" xfId="0" applyNumberFormat="1" applyFont="1" applyFill="1" applyAlignment="1">
      <alignment horizontal="center" vertical="center"/>
    </xf>
    <xf numFmtId="20" fontId="1" fillId="2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178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49" fontId="1" fillId="2" borderId="0" xfId="0" applyNumberFormat="1" applyFont="1" applyFill="1" applyAlignment="1">
      <alignment horizontal="center" vertical="center" shrinkToFit="1"/>
    </xf>
    <xf numFmtId="179" fontId="1" fillId="0" borderId="0" xfId="0" applyNumberFormat="1" applyFont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2" borderId="6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180" fontId="1" fillId="0" borderId="17" xfId="0" applyNumberFormat="1" applyFont="1" applyBorder="1" applyAlignment="1">
      <alignment horizontal="center" vertical="center" shrinkToFit="1"/>
    </xf>
    <xf numFmtId="180" fontId="1" fillId="0" borderId="17" xfId="0" applyNumberFormat="1" applyFont="1" applyBorder="1" applyAlignment="1">
      <alignment horizontal="center" vertical="center" wrapText="1"/>
    </xf>
    <xf numFmtId="180" fontId="1" fillId="0" borderId="18" xfId="0" applyNumberFormat="1" applyFont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 shrinkToFit="1"/>
    </xf>
    <xf numFmtId="182" fontId="1" fillId="0" borderId="19" xfId="0" applyNumberFormat="1" applyFont="1" applyBorder="1" applyAlignment="1">
      <alignment horizontal="center" vertical="center" shrinkToFit="1"/>
    </xf>
    <xf numFmtId="181" fontId="1" fillId="0" borderId="20" xfId="0" applyNumberFormat="1" applyFont="1" applyBorder="1" applyAlignment="1">
      <alignment horizontal="center" vertical="center" shrinkToFit="1"/>
    </xf>
    <xf numFmtId="182" fontId="1" fillId="0" borderId="3" xfId="0" applyNumberFormat="1" applyFont="1" applyBorder="1" applyAlignment="1">
      <alignment horizontal="center" vertical="center" shrinkToFit="1"/>
    </xf>
    <xf numFmtId="182" fontId="1" fillId="0" borderId="2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82" fontId="1" fillId="0" borderId="0" xfId="0" applyNumberFormat="1" applyFont="1" applyAlignment="1">
      <alignment horizontal="center" vertical="center" shrinkToFit="1"/>
    </xf>
    <xf numFmtId="181" fontId="1" fillId="0" borderId="22" xfId="0" applyNumberFormat="1" applyFont="1" applyBorder="1" applyAlignment="1">
      <alignment horizontal="center" vertical="center" shrinkToFit="1"/>
    </xf>
    <xf numFmtId="20" fontId="1" fillId="0" borderId="23" xfId="0" applyNumberFormat="1" applyFont="1" applyBorder="1" applyAlignment="1">
      <alignment horizontal="center" vertical="center" shrinkToFit="1"/>
    </xf>
    <xf numFmtId="20" fontId="1" fillId="0" borderId="0" xfId="0" applyNumberFormat="1" applyFont="1" applyAlignment="1">
      <alignment horizontal="center" vertical="center" shrinkToFit="1"/>
    </xf>
    <xf numFmtId="20" fontId="1" fillId="0" borderId="24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183" fontId="1" fillId="0" borderId="7" xfId="0" applyNumberFormat="1" applyFont="1" applyBorder="1" applyAlignment="1">
      <alignment horizontal="center" vertical="center" shrinkToFit="1"/>
    </xf>
    <xf numFmtId="183" fontId="1" fillId="0" borderId="0" xfId="0" applyNumberFormat="1" applyFont="1" applyAlignment="1">
      <alignment horizontal="center" vertical="center" shrinkToFit="1"/>
    </xf>
    <xf numFmtId="183" fontId="1" fillId="0" borderId="23" xfId="0" applyNumberFormat="1" applyFont="1" applyBorder="1" applyAlignment="1">
      <alignment horizontal="center" vertical="center" shrinkToFit="1"/>
    </xf>
    <xf numFmtId="183" fontId="1" fillId="0" borderId="22" xfId="0" applyNumberFormat="1" applyFont="1" applyBorder="1" applyAlignment="1">
      <alignment horizontal="center" vertical="center" shrinkToFit="1"/>
    </xf>
    <xf numFmtId="183" fontId="1" fillId="0" borderId="8" xfId="0" applyNumberFormat="1" applyFont="1" applyBorder="1" applyAlignment="1">
      <alignment horizontal="center" vertical="center" shrinkToFit="1"/>
    </xf>
    <xf numFmtId="183" fontId="1" fillId="0" borderId="24" xfId="0" applyNumberFormat="1" applyFont="1" applyBorder="1" applyAlignment="1">
      <alignment horizontal="center" vertical="center" shrinkToFit="1"/>
    </xf>
    <xf numFmtId="183" fontId="1" fillId="0" borderId="7" xfId="0" applyNumberFormat="1" applyFont="1" applyBorder="1" applyAlignment="1">
      <alignment horizontal="center" vertical="center"/>
    </xf>
    <xf numFmtId="183" fontId="1" fillId="0" borderId="5" xfId="0" applyNumberFormat="1" applyFont="1" applyBorder="1" applyAlignment="1">
      <alignment horizontal="center" vertical="center" shrinkToFit="1"/>
    </xf>
    <xf numFmtId="183" fontId="1" fillId="0" borderId="2" xfId="0" applyNumberFormat="1" applyFont="1" applyBorder="1" applyAlignment="1">
      <alignment horizontal="center" vertical="center" shrinkToFit="1"/>
    </xf>
    <xf numFmtId="183" fontId="1" fillId="0" borderId="3" xfId="0" applyNumberFormat="1" applyFont="1" applyBorder="1" applyAlignment="1">
      <alignment horizontal="center" vertical="center" shrinkToFit="1"/>
    </xf>
    <xf numFmtId="183" fontId="1" fillId="0" borderId="19" xfId="0" applyNumberFormat="1" applyFont="1" applyBorder="1" applyAlignment="1">
      <alignment horizontal="center" vertical="center" shrinkToFit="1"/>
    </xf>
    <xf numFmtId="183" fontId="1" fillId="0" borderId="20" xfId="0" applyNumberFormat="1" applyFont="1" applyBorder="1" applyAlignment="1">
      <alignment horizontal="center" vertical="center" shrinkToFit="1"/>
    </xf>
    <xf numFmtId="183" fontId="1" fillId="0" borderId="4" xfId="0" applyNumberFormat="1" applyFont="1" applyBorder="1" applyAlignment="1">
      <alignment horizontal="center" vertical="center" shrinkToFit="1"/>
    </xf>
    <xf numFmtId="183" fontId="1" fillId="0" borderId="21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center" vertical="center" shrinkToFit="1"/>
    </xf>
    <xf numFmtId="2" fontId="1" fillId="0" borderId="3" xfId="0" applyNumberFormat="1" applyFont="1" applyBorder="1" applyAlignment="1">
      <alignment horizontal="center" vertical="center" shrinkToFit="1"/>
    </xf>
    <xf numFmtId="2" fontId="1" fillId="0" borderId="19" xfId="0" applyNumberFormat="1" applyFont="1" applyBorder="1" applyAlignment="1">
      <alignment horizontal="center" vertical="center" shrinkToFit="1"/>
    </xf>
    <xf numFmtId="2" fontId="1" fillId="0" borderId="20" xfId="0" applyNumberFormat="1" applyFont="1" applyBorder="1" applyAlignment="1">
      <alignment horizontal="center" vertical="center" shrinkToFit="1"/>
    </xf>
    <xf numFmtId="2" fontId="1" fillId="0" borderId="4" xfId="0" applyNumberFormat="1" applyFont="1" applyBorder="1" applyAlignment="1">
      <alignment horizontal="center" vertical="center" shrinkToFit="1"/>
    </xf>
    <xf numFmtId="2" fontId="1" fillId="0" borderId="21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center" vertical="center"/>
    </xf>
    <xf numFmtId="184" fontId="1" fillId="0" borderId="4" xfId="0" applyNumberFormat="1" applyFont="1" applyBorder="1" applyAlignment="1">
      <alignment horizontal="center" vertical="center" shrinkToFit="1"/>
    </xf>
    <xf numFmtId="184" fontId="1" fillId="0" borderId="0" xfId="0" applyNumberFormat="1" applyFont="1" applyAlignment="1">
      <alignment horizontal="center" vertical="center" shrinkToFit="1"/>
    </xf>
    <xf numFmtId="2" fontId="1" fillId="0" borderId="7" xfId="0" applyNumberFormat="1" applyFont="1" applyBorder="1" applyAlignment="1">
      <alignment horizontal="center" vertical="center" shrinkToFit="1"/>
    </xf>
    <xf numFmtId="2" fontId="1" fillId="0" borderId="0" xfId="0" applyNumberFormat="1" applyFont="1" applyAlignment="1">
      <alignment horizontal="center" vertical="center" shrinkToFit="1"/>
    </xf>
    <xf numFmtId="2" fontId="1" fillId="0" borderId="23" xfId="0" applyNumberFormat="1" applyFont="1" applyBorder="1" applyAlignment="1">
      <alignment horizontal="center" vertical="center" shrinkToFit="1"/>
    </xf>
    <xf numFmtId="2" fontId="1" fillId="0" borderId="22" xfId="0" applyNumberFormat="1" applyFont="1" applyBorder="1" applyAlignment="1">
      <alignment horizontal="center" vertical="center" shrinkToFit="1"/>
    </xf>
    <xf numFmtId="2" fontId="1" fillId="0" borderId="8" xfId="0" applyNumberFormat="1" applyFont="1" applyBorder="1" applyAlignment="1">
      <alignment horizontal="center" vertical="center" shrinkToFit="1"/>
    </xf>
    <xf numFmtId="2" fontId="1" fillId="0" borderId="24" xfId="0" applyNumberFormat="1" applyFont="1" applyBorder="1" applyAlignment="1">
      <alignment horizontal="center" vertical="center" shrinkToFit="1"/>
    </xf>
    <xf numFmtId="184" fontId="1" fillId="0" borderId="8" xfId="0" applyNumberFormat="1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2" fontId="1" fillId="0" borderId="28" xfId="0" applyNumberFormat="1" applyFont="1" applyBorder="1" applyAlignment="1">
      <alignment horizontal="center" vertical="center" shrinkToFit="1"/>
    </xf>
    <xf numFmtId="2" fontId="1" fillId="0" borderId="31" xfId="0" applyNumberFormat="1" applyFont="1" applyBorder="1" applyAlignment="1">
      <alignment horizontal="center" vertical="center" shrinkToFit="1"/>
    </xf>
    <xf numFmtId="2" fontId="1" fillId="0" borderId="32" xfId="0" applyNumberFormat="1" applyFont="1" applyBorder="1" applyAlignment="1">
      <alignment horizontal="center" vertical="center" shrinkToFit="1"/>
    </xf>
    <xf numFmtId="185" fontId="1" fillId="0" borderId="32" xfId="0" applyNumberFormat="1" applyFont="1" applyBorder="1" applyAlignment="1">
      <alignment horizontal="center" vertical="center" shrinkToFit="1"/>
    </xf>
    <xf numFmtId="185" fontId="1" fillId="0" borderId="0" xfId="0" applyNumberFormat="1" applyFont="1" applyAlignment="1">
      <alignment horizontal="center" vertical="center" shrinkToFit="1"/>
    </xf>
    <xf numFmtId="186" fontId="1" fillId="0" borderId="2" xfId="0" applyNumberFormat="1" applyFont="1" applyBorder="1" applyAlignment="1">
      <alignment horizontal="center" vertical="center" shrinkToFit="1"/>
    </xf>
    <xf numFmtId="186" fontId="1" fillId="0" borderId="19" xfId="0" applyNumberFormat="1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186" fontId="1" fillId="0" borderId="3" xfId="0" applyNumberFormat="1" applyFont="1" applyBorder="1" applyAlignment="1">
      <alignment horizontal="center" vertical="center" shrinkToFit="1"/>
    </xf>
    <xf numFmtId="187" fontId="1" fillId="0" borderId="20" xfId="0" applyNumberFormat="1" applyFont="1" applyBorder="1" applyAlignment="1">
      <alignment horizontal="center" vertical="center" shrinkToFit="1"/>
    </xf>
    <xf numFmtId="186" fontId="1" fillId="0" borderId="4" xfId="0" applyNumberFormat="1" applyFont="1" applyBorder="1" applyAlignment="1">
      <alignment horizontal="center" vertical="center" shrinkToFit="1"/>
    </xf>
    <xf numFmtId="187" fontId="1" fillId="0" borderId="3" xfId="0" applyNumberFormat="1" applyFont="1" applyBorder="1" applyAlignment="1">
      <alignment horizontal="center" vertical="center" shrinkToFit="1"/>
    </xf>
    <xf numFmtId="186" fontId="1" fillId="0" borderId="21" xfId="0" applyNumberFormat="1" applyFont="1" applyBorder="1" applyAlignment="1">
      <alignment horizontal="center" vertical="center" shrinkToFit="1"/>
    </xf>
    <xf numFmtId="186" fontId="1" fillId="0" borderId="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86" fontId="1" fillId="0" borderId="26" xfId="0" applyNumberFormat="1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186" fontId="1" fillId="0" borderId="1" xfId="0" applyNumberFormat="1" applyFont="1" applyBorder="1" applyAlignment="1">
      <alignment horizontal="center" vertical="center" shrinkToFit="1"/>
    </xf>
    <xf numFmtId="187" fontId="1" fillId="0" borderId="25" xfId="0" applyNumberFormat="1" applyFont="1" applyBorder="1" applyAlignment="1">
      <alignment horizontal="center" vertical="center" shrinkToFit="1"/>
    </xf>
    <xf numFmtId="186" fontId="1" fillId="0" borderId="6" xfId="0" applyNumberFormat="1" applyFont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center" shrinkToFit="1"/>
    </xf>
    <xf numFmtId="186" fontId="1" fillId="0" borderId="27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2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188" fontId="1" fillId="0" borderId="2" xfId="0" applyNumberFormat="1" applyFont="1" applyBorder="1" applyAlignment="1">
      <alignment horizontal="center" vertical="center" shrinkToFit="1"/>
    </xf>
    <xf numFmtId="188" fontId="1" fillId="0" borderId="3" xfId="0" applyNumberFormat="1" applyFont="1" applyBorder="1" applyAlignment="1">
      <alignment horizontal="center" vertical="center" shrinkToFit="1"/>
    </xf>
    <xf numFmtId="188" fontId="1" fillId="0" borderId="21" xfId="0" applyNumberFormat="1" applyFont="1" applyBorder="1" applyAlignment="1">
      <alignment horizontal="center" vertical="center" shrinkToFit="1"/>
    </xf>
    <xf numFmtId="188" fontId="1" fillId="0" borderId="4" xfId="0" applyNumberFormat="1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188" fontId="1" fillId="0" borderId="7" xfId="0" applyNumberFormat="1" applyFont="1" applyBorder="1" applyAlignment="1">
      <alignment horizontal="center" vertical="center" shrinkToFit="1"/>
    </xf>
    <xf numFmtId="188" fontId="1" fillId="0" borderId="24" xfId="0" applyNumberFormat="1" applyFont="1" applyBorder="1" applyAlignment="1">
      <alignment horizontal="center" vertical="center" shrinkToFit="1"/>
    </xf>
    <xf numFmtId="188" fontId="1" fillId="0" borderId="0" xfId="0" applyNumberFormat="1" applyFont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183" fontId="1" fillId="0" borderId="36" xfId="0" applyNumberFormat="1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186" fontId="1" fillId="0" borderId="38" xfId="0" applyNumberFormat="1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183" fontId="1" fillId="0" borderId="13" xfId="0" applyNumberFormat="1" applyFont="1" applyBorder="1" applyAlignment="1">
      <alignment horizontal="center" vertical="center" shrinkToFit="1"/>
    </xf>
    <xf numFmtId="187" fontId="1" fillId="0" borderId="36" xfId="0" applyNumberFormat="1" applyFont="1" applyBorder="1" applyAlignment="1">
      <alignment horizontal="center" vertical="center" shrinkToFit="1"/>
    </xf>
    <xf numFmtId="183" fontId="1" fillId="0" borderId="38" xfId="0" applyNumberFormat="1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187" fontId="1" fillId="0" borderId="0" xfId="0" applyNumberFormat="1" applyFont="1" applyAlignment="1">
      <alignment horizontal="center" vertical="center" shrinkToFit="1"/>
    </xf>
    <xf numFmtId="186" fontId="1" fillId="0" borderId="7" xfId="0" applyNumberFormat="1" applyFont="1" applyBorder="1" applyAlignment="1">
      <alignment horizontal="center" vertical="center" shrinkToFit="1"/>
    </xf>
    <xf numFmtId="186" fontId="1" fillId="0" borderId="0" xfId="0" applyNumberFormat="1" applyFont="1" applyAlignment="1">
      <alignment horizontal="center" vertical="center" shrinkToFit="1"/>
    </xf>
    <xf numFmtId="186" fontId="1" fillId="0" borderId="8" xfId="0" applyNumberFormat="1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186" fontId="1" fillId="0" borderId="24" xfId="0" applyNumberFormat="1" applyFont="1" applyBorder="1" applyAlignment="1">
      <alignment horizontal="center" vertical="center" shrinkToFit="1"/>
    </xf>
    <xf numFmtId="189" fontId="1" fillId="0" borderId="22" xfId="0" applyNumberFormat="1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/>
    </xf>
    <xf numFmtId="183" fontId="10" fillId="0" borderId="24" xfId="0" applyNumberFormat="1" applyFont="1" applyBorder="1" applyAlignment="1">
      <alignment horizontal="center" vertical="center" shrinkToFit="1"/>
    </xf>
    <xf numFmtId="186" fontId="1" fillId="0" borderId="23" xfId="0" applyNumberFormat="1" applyFont="1" applyBorder="1" applyAlignment="1">
      <alignment horizontal="center" vertical="center" shrinkToFit="1"/>
    </xf>
    <xf numFmtId="186" fontId="1" fillId="0" borderId="33" xfId="0" applyNumberFormat="1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186" fontId="1" fillId="0" borderId="40" xfId="0" applyNumberFormat="1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186" fontId="1" fillId="0" borderId="34" xfId="0" applyNumberFormat="1" applyFont="1" applyBorder="1" applyAlignment="1">
      <alignment horizontal="center" vertical="center" shrinkToFit="1"/>
    </xf>
    <xf numFmtId="186" fontId="1" fillId="0" borderId="42" xfId="0" applyNumberFormat="1" applyFont="1" applyBorder="1" applyAlignment="1">
      <alignment horizontal="center" vertical="center" shrinkToFit="1"/>
    </xf>
    <xf numFmtId="186" fontId="1" fillId="0" borderId="35" xfId="0" applyNumberFormat="1" applyFont="1" applyBorder="1" applyAlignment="1">
      <alignment horizontal="center" vertical="center" shrinkToFit="1"/>
    </xf>
    <xf numFmtId="187" fontId="1" fillId="0" borderId="7" xfId="0" applyNumberFormat="1" applyFont="1" applyBorder="1" applyAlignment="1">
      <alignment horizontal="center" vertical="center" shrinkToFit="1"/>
    </xf>
    <xf numFmtId="187" fontId="1" fillId="0" borderId="38" xfId="0" applyNumberFormat="1" applyFont="1" applyBorder="1" applyAlignment="1">
      <alignment horizontal="center" vertical="center" shrinkToFit="1"/>
    </xf>
    <xf numFmtId="0" fontId="1" fillId="0" borderId="22" xfId="0" quotePrefix="1" applyFont="1" applyBorder="1" applyAlignment="1">
      <alignment horizontal="center" vertical="center" shrinkToFit="1"/>
    </xf>
    <xf numFmtId="190" fontId="1" fillId="0" borderId="0" xfId="0" applyNumberFormat="1" applyFont="1" applyAlignment="1">
      <alignment horizontal="center" vertical="center" shrinkToFit="1"/>
    </xf>
    <xf numFmtId="188" fontId="1" fillId="0" borderId="22" xfId="0" applyNumberFormat="1" applyFont="1" applyBorder="1" applyAlignment="1">
      <alignment horizontal="center" vertical="center" shrinkToFit="1"/>
    </xf>
    <xf numFmtId="183" fontId="1" fillId="0" borderId="22" xfId="0" quotePrefix="1" applyNumberFormat="1" applyFont="1" applyBorder="1" applyAlignment="1">
      <alignment horizontal="center" vertical="center" shrinkToFit="1"/>
    </xf>
    <xf numFmtId="187" fontId="1" fillId="0" borderId="24" xfId="0" applyNumberFormat="1" applyFont="1" applyBorder="1" applyAlignment="1">
      <alignment horizontal="center" vertical="center" shrinkToFit="1"/>
    </xf>
    <xf numFmtId="185" fontId="1" fillId="0" borderId="22" xfId="0" applyNumberFormat="1" applyFont="1" applyBorder="1" applyAlignment="1">
      <alignment horizontal="center" vertical="center" shrinkToFit="1"/>
    </xf>
    <xf numFmtId="191" fontId="1" fillId="0" borderId="0" xfId="0" applyNumberFormat="1" applyFont="1" applyAlignment="1">
      <alignment horizontal="center" vertical="center" shrinkToFit="1"/>
    </xf>
    <xf numFmtId="185" fontId="1" fillId="0" borderId="7" xfId="0" applyNumberFormat="1" applyFont="1" applyBorder="1" applyAlignment="1">
      <alignment horizontal="center" vertical="center" shrinkToFit="1"/>
    </xf>
    <xf numFmtId="191" fontId="1" fillId="0" borderId="22" xfId="0" applyNumberFormat="1" applyFont="1" applyBorder="1" applyAlignment="1">
      <alignment horizontal="center" vertical="center" shrinkToFit="1"/>
    </xf>
    <xf numFmtId="192" fontId="1" fillId="0" borderId="22" xfId="0" applyNumberFormat="1" applyFont="1" applyBorder="1" applyAlignment="1">
      <alignment horizontal="center" vertical="center" shrinkToFit="1"/>
    </xf>
    <xf numFmtId="185" fontId="1" fillId="0" borderId="22" xfId="0" applyNumberFormat="1" applyFont="1" applyBorder="1" applyAlignment="1">
      <alignment horizontal="center"/>
    </xf>
    <xf numFmtId="191" fontId="1" fillId="0" borderId="7" xfId="0" applyNumberFormat="1" applyFont="1" applyBorder="1" applyAlignment="1">
      <alignment horizontal="center" vertical="center" shrinkToFit="1"/>
    </xf>
    <xf numFmtId="191" fontId="1" fillId="0" borderId="23" xfId="0" applyNumberFormat="1" applyFont="1" applyBorder="1" applyAlignment="1">
      <alignment horizontal="center" vertical="center" shrinkToFit="1"/>
    </xf>
    <xf numFmtId="191" fontId="1" fillId="0" borderId="24" xfId="0" applyNumberFormat="1" applyFont="1" applyBorder="1" applyAlignment="1">
      <alignment horizontal="center" vertical="center" shrinkToFit="1"/>
    </xf>
    <xf numFmtId="191" fontId="1" fillId="0" borderId="22" xfId="0" quotePrefix="1" applyNumberFormat="1" applyFont="1" applyBorder="1" applyAlignment="1">
      <alignment horizontal="center" vertical="center" shrinkToFit="1"/>
    </xf>
    <xf numFmtId="185" fontId="1" fillId="0" borderId="22" xfId="0" quotePrefix="1" applyNumberFormat="1" applyFont="1" applyBorder="1" applyAlignment="1">
      <alignment horizontal="center" vertical="center" shrinkToFit="1"/>
    </xf>
    <xf numFmtId="191" fontId="1" fillId="0" borderId="8" xfId="0" applyNumberFormat="1" applyFont="1" applyBorder="1" applyAlignment="1">
      <alignment horizontal="center" vertical="center" shrinkToFit="1"/>
    </xf>
    <xf numFmtId="193" fontId="1" fillId="0" borderId="0" xfId="0" quotePrefix="1" applyNumberFormat="1" applyFont="1" applyAlignment="1">
      <alignment horizontal="center" vertical="center" shrinkToFit="1"/>
    </xf>
    <xf numFmtId="193" fontId="1" fillId="0" borderId="23" xfId="0" applyNumberFormat="1" applyFont="1" applyBorder="1" applyAlignment="1">
      <alignment horizontal="center" vertical="center" shrinkToFit="1"/>
    </xf>
    <xf numFmtId="193" fontId="1" fillId="0" borderId="7" xfId="0" applyNumberFormat="1" applyFont="1" applyBorder="1" applyAlignment="1">
      <alignment horizontal="center" vertical="center" shrinkToFit="1"/>
    </xf>
    <xf numFmtId="193" fontId="1" fillId="0" borderId="22" xfId="0" quotePrefix="1" applyNumberFormat="1" applyFont="1" applyBorder="1" applyAlignment="1">
      <alignment horizontal="center" vertical="center" shrinkToFit="1"/>
    </xf>
    <xf numFmtId="193" fontId="1" fillId="0" borderId="24" xfId="0" applyNumberFormat="1" applyFont="1" applyBorder="1" applyAlignment="1">
      <alignment horizontal="center" vertical="center" shrinkToFit="1"/>
    </xf>
    <xf numFmtId="194" fontId="1" fillId="0" borderId="0" xfId="0" quotePrefix="1" applyNumberFormat="1" applyFont="1" applyAlignment="1">
      <alignment horizontal="center" vertical="center" shrinkToFit="1"/>
    </xf>
    <xf numFmtId="192" fontId="1" fillId="0" borderId="22" xfId="0" quotePrefix="1" applyNumberFormat="1" applyFont="1" applyBorder="1" applyAlignment="1">
      <alignment horizontal="center" vertical="center" shrinkToFit="1"/>
    </xf>
    <xf numFmtId="194" fontId="1" fillId="0" borderId="22" xfId="0" quotePrefix="1" applyNumberFormat="1" applyFont="1" applyBorder="1" applyAlignment="1">
      <alignment horizontal="center" vertical="center" shrinkToFit="1"/>
    </xf>
    <xf numFmtId="193" fontId="1" fillId="0" borderId="27" xfId="0" applyNumberFormat="1" applyFont="1" applyBorder="1" applyAlignment="1">
      <alignment horizontal="center" vertical="center" shrinkToFit="1"/>
    </xf>
    <xf numFmtId="187" fontId="1" fillId="0" borderId="2" xfId="0" applyNumberFormat="1" applyFont="1" applyBorder="1" applyAlignment="1">
      <alignment horizontal="center" vertical="center" shrinkToFit="1"/>
    </xf>
    <xf numFmtId="0" fontId="1" fillId="0" borderId="3" xfId="0" quotePrefix="1" applyFont="1" applyBorder="1" applyAlignment="1">
      <alignment horizontal="center" vertical="center" shrinkToFit="1"/>
    </xf>
    <xf numFmtId="187" fontId="1" fillId="0" borderId="21" xfId="0" applyNumberFormat="1" applyFont="1" applyBorder="1" applyAlignment="1">
      <alignment horizontal="center" vertical="center" shrinkToFit="1"/>
    </xf>
    <xf numFmtId="0" fontId="1" fillId="0" borderId="20" xfId="0" quotePrefix="1" applyFont="1" applyBorder="1" applyAlignment="1">
      <alignment horizontal="center" vertical="center" shrinkToFit="1"/>
    </xf>
    <xf numFmtId="0" fontId="1" fillId="0" borderId="0" xfId="0" quotePrefix="1" applyFont="1" applyAlignment="1">
      <alignment horizontal="center" vertical="center" shrinkToFit="1"/>
    </xf>
    <xf numFmtId="187" fontId="1" fillId="0" borderId="33" xfId="0" applyNumberFormat="1" applyFont="1" applyBorder="1" applyAlignment="1">
      <alignment horizontal="center" vertical="center" shrinkToFit="1"/>
    </xf>
    <xf numFmtId="0" fontId="1" fillId="0" borderId="34" xfId="0" quotePrefix="1" applyFont="1" applyBorder="1" applyAlignment="1">
      <alignment horizontal="center" vertical="center" shrinkToFit="1"/>
    </xf>
    <xf numFmtId="187" fontId="1" fillId="0" borderId="42" xfId="0" applyNumberFormat="1" applyFont="1" applyBorder="1" applyAlignment="1">
      <alignment horizontal="center" vertical="center" shrinkToFit="1"/>
    </xf>
    <xf numFmtId="0" fontId="1" fillId="0" borderId="41" xfId="0" quotePrefix="1" applyFont="1" applyBorder="1" applyAlignment="1">
      <alignment horizontal="center" vertical="center" shrinkToFit="1"/>
    </xf>
    <xf numFmtId="187" fontId="1" fillId="0" borderId="34" xfId="0" applyNumberFormat="1" applyFont="1" applyBorder="1" applyAlignment="1">
      <alignment horizontal="center" vertical="center" shrinkToFit="1"/>
    </xf>
    <xf numFmtId="49" fontId="1" fillId="0" borderId="33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>
      <alignment horizontal="center" vertical="center" shrinkToFit="1"/>
    </xf>
    <xf numFmtId="183" fontId="1" fillId="0" borderId="33" xfId="0" applyNumberFormat="1" applyFont="1" applyBorder="1" applyAlignment="1">
      <alignment horizontal="center" vertical="center" shrinkToFit="1"/>
    </xf>
    <xf numFmtId="185" fontId="1" fillId="0" borderId="34" xfId="0" quotePrefix="1" applyNumberFormat="1" applyFont="1" applyBorder="1" applyAlignment="1">
      <alignment horizontal="center" vertical="center" shrinkToFit="1"/>
    </xf>
    <xf numFmtId="183" fontId="1" fillId="0" borderId="42" xfId="0" applyNumberFormat="1" applyFont="1" applyBorder="1" applyAlignment="1">
      <alignment horizontal="center" vertical="center" shrinkToFit="1"/>
    </xf>
    <xf numFmtId="183" fontId="1" fillId="0" borderId="41" xfId="0" quotePrefix="1" applyNumberFormat="1" applyFont="1" applyBorder="1" applyAlignment="1">
      <alignment horizontal="center" vertical="center" shrinkToFit="1"/>
    </xf>
    <xf numFmtId="185" fontId="1" fillId="0" borderId="41" xfId="0" quotePrefix="1" applyNumberFormat="1" applyFont="1" applyBorder="1" applyAlignment="1">
      <alignment horizontal="center" vertical="center" shrinkToFit="1"/>
    </xf>
    <xf numFmtId="183" fontId="1" fillId="0" borderId="34" xfId="0" applyNumberFormat="1" applyFont="1" applyBorder="1" applyAlignment="1">
      <alignment horizontal="center" vertical="center" shrinkToFit="1"/>
    </xf>
    <xf numFmtId="183" fontId="1" fillId="0" borderId="0" xfId="0" quotePrefix="1" applyNumberFormat="1" applyFont="1" applyAlignment="1">
      <alignment horizontal="center" vertical="center" shrinkToFit="1"/>
    </xf>
    <xf numFmtId="185" fontId="1" fillId="0" borderId="36" xfId="0" applyNumberFormat="1" applyFont="1" applyBorder="1" applyAlignment="1">
      <alignment horizontal="center" vertical="center" shrinkToFit="1"/>
    </xf>
    <xf numFmtId="185" fontId="1" fillId="0" borderId="37" xfId="0" quotePrefix="1" applyNumberFormat="1" applyFont="1" applyBorder="1" applyAlignment="1">
      <alignment horizontal="center" vertical="center" shrinkToFit="1"/>
    </xf>
    <xf numFmtId="185" fontId="1" fillId="0" borderId="38" xfId="0" applyNumberFormat="1" applyFont="1" applyBorder="1" applyAlignment="1">
      <alignment horizontal="center" vertical="center" shrinkToFit="1"/>
    </xf>
    <xf numFmtId="185" fontId="1" fillId="0" borderId="39" xfId="0" quotePrefix="1" applyNumberFormat="1" applyFont="1" applyBorder="1" applyAlignment="1">
      <alignment horizontal="center" vertical="center" shrinkToFit="1"/>
    </xf>
    <xf numFmtId="0" fontId="1" fillId="0" borderId="39" xfId="0" quotePrefix="1" applyFont="1" applyBorder="1" applyAlignment="1">
      <alignment horizontal="center" vertical="center" shrinkToFit="1"/>
    </xf>
    <xf numFmtId="185" fontId="1" fillId="0" borderId="0" xfId="0" quotePrefix="1" applyNumberFormat="1" applyFont="1" applyAlignment="1">
      <alignment horizontal="center" vertical="center" shrinkToFit="1"/>
    </xf>
    <xf numFmtId="185" fontId="1" fillId="0" borderId="24" xfId="0" applyNumberFormat="1" applyFont="1" applyBorder="1" applyAlignment="1">
      <alignment horizontal="center" vertical="center" shrinkToFit="1"/>
    </xf>
    <xf numFmtId="191" fontId="1" fillId="0" borderId="25" xfId="0" quotePrefix="1" applyNumberFormat="1" applyFont="1" applyBorder="1" applyAlignment="1">
      <alignment horizontal="center" vertical="center" shrinkToFit="1"/>
    </xf>
    <xf numFmtId="183" fontId="1" fillId="0" borderId="1" xfId="0" quotePrefix="1" applyNumberFormat="1" applyFont="1" applyBorder="1" applyAlignment="1">
      <alignment horizontal="center" vertical="center" shrinkToFit="1"/>
    </xf>
    <xf numFmtId="191" fontId="1" fillId="0" borderId="0" xfId="0" quotePrefix="1" applyNumberFormat="1" applyFont="1" applyAlignment="1">
      <alignment horizontal="center" vertical="center" shrinkToFit="1"/>
    </xf>
    <xf numFmtId="183" fontId="1" fillId="0" borderId="20" xfId="0" quotePrefix="1" applyNumberFormat="1" applyFont="1" applyBorder="1" applyAlignment="1">
      <alignment horizontal="center" vertical="center" shrinkToFit="1"/>
    </xf>
    <xf numFmtId="184" fontId="1" fillId="0" borderId="3" xfId="0" applyNumberFormat="1" applyFont="1" applyBorder="1" applyAlignment="1">
      <alignment horizontal="center" vertical="center" shrinkToFit="1"/>
    </xf>
    <xf numFmtId="184" fontId="1" fillId="0" borderId="19" xfId="0" applyNumberFormat="1" applyFont="1" applyBorder="1" applyAlignment="1">
      <alignment horizontal="center" vertical="center" shrinkToFit="1"/>
    </xf>
    <xf numFmtId="185" fontId="1" fillId="0" borderId="33" xfId="0" applyNumberFormat="1" applyFont="1" applyBorder="1" applyAlignment="1">
      <alignment horizontal="center" vertical="center" shrinkToFit="1"/>
    </xf>
    <xf numFmtId="185" fontId="1" fillId="0" borderId="42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185" fontId="1" fillId="0" borderId="23" xfId="0" applyNumberFormat="1" applyFont="1" applyBorder="1" applyAlignment="1">
      <alignment horizontal="center" vertical="center" shrinkToFit="1"/>
    </xf>
    <xf numFmtId="185" fontId="1" fillId="0" borderId="8" xfId="0" applyNumberFormat="1" applyFont="1" applyBorder="1" applyAlignment="1">
      <alignment horizontal="center" vertical="center" shrinkToFit="1"/>
    </xf>
    <xf numFmtId="185" fontId="1" fillId="0" borderId="5" xfId="0" applyNumberFormat="1" applyFont="1" applyBorder="1" applyAlignment="1">
      <alignment horizontal="center" vertical="center" shrinkToFit="1"/>
    </xf>
    <xf numFmtId="185" fontId="1" fillId="0" borderId="27" xfId="0" applyNumberFormat="1" applyFont="1" applyBorder="1" applyAlignment="1">
      <alignment horizontal="center" vertical="center" shrinkToFit="1"/>
    </xf>
    <xf numFmtId="185" fontId="1" fillId="0" borderId="25" xfId="0" quotePrefix="1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185" fontId="1" fillId="0" borderId="2" xfId="0" applyNumberFormat="1" applyFont="1" applyBorder="1" applyAlignment="1">
      <alignment horizontal="center" vertical="center" shrinkToFit="1"/>
    </xf>
    <xf numFmtId="191" fontId="1" fillId="0" borderId="3" xfId="0" quotePrefix="1" applyNumberFormat="1" applyFont="1" applyBorder="1" applyAlignment="1">
      <alignment horizontal="center" vertical="center" shrinkToFit="1"/>
    </xf>
    <xf numFmtId="185" fontId="1" fillId="0" borderId="19" xfId="0" applyNumberFormat="1" applyFont="1" applyBorder="1" applyAlignment="1">
      <alignment horizontal="center" vertical="center" shrinkToFit="1"/>
    </xf>
    <xf numFmtId="191" fontId="1" fillId="0" borderId="20" xfId="0" quotePrefix="1" applyNumberFormat="1" applyFont="1" applyBorder="1" applyAlignment="1">
      <alignment horizontal="center" vertical="center" shrinkToFit="1"/>
    </xf>
    <xf numFmtId="185" fontId="1" fillId="0" borderId="3" xfId="0" applyNumberFormat="1" applyFont="1" applyBorder="1" applyAlignment="1">
      <alignment horizontal="center" vertical="center" shrinkToFit="1"/>
    </xf>
    <xf numFmtId="185" fontId="1" fillId="0" borderId="4" xfId="0" applyNumberFormat="1" applyFont="1" applyBorder="1" applyAlignment="1">
      <alignment horizontal="center" vertical="center" shrinkToFit="1"/>
    </xf>
    <xf numFmtId="185" fontId="1" fillId="0" borderId="21" xfId="0" applyNumberFormat="1" applyFont="1" applyBorder="1" applyAlignment="1">
      <alignment horizontal="center" vertical="center" shrinkToFit="1"/>
    </xf>
    <xf numFmtId="191" fontId="1" fillId="0" borderId="3" xfId="0" applyNumberFormat="1" applyFont="1" applyBorder="1" applyAlignment="1">
      <alignment horizontal="center" vertical="center" shrinkToFit="1"/>
    </xf>
    <xf numFmtId="191" fontId="1" fillId="0" borderId="2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195" fontId="1" fillId="0" borderId="1" xfId="0" quotePrefix="1" applyNumberFormat="1" applyFont="1" applyBorder="1" applyAlignment="1">
      <alignment horizontal="center" vertical="center" shrinkToFit="1"/>
    </xf>
    <xf numFmtId="185" fontId="1" fillId="0" borderId="26" xfId="0" applyNumberFormat="1" applyFont="1" applyBorder="1" applyAlignment="1">
      <alignment horizontal="center" vertical="center" shrinkToFit="1"/>
    </xf>
    <xf numFmtId="195" fontId="1" fillId="0" borderId="25" xfId="0" quotePrefix="1" applyNumberFormat="1" applyFont="1" applyBorder="1" applyAlignment="1">
      <alignment horizontal="center" vertical="center" shrinkToFit="1"/>
    </xf>
    <xf numFmtId="185" fontId="1" fillId="0" borderId="1" xfId="0" applyNumberFormat="1" applyFont="1" applyBorder="1" applyAlignment="1">
      <alignment horizontal="center" vertical="center" shrinkToFit="1"/>
    </xf>
    <xf numFmtId="185" fontId="1" fillId="0" borderId="6" xfId="0" applyNumberFormat="1" applyFont="1" applyBorder="1" applyAlignment="1">
      <alignment horizontal="center" vertical="center" shrinkToFit="1"/>
    </xf>
    <xf numFmtId="183" fontId="1" fillId="0" borderId="25" xfId="0" quotePrefix="1" applyNumberFormat="1" applyFont="1" applyBorder="1" applyAlignment="1">
      <alignment horizontal="center" vertical="center" shrinkToFit="1"/>
    </xf>
    <xf numFmtId="195" fontId="1" fillId="0" borderId="0" xfId="0" quotePrefix="1" applyNumberFormat="1" applyFont="1" applyAlignment="1">
      <alignment horizontal="center" vertical="center" shrinkToFit="1"/>
    </xf>
    <xf numFmtId="191" fontId="1" fillId="0" borderId="20" xfId="0" applyNumberFormat="1" applyFont="1" applyBorder="1" applyAlignment="1">
      <alignment horizontal="center" vertical="center" shrinkToFit="1"/>
    </xf>
    <xf numFmtId="49" fontId="1" fillId="0" borderId="20" xfId="0" quotePrefix="1" applyNumberFormat="1" applyFont="1" applyBorder="1" applyAlignment="1">
      <alignment horizontal="center" vertical="center" shrinkToFit="1"/>
    </xf>
    <xf numFmtId="49" fontId="1" fillId="0" borderId="22" xfId="0" quotePrefix="1" applyNumberFormat="1" applyFont="1" applyBorder="1" applyAlignment="1">
      <alignment horizontal="center" vertical="center" shrinkToFit="1"/>
    </xf>
    <xf numFmtId="49" fontId="1" fillId="0" borderId="41" xfId="0" quotePrefix="1" applyNumberFormat="1" applyFont="1" applyBorder="1" applyAlignment="1">
      <alignment horizontal="center" vertical="center" shrinkToFit="1"/>
    </xf>
    <xf numFmtId="194" fontId="1" fillId="0" borderId="22" xfId="0" applyNumberFormat="1" applyFont="1" applyBorder="1" applyAlignment="1">
      <alignment horizontal="center" vertical="center" shrinkToFit="1"/>
    </xf>
    <xf numFmtId="194" fontId="1" fillId="0" borderId="0" xfId="0" applyNumberFormat="1" applyFont="1" applyAlignment="1">
      <alignment horizontal="center" vertical="center" shrinkToFit="1"/>
    </xf>
    <xf numFmtId="192" fontId="1" fillId="0" borderId="0" xfId="0" applyNumberFormat="1" applyFont="1" applyAlignment="1">
      <alignment horizontal="center" vertical="center" shrinkToFit="1"/>
    </xf>
    <xf numFmtId="49" fontId="1" fillId="0" borderId="36" xfId="0" applyNumberFormat="1" applyFont="1" applyBorder="1" applyAlignment="1">
      <alignment horizontal="center" vertical="center" shrinkToFit="1"/>
    </xf>
    <xf numFmtId="192" fontId="1" fillId="0" borderId="39" xfId="0" applyNumberFormat="1" applyFont="1" applyBorder="1" applyAlignment="1">
      <alignment horizontal="center" vertical="center" shrinkToFit="1"/>
    </xf>
    <xf numFmtId="49" fontId="1" fillId="0" borderId="39" xfId="0" quotePrefix="1" applyNumberFormat="1" applyFont="1" applyBorder="1" applyAlignment="1">
      <alignment horizontal="center" vertical="center" shrinkToFit="1"/>
    </xf>
    <xf numFmtId="49" fontId="1" fillId="0" borderId="37" xfId="0" applyNumberFormat="1" applyFont="1" applyBorder="1" applyAlignment="1">
      <alignment horizontal="center" vertical="center" shrinkToFit="1"/>
    </xf>
    <xf numFmtId="194" fontId="1" fillId="0" borderId="41" xfId="0" applyNumberFormat="1" applyFont="1" applyBorder="1" applyAlignment="1">
      <alignment horizontal="center" vertical="center" shrinkToFit="1"/>
    </xf>
    <xf numFmtId="185" fontId="1" fillId="0" borderId="39" xfId="0" applyNumberFormat="1" applyFont="1" applyBorder="1" applyAlignment="1">
      <alignment horizontal="center" vertical="center" shrinkToFit="1"/>
    </xf>
    <xf numFmtId="187" fontId="1" fillId="0" borderId="41" xfId="0" quotePrefix="1" applyNumberFormat="1" applyFont="1" applyBorder="1" applyAlignment="1">
      <alignment horizontal="center" vertical="center" shrinkToFit="1"/>
    </xf>
    <xf numFmtId="187" fontId="1" fillId="0" borderId="22" xfId="0" quotePrefix="1" applyNumberFormat="1" applyFont="1" applyBorder="1" applyAlignment="1">
      <alignment horizontal="center" vertical="center" shrinkToFit="1"/>
    </xf>
    <xf numFmtId="195" fontId="1" fillId="0" borderId="22" xfId="0" quotePrefix="1" applyNumberFormat="1" applyFont="1" applyBorder="1" applyAlignment="1">
      <alignment horizontal="center" vertical="center" shrinkToFit="1"/>
    </xf>
    <xf numFmtId="196" fontId="1" fillId="0" borderId="41" xfId="0" quotePrefix="1" applyNumberFormat="1" applyFont="1" applyBorder="1" applyAlignment="1">
      <alignment horizontal="center" vertical="center" shrinkToFit="1"/>
    </xf>
    <xf numFmtId="183" fontId="1" fillId="0" borderId="34" xfId="0" quotePrefix="1" applyNumberFormat="1" applyFont="1" applyBorder="1" applyAlignment="1">
      <alignment horizontal="center" vertical="center" shrinkToFit="1"/>
    </xf>
    <xf numFmtId="196" fontId="1" fillId="0" borderId="0" xfId="0" quotePrefix="1" applyNumberFormat="1" applyFont="1" applyAlignment="1">
      <alignment horizontal="center" vertical="center" shrinkToFit="1"/>
    </xf>
    <xf numFmtId="195" fontId="1" fillId="0" borderId="33" xfId="0" applyNumberFormat="1" applyFont="1" applyBorder="1" applyAlignment="1">
      <alignment horizontal="center" vertical="center" shrinkToFit="1"/>
    </xf>
    <xf numFmtId="195" fontId="1" fillId="0" borderId="34" xfId="0" quotePrefix="1" applyNumberFormat="1" applyFont="1" applyBorder="1" applyAlignment="1">
      <alignment horizontal="center" vertical="center" shrinkToFit="1"/>
    </xf>
    <xf numFmtId="195" fontId="1" fillId="0" borderId="7" xfId="0" applyNumberFormat="1" applyFont="1" applyBorder="1" applyAlignment="1">
      <alignment horizontal="center" vertical="center" shrinkToFit="1"/>
    </xf>
    <xf numFmtId="195" fontId="1" fillId="0" borderId="39" xfId="0" quotePrefix="1" applyNumberFormat="1" applyFont="1" applyBorder="1" applyAlignment="1">
      <alignment horizontal="center" vertical="center" shrinkToFit="1"/>
    </xf>
    <xf numFmtId="0" fontId="1" fillId="0" borderId="1" xfId="0" quotePrefix="1" applyFont="1" applyBorder="1" applyAlignment="1">
      <alignment horizontal="center" vertical="center" shrinkToFit="1"/>
    </xf>
    <xf numFmtId="187" fontId="1" fillId="0" borderId="27" xfId="0" applyNumberFormat="1" applyFont="1" applyBorder="1" applyAlignment="1">
      <alignment horizontal="center" vertical="center" shrinkToFit="1"/>
    </xf>
    <xf numFmtId="195" fontId="1" fillId="0" borderId="5" xfId="0" applyNumberFormat="1" applyFont="1" applyBorder="1" applyAlignment="1">
      <alignment horizontal="center" vertical="center" shrinkToFit="1"/>
    </xf>
    <xf numFmtId="187" fontId="1" fillId="0" borderId="20" xfId="0" quotePrefix="1" applyNumberFormat="1" applyFont="1" applyBorder="1" applyAlignment="1">
      <alignment horizontal="center" vertical="center" shrinkToFit="1"/>
    </xf>
    <xf numFmtId="187" fontId="1" fillId="0" borderId="0" xfId="0" quotePrefix="1" applyNumberFormat="1" applyFont="1" applyAlignment="1">
      <alignment horizontal="center" vertical="center" shrinkToFit="1"/>
    </xf>
    <xf numFmtId="187" fontId="1" fillId="0" borderId="39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38" xfId="0" applyNumberFormat="1" applyFont="1" applyBorder="1" applyAlignment="1">
      <alignment horizontal="center" vertical="center" shrinkToFit="1"/>
    </xf>
    <xf numFmtId="187" fontId="1" fillId="0" borderId="5" xfId="0" applyNumberFormat="1" applyFont="1" applyBorder="1" applyAlignment="1">
      <alignment horizontal="center" vertical="center" shrinkToFit="1"/>
    </xf>
    <xf numFmtId="2" fontId="1" fillId="0" borderId="0" xfId="1" applyNumberFormat="1" applyFont="1" applyAlignment="1">
      <alignment horizontal="left" vertical="center"/>
    </xf>
    <xf numFmtId="2" fontId="14" fillId="0" borderId="0" xfId="1" applyNumberFormat="1" applyFont="1" applyAlignment="1">
      <alignment horizontal="left" vertical="center"/>
    </xf>
    <xf numFmtId="2" fontId="14" fillId="0" borderId="3" xfId="1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shrinkToFit="1"/>
    </xf>
    <xf numFmtId="20" fontId="1" fillId="0" borderId="7" xfId="0" applyNumberFormat="1" applyFont="1" applyBorder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2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178" fontId="1" fillId="0" borderId="0" xfId="0" applyNumberFormat="1" applyFont="1" applyBorder="1" applyAlignment="1">
      <alignment horizontal="center" vertical="center" shrinkToFit="1"/>
    </xf>
    <xf numFmtId="179" fontId="1" fillId="0" borderId="0" xfId="0" applyNumberFormat="1" applyFont="1" applyBorder="1" applyAlignment="1">
      <alignment horizontal="center" vertical="center" shrinkToFit="1"/>
    </xf>
    <xf numFmtId="193" fontId="1" fillId="0" borderId="0" xfId="0" quotePrefix="1" applyNumberFormat="1" applyFont="1" applyBorder="1" applyAlignment="1">
      <alignment horizontal="center" vertical="center" shrinkToFit="1"/>
    </xf>
    <xf numFmtId="0" fontId="1" fillId="0" borderId="0" xfId="0" quotePrefix="1" applyFont="1" applyBorder="1" applyAlignment="1">
      <alignment horizontal="center" vertical="center" shrinkToFit="1"/>
    </xf>
    <xf numFmtId="191" fontId="1" fillId="0" borderId="0" xfId="0" quotePrefix="1" applyNumberFormat="1" applyFont="1" applyBorder="1" applyAlignment="1">
      <alignment horizontal="center" vertical="center" shrinkToFit="1"/>
    </xf>
    <xf numFmtId="185" fontId="1" fillId="0" borderId="0" xfId="0" quotePrefix="1" applyNumberFormat="1" applyFont="1" applyBorder="1" applyAlignment="1">
      <alignment horizontal="center" vertical="center" shrinkToFit="1"/>
    </xf>
    <xf numFmtId="183" fontId="1" fillId="0" borderId="0" xfId="0" quotePrefix="1" applyNumberFormat="1" applyFont="1" applyBorder="1" applyAlignment="1">
      <alignment horizontal="center" vertical="center" shrinkToFit="1"/>
    </xf>
    <xf numFmtId="195" fontId="1" fillId="0" borderId="0" xfId="0" quotePrefix="1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/>
    </xf>
    <xf numFmtId="20" fontId="1" fillId="4" borderId="10" xfId="0" applyNumberFormat="1" applyFont="1" applyFill="1" applyBorder="1" applyAlignment="1">
      <alignment horizontal="center" vertical="center"/>
    </xf>
    <xf numFmtId="20" fontId="1" fillId="4" borderId="11" xfId="0" applyNumberFormat="1" applyFont="1" applyFill="1" applyBorder="1" applyAlignment="1">
      <alignment horizontal="center" vertical="center"/>
    </xf>
    <xf numFmtId="20" fontId="1" fillId="4" borderId="9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20" fontId="1" fillId="4" borderId="0" xfId="0" applyNumberFormat="1" applyFont="1" applyFill="1" applyAlignment="1">
      <alignment horizontal="center" vertical="center"/>
    </xf>
    <xf numFmtId="20" fontId="1" fillId="4" borderId="7" xfId="0" applyNumberFormat="1" applyFont="1" applyFill="1" applyBorder="1" applyAlignment="1">
      <alignment horizontal="center" vertical="center"/>
    </xf>
    <xf numFmtId="20" fontId="1" fillId="4" borderId="8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5" borderId="0" xfId="0" applyFont="1" applyFill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4" borderId="0" xfId="0" applyFont="1" applyFill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 shrinkToFit="1"/>
    </xf>
    <xf numFmtId="49" fontId="1" fillId="4" borderId="0" xfId="0" applyNumberFormat="1" applyFont="1" applyFill="1" applyAlignment="1">
      <alignment horizontal="center" vertical="center" shrinkToFit="1"/>
    </xf>
    <xf numFmtId="49" fontId="1" fillId="4" borderId="8" xfId="0" applyNumberFormat="1" applyFont="1" applyFill="1" applyBorder="1" applyAlignment="1">
      <alignment horizontal="center" vertical="center" shrinkToFit="1"/>
    </xf>
    <xf numFmtId="20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shrinkToFit="1"/>
    </xf>
    <xf numFmtId="20" fontId="1" fillId="4" borderId="6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49" fontId="1" fillId="4" borderId="6" xfId="0" applyNumberFormat="1" applyFont="1" applyFill="1" applyBorder="1" applyAlignment="1">
      <alignment horizontal="center" vertical="center" shrinkToFit="1"/>
    </xf>
    <xf numFmtId="189" fontId="1" fillId="0" borderId="20" xfId="0" applyNumberFormat="1" applyFont="1" applyBorder="1" applyAlignment="1">
      <alignment horizontal="center" vertical="center"/>
    </xf>
    <xf numFmtId="189" fontId="1" fillId="0" borderId="25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4" fontId="1" fillId="0" borderId="20" xfId="0" applyNumberFormat="1" applyFont="1" applyBorder="1" applyAlignment="1">
      <alignment horizontal="center" vertical="center" shrinkToFit="1"/>
    </xf>
    <xf numFmtId="184" fontId="10" fillId="0" borderId="19" xfId="0" applyNumberFormat="1" applyFont="1" applyBorder="1" applyAlignment="1">
      <alignment horizontal="center" vertical="center" shrinkToFit="1"/>
    </xf>
    <xf numFmtId="184" fontId="10" fillId="0" borderId="2" xfId="0" applyNumberFormat="1" applyFont="1" applyBorder="1" applyAlignment="1">
      <alignment horizontal="center" vertical="center" shrinkToFit="1"/>
    </xf>
    <xf numFmtId="185" fontId="10" fillId="0" borderId="3" xfId="0" applyNumberFormat="1" applyFont="1" applyBorder="1" applyAlignment="1">
      <alignment horizontal="center" vertical="center" shrinkToFit="1"/>
    </xf>
    <xf numFmtId="185" fontId="10" fillId="0" borderId="2" xfId="0" applyNumberFormat="1" applyFont="1" applyBorder="1" applyAlignment="1">
      <alignment horizontal="center" vertical="center" shrinkToFit="1"/>
    </xf>
    <xf numFmtId="185" fontId="10" fillId="0" borderId="19" xfId="0" applyNumberFormat="1" applyFont="1" applyBorder="1" applyAlignment="1">
      <alignment horizontal="center" vertical="center" shrinkToFit="1"/>
    </xf>
    <xf numFmtId="184" fontId="10" fillId="0" borderId="3" xfId="0" applyNumberFormat="1" applyFont="1" applyBorder="1" applyAlignment="1">
      <alignment horizontal="center" vertical="center" shrinkToFit="1"/>
    </xf>
    <xf numFmtId="184" fontId="10" fillId="0" borderId="4" xfId="0" applyNumberFormat="1" applyFont="1" applyBorder="1" applyAlignment="1">
      <alignment horizontal="center" vertical="center" shrinkToFit="1"/>
    </xf>
    <xf numFmtId="184" fontId="10" fillId="0" borderId="21" xfId="0" applyNumberFormat="1" applyFont="1" applyBorder="1" applyAlignment="1">
      <alignment horizontal="center" vertical="center" shrinkToFit="1"/>
    </xf>
    <xf numFmtId="185" fontId="10" fillId="0" borderId="21" xfId="0" applyNumberFormat="1" applyFont="1" applyBorder="1" applyAlignment="1">
      <alignment horizontal="center" vertical="center" shrinkToFit="1"/>
    </xf>
    <xf numFmtId="185" fontId="10" fillId="0" borderId="2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184" fontId="1" fillId="0" borderId="22" xfId="0" applyNumberFormat="1" applyFont="1" applyBorder="1" applyAlignment="1">
      <alignment horizontal="center" vertical="center" shrinkToFit="1"/>
    </xf>
    <xf numFmtId="184" fontId="10" fillId="0" borderId="23" xfId="0" applyNumberFormat="1" applyFont="1" applyBorder="1" applyAlignment="1">
      <alignment horizontal="center" vertical="center" shrinkToFit="1"/>
    </xf>
    <xf numFmtId="184" fontId="10" fillId="0" borderId="7" xfId="0" applyNumberFormat="1" applyFont="1" applyBorder="1" applyAlignment="1">
      <alignment horizontal="center" vertical="center" shrinkToFit="1"/>
    </xf>
    <xf numFmtId="185" fontId="10" fillId="0" borderId="0" xfId="0" applyNumberFormat="1" applyFont="1" applyAlignment="1">
      <alignment horizontal="center" vertical="center" shrinkToFit="1"/>
    </xf>
    <xf numFmtId="185" fontId="10" fillId="0" borderId="7" xfId="0" applyNumberFormat="1" applyFont="1" applyBorder="1" applyAlignment="1">
      <alignment horizontal="center" vertical="center" shrinkToFit="1"/>
    </xf>
    <xf numFmtId="185" fontId="10" fillId="0" borderId="23" xfId="0" applyNumberFormat="1" applyFont="1" applyBorder="1" applyAlignment="1">
      <alignment horizontal="center" vertical="center" shrinkToFit="1"/>
    </xf>
    <xf numFmtId="184" fontId="10" fillId="0" borderId="0" xfId="0" applyNumberFormat="1" applyFont="1" applyAlignment="1">
      <alignment horizontal="center" vertical="center" shrinkToFit="1"/>
    </xf>
    <xf numFmtId="184" fontId="10" fillId="0" borderId="8" xfId="0" applyNumberFormat="1" applyFont="1" applyBorder="1" applyAlignment="1">
      <alignment horizontal="center" vertical="center" shrinkToFit="1"/>
    </xf>
    <xf numFmtId="184" fontId="10" fillId="0" borderId="24" xfId="0" applyNumberFormat="1" applyFont="1" applyBorder="1" applyAlignment="1">
      <alignment horizontal="center" vertical="center" shrinkToFit="1"/>
    </xf>
    <xf numFmtId="185" fontId="10" fillId="0" borderId="24" xfId="0" applyNumberFormat="1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185" fontId="1" fillId="0" borderId="28" xfId="0" applyNumberFormat="1" applyFont="1" applyBorder="1" applyAlignment="1">
      <alignment horizontal="center" vertical="center" shrinkToFit="1"/>
    </xf>
    <xf numFmtId="184" fontId="1" fillId="0" borderId="31" xfId="0" applyNumberFormat="1" applyFont="1" applyBorder="1" applyAlignment="1">
      <alignment horizontal="center" vertical="center" shrinkToFit="1"/>
    </xf>
    <xf numFmtId="184" fontId="10" fillId="0" borderId="28" xfId="0" applyNumberFormat="1" applyFont="1" applyBorder="1" applyAlignment="1">
      <alignment horizontal="center" vertical="center" shrinkToFit="1"/>
    </xf>
    <xf numFmtId="184" fontId="10" fillId="0" borderId="44" xfId="0" applyNumberFormat="1" applyFont="1" applyBorder="1" applyAlignment="1">
      <alignment horizontal="center" vertical="center" shrinkToFit="1"/>
    </xf>
    <xf numFmtId="184" fontId="10" fillId="0" borderId="29" xfId="0" applyNumberFormat="1" applyFont="1" applyBorder="1" applyAlignment="1">
      <alignment horizontal="center" vertical="center" shrinkToFit="1"/>
    </xf>
    <xf numFmtId="184" fontId="10" fillId="0" borderId="32" xfId="0" applyNumberFormat="1" applyFont="1" applyBorder="1" applyAlignment="1">
      <alignment horizontal="center" vertical="center" shrinkToFit="1"/>
    </xf>
    <xf numFmtId="188" fontId="1" fillId="0" borderId="19" xfId="0" applyNumberFormat="1" applyFont="1" applyBorder="1" applyAlignment="1">
      <alignment horizontal="center" vertical="center" shrinkToFit="1"/>
    </xf>
    <xf numFmtId="189" fontId="1" fillId="0" borderId="41" xfId="0" applyNumberFormat="1" applyFont="1" applyBorder="1" applyAlignment="1">
      <alignment horizontal="center" vertical="center"/>
    </xf>
    <xf numFmtId="188" fontId="1" fillId="0" borderId="23" xfId="0" applyNumberFormat="1" applyFont="1" applyBorder="1" applyAlignment="1">
      <alignment horizontal="center" vertical="center" shrinkToFit="1"/>
    </xf>
    <xf numFmtId="188" fontId="1" fillId="0" borderId="8" xfId="0" applyNumberFormat="1" applyFont="1" applyBorder="1" applyAlignment="1">
      <alignment horizontal="center" vertical="center" shrinkToFit="1"/>
    </xf>
    <xf numFmtId="189" fontId="1" fillId="0" borderId="22" xfId="0" applyNumberFormat="1" applyFont="1" applyBorder="1" applyAlignment="1">
      <alignment horizontal="center" vertical="center"/>
    </xf>
    <xf numFmtId="183" fontId="1" fillId="0" borderId="45" xfId="0" applyNumberFormat="1" applyFont="1" applyBorder="1" applyAlignment="1">
      <alignment horizontal="center" vertical="center" shrinkToFit="1"/>
    </xf>
    <xf numFmtId="183" fontId="1" fillId="0" borderId="37" xfId="0" applyNumberFormat="1" applyFont="1" applyBorder="1" applyAlignment="1">
      <alignment horizontal="center" vertical="center" shrinkToFit="1"/>
    </xf>
    <xf numFmtId="183" fontId="1" fillId="0" borderId="40" xfId="0" applyNumberFormat="1" applyFont="1" applyBorder="1" applyAlignment="1">
      <alignment horizontal="center" vertical="center" shrinkToFit="1"/>
    </xf>
    <xf numFmtId="187" fontId="1" fillId="0" borderId="23" xfId="0" applyNumberFormat="1" applyFont="1" applyBorder="1" applyAlignment="1">
      <alignment horizontal="center" vertical="center" shrinkToFit="1"/>
    </xf>
    <xf numFmtId="187" fontId="1" fillId="0" borderId="8" xfId="0" applyNumberFormat="1" applyFont="1" applyBorder="1" applyAlignment="1">
      <alignment horizontal="center" vertical="center" shrinkToFit="1"/>
    </xf>
    <xf numFmtId="187" fontId="1" fillId="0" borderId="13" xfId="0" applyNumberFormat="1" applyFont="1" applyBorder="1" applyAlignment="1">
      <alignment horizontal="center" vertical="center" shrinkToFit="1"/>
    </xf>
    <xf numFmtId="193" fontId="1" fillId="0" borderId="8" xfId="0" applyNumberFormat="1" applyFont="1" applyBorder="1" applyAlignment="1">
      <alignment horizontal="center" vertical="center" shrinkToFit="1"/>
    </xf>
    <xf numFmtId="193" fontId="1" fillId="0" borderId="0" xfId="0" applyNumberFormat="1" applyFont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184" fontId="1" fillId="0" borderId="21" xfId="0" applyNumberFormat="1" applyFont="1" applyBorder="1" applyAlignment="1">
      <alignment horizontal="center" vertical="center" shrinkToFit="1"/>
    </xf>
    <xf numFmtId="49" fontId="1" fillId="0" borderId="40" xfId="0" applyNumberFormat="1" applyFont="1" applyBorder="1" applyAlignment="1">
      <alignment horizontal="center" vertical="center" shrinkToFit="1"/>
    </xf>
    <xf numFmtId="185" fontId="1" fillId="0" borderId="40" xfId="0" applyNumberFormat="1" applyFont="1" applyBorder="1" applyAlignment="1">
      <alignment horizontal="center" vertical="center" shrinkToFit="1"/>
    </xf>
    <xf numFmtId="185" fontId="1" fillId="0" borderId="34" xfId="0" applyNumberFormat="1" applyFont="1" applyBorder="1" applyAlignment="1">
      <alignment horizontal="center" vertical="center" shrinkToFit="1"/>
    </xf>
    <xf numFmtId="185" fontId="1" fillId="0" borderId="25" xfId="0" applyNumberFormat="1" applyFont="1" applyBorder="1" applyAlignment="1">
      <alignment horizontal="center" vertical="center"/>
    </xf>
    <xf numFmtId="191" fontId="1" fillId="0" borderId="4" xfId="0" applyNumberFormat="1" applyFont="1" applyBorder="1" applyAlignment="1">
      <alignment horizontal="center" vertical="center" shrinkToFit="1"/>
    </xf>
    <xf numFmtId="182" fontId="1" fillId="0" borderId="7" xfId="0" applyNumberFormat="1" applyFont="1" applyBorder="1" applyAlignment="1">
      <alignment horizontal="center" vertical="center" shrinkToFit="1"/>
    </xf>
    <xf numFmtId="20" fontId="1" fillId="0" borderId="7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center" vertical="center" shrinkToFit="1"/>
    </xf>
    <xf numFmtId="49" fontId="1" fillId="5" borderId="8" xfId="0" applyNumberFormat="1" applyFont="1" applyFill="1" applyBorder="1" applyAlignment="1">
      <alignment horizontal="center" vertical="center" shrinkToFit="1"/>
    </xf>
    <xf numFmtId="184" fontId="1" fillId="0" borderId="2" xfId="0" applyNumberFormat="1" applyFont="1" applyBorder="1" applyAlignment="1">
      <alignment horizontal="center" vertical="center" shrinkToFit="1"/>
    </xf>
    <xf numFmtId="185" fontId="1" fillId="0" borderId="2" xfId="0" applyNumberFormat="1" applyFont="1" applyBorder="1" applyAlignment="1">
      <alignment horizontal="center" vertical="center"/>
    </xf>
    <xf numFmtId="184" fontId="1" fillId="0" borderId="23" xfId="0" applyNumberFormat="1" applyFont="1" applyBorder="1" applyAlignment="1">
      <alignment horizontal="center" vertical="center" shrinkToFit="1"/>
    </xf>
    <xf numFmtId="184" fontId="1" fillId="0" borderId="7" xfId="0" applyNumberFormat="1" applyFont="1" applyBorder="1" applyAlignment="1">
      <alignment horizontal="center" vertical="center" shrinkToFit="1"/>
    </xf>
    <xf numFmtId="184" fontId="1" fillId="0" borderId="24" xfId="0" applyNumberFormat="1" applyFont="1" applyBorder="1" applyAlignment="1">
      <alignment horizontal="center" vertical="center" shrinkToFit="1"/>
    </xf>
    <xf numFmtId="1" fontId="1" fillId="0" borderId="20" xfId="0" applyNumberFormat="1" applyFont="1" applyBorder="1" applyAlignment="1">
      <alignment horizontal="center" vertical="center"/>
    </xf>
    <xf numFmtId="1" fontId="1" fillId="0" borderId="4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89" fontId="1" fillId="0" borderId="0" xfId="0" applyNumberFormat="1" applyFont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85" fontId="1" fillId="0" borderId="30" xfId="0" applyNumberFormat="1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191" fontId="1" fillId="0" borderId="25" xfId="0" applyNumberFormat="1" applyFont="1" applyBorder="1" applyAlignment="1">
      <alignment horizontal="center" vertical="center"/>
    </xf>
    <xf numFmtId="183" fontId="1" fillId="0" borderId="22" xfId="0" applyNumberFormat="1" applyFont="1" applyBorder="1" applyAlignment="1">
      <alignment horizontal="center" vertical="center"/>
    </xf>
    <xf numFmtId="191" fontId="1" fillId="0" borderId="22" xfId="0" applyNumberFormat="1" applyFont="1" applyBorder="1" applyAlignment="1">
      <alignment horizontal="center" vertical="center"/>
    </xf>
    <xf numFmtId="185" fontId="1" fillId="0" borderId="41" xfId="0" applyNumberFormat="1" applyFont="1" applyBorder="1" applyAlignment="1">
      <alignment horizontal="center" vertical="center"/>
    </xf>
    <xf numFmtId="185" fontId="1" fillId="0" borderId="22" xfId="0" applyNumberFormat="1" applyFont="1" applyBorder="1" applyAlignment="1">
      <alignment horizontal="center" vertical="center"/>
    </xf>
    <xf numFmtId="195" fontId="1" fillId="0" borderId="22" xfId="0" applyNumberFormat="1" applyFont="1" applyBorder="1" applyAlignment="1">
      <alignment horizontal="center" vertical="center"/>
    </xf>
    <xf numFmtId="195" fontId="1" fillId="0" borderId="25" xfId="0" applyNumberFormat="1" applyFont="1" applyBorder="1" applyAlignment="1">
      <alignment horizontal="center" vertical="center"/>
    </xf>
    <xf numFmtId="186" fontId="1" fillId="0" borderId="22" xfId="0" applyNumberFormat="1" applyFont="1" applyBorder="1" applyAlignment="1">
      <alignment horizontal="center" vertical="center"/>
    </xf>
    <xf numFmtId="187" fontId="1" fillId="0" borderId="22" xfId="0" applyNumberFormat="1" applyFont="1" applyBorder="1" applyAlignment="1">
      <alignment horizontal="center" vertical="center"/>
    </xf>
    <xf numFmtId="189" fontId="1" fillId="0" borderId="39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97" fontId="1" fillId="0" borderId="34" xfId="0" applyNumberFormat="1" applyFont="1" applyBorder="1" applyAlignment="1">
      <alignment horizontal="center" vertical="center" shrinkToFit="1"/>
    </xf>
    <xf numFmtId="197" fontId="1" fillId="0" borderId="33" xfId="0" applyNumberFormat="1" applyFont="1" applyBorder="1" applyAlignment="1">
      <alignment horizontal="center" vertical="center" shrinkToFit="1"/>
    </xf>
    <xf numFmtId="49" fontId="1" fillId="3" borderId="7" xfId="0" applyNumberFormat="1" applyFont="1" applyFill="1" applyBorder="1" applyAlignment="1">
      <alignment horizontal="center" vertical="center" shrinkToFit="1"/>
    </xf>
    <xf numFmtId="49" fontId="1" fillId="3" borderId="8" xfId="0" applyNumberFormat="1" applyFont="1" applyFill="1" applyBorder="1" applyAlignment="1">
      <alignment horizontal="center" vertical="center" shrinkToFit="1"/>
    </xf>
    <xf numFmtId="183" fontId="1" fillId="0" borderId="27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84" fontId="17" fillId="0" borderId="19" xfId="0" applyNumberFormat="1" applyFont="1" applyBorder="1" applyAlignment="1">
      <alignment horizontal="center" vertical="center" shrinkToFit="1"/>
    </xf>
    <xf numFmtId="184" fontId="17" fillId="0" borderId="2" xfId="0" applyNumberFormat="1" applyFont="1" applyBorder="1" applyAlignment="1">
      <alignment horizontal="center" vertical="center" shrinkToFit="1"/>
    </xf>
    <xf numFmtId="185" fontId="17" fillId="0" borderId="3" xfId="0" applyNumberFormat="1" applyFont="1" applyBorder="1" applyAlignment="1">
      <alignment horizontal="center" vertical="center" shrinkToFit="1"/>
    </xf>
    <xf numFmtId="185" fontId="17" fillId="0" borderId="2" xfId="0" applyNumberFormat="1" applyFont="1" applyBorder="1" applyAlignment="1">
      <alignment horizontal="center" vertical="center" shrinkToFit="1"/>
    </xf>
    <xf numFmtId="185" fontId="17" fillId="0" borderId="19" xfId="0" applyNumberFormat="1" applyFont="1" applyBorder="1" applyAlignment="1">
      <alignment horizontal="center" vertical="center" shrinkToFit="1"/>
    </xf>
    <xf numFmtId="184" fontId="17" fillId="0" borderId="3" xfId="0" applyNumberFormat="1" applyFont="1" applyBorder="1" applyAlignment="1">
      <alignment horizontal="center" vertical="center" shrinkToFit="1"/>
    </xf>
    <xf numFmtId="184" fontId="17" fillId="0" borderId="4" xfId="0" applyNumberFormat="1" applyFont="1" applyBorder="1" applyAlignment="1">
      <alignment horizontal="center" vertical="center" shrinkToFit="1"/>
    </xf>
    <xf numFmtId="184" fontId="17" fillId="0" borderId="21" xfId="0" applyNumberFormat="1" applyFont="1" applyBorder="1" applyAlignment="1">
      <alignment horizontal="center" vertical="center" shrinkToFit="1"/>
    </xf>
    <xf numFmtId="185" fontId="17" fillId="0" borderId="2" xfId="0" applyNumberFormat="1" applyFont="1" applyBorder="1" applyAlignment="1">
      <alignment horizontal="center" vertical="center"/>
    </xf>
    <xf numFmtId="184" fontId="17" fillId="0" borderId="7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184" fontId="17" fillId="0" borderId="0" xfId="0" applyNumberFormat="1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184" fontId="17" fillId="0" borderId="23" xfId="0" applyNumberFormat="1" applyFont="1" applyBorder="1" applyAlignment="1">
      <alignment horizontal="center" vertical="center" shrinkToFit="1"/>
    </xf>
    <xf numFmtId="185" fontId="17" fillId="0" borderId="0" xfId="0" applyNumberFormat="1" applyFont="1" applyAlignment="1">
      <alignment horizontal="center" vertical="center" shrinkToFit="1"/>
    </xf>
    <xf numFmtId="185" fontId="17" fillId="0" borderId="7" xfId="0" applyNumberFormat="1" applyFont="1" applyBorder="1" applyAlignment="1">
      <alignment horizontal="center" vertical="center" shrinkToFit="1"/>
    </xf>
    <xf numFmtId="185" fontId="17" fillId="0" borderId="23" xfId="0" applyNumberFormat="1" applyFont="1" applyBorder="1" applyAlignment="1">
      <alignment horizontal="center" vertical="center" shrinkToFit="1"/>
    </xf>
    <xf numFmtId="184" fontId="17" fillId="0" borderId="8" xfId="0" applyNumberFormat="1" applyFont="1" applyBorder="1" applyAlignment="1">
      <alignment horizontal="center" vertical="center" shrinkToFit="1"/>
    </xf>
    <xf numFmtId="184" fontId="17" fillId="0" borderId="24" xfId="0" applyNumberFormat="1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184" fontId="17" fillId="0" borderId="28" xfId="0" applyNumberFormat="1" applyFont="1" applyBorder="1" applyAlignment="1">
      <alignment horizontal="center" vertical="center" shrinkToFit="1"/>
    </xf>
    <xf numFmtId="184" fontId="17" fillId="0" borderId="44" xfId="0" applyNumberFormat="1" applyFont="1" applyBorder="1" applyAlignment="1">
      <alignment horizontal="center" vertical="center" shrinkToFit="1"/>
    </xf>
    <xf numFmtId="184" fontId="17" fillId="0" borderId="29" xfId="0" applyNumberFormat="1" applyFont="1" applyBorder="1" applyAlignment="1">
      <alignment horizontal="center" vertical="center" shrinkToFit="1"/>
    </xf>
    <xf numFmtId="184" fontId="17" fillId="0" borderId="32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textRotation="255" shrinkToFit="1"/>
    </xf>
    <xf numFmtId="0" fontId="1" fillId="0" borderId="14" xfId="0" applyFont="1" applyBorder="1" applyAlignment="1">
      <alignment horizontal="center" vertical="center" textRotation="255" shrinkToFit="1"/>
    </xf>
    <xf numFmtId="0" fontId="1" fillId="0" borderId="15" xfId="0" applyFont="1" applyBorder="1" applyAlignment="1">
      <alignment horizontal="center" vertical="center" textRotation="255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textRotation="255" shrinkToFit="1"/>
    </xf>
    <xf numFmtId="0" fontId="11" fillId="0" borderId="15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8" xfId="0" applyFont="1" applyBorder="1" applyAlignment="1">
      <alignment horizontal="right" vertical="center" shrinkToFit="1"/>
    </xf>
    <xf numFmtId="20" fontId="1" fillId="0" borderId="9" xfId="0" applyNumberFormat="1" applyFont="1" applyBorder="1" applyAlignment="1">
      <alignment horizontal="center" vertical="center"/>
    </xf>
    <xf numFmtId="20" fontId="1" fillId="0" borderId="10" xfId="0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 wrapText="1"/>
    </xf>
    <xf numFmtId="57" fontId="1" fillId="0" borderId="1" xfId="0" applyNumberFormat="1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</cellXfs>
  <cellStyles count="2">
    <cellStyle name="標準" xfId="0" builtinId="0"/>
    <cellStyle name="標準_ヨ－１" xfId="1" xr:uid="{828F28C0-8164-4058-88DA-7BB8A73308DE}"/>
  </cellStyles>
  <dxfs count="11952"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198" formatCode="0.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198" formatCode="0.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198" formatCode="0.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198" formatCode="0.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198" formatCode="0.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198" formatCode="0.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numFmt numFmtId="2" formatCode="0.00"/>
    </dxf>
    <dxf>
      <numFmt numFmtId="2" formatCode="0.00"/>
    </dxf>
    <dxf>
      <numFmt numFmtId="189" formatCode="0.0"/>
    </dxf>
    <dxf>
      <numFmt numFmtId="189" formatCode="0.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8" formatCode="0.0000"/>
    </dxf>
    <dxf>
      <numFmt numFmtId="200" formatCode="0.00000"/>
    </dxf>
    <dxf>
      <numFmt numFmtId="201" formatCode="0.0000000"/>
    </dxf>
    <dxf>
      <numFmt numFmtId="201" formatCode="0.0000000"/>
    </dxf>
    <dxf>
      <numFmt numFmtId="201" formatCode="0.0000000"/>
    </dxf>
    <dxf>
      <numFmt numFmtId="202" formatCode="0.000000"/>
    </dxf>
    <dxf>
      <numFmt numFmtId="200" formatCode="0.00000"/>
    </dxf>
    <dxf>
      <numFmt numFmtId="202" formatCode="0.000000"/>
    </dxf>
    <dxf>
      <numFmt numFmtId="202" formatCode="0.000000"/>
    </dxf>
    <dxf>
      <numFmt numFmtId="202" formatCode="0.000000"/>
    </dxf>
    <dxf>
      <numFmt numFmtId="199" formatCode="0.000"/>
    </dxf>
    <dxf>
      <numFmt numFmtId="198" formatCode="0.0000"/>
    </dxf>
    <dxf>
      <numFmt numFmtId="2" formatCode="0.00"/>
    </dxf>
    <dxf>
      <numFmt numFmtId="199" formatCode="0.000"/>
    </dxf>
    <dxf>
      <numFmt numFmtId="199" formatCode="0.000"/>
    </dxf>
    <dxf>
      <numFmt numFmtId="2" formatCode="0.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198" formatCode="0.0000"/>
    </dxf>
    <dxf>
      <numFmt numFmtId="200" formatCode="0.00000"/>
    </dxf>
    <dxf>
      <numFmt numFmtId="200" formatCode="0.00000"/>
    </dxf>
    <dxf>
      <numFmt numFmtId="200" formatCode="0.00000"/>
    </dxf>
    <dxf>
      <numFmt numFmtId="200" formatCode="0.00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99" formatCode="0.000"/>
    </dxf>
    <dxf>
      <numFmt numFmtId="189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89" formatCode="0.0"/>
    </dxf>
    <dxf>
      <numFmt numFmtId="1" formatCode="0"/>
    </dxf>
    <dxf>
      <numFmt numFmtId="2" formatCode="0.00"/>
    </dxf>
    <dxf>
      <numFmt numFmtId="189" formatCode="0.0"/>
    </dxf>
    <dxf>
      <fill>
        <patternFill patternType="solid"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fgColor rgb="FF000000"/>
          <bgColor rgb="FFFFCCCC"/>
        </patternFill>
      </fill>
    </dxf>
    <dxf>
      <fill>
        <patternFill>
          <fgColor rgb="FFFFCCCC"/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4FF3-7F68-4799-8E59-0530EF3768B9}">
  <dimension ref="A1:BS136"/>
  <sheetViews>
    <sheetView view="pageBreakPreview" zoomScale="80" zoomScaleNormal="55" zoomScaleSheetLayoutView="80" workbookViewId="0"/>
  </sheetViews>
  <sheetFormatPr defaultColWidth="9" defaultRowHeight="12" x14ac:dyDescent="0.2"/>
  <cols>
    <col min="1" max="1" width="5.26953125" style="1" customWidth="1"/>
    <col min="2" max="2" width="3" style="1" customWidth="1"/>
    <col min="3" max="3" width="3.26953125" style="1" customWidth="1"/>
    <col min="4" max="4" width="9.26953125" style="1" customWidth="1"/>
    <col min="5" max="5" width="8.6328125" style="1" customWidth="1"/>
    <col min="6" max="6" width="4.26953125" style="1" customWidth="1"/>
    <col min="7" max="7" width="5.90625" style="1" customWidth="1"/>
    <col min="8" max="8" width="8.6328125" style="1" customWidth="1"/>
    <col min="9" max="9" width="4.6328125" style="1" customWidth="1"/>
    <col min="10" max="10" width="2.08984375" style="1" customWidth="1"/>
    <col min="11" max="11" width="10" style="1" customWidth="1"/>
    <col min="12" max="12" width="4.6328125" style="1" customWidth="1"/>
    <col min="13" max="13" width="2.08984375" style="1" customWidth="1"/>
    <col min="14" max="14" width="10" style="1" customWidth="1"/>
    <col min="15" max="15" width="4.7265625" style="1" customWidth="1"/>
    <col min="16" max="16" width="2.08984375" style="1" customWidth="1"/>
    <col min="17" max="17" width="10" style="1" customWidth="1"/>
    <col min="18" max="18" width="4.6328125" style="1" customWidth="1"/>
    <col min="19" max="19" width="2.08984375" style="1" customWidth="1"/>
    <col min="20" max="20" width="10" style="1" customWidth="1"/>
    <col min="21" max="21" width="4.6328125" style="1" customWidth="1"/>
    <col min="22" max="22" width="2.08984375" style="1" customWidth="1"/>
    <col min="23" max="23" width="10" style="1" customWidth="1"/>
    <col min="24" max="24" width="4.6328125" style="1" customWidth="1"/>
    <col min="25" max="25" width="2.08984375" style="1" customWidth="1"/>
    <col min="26" max="26" width="10" style="1" customWidth="1"/>
    <col min="27" max="27" width="4.7265625" style="1" customWidth="1"/>
    <col min="28" max="28" width="2.08984375" style="1" customWidth="1"/>
    <col min="29" max="29" width="10" style="1" customWidth="1"/>
    <col min="30" max="30" width="4.6328125" style="1" customWidth="1"/>
    <col min="31" max="31" width="2.08984375" style="1" customWidth="1"/>
    <col min="32" max="32" width="10" style="1" customWidth="1"/>
    <col min="33" max="33" width="4.6328125" style="1" customWidth="1"/>
    <col min="34" max="34" width="2.08984375" style="1" customWidth="1"/>
    <col min="35" max="35" width="10" style="1" customWidth="1"/>
    <col min="36" max="36" width="4.6328125" style="1" customWidth="1"/>
    <col min="37" max="37" width="2.08984375" style="1" customWidth="1"/>
    <col min="38" max="38" width="10" style="1" customWidth="1"/>
    <col min="39" max="39" width="4.6328125" style="1" customWidth="1"/>
    <col min="40" max="40" width="2.08984375" style="1" customWidth="1"/>
    <col min="41" max="41" width="10" style="1" customWidth="1"/>
    <col min="42" max="42" width="4.6328125" style="1" customWidth="1"/>
    <col min="43" max="43" width="2.08984375" style="1" customWidth="1"/>
    <col min="44" max="44" width="10" style="1" customWidth="1"/>
    <col min="45" max="45" width="4.6328125" style="1" customWidth="1"/>
    <col min="46" max="46" width="2.08984375" style="1" customWidth="1"/>
    <col min="47" max="47" width="10" style="1" customWidth="1"/>
    <col min="48" max="48" width="4.7265625" style="1" customWidth="1"/>
    <col min="49" max="49" width="2.08984375" style="1" customWidth="1"/>
    <col min="50" max="50" width="10" style="1" customWidth="1"/>
    <col min="51" max="51" width="4.6328125" style="1" customWidth="1"/>
    <col min="52" max="52" width="2.08984375" style="1" customWidth="1"/>
    <col min="53" max="53" width="10" style="1" customWidth="1"/>
    <col min="54" max="54" width="4.6328125" style="1" customWidth="1"/>
    <col min="55" max="55" width="2.08984375" style="1" customWidth="1"/>
    <col min="56" max="56" width="10" style="1" customWidth="1"/>
    <col min="57" max="57" width="4.6328125" style="1" customWidth="1"/>
    <col min="58" max="58" width="2.08984375" style="1" customWidth="1"/>
    <col min="59" max="59" width="10" style="1" customWidth="1"/>
    <col min="60" max="60" width="4.6328125" style="1" customWidth="1"/>
    <col min="61" max="61" width="2.08984375" style="1" customWidth="1"/>
    <col min="62" max="62" width="10" style="1" customWidth="1"/>
    <col min="63" max="63" width="4.6328125" style="1" customWidth="1"/>
    <col min="64" max="64" width="2.08984375" style="1" customWidth="1"/>
    <col min="65" max="65" width="10" style="1" customWidth="1"/>
    <col min="66" max="66" width="4.6328125" style="1" customWidth="1"/>
    <col min="67" max="67" width="2.08984375" style="1" customWidth="1"/>
    <col min="68" max="68" width="10" style="1" customWidth="1"/>
    <col min="69" max="69" width="4.6328125" style="1" customWidth="1"/>
    <col min="70" max="70" width="2.08984375" style="1" customWidth="1"/>
    <col min="71" max="71" width="10" style="1" customWidth="1"/>
    <col min="72" max="72" width="4.6328125" style="1" customWidth="1"/>
    <col min="73" max="73" width="2.08984375" style="1" customWidth="1"/>
    <col min="74" max="74" width="10" style="1" customWidth="1"/>
    <col min="75" max="75" width="4.6328125" style="1" customWidth="1"/>
    <col min="76" max="76" width="2.08984375" style="1" customWidth="1"/>
    <col min="77" max="77" width="10" style="1" customWidth="1"/>
    <col min="78" max="78" width="4.6328125" style="1" customWidth="1"/>
    <col min="79" max="79" width="2.08984375" style="1" customWidth="1"/>
    <col min="80" max="80" width="10" style="1" customWidth="1"/>
    <col min="81" max="81" width="4.6328125" style="1" customWidth="1"/>
    <col min="82" max="82" width="2.08984375" style="1" customWidth="1"/>
    <col min="83" max="83" width="10" style="1" customWidth="1"/>
    <col min="84" max="84" width="4.6328125" style="1" customWidth="1"/>
    <col min="85" max="85" width="2.08984375" style="1" customWidth="1"/>
    <col min="86" max="86" width="10" style="1" customWidth="1"/>
    <col min="87" max="87" width="4.6328125" style="1" customWidth="1"/>
    <col min="88" max="88" width="2.08984375" style="1" customWidth="1"/>
    <col min="89" max="89" width="10" style="1" customWidth="1"/>
    <col min="90" max="90" width="4.6328125" style="1" customWidth="1"/>
    <col min="91" max="91" width="2.08984375" style="1" customWidth="1"/>
    <col min="92" max="92" width="10" style="1" customWidth="1"/>
    <col min="93" max="93" width="4.6328125" style="1" customWidth="1"/>
    <col min="94" max="94" width="2.08984375" style="1" customWidth="1"/>
    <col min="95" max="95" width="10" style="1" customWidth="1"/>
    <col min="96" max="96" width="4.6328125" style="1" customWidth="1"/>
    <col min="97" max="97" width="2.08984375" style="1" customWidth="1"/>
    <col min="98" max="98" width="10" style="1" customWidth="1"/>
    <col min="99" max="99" width="4.6328125" style="1" customWidth="1"/>
    <col min="100" max="16384" width="9" style="1"/>
  </cols>
  <sheetData>
    <row r="1" spans="3:63" ht="18" customHeight="1" x14ac:dyDescent="0.2"/>
    <row r="2" spans="3:63" ht="20.25" customHeight="1" x14ac:dyDescent="0.2">
      <c r="C2" s="2" t="s">
        <v>0</v>
      </c>
      <c r="D2" s="2"/>
      <c r="E2" s="3"/>
      <c r="F2" s="3"/>
      <c r="G2" s="3"/>
      <c r="H2" s="3"/>
      <c r="I2" s="3"/>
      <c r="J2" s="600" t="s">
        <v>231</v>
      </c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 t="s">
        <v>1</v>
      </c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 t="s">
        <v>1</v>
      </c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</row>
    <row r="3" spans="3:63" ht="20.25" customHeight="1" x14ac:dyDescent="0.2">
      <c r="C3" s="601">
        <f>K19</f>
        <v>45764</v>
      </c>
      <c r="D3" s="601"/>
      <c r="E3" s="601"/>
      <c r="F3" s="601"/>
      <c r="G3" s="601"/>
      <c r="H3" s="4"/>
      <c r="I3" s="4"/>
      <c r="Y3" s="602">
        <f>$K$19</f>
        <v>45764</v>
      </c>
      <c r="Z3" s="602"/>
      <c r="AA3" s="602"/>
      <c r="AJ3" s="5"/>
      <c r="AQ3" s="602">
        <f>$K$19</f>
        <v>45764</v>
      </c>
      <c r="AR3" s="602"/>
      <c r="AS3" s="602"/>
      <c r="BH3" s="6"/>
      <c r="BI3" s="602">
        <f>$K$19</f>
        <v>45764</v>
      </c>
      <c r="BJ3" s="602"/>
      <c r="BK3" s="602"/>
    </row>
    <row r="4" spans="3:63" ht="11.9" customHeight="1" x14ac:dyDescent="0.2">
      <c r="C4" s="551" t="s">
        <v>2</v>
      </c>
      <c r="D4" s="552"/>
      <c r="E4" s="552"/>
      <c r="F4" s="552"/>
      <c r="G4" s="572"/>
      <c r="H4" s="7"/>
      <c r="I4" s="8"/>
      <c r="J4" s="594" t="s">
        <v>3</v>
      </c>
      <c r="K4" s="595"/>
      <c r="L4" s="596"/>
      <c r="M4" s="594" t="s">
        <v>3</v>
      </c>
      <c r="N4" s="595"/>
      <c r="O4" s="596"/>
      <c r="P4" s="594" t="s">
        <v>4</v>
      </c>
      <c r="Q4" s="595"/>
      <c r="R4" s="596"/>
      <c r="S4" s="594" t="s">
        <v>5</v>
      </c>
      <c r="T4" s="595"/>
      <c r="U4" s="596"/>
      <c r="V4" s="594" t="s">
        <v>6</v>
      </c>
      <c r="W4" s="595"/>
      <c r="X4" s="596"/>
      <c r="Y4" s="594" t="s">
        <v>7</v>
      </c>
      <c r="Z4" s="595"/>
      <c r="AA4" s="596"/>
      <c r="AB4" s="594" t="s">
        <v>8</v>
      </c>
      <c r="AC4" s="595"/>
      <c r="AD4" s="596"/>
      <c r="AE4" s="594" t="s">
        <v>8</v>
      </c>
      <c r="AF4" s="595"/>
      <c r="AG4" s="596"/>
      <c r="AH4" s="594" t="s">
        <v>9</v>
      </c>
      <c r="AI4" s="595"/>
      <c r="AJ4" s="596"/>
      <c r="AK4" s="594" t="s">
        <v>10</v>
      </c>
      <c r="AL4" s="595"/>
      <c r="AM4" s="596"/>
      <c r="AN4" s="594" t="s">
        <v>11</v>
      </c>
      <c r="AO4" s="595"/>
      <c r="AP4" s="596"/>
      <c r="AQ4" s="594" t="s">
        <v>11</v>
      </c>
      <c r="AR4" s="595"/>
      <c r="AS4" s="596"/>
      <c r="AT4" s="594" t="s">
        <v>12</v>
      </c>
      <c r="AU4" s="595"/>
      <c r="AV4" s="596"/>
      <c r="AW4" s="594" t="s">
        <v>13</v>
      </c>
      <c r="AX4" s="595"/>
      <c r="AY4" s="596"/>
      <c r="AZ4" s="594" t="s">
        <v>14</v>
      </c>
      <c r="BA4" s="595"/>
      <c r="BB4" s="596"/>
      <c r="BC4" s="594" t="s">
        <v>15</v>
      </c>
      <c r="BD4" s="595"/>
      <c r="BE4" s="596"/>
      <c r="BF4" s="594" t="s">
        <v>16</v>
      </c>
      <c r="BG4" s="595"/>
      <c r="BH4" s="596"/>
      <c r="BI4" s="594" t="s">
        <v>17</v>
      </c>
      <c r="BJ4" s="595"/>
      <c r="BK4" s="596"/>
    </row>
    <row r="5" spans="3:63" ht="11.9" customHeight="1" x14ac:dyDescent="0.2">
      <c r="C5" s="597" t="s">
        <v>18</v>
      </c>
      <c r="D5" s="598"/>
      <c r="E5" s="598"/>
      <c r="F5" s="598"/>
      <c r="G5" s="599"/>
      <c r="H5" s="9"/>
      <c r="I5" s="10"/>
      <c r="J5" s="597" t="s">
        <v>19</v>
      </c>
      <c r="K5" s="598"/>
      <c r="L5" s="599"/>
      <c r="M5" s="597" t="s">
        <v>20</v>
      </c>
      <c r="N5" s="598"/>
      <c r="O5" s="599"/>
      <c r="P5" s="597" t="s">
        <v>21</v>
      </c>
      <c r="Q5" s="598"/>
      <c r="R5" s="599"/>
      <c r="S5" s="597" t="s">
        <v>22</v>
      </c>
      <c r="T5" s="598"/>
      <c r="U5" s="599"/>
      <c r="V5" s="597" t="s">
        <v>23</v>
      </c>
      <c r="W5" s="598"/>
      <c r="X5" s="599"/>
      <c r="Y5" s="597" t="s">
        <v>24</v>
      </c>
      <c r="Z5" s="598"/>
      <c r="AA5" s="599"/>
      <c r="AB5" s="597" t="s">
        <v>25</v>
      </c>
      <c r="AC5" s="598"/>
      <c r="AD5" s="599"/>
      <c r="AE5" s="597" t="s">
        <v>26</v>
      </c>
      <c r="AF5" s="598"/>
      <c r="AG5" s="599"/>
      <c r="AH5" s="597" t="s">
        <v>27</v>
      </c>
      <c r="AI5" s="598"/>
      <c r="AJ5" s="599"/>
      <c r="AK5" s="597" t="s">
        <v>28</v>
      </c>
      <c r="AL5" s="598"/>
      <c r="AM5" s="599"/>
      <c r="AN5" s="597" t="s">
        <v>29</v>
      </c>
      <c r="AO5" s="598"/>
      <c r="AP5" s="599"/>
      <c r="AQ5" s="597" t="s">
        <v>30</v>
      </c>
      <c r="AR5" s="598"/>
      <c r="AS5" s="599"/>
      <c r="AT5" s="597" t="s">
        <v>31</v>
      </c>
      <c r="AU5" s="598"/>
      <c r="AV5" s="599"/>
      <c r="AW5" s="597" t="s">
        <v>32</v>
      </c>
      <c r="AX5" s="598"/>
      <c r="AY5" s="599"/>
      <c r="AZ5" s="597" t="s">
        <v>33</v>
      </c>
      <c r="BA5" s="598"/>
      <c r="BB5" s="599"/>
      <c r="BC5" s="598" t="s">
        <v>34</v>
      </c>
      <c r="BD5" s="598"/>
      <c r="BE5" s="599"/>
      <c r="BF5" s="597" t="s">
        <v>35</v>
      </c>
      <c r="BG5" s="598"/>
      <c r="BH5" s="599"/>
      <c r="BI5" s="597" t="s">
        <v>36</v>
      </c>
      <c r="BJ5" s="598"/>
      <c r="BK5" s="599"/>
    </row>
    <row r="6" spans="3:63" ht="11.9" customHeight="1" x14ac:dyDescent="0.2">
      <c r="C6" s="594" t="s">
        <v>37</v>
      </c>
      <c r="D6" s="595"/>
      <c r="E6" s="595"/>
      <c r="F6" s="595"/>
      <c r="G6" s="596"/>
      <c r="H6" s="11"/>
      <c r="I6" s="12"/>
      <c r="J6" s="594">
        <v>3</v>
      </c>
      <c r="K6" s="595"/>
      <c r="L6" s="596"/>
      <c r="M6" s="594">
        <v>4</v>
      </c>
      <c r="N6" s="595"/>
      <c r="O6" s="596"/>
      <c r="P6" s="594">
        <v>5</v>
      </c>
      <c r="Q6" s="595"/>
      <c r="R6" s="596"/>
      <c r="S6" s="594">
        <v>6</v>
      </c>
      <c r="T6" s="595"/>
      <c r="U6" s="596"/>
      <c r="V6" s="594">
        <v>7</v>
      </c>
      <c r="W6" s="595"/>
      <c r="X6" s="596"/>
      <c r="Y6" s="594">
        <v>9</v>
      </c>
      <c r="Z6" s="595"/>
      <c r="AA6" s="596"/>
      <c r="AB6" s="594">
        <v>10</v>
      </c>
      <c r="AC6" s="595"/>
      <c r="AD6" s="596"/>
      <c r="AE6" s="594">
        <v>11</v>
      </c>
      <c r="AF6" s="595"/>
      <c r="AG6" s="596"/>
      <c r="AH6" s="594">
        <v>13</v>
      </c>
      <c r="AI6" s="595"/>
      <c r="AJ6" s="596"/>
      <c r="AK6" s="594">
        <v>14</v>
      </c>
      <c r="AL6" s="595"/>
      <c r="AM6" s="596"/>
      <c r="AN6" s="594">
        <v>18</v>
      </c>
      <c r="AO6" s="595"/>
      <c r="AP6" s="596"/>
      <c r="AQ6" s="594">
        <v>19</v>
      </c>
      <c r="AR6" s="595"/>
      <c r="AS6" s="596"/>
      <c r="AT6" s="594">
        <v>22</v>
      </c>
      <c r="AU6" s="595"/>
      <c r="AV6" s="596"/>
      <c r="AW6" s="594">
        <v>23</v>
      </c>
      <c r="AX6" s="595"/>
      <c r="AY6" s="596"/>
      <c r="AZ6" s="594">
        <v>24</v>
      </c>
      <c r="BA6" s="595"/>
      <c r="BB6" s="596"/>
      <c r="BC6" s="595">
        <v>25</v>
      </c>
      <c r="BD6" s="595"/>
      <c r="BE6" s="596"/>
      <c r="BF6" s="594">
        <v>27</v>
      </c>
      <c r="BG6" s="595"/>
      <c r="BH6" s="596"/>
      <c r="BI6" s="594">
        <v>28</v>
      </c>
      <c r="BJ6" s="595"/>
      <c r="BK6" s="596"/>
    </row>
    <row r="7" spans="3:63" ht="11.9" customHeight="1" x14ac:dyDescent="0.2">
      <c r="C7" s="581" t="s">
        <v>38</v>
      </c>
      <c r="D7" s="582"/>
      <c r="E7" s="582"/>
      <c r="F7" s="582"/>
      <c r="G7" s="589"/>
      <c r="H7" s="13"/>
      <c r="I7" s="14"/>
      <c r="J7" s="586" t="s">
        <v>39</v>
      </c>
      <c r="K7" s="587"/>
      <c r="L7" s="588"/>
      <c r="M7" s="586" t="s">
        <v>40</v>
      </c>
      <c r="N7" s="587"/>
      <c r="O7" s="588"/>
      <c r="P7" s="586" t="s">
        <v>41</v>
      </c>
      <c r="Q7" s="587"/>
      <c r="R7" s="588"/>
      <c r="S7" s="586" t="s">
        <v>42</v>
      </c>
      <c r="T7" s="587"/>
      <c r="U7" s="588"/>
      <c r="V7" s="586" t="s">
        <v>43</v>
      </c>
      <c r="W7" s="587"/>
      <c r="X7" s="588"/>
      <c r="Y7" s="586" t="s">
        <v>44</v>
      </c>
      <c r="Z7" s="587"/>
      <c r="AA7" s="588"/>
      <c r="AB7" s="586" t="s">
        <v>45</v>
      </c>
      <c r="AC7" s="593"/>
      <c r="AD7" s="588"/>
      <c r="AE7" s="586" t="s">
        <v>46</v>
      </c>
      <c r="AF7" s="587"/>
      <c r="AG7" s="588"/>
      <c r="AH7" s="586" t="s">
        <v>47</v>
      </c>
      <c r="AI7" s="587"/>
      <c r="AJ7" s="588"/>
      <c r="AK7" s="586" t="s">
        <v>48</v>
      </c>
      <c r="AL7" s="587"/>
      <c r="AM7" s="588"/>
      <c r="AN7" s="586" t="s">
        <v>49</v>
      </c>
      <c r="AO7" s="587"/>
      <c r="AP7" s="588"/>
      <c r="AQ7" s="586" t="s">
        <v>50</v>
      </c>
      <c r="AR7" s="587"/>
      <c r="AS7" s="588"/>
      <c r="AT7" s="586" t="s">
        <v>51</v>
      </c>
      <c r="AU7" s="587"/>
      <c r="AV7" s="588"/>
      <c r="AW7" s="586" t="s">
        <v>52</v>
      </c>
      <c r="AX7" s="587"/>
      <c r="AY7" s="588"/>
      <c r="AZ7" s="586" t="s">
        <v>53</v>
      </c>
      <c r="BA7" s="587"/>
      <c r="BB7" s="588"/>
      <c r="BC7" s="587" t="s">
        <v>54</v>
      </c>
      <c r="BD7" s="587"/>
      <c r="BE7" s="588"/>
      <c r="BF7" s="586" t="s">
        <v>55</v>
      </c>
      <c r="BG7" s="587"/>
      <c r="BH7" s="588"/>
      <c r="BI7" s="586" t="s">
        <v>56</v>
      </c>
      <c r="BJ7" s="587"/>
      <c r="BK7" s="588"/>
    </row>
    <row r="8" spans="3:63" ht="11.9" customHeight="1" x14ac:dyDescent="0.2">
      <c r="C8" s="581" t="s">
        <v>57</v>
      </c>
      <c r="D8" s="582"/>
      <c r="E8" s="582"/>
      <c r="F8" s="582"/>
      <c r="G8" s="589"/>
      <c r="H8" s="13"/>
      <c r="I8" s="14"/>
      <c r="J8" s="590" t="s">
        <v>58</v>
      </c>
      <c r="K8" s="591"/>
      <c r="L8" s="592"/>
      <c r="M8" s="586" t="s">
        <v>59</v>
      </c>
      <c r="N8" s="587"/>
      <c r="O8" s="588"/>
      <c r="P8" s="586" t="s">
        <v>60</v>
      </c>
      <c r="Q8" s="587"/>
      <c r="R8" s="588"/>
      <c r="S8" s="590" t="s">
        <v>61</v>
      </c>
      <c r="T8" s="591"/>
      <c r="U8" s="592"/>
      <c r="V8" s="586" t="s">
        <v>62</v>
      </c>
      <c r="W8" s="587"/>
      <c r="X8" s="588"/>
      <c r="Y8" s="586" t="s">
        <v>63</v>
      </c>
      <c r="Z8" s="587"/>
      <c r="AA8" s="588"/>
      <c r="AB8" s="586" t="s">
        <v>64</v>
      </c>
      <c r="AC8" s="593"/>
      <c r="AD8" s="588"/>
      <c r="AE8" s="586" t="s">
        <v>65</v>
      </c>
      <c r="AF8" s="587"/>
      <c r="AG8" s="588"/>
      <c r="AH8" s="586" t="s">
        <v>66</v>
      </c>
      <c r="AI8" s="587"/>
      <c r="AJ8" s="588"/>
      <c r="AK8" s="586" t="s">
        <v>67</v>
      </c>
      <c r="AL8" s="587"/>
      <c r="AM8" s="588"/>
      <c r="AN8" s="586" t="s">
        <v>68</v>
      </c>
      <c r="AO8" s="587"/>
      <c r="AP8" s="588"/>
      <c r="AQ8" s="586" t="s">
        <v>69</v>
      </c>
      <c r="AR8" s="587"/>
      <c r="AS8" s="588"/>
      <c r="AT8" s="586" t="s">
        <v>70</v>
      </c>
      <c r="AU8" s="587"/>
      <c r="AV8" s="588"/>
      <c r="AW8" s="586" t="s">
        <v>71</v>
      </c>
      <c r="AX8" s="587"/>
      <c r="AY8" s="588"/>
      <c r="AZ8" s="586" t="s">
        <v>72</v>
      </c>
      <c r="BA8" s="587"/>
      <c r="BB8" s="588"/>
      <c r="BC8" s="587" t="s">
        <v>73</v>
      </c>
      <c r="BD8" s="587"/>
      <c r="BE8" s="588"/>
      <c r="BF8" s="586" t="s">
        <v>74</v>
      </c>
      <c r="BG8" s="587"/>
      <c r="BH8" s="588"/>
      <c r="BI8" s="586" t="s">
        <v>75</v>
      </c>
      <c r="BJ8" s="587"/>
      <c r="BK8" s="588"/>
    </row>
    <row r="9" spans="3:63" ht="11.9" customHeight="1" x14ac:dyDescent="0.2">
      <c r="C9" s="583" t="s">
        <v>76</v>
      </c>
      <c r="D9" s="584"/>
      <c r="E9" s="584"/>
      <c r="F9" s="584"/>
      <c r="G9" s="585"/>
      <c r="H9" s="583" t="s">
        <v>77</v>
      </c>
      <c r="I9" s="585"/>
      <c r="J9" s="575" t="s">
        <v>78</v>
      </c>
      <c r="K9" s="576"/>
      <c r="L9" s="577"/>
      <c r="M9" s="575" t="s">
        <v>79</v>
      </c>
      <c r="N9" s="576"/>
      <c r="O9" s="577"/>
      <c r="P9" s="575" t="s">
        <v>80</v>
      </c>
      <c r="Q9" s="576"/>
      <c r="R9" s="577"/>
      <c r="S9" s="575" t="s">
        <v>80</v>
      </c>
      <c r="T9" s="576"/>
      <c r="U9" s="577"/>
      <c r="V9" s="575" t="s">
        <v>81</v>
      </c>
      <c r="W9" s="576"/>
      <c r="X9" s="577"/>
      <c r="Y9" s="575" t="s">
        <v>82</v>
      </c>
      <c r="Z9" s="576"/>
      <c r="AA9" s="577"/>
      <c r="AB9" s="575" t="s">
        <v>80</v>
      </c>
      <c r="AC9" s="576"/>
      <c r="AD9" s="577"/>
      <c r="AE9" s="575" t="s">
        <v>82</v>
      </c>
      <c r="AF9" s="576"/>
      <c r="AG9" s="577"/>
      <c r="AH9" s="575" t="s">
        <v>82</v>
      </c>
      <c r="AI9" s="576"/>
      <c r="AJ9" s="577"/>
      <c r="AK9" s="575" t="s">
        <v>82</v>
      </c>
      <c r="AL9" s="576"/>
      <c r="AM9" s="577"/>
      <c r="AN9" s="575" t="s">
        <v>80</v>
      </c>
      <c r="AO9" s="576"/>
      <c r="AP9" s="577"/>
      <c r="AQ9" s="575" t="s">
        <v>79</v>
      </c>
      <c r="AR9" s="576"/>
      <c r="AS9" s="577"/>
      <c r="AT9" s="575" t="s">
        <v>81</v>
      </c>
      <c r="AU9" s="576"/>
      <c r="AV9" s="577"/>
      <c r="AW9" s="575" t="s">
        <v>81</v>
      </c>
      <c r="AX9" s="576"/>
      <c r="AY9" s="577"/>
      <c r="AZ9" s="575" t="s">
        <v>81</v>
      </c>
      <c r="BA9" s="576"/>
      <c r="BB9" s="577"/>
      <c r="BC9" s="576" t="s">
        <v>81</v>
      </c>
      <c r="BD9" s="576"/>
      <c r="BE9" s="577"/>
      <c r="BF9" s="575" t="s">
        <v>81</v>
      </c>
      <c r="BG9" s="576"/>
      <c r="BH9" s="577"/>
      <c r="BI9" s="575" t="s">
        <v>81</v>
      </c>
      <c r="BJ9" s="576"/>
      <c r="BK9" s="577"/>
    </row>
    <row r="10" spans="3:63" ht="11.9" customHeight="1" x14ac:dyDescent="0.2">
      <c r="C10" s="578" t="s">
        <v>83</v>
      </c>
      <c r="D10" s="581" t="s">
        <v>84</v>
      </c>
      <c r="E10" s="582"/>
      <c r="F10" s="582"/>
      <c r="G10" s="14" t="s">
        <v>85</v>
      </c>
      <c r="H10" s="13"/>
      <c r="I10" s="14"/>
      <c r="J10" s="15"/>
      <c r="K10" s="16" t="s">
        <v>86</v>
      </c>
      <c r="L10" s="16"/>
      <c r="M10" s="15"/>
      <c r="N10" s="1" t="s">
        <v>86</v>
      </c>
      <c r="O10" s="16"/>
      <c r="P10" s="15"/>
      <c r="Q10" s="16" t="s">
        <v>86</v>
      </c>
      <c r="R10" s="17"/>
      <c r="S10" s="15"/>
      <c r="T10" s="16" t="s">
        <v>86</v>
      </c>
      <c r="U10" s="17"/>
      <c r="V10" s="15"/>
      <c r="W10" s="16" t="s">
        <v>86</v>
      </c>
      <c r="X10" s="17"/>
      <c r="Y10" s="15"/>
      <c r="Z10" s="1" t="s">
        <v>87</v>
      </c>
      <c r="AA10" s="17"/>
      <c r="AB10" s="293"/>
      <c r="AC10" s="300" t="s">
        <v>86</v>
      </c>
      <c r="AD10" s="294"/>
      <c r="AE10" s="15"/>
      <c r="AF10" s="1" t="s">
        <v>87</v>
      </c>
      <c r="AG10" s="16"/>
      <c r="AH10" s="15"/>
      <c r="AI10" s="1" t="s">
        <v>87</v>
      </c>
      <c r="AJ10" s="16"/>
      <c r="AK10" s="15"/>
      <c r="AL10" s="1" t="s">
        <v>87</v>
      </c>
      <c r="AM10" s="17"/>
      <c r="AN10" s="15"/>
      <c r="AO10" s="16" t="s">
        <v>86</v>
      </c>
      <c r="AP10" s="17"/>
      <c r="AQ10" s="15"/>
      <c r="AR10" s="1" t="s">
        <v>86</v>
      </c>
      <c r="AS10" s="17"/>
      <c r="AT10" s="15"/>
      <c r="AU10" s="16" t="s">
        <v>86</v>
      </c>
      <c r="AV10" s="16"/>
      <c r="AW10" s="15"/>
      <c r="AX10" s="16" t="s">
        <v>86</v>
      </c>
      <c r="AY10" s="16"/>
      <c r="AZ10" s="15"/>
      <c r="BA10" s="16" t="s">
        <v>86</v>
      </c>
      <c r="BB10" s="17"/>
      <c r="BC10" s="16"/>
      <c r="BD10" s="16" t="s">
        <v>86</v>
      </c>
      <c r="BE10" s="17"/>
      <c r="BF10" s="15"/>
      <c r="BG10" s="16" t="s">
        <v>86</v>
      </c>
      <c r="BH10" s="16"/>
      <c r="BI10" s="15"/>
      <c r="BJ10" s="16" t="s">
        <v>86</v>
      </c>
      <c r="BK10" s="18"/>
    </row>
    <row r="11" spans="3:63" ht="11.9" customHeight="1" x14ac:dyDescent="0.2">
      <c r="C11" s="579"/>
      <c r="D11" s="544" t="s">
        <v>88</v>
      </c>
      <c r="E11" s="545"/>
      <c r="F11" s="545"/>
      <c r="G11" s="19" t="s">
        <v>89</v>
      </c>
      <c r="H11" s="13"/>
      <c r="I11" s="14"/>
      <c r="J11" s="15"/>
      <c r="K11" s="1">
        <v>5</v>
      </c>
      <c r="L11" s="16" t="s">
        <v>90</v>
      </c>
      <c r="M11" s="15"/>
      <c r="N11" s="1">
        <v>5</v>
      </c>
      <c r="O11" s="16" t="s">
        <v>90</v>
      </c>
      <c r="P11" s="15"/>
      <c r="Q11" s="1">
        <v>5</v>
      </c>
      <c r="R11" s="17" t="s">
        <v>90</v>
      </c>
      <c r="S11" s="15"/>
      <c r="T11" s="1">
        <v>5</v>
      </c>
      <c r="U11" s="17" t="s">
        <v>90</v>
      </c>
      <c r="V11" s="15"/>
      <c r="W11" s="1">
        <v>7.5</v>
      </c>
      <c r="X11" s="17" t="s">
        <v>90</v>
      </c>
      <c r="Y11" s="15"/>
      <c r="Z11" s="1">
        <v>2</v>
      </c>
      <c r="AA11" s="17" t="s">
        <v>90</v>
      </c>
      <c r="AB11" s="293"/>
      <c r="AC11" s="301">
        <v>5</v>
      </c>
      <c r="AD11" s="294" t="s">
        <v>90</v>
      </c>
      <c r="AE11" s="15"/>
      <c r="AF11" s="1">
        <v>2</v>
      </c>
      <c r="AG11" s="16" t="s">
        <v>90</v>
      </c>
      <c r="AH11" s="15"/>
      <c r="AI11" s="1">
        <v>2</v>
      </c>
      <c r="AJ11" s="16" t="s">
        <v>90</v>
      </c>
      <c r="AK11" s="15"/>
      <c r="AL11" s="1">
        <v>2</v>
      </c>
      <c r="AM11" s="17" t="s">
        <v>90</v>
      </c>
      <c r="AN11" s="15"/>
      <c r="AO11" s="1">
        <v>5</v>
      </c>
      <c r="AP11" s="17" t="s">
        <v>90</v>
      </c>
      <c r="AQ11" s="15"/>
      <c r="AR11" s="1">
        <v>5</v>
      </c>
      <c r="AS11" s="17" t="s">
        <v>90</v>
      </c>
      <c r="AT11" s="15"/>
      <c r="AU11" s="1">
        <v>7.5</v>
      </c>
      <c r="AV11" s="16" t="s">
        <v>90</v>
      </c>
      <c r="AW11" s="15"/>
      <c r="AX11" s="1">
        <v>7.5</v>
      </c>
      <c r="AY11" s="16" t="s">
        <v>90</v>
      </c>
      <c r="AZ11" s="15"/>
      <c r="BA11" s="1">
        <v>7.5</v>
      </c>
      <c r="BB11" s="17" t="s">
        <v>90</v>
      </c>
      <c r="BC11" s="16"/>
      <c r="BD11" s="1">
        <v>7.5</v>
      </c>
      <c r="BE11" s="17" t="s">
        <v>90</v>
      </c>
      <c r="BF11" s="15"/>
      <c r="BG11" s="1">
        <v>7.5</v>
      </c>
      <c r="BH11" s="16" t="s">
        <v>90</v>
      </c>
      <c r="BI11" s="15"/>
      <c r="BJ11" s="1">
        <v>7.5</v>
      </c>
      <c r="BK11" s="17" t="s">
        <v>90</v>
      </c>
    </row>
    <row r="12" spans="3:63" ht="11.9" customHeight="1" x14ac:dyDescent="0.2">
      <c r="C12" s="579"/>
      <c r="D12" s="544" t="s">
        <v>91</v>
      </c>
      <c r="E12" s="545"/>
      <c r="F12" s="545"/>
      <c r="G12" s="19" t="s">
        <v>89</v>
      </c>
      <c r="H12" s="13"/>
      <c r="I12" s="14"/>
      <c r="J12" s="15"/>
      <c r="K12" s="1">
        <v>3</v>
      </c>
      <c r="L12" s="16" t="s">
        <v>92</v>
      </c>
      <c r="M12" s="15"/>
      <c r="N12" s="1">
        <v>5</v>
      </c>
      <c r="O12" s="16" t="s">
        <v>92</v>
      </c>
      <c r="P12" s="15"/>
      <c r="Q12" s="1">
        <v>3</v>
      </c>
      <c r="R12" s="17" t="s">
        <v>92</v>
      </c>
      <c r="S12" s="15"/>
      <c r="T12" s="1">
        <v>3</v>
      </c>
      <c r="U12" s="17" t="s">
        <v>92</v>
      </c>
      <c r="V12" s="15"/>
      <c r="W12" s="1">
        <v>2</v>
      </c>
      <c r="X12" s="17" t="s">
        <v>92</v>
      </c>
      <c r="Y12" s="15"/>
      <c r="Z12" s="1">
        <v>8</v>
      </c>
      <c r="AA12" s="17" t="s">
        <v>92</v>
      </c>
      <c r="AB12" s="293"/>
      <c r="AC12" s="301">
        <v>3</v>
      </c>
      <c r="AD12" s="294" t="s">
        <v>92</v>
      </c>
      <c r="AE12" s="15"/>
      <c r="AF12" s="1">
        <v>8</v>
      </c>
      <c r="AG12" s="16" t="s">
        <v>92</v>
      </c>
      <c r="AH12" s="15"/>
      <c r="AI12" s="1">
        <v>8</v>
      </c>
      <c r="AJ12" s="16" t="s">
        <v>92</v>
      </c>
      <c r="AK12" s="15"/>
      <c r="AL12" s="1">
        <v>8</v>
      </c>
      <c r="AM12" s="17" t="s">
        <v>92</v>
      </c>
      <c r="AN12" s="15"/>
      <c r="AO12" s="1">
        <v>3</v>
      </c>
      <c r="AP12" s="17" t="s">
        <v>92</v>
      </c>
      <c r="AQ12" s="15"/>
      <c r="AR12" s="1">
        <v>5</v>
      </c>
      <c r="AS12" s="17" t="s">
        <v>92</v>
      </c>
      <c r="AT12" s="15"/>
      <c r="AU12" s="1">
        <v>2</v>
      </c>
      <c r="AV12" s="16" t="s">
        <v>92</v>
      </c>
      <c r="AW12" s="15"/>
      <c r="AX12" s="1">
        <v>2</v>
      </c>
      <c r="AY12" s="16" t="s">
        <v>92</v>
      </c>
      <c r="AZ12" s="15"/>
      <c r="BA12" s="1">
        <v>2</v>
      </c>
      <c r="BB12" s="17" t="s">
        <v>92</v>
      </c>
      <c r="BC12" s="16"/>
      <c r="BD12" s="1">
        <v>2</v>
      </c>
      <c r="BE12" s="17" t="s">
        <v>92</v>
      </c>
      <c r="BF12" s="15"/>
      <c r="BG12" s="1">
        <v>2</v>
      </c>
      <c r="BH12" s="16" t="s">
        <v>92</v>
      </c>
      <c r="BI12" s="15"/>
      <c r="BJ12" s="1">
        <v>2</v>
      </c>
      <c r="BK12" s="17" t="s">
        <v>92</v>
      </c>
    </row>
    <row r="13" spans="3:63" ht="11.9" customHeight="1" x14ac:dyDescent="0.2">
      <c r="C13" s="579"/>
      <c r="D13" s="544" t="s">
        <v>93</v>
      </c>
      <c r="E13" s="545"/>
      <c r="F13" s="545"/>
      <c r="G13" s="19" t="s">
        <v>89</v>
      </c>
      <c r="H13" s="13"/>
      <c r="I13" s="14"/>
      <c r="J13" s="20"/>
      <c r="K13" s="21"/>
      <c r="L13" s="22"/>
      <c r="M13" s="20"/>
      <c r="N13" s="21"/>
      <c r="O13" s="22"/>
      <c r="P13" s="20"/>
      <c r="Q13" s="21"/>
      <c r="R13" s="23"/>
      <c r="S13" s="20"/>
      <c r="T13" s="21"/>
      <c r="U13" s="23"/>
      <c r="V13" s="20"/>
      <c r="W13" s="21"/>
      <c r="X13" s="23"/>
      <c r="Y13" s="20"/>
      <c r="Z13" s="21"/>
      <c r="AA13" s="23"/>
      <c r="AB13" s="20"/>
      <c r="AC13" s="302"/>
      <c r="AD13" s="23"/>
      <c r="AE13" s="20"/>
      <c r="AF13" s="21"/>
      <c r="AG13" s="22"/>
      <c r="AH13" s="20"/>
      <c r="AI13" s="21"/>
      <c r="AJ13" s="22"/>
      <c r="AK13" s="20"/>
      <c r="AL13" s="21"/>
      <c r="AM13" s="23"/>
      <c r="AN13" s="20"/>
      <c r="AO13" s="21"/>
      <c r="AP13" s="23"/>
      <c r="AQ13" s="20"/>
      <c r="AR13" s="21"/>
      <c r="AS13" s="23"/>
      <c r="AT13" s="20"/>
      <c r="AU13" s="21"/>
      <c r="AV13" s="22"/>
      <c r="AW13" s="20"/>
      <c r="AX13" s="21"/>
      <c r="AY13" s="22"/>
      <c r="AZ13" s="20"/>
      <c r="BA13" s="21"/>
      <c r="BB13" s="23"/>
      <c r="BC13" s="22"/>
      <c r="BD13" s="21"/>
      <c r="BE13" s="23"/>
      <c r="BF13" s="20"/>
      <c r="BG13" s="21"/>
      <c r="BH13" s="22"/>
      <c r="BI13" s="20"/>
      <c r="BJ13" s="21"/>
      <c r="BK13" s="23"/>
    </row>
    <row r="14" spans="3:63" ht="19.5" customHeight="1" x14ac:dyDescent="0.2">
      <c r="C14" s="579"/>
      <c r="D14" s="544" t="s">
        <v>94</v>
      </c>
      <c r="E14" s="545"/>
      <c r="F14" s="545"/>
      <c r="G14" s="19" t="s">
        <v>89</v>
      </c>
      <c r="H14" s="13"/>
      <c r="I14" s="14"/>
      <c r="J14" s="15"/>
      <c r="K14" s="1">
        <v>25</v>
      </c>
      <c r="L14" s="16" t="s">
        <v>92</v>
      </c>
      <c r="M14" s="15"/>
      <c r="N14" s="1">
        <v>50</v>
      </c>
      <c r="O14" s="16" t="s">
        <v>92</v>
      </c>
      <c r="P14" s="15"/>
      <c r="Q14" s="1">
        <v>25</v>
      </c>
      <c r="R14" s="17" t="s">
        <v>92</v>
      </c>
      <c r="S14" s="15"/>
      <c r="T14" s="1">
        <v>25</v>
      </c>
      <c r="U14" s="17" t="s">
        <v>92</v>
      </c>
      <c r="V14" s="15"/>
      <c r="W14" s="1">
        <v>25</v>
      </c>
      <c r="X14" s="17" t="s">
        <v>92</v>
      </c>
      <c r="Y14" s="15"/>
      <c r="Z14" s="1">
        <v>100</v>
      </c>
      <c r="AA14" s="17" t="s">
        <v>92</v>
      </c>
      <c r="AB14" s="293"/>
      <c r="AC14" s="301">
        <v>25</v>
      </c>
      <c r="AD14" s="294" t="s">
        <v>92</v>
      </c>
      <c r="AE14" s="15"/>
      <c r="AF14" s="1">
        <v>100</v>
      </c>
      <c r="AG14" s="16" t="s">
        <v>92</v>
      </c>
      <c r="AH14" s="15"/>
      <c r="AI14" s="1">
        <v>100</v>
      </c>
      <c r="AJ14" s="16" t="s">
        <v>92</v>
      </c>
      <c r="AK14" s="15"/>
      <c r="AL14" s="1">
        <v>100</v>
      </c>
      <c r="AM14" s="17" t="s">
        <v>92</v>
      </c>
      <c r="AN14" s="15"/>
      <c r="AO14" s="1">
        <v>25</v>
      </c>
      <c r="AP14" s="17" t="s">
        <v>92</v>
      </c>
      <c r="AQ14" s="15"/>
      <c r="AR14" s="1">
        <v>50</v>
      </c>
      <c r="AS14" s="17" t="s">
        <v>92</v>
      </c>
      <c r="AT14" s="15"/>
      <c r="AU14" s="1">
        <v>25</v>
      </c>
      <c r="AV14" s="16" t="s">
        <v>92</v>
      </c>
      <c r="AW14" s="15"/>
      <c r="AX14" s="1">
        <v>25</v>
      </c>
      <c r="AY14" s="16" t="s">
        <v>92</v>
      </c>
      <c r="AZ14" s="15"/>
      <c r="BA14" s="1">
        <v>25</v>
      </c>
      <c r="BB14" s="17" t="s">
        <v>92</v>
      </c>
      <c r="BC14" s="16"/>
      <c r="BD14" s="1">
        <v>25</v>
      </c>
      <c r="BE14" s="17" t="s">
        <v>92</v>
      </c>
      <c r="BF14" s="15"/>
      <c r="BG14" s="1">
        <v>25</v>
      </c>
      <c r="BH14" s="16" t="s">
        <v>92</v>
      </c>
      <c r="BI14" s="15"/>
      <c r="BJ14" s="1">
        <v>25</v>
      </c>
      <c r="BK14" s="17" t="s">
        <v>92</v>
      </c>
    </row>
    <row r="15" spans="3:63" ht="13.5" customHeight="1" x14ac:dyDescent="0.2">
      <c r="C15" s="579"/>
      <c r="D15" s="544" t="s">
        <v>95</v>
      </c>
      <c r="E15" s="545"/>
      <c r="F15" s="573" t="s">
        <v>96</v>
      </c>
      <c r="G15" s="574"/>
      <c r="H15" s="24"/>
      <c r="I15" s="19"/>
      <c r="J15" s="24"/>
      <c r="K15" s="25">
        <v>1000</v>
      </c>
      <c r="L15" s="19" t="s">
        <v>92</v>
      </c>
      <c r="M15" s="26"/>
      <c r="N15" s="27"/>
      <c r="O15" s="28"/>
      <c r="P15" s="24"/>
      <c r="Q15" s="25">
        <v>1000</v>
      </c>
      <c r="R15" s="19" t="s">
        <v>92</v>
      </c>
      <c r="S15" s="24"/>
      <c r="T15" s="25">
        <v>1000</v>
      </c>
      <c r="U15" s="19" t="s">
        <v>92</v>
      </c>
      <c r="V15" s="24"/>
      <c r="W15" s="25">
        <v>300</v>
      </c>
      <c r="X15" s="19" t="s">
        <v>92</v>
      </c>
      <c r="Y15" s="29"/>
      <c r="Z15" s="30"/>
      <c r="AA15" s="31"/>
      <c r="AB15" s="295"/>
      <c r="AC15" s="303">
        <v>1000</v>
      </c>
      <c r="AD15" s="297" t="s">
        <v>92</v>
      </c>
      <c r="AE15" s="29"/>
      <c r="AF15" s="30"/>
      <c r="AG15" s="31"/>
      <c r="AH15" s="29"/>
      <c r="AI15" s="30"/>
      <c r="AJ15" s="31"/>
      <c r="AK15" s="29"/>
      <c r="AL15" s="30"/>
      <c r="AM15" s="31"/>
      <c r="AN15" s="24"/>
      <c r="AO15" s="25">
        <v>1000</v>
      </c>
      <c r="AP15" s="19" t="s">
        <v>92</v>
      </c>
      <c r="AQ15" s="26"/>
      <c r="AR15" s="27"/>
      <c r="AS15" s="28"/>
      <c r="AT15" s="24"/>
      <c r="AU15" s="25">
        <v>300</v>
      </c>
      <c r="AV15" s="19" t="s">
        <v>92</v>
      </c>
      <c r="AW15" s="24"/>
      <c r="AX15" s="25">
        <v>300</v>
      </c>
      <c r="AY15" s="19" t="s">
        <v>92</v>
      </c>
      <c r="AZ15" s="24"/>
      <c r="BA15" s="25">
        <v>300</v>
      </c>
      <c r="BB15" s="19" t="s">
        <v>92</v>
      </c>
      <c r="BC15" s="25"/>
      <c r="BD15" s="25">
        <v>300</v>
      </c>
      <c r="BE15" s="19" t="s">
        <v>92</v>
      </c>
      <c r="BF15" s="24"/>
      <c r="BG15" s="25">
        <v>300</v>
      </c>
      <c r="BH15" s="19" t="s">
        <v>92</v>
      </c>
      <c r="BI15" s="24"/>
      <c r="BJ15" s="25">
        <v>300</v>
      </c>
      <c r="BK15" s="19" t="s">
        <v>92</v>
      </c>
    </row>
    <row r="16" spans="3:63" ht="13.5" customHeight="1" x14ac:dyDescent="0.2">
      <c r="C16" s="579"/>
      <c r="D16" s="544" t="s">
        <v>97</v>
      </c>
      <c r="E16" s="545"/>
      <c r="F16" s="545"/>
      <c r="G16" s="19" t="s">
        <v>98</v>
      </c>
      <c r="H16" s="24"/>
      <c r="I16" s="19"/>
      <c r="J16" s="32"/>
      <c r="K16" s="33">
        <v>0.03</v>
      </c>
      <c r="L16" s="34" t="s">
        <v>92</v>
      </c>
      <c r="M16" s="32"/>
      <c r="N16" s="25">
        <v>0.03</v>
      </c>
      <c r="O16" s="34" t="s">
        <v>92</v>
      </c>
      <c r="P16" s="32"/>
      <c r="Q16" s="33">
        <v>0.03</v>
      </c>
      <c r="R16" s="34" t="s">
        <v>92</v>
      </c>
      <c r="S16" s="32"/>
      <c r="T16" s="33">
        <v>0.03</v>
      </c>
      <c r="U16" s="35" t="s">
        <v>92</v>
      </c>
      <c r="V16" s="32"/>
      <c r="W16" s="33">
        <v>0.03</v>
      </c>
      <c r="X16" s="35" t="s">
        <v>92</v>
      </c>
      <c r="Y16" s="36"/>
      <c r="Z16" s="30"/>
      <c r="AA16" s="37"/>
      <c r="AB16" s="32"/>
      <c r="AC16" s="304">
        <v>0.03</v>
      </c>
      <c r="AD16" s="35" t="s">
        <v>92</v>
      </c>
      <c r="AE16" s="36"/>
      <c r="AF16" s="30"/>
      <c r="AG16" s="38"/>
      <c r="AH16" s="36"/>
      <c r="AI16" s="30"/>
      <c r="AJ16" s="38"/>
      <c r="AK16" s="36"/>
      <c r="AL16" s="30"/>
      <c r="AM16" s="37"/>
      <c r="AN16" s="32"/>
      <c r="AO16" s="33">
        <v>0.03</v>
      </c>
      <c r="AP16" s="35" t="s">
        <v>92</v>
      </c>
      <c r="AQ16" s="32"/>
      <c r="AR16" s="25">
        <v>0.03</v>
      </c>
      <c r="AS16" s="35" t="s">
        <v>92</v>
      </c>
      <c r="AT16" s="32"/>
      <c r="AU16" s="33">
        <v>0.03</v>
      </c>
      <c r="AV16" s="34" t="s">
        <v>92</v>
      </c>
      <c r="AW16" s="32"/>
      <c r="AX16" s="33">
        <v>0.03</v>
      </c>
      <c r="AY16" s="34" t="s">
        <v>92</v>
      </c>
      <c r="AZ16" s="32"/>
      <c r="BA16" s="33">
        <v>0.03</v>
      </c>
      <c r="BB16" s="35" t="s">
        <v>92</v>
      </c>
      <c r="BC16" s="34"/>
      <c r="BD16" s="33">
        <v>0.03</v>
      </c>
      <c r="BE16" s="35" t="s">
        <v>92</v>
      </c>
      <c r="BF16" s="32"/>
      <c r="BG16" s="33">
        <v>0.03</v>
      </c>
      <c r="BH16" s="34" t="s">
        <v>92</v>
      </c>
      <c r="BI16" s="32"/>
      <c r="BJ16" s="33">
        <v>0.03</v>
      </c>
      <c r="BK16" s="35" t="s">
        <v>92</v>
      </c>
    </row>
    <row r="17" spans="3:71" ht="13.5" customHeight="1" x14ac:dyDescent="0.2">
      <c r="C17" s="579"/>
      <c r="D17" s="544" t="s">
        <v>99</v>
      </c>
      <c r="E17" s="545"/>
      <c r="F17" s="545"/>
      <c r="G17" s="19" t="s">
        <v>98</v>
      </c>
      <c r="H17" s="24"/>
      <c r="I17" s="19"/>
      <c r="J17" s="32"/>
      <c r="K17" s="39">
        <v>2E-3</v>
      </c>
      <c r="L17" s="34" t="s">
        <v>92</v>
      </c>
      <c r="M17" s="32"/>
      <c r="N17" s="25">
        <v>2E-3</v>
      </c>
      <c r="O17" s="34" t="s">
        <v>92</v>
      </c>
      <c r="P17" s="32"/>
      <c r="Q17" s="39">
        <v>2E-3</v>
      </c>
      <c r="R17" s="34" t="s">
        <v>92</v>
      </c>
      <c r="S17" s="32"/>
      <c r="T17" s="39">
        <v>2E-3</v>
      </c>
      <c r="U17" s="35" t="s">
        <v>92</v>
      </c>
      <c r="V17" s="32"/>
      <c r="W17" s="39">
        <v>2E-3</v>
      </c>
      <c r="X17" s="35" t="s">
        <v>92</v>
      </c>
      <c r="Y17" s="36"/>
      <c r="Z17" s="30"/>
      <c r="AA17" s="37"/>
      <c r="AB17" s="32"/>
      <c r="AC17" s="305">
        <v>2E-3</v>
      </c>
      <c r="AD17" s="35" t="s">
        <v>92</v>
      </c>
      <c r="AE17" s="36"/>
      <c r="AF17" s="30"/>
      <c r="AG17" s="38"/>
      <c r="AH17" s="36"/>
      <c r="AI17" s="30"/>
      <c r="AJ17" s="38"/>
      <c r="AK17" s="36"/>
      <c r="AL17" s="30"/>
      <c r="AM17" s="37"/>
      <c r="AN17" s="32"/>
      <c r="AO17" s="39">
        <v>2E-3</v>
      </c>
      <c r="AP17" s="35" t="s">
        <v>92</v>
      </c>
      <c r="AQ17" s="32"/>
      <c r="AR17" s="25">
        <v>2E-3</v>
      </c>
      <c r="AS17" s="35" t="s">
        <v>92</v>
      </c>
      <c r="AT17" s="32"/>
      <c r="AU17" s="39">
        <v>2E-3</v>
      </c>
      <c r="AV17" s="34" t="s">
        <v>92</v>
      </c>
      <c r="AW17" s="32"/>
      <c r="AX17" s="39">
        <v>2E-3</v>
      </c>
      <c r="AY17" s="34" t="s">
        <v>92</v>
      </c>
      <c r="AZ17" s="32"/>
      <c r="BA17" s="39">
        <v>2E-3</v>
      </c>
      <c r="BB17" s="35" t="s">
        <v>92</v>
      </c>
      <c r="BC17" s="34"/>
      <c r="BD17" s="39">
        <v>2E-3</v>
      </c>
      <c r="BE17" s="35" t="s">
        <v>92</v>
      </c>
      <c r="BF17" s="32"/>
      <c r="BG17" s="39">
        <v>2E-3</v>
      </c>
      <c r="BH17" s="34" t="s">
        <v>92</v>
      </c>
      <c r="BI17" s="32"/>
      <c r="BJ17" s="39">
        <v>2E-3</v>
      </c>
      <c r="BK17" s="35" t="s">
        <v>92</v>
      </c>
    </row>
    <row r="18" spans="3:71" ht="13.5" customHeight="1" x14ac:dyDescent="0.2">
      <c r="C18" s="580"/>
      <c r="D18" s="546" t="s">
        <v>100</v>
      </c>
      <c r="E18" s="547"/>
      <c r="F18" s="547"/>
      <c r="G18" s="19" t="s">
        <v>98</v>
      </c>
      <c r="H18" s="24"/>
      <c r="I18" s="19"/>
      <c r="J18" s="32"/>
      <c r="K18" s="33">
        <v>0.05</v>
      </c>
      <c r="L18" s="40" t="s">
        <v>92</v>
      </c>
      <c r="M18" s="32"/>
      <c r="N18" s="33">
        <v>0.05</v>
      </c>
      <c r="O18" s="40" t="s">
        <v>92</v>
      </c>
      <c r="P18" s="32"/>
      <c r="Q18" s="33">
        <v>0.05</v>
      </c>
      <c r="R18" s="40" t="s">
        <v>92</v>
      </c>
      <c r="S18" s="32"/>
      <c r="T18" s="33">
        <v>0.05</v>
      </c>
      <c r="U18" s="41" t="s">
        <v>92</v>
      </c>
      <c r="V18" s="32"/>
      <c r="W18" s="33">
        <v>0.05</v>
      </c>
      <c r="X18" s="41" t="s">
        <v>92</v>
      </c>
      <c r="Y18" s="36"/>
      <c r="Z18" s="30"/>
      <c r="AA18" s="42"/>
      <c r="AB18" s="32"/>
      <c r="AC18" s="304">
        <v>0.05</v>
      </c>
      <c r="AD18" s="41" t="s">
        <v>92</v>
      </c>
      <c r="AE18" s="36"/>
      <c r="AF18" s="30"/>
      <c r="AG18" s="43"/>
      <c r="AH18" s="36"/>
      <c r="AI18" s="30"/>
      <c r="AJ18" s="43"/>
      <c r="AK18" s="44"/>
      <c r="AL18" s="45"/>
      <c r="AM18" s="42"/>
      <c r="AN18" s="32"/>
      <c r="AO18" s="33">
        <v>0.05</v>
      </c>
      <c r="AP18" s="41" t="s">
        <v>92</v>
      </c>
      <c r="AQ18" s="32"/>
      <c r="AR18" s="33">
        <v>0.05</v>
      </c>
      <c r="AS18" s="41" t="s">
        <v>92</v>
      </c>
      <c r="AT18" s="32"/>
      <c r="AU18" s="33">
        <v>0.05</v>
      </c>
      <c r="AV18" s="40" t="s">
        <v>92</v>
      </c>
      <c r="AW18" s="32"/>
      <c r="AX18" s="33">
        <v>0.05</v>
      </c>
      <c r="AY18" s="40" t="s">
        <v>92</v>
      </c>
      <c r="AZ18" s="32"/>
      <c r="BA18" s="33">
        <v>0.05</v>
      </c>
      <c r="BB18" s="41" t="s">
        <v>92</v>
      </c>
      <c r="BC18" s="34"/>
      <c r="BD18" s="33">
        <v>0.05</v>
      </c>
      <c r="BE18" s="41" t="s">
        <v>92</v>
      </c>
      <c r="BF18" s="32"/>
      <c r="BG18" s="33">
        <v>0.05</v>
      </c>
      <c r="BH18" s="40" t="s">
        <v>92</v>
      </c>
      <c r="BI18" s="32"/>
      <c r="BJ18" s="33">
        <v>0.05</v>
      </c>
      <c r="BK18" s="41" t="s">
        <v>92</v>
      </c>
    </row>
    <row r="19" spans="3:71" ht="11.9" customHeight="1" x14ac:dyDescent="0.2">
      <c r="C19" s="569" t="s">
        <v>101</v>
      </c>
      <c r="D19" s="570"/>
      <c r="E19" s="570"/>
      <c r="F19" s="570"/>
      <c r="G19" s="571"/>
      <c r="H19" s="46"/>
      <c r="I19" s="47"/>
      <c r="J19" s="46"/>
      <c r="K19" s="48">
        <v>45764</v>
      </c>
      <c r="L19" s="49" t="s">
        <v>102</v>
      </c>
      <c r="M19" s="46"/>
      <c r="N19" s="48">
        <f>$K$19</f>
        <v>45764</v>
      </c>
      <c r="O19" s="49" t="s">
        <v>102</v>
      </c>
      <c r="P19" s="46"/>
      <c r="Q19" s="48">
        <f>$K$19</f>
        <v>45764</v>
      </c>
      <c r="R19" s="49" t="s">
        <v>102</v>
      </c>
      <c r="S19" s="46"/>
      <c r="T19" s="48">
        <f>$K$19</f>
        <v>45764</v>
      </c>
      <c r="U19" s="49" t="s">
        <v>102</v>
      </c>
      <c r="V19" s="46"/>
      <c r="W19" s="48">
        <f>$K$19</f>
        <v>45764</v>
      </c>
      <c r="X19" s="50" t="s">
        <v>102</v>
      </c>
      <c r="Y19" s="46"/>
      <c r="Z19" s="48">
        <f>$K$19</f>
        <v>45764</v>
      </c>
      <c r="AA19" s="50" t="s">
        <v>102</v>
      </c>
      <c r="AB19" s="296"/>
      <c r="AC19" s="48">
        <f>$K$19</f>
        <v>45764</v>
      </c>
      <c r="AD19" s="50" t="s">
        <v>102</v>
      </c>
      <c r="AE19" s="46"/>
      <c r="AF19" s="48">
        <f>$K$19</f>
        <v>45764</v>
      </c>
      <c r="AG19" s="49" t="s">
        <v>102</v>
      </c>
      <c r="AH19" s="46"/>
      <c r="AI19" s="48">
        <f>$K$19</f>
        <v>45764</v>
      </c>
      <c r="AJ19" s="49" t="s">
        <v>102</v>
      </c>
      <c r="AK19" s="46"/>
      <c r="AL19" s="48">
        <f>$K$19</f>
        <v>45764</v>
      </c>
      <c r="AM19" s="50" t="s">
        <v>102</v>
      </c>
      <c r="AN19" s="46"/>
      <c r="AO19" s="48">
        <f>$K$19</f>
        <v>45764</v>
      </c>
      <c r="AP19" s="49" t="s">
        <v>102</v>
      </c>
      <c r="AQ19" s="46"/>
      <c r="AR19" s="48">
        <f>$K$19</f>
        <v>45764</v>
      </c>
      <c r="AS19" s="50" t="s">
        <v>102</v>
      </c>
      <c r="AT19" s="46"/>
      <c r="AU19" s="48">
        <f>$K$19</f>
        <v>45764</v>
      </c>
      <c r="AV19" s="49" t="s">
        <v>102</v>
      </c>
      <c r="AW19" s="46"/>
      <c r="AX19" s="48">
        <f t="shared" ref="AX19" si="0">$K$19</f>
        <v>45764</v>
      </c>
      <c r="AY19" s="49" t="s">
        <v>102</v>
      </c>
      <c r="AZ19" s="46"/>
      <c r="BA19" s="48">
        <f t="shared" ref="BA19" si="1">$K$19</f>
        <v>45764</v>
      </c>
      <c r="BB19" s="50" t="s">
        <v>102</v>
      </c>
      <c r="BC19" s="46"/>
      <c r="BD19" s="48">
        <f t="shared" ref="BD19" si="2">$K$19</f>
        <v>45764</v>
      </c>
      <c r="BE19" s="49" t="s">
        <v>102</v>
      </c>
      <c r="BF19" s="46"/>
      <c r="BG19" s="48">
        <f t="shared" ref="BG19" si="3">$K$19</f>
        <v>45764</v>
      </c>
      <c r="BH19" s="49" t="s">
        <v>102</v>
      </c>
      <c r="BI19" s="46"/>
      <c r="BJ19" s="48">
        <f t="shared" ref="BJ19" si="4">$K$19</f>
        <v>45764</v>
      </c>
      <c r="BK19" s="50" t="s">
        <v>102</v>
      </c>
    </row>
    <row r="20" spans="3:71" ht="12" customHeight="1" x14ac:dyDescent="0.2">
      <c r="C20" s="551" t="s">
        <v>103</v>
      </c>
      <c r="D20" s="552"/>
      <c r="E20" s="552"/>
      <c r="F20" s="552"/>
      <c r="G20" s="552"/>
      <c r="H20" s="7"/>
      <c r="I20" s="8"/>
      <c r="J20" s="7"/>
      <c r="K20" s="51">
        <v>725</v>
      </c>
      <c r="L20" s="52"/>
      <c r="M20" s="7"/>
      <c r="N20" s="53">
        <v>700</v>
      </c>
      <c r="O20" s="54"/>
      <c r="P20" s="7"/>
      <c r="Q20" s="51">
        <v>805</v>
      </c>
      <c r="R20" s="52"/>
      <c r="S20" s="7"/>
      <c r="T20" s="51">
        <v>745</v>
      </c>
      <c r="U20" s="52"/>
      <c r="V20" s="7"/>
      <c r="W20" s="51">
        <v>950</v>
      </c>
      <c r="X20" s="55"/>
      <c r="Y20" s="7"/>
      <c r="Z20" s="51">
        <v>700</v>
      </c>
      <c r="AA20" s="55"/>
      <c r="AB20" s="292"/>
      <c r="AC20" s="51">
        <v>905</v>
      </c>
      <c r="AD20" s="55"/>
      <c r="AE20" s="7"/>
      <c r="AF20" s="51">
        <v>735</v>
      </c>
      <c r="AG20" s="52"/>
      <c r="AH20" s="7"/>
      <c r="AI20" s="51">
        <v>800</v>
      </c>
      <c r="AJ20" s="52"/>
      <c r="AK20" s="7"/>
      <c r="AL20" s="51">
        <v>830</v>
      </c>
      <c r="AM20" s="55"/>
      <c r="AN20" s="7"/>
      <c r="AO20" s="51">
        <v>925</v>
      </c>
      <c r="AP20" s="52"/>
      <c r="AQ20" s="7"/>
      <c r="AR20" s="51">
        <v>900</v>
      </c>
      <c r="AS20" s="55"/>
      <c r="AT20" s="7"/>
      <c r="AU20" s="51">
        <v>915</v>
      </c>
      <c r="AV20" s="52"/>
      <c r="AW20" s="7"/>
      <c r="AX20" s="51">
        <v>905</v>
      </c>
      <c r="AY20" s="52"/>
      <c r="AZ20" s="7"/>
      <c r="BA20" s="51">
        <v>835</v>
      </c>
      <c r="BB20" s="55"/>
      <c r="BC20" s="56"/>
      <c r="BD20" s="51">
        <v>845</v>
      </c>
      <c r="BE20" s="52"/>
      <c r="BF20" s="7"/>
      <c r="BG20" s="51">
        <v>800</v>
      </c>
      <c r="BH20" s="52"/>
      <c r="BI20" s="7"/>
      <c r="BJ20" s="51">
        <v>730</v>
      </c>
      <c r="BK20" s="55"/>
      <c r="BL20" s="57"/>
    </row>
    <row r="21" spans="3:71" ht="12" customHeight="1" x14ac:dyDescent="0.2">
      <c r="C21" s="544"/>
      <c r="D21" s="545"/>
      <c r="E21" s="545"/>
      <c r="F21" s="545"/>
      <c r="G21" s="545"/>
      <c r="H21" s="24"/>
      <c r="I21" s="19"/>
      <c r="J21" s="24"/>
      <c r="K21" s="58">
        <v>1320</v>
      </c>
      <c r="L21" s="59"/>
      <c r="M21" s="24"/>
      <c r="N21" s="58">
        <v>1300</v>
      </c>
      <c r="O21" s="60"/>
      <c r="P21" s="24"/>
      <c r="Q21" s="58">
        <v>1355</v>
      </c>
      <c r="R21" s="59"/>
      <c r="S21" s="24"/>
      <c r="T21" s="58">
        <v>1335</v>
      </c>
      <c r="U21" s="59"/>
      <c r="V21" s="24"/>
      <c r="W21" s="58">
        <v>1520</v>
      </c>
      <c r="X21" s="61"/>
      <c r="Y21" s="24"/>
      <c r="Z21" s="58">
        <v>1300</v>
      </c>
      <c r="AA21" s="61"/>
      <c r="AB21" s="295"/>
      <c r="AC21" s="58">
        <v>1435</v>
      </c>
      <c r="AD21" s="61"/>
      <c r="AE21" s="24"/>
      <c r="AF21" s="58">
        <v>1325</v>
      </c>
      <c r="AG21" s="59"/>
      <c r="AH21" s="24"/>
      <c r="AI21" s="58">
        <v>1340</v>
      </c>
      <c r="AJ21" s="59"/>
      <c r="AK21" s="24"/>
      <c r="AL21" s="58">
        <v>1400</v>
      </c>
      <c r="AM21" s="61"/>
      <c r="AN21" s="24"/>
      <c r="AO21" s="58">
        <v>1455</v>
      </c>
      <c r="AP21" s="59"/>
      <c r="AQ21" s="24"/>
      <c r="AR21" s="58">
        <v>1430</v>
      </c>
      <c r="AS21" s="61"/>
      <c r="AT21" s="24"/>
      <c r="AU21" s="58">
        <v>1430</v>
      </c>
      <c r="AV21" s="59"/>
      <c r="AW21" s="24"/>
      <c r="AX21" s="58">
        <v>1410</v>
      </c>
      <c r="AY21" s="59"/>
      <c r="AZ21" s="24"/>
      <c r="BA21" s="58">
        <v>1350</v>
      </c>
      <c r="BB21" s="61"/>
      <c r="BC21" s="25"/>
      <c r="BD21" s="58">
        <v>1400</v>
      </c>
      <c r="BE21" s="59"/>
      <c r="BF21" s="24"/>
      <c r="BG21" s="58">
        <v>1320</v>
      </c>
      <c r="BH21" s="59"/>
      <c r="BI21" s="24"/>
      <c r="BJ21" s="58">
        <v>1300</v>
      </c>
      <c r="BK21" s="61"/>
      <c r="BL21" s="57"/>
    </row>
    <row r="22" spans="3:71" ht="12" customHeight="1" x14ac:dyDescent="0.2">
      <c r="C22" s="551" t="s">
        <v>104</v>
      </c>
      <c r="D22" s="552"/>
      <c r="E22" s="552"/>
      <c r="F22" s="552"/>
      <c r="G22" s="552"/>
      <c r="H22" s="7"/>
      <c r="I22" s="8"/>
      <c r="J22" s="62"/>
      <c r="K22" s="63" t="s">
        <v>105</v>
      </c>
      <c r="L22" s="64"/>
      <c r="M22" s="62"/>
      <c r="N22" s="63" t="s">
        <v>105</v>
      </c>
      <c r="O22" s="65"/>
      <c r="P22" s="62"/>
      <c r="Q22" s="63" t="s">
        <v>105</v>
      </c>
      <c r="R22" s="65"/>
      <c r="S22" s="62"/>
      <c r="T22" s="63" t="s">
        <v>105</v>
      </c>
      <c r="U22" s="66"/>
      <c r="V22" s="62"/>
      <c r="W22" s="63" t="s">
        <v>105</v>
      </c>
      <c r="X22" s="67"/>
      <c r="Y22" s="62"/>
      <c r="Z22" s="63" t="s">
        <v>105</v>
      </c>
      <c r="AA22" s="67"/>
      <c r="AB22" s="62"/>
      <c r="AC22" s="63" t="s">
        <v>105</v>
      </c>
      <c r="AD22" s="67"/>
      <c r="AE22" s="62"/>
      <c r="AF22" s="63" t="s">
        <v>105</v>
      </c>
      <c r="AG22" s="65"/>
      <c r="AH22" s="62"/>
      <c r="AI22" s="63" t="s">
        <v>105</v>
      </c>
      <c r="AJ22" s="65"/>
      <c r="AK22" s="62"/>
      <c r="AL22" s="63" t="s">
        <v>105</v>
      </c>
      <c r="AM22" s="67"/>
      <c r="AN22" s="62"/>
      <c r="AO22" s="63" t="s">
        <v>105</v>
      </c>
      <c r="AP22" s="67"/>
      <c r="AQ22" s="62"/>
      <c r="AR22" s="63" t="s">
        <v>105</v>
      </c>
      <c r="AS22" s="66"/>
      <c r="AT22" s="62"/>
      <c r="AU22" s="63" t="s">
        <v>105</v>
      </c>
      <c r="AV22" s="65"/>
      <c r="AW22" s="62"/>
      <c r="AX22" s="63" t="s">
        <v>105</v>
      </c>
      <c r="AY22" s="64"/>
      <c r="AZ22" s="62"/>
      <c r="BA22" s="63" t="s">
        <v>105</v>
      </c>
      <c r="BB22" s="66"/>
      <c r="BC22" s="65"/>
      <c r="BD22" s="63" t="s">
        <v>105</v>
      </c>
      <c r="BE22" s="67"/>
      <c r="BF22" s="62"/>
      <c r="BG22" s="63" t="s">
        <v>106</v>
      </c>
      <c r="BH22" s="67"/>
      <c r="BI22" s="62"/>
      <c r="BJ22" s="63" t="s">
        <v>105</v>
      </c>
      <c r="BK22" s="66"/>
      <c r="BL22" s="34"/>
    </row>
    <row r="23" spans="3:71" ht="12" customHeight="1" x14ac:dyDescent="0.2">
      <c r="C23" s="546"/>
      <c r="D23" s="547"/>
      <c r="E23" s="547"/>
      <c r="F23" s="547"/>
      <c r="G23" s="547"/>
      <c r="H23" s="68"/>
      <c r="I23" s="69"/>
      <c r="J23" s="70"/>
      <c r="K23" s="71" t="s">
        <v>105</v>
      </c>
      <c r="L23" s="72"/>
      <c r="M23" s="70"/>
      <c r="N23" s="71" t="s">
        <v>105</v>
      </c>
      <c r="O23" s="40"/>
      <c r="P23" s="70"/>
      <c r="Q23" s="71" t="s">
        <v>105</v>
      </c>
      <c r="R23" s="40"/>
      <c r="S23" s="70"/>
      <c r="T23" s="71" t="s">
        <v>105</v>
      </c>
      <c r="U23" s="41"/>
      <c r="V23" s="70"/>
      <c r="W23" s="71" t="s">
        <v>106</v>
      </c>
      <c r="X23" s="73"/>
      <c r="Y23" s="70"/>
      <c r="Z23" s="71" t="s">
        <v>105</v>
      </c>
      <c r="AA23" s="73"/>
      <c r="AB23" s="70"/>
      <c r="AC23" s="71" t="s">
        <v>105</v>
      </c>
      <c r="AD23" s="73"/>
      <c r="AE23" s="70"/>
      <c r="AF23" s="71" t="s">
        <v>105</v>
      </c>
      <c r="AG23" s="40"/>
      <c r="AH23" s="70"/>
      <c r="AI23" s="71" t="s">
        <v>105</v>
      </c>
      <c r="AJ23" s="40"/>
      <c r="AK23" s="70"/>
      <c r="AL23" s="71" t="s">
        <v>105</v>
      </c>
      <c r="AM23" s="73"/>
      <c r="AN23" s="70"/>
      <c r="AO23" s="71" t="s">
        <v>106</v>
      </c>
      <c r="AP23" s="73"/>
      <c r="AQ23" s="70"/>
      <c r="AR23" s="71" t="s">
        <v>106</v>
      </c>
      <c r="AS23" s="41"/>
      <c r="AT23" s="70"/>
      <c r="AU23" s="71" t="s">
        <v>106</v>
      </c>
      <c r="AV23" s="40"/>
      <c r="AW23" s="70"/>
      <c r="AX23" s="71" t="s">
        <v>106</v>
      </c>
      <c r="AY23" s="72"/>
      <c r="AZ23" s="70"/>
      <c r="BA23" s="71" t="s">
        <v>106</v>
      </c>
      <c r="BB23" s="41"/>
      <c r="BC23" s="40"/>
      <c r="BD23" s="71" t="s">
        <v>106</v>
      </c>
      <c r="BE23" s="73"/>
      <c r="BF23" s="70"/>
      <c r="BG23" s="71" t="s">
        <v>106</v>
      </c>
      <c r="BH23" s="73"/>
      <c r="BI23" s="70"/>
      <c r="BJ23" s="71" t="s">
        <v>106</v>
      </c>
      <c r="BK23" s="41"/>
      <c r="BL23" s="34"/>
    </row>
    <row r="24" spans="3:71" ht="12" customHeight="1" x14ac:dyDescent="0.2">
      <c r="C24" s="551" t="s">
        <v>107</v>
      </c>
      <c r="D24" s="552"/>
      <c r="E24" s="552"/>
      <c r="F24" s="552"/>
      <c r="G24" s="74"/>
      <c r="H24" s="11"/>
      <c r="I24" s="12"/>
      <c r="J24" s="75"/>
      <c r="K24" s="76">
        <v>13.9</v>
      </c>
      <c r="L24" s="77"/>
      <c r="M24" s="75"/>
      <c r="N24" s="78">
        <v>13.7</v>
      </c>
      <c r="O24" s="76"/>
      <c r="P24" s="75"/>
      <c r="Q24" s="78">
        <v>16.7</v>
      </c>
      <c r="R24" s="76"/>
      <c r="S24" s="75"/>
      <c r="T24" s="78">
        <v>14.4</v>
      </c>
      <c r="U24" s="79"/>
      <c r="V24" s="75"/>
      <c r="W24" s="78">
        <v>21.9</v>
      </c>
      <c r="X24" s="80"/>
      <c r="Y24" s="75"/>
      <c r="Z24" s="78">
        <v>14.9</v>
      </c>
      <c r="AA24" s="80"/>
      <c r="AB24" s="75"/>
      <c r="AC24" s="78">
        <v>19.600000000000001</v>
      </c>
      <c r="AD24" s="80"/>
      <c r="AE24" s="75"/>
      <c r="AF24" s="78">
        <v>17</v>
      </c>
      <c r="AG24" s="76"/>
      <c r="AH24" s="81"/>
      <c r="AI24" s="78">
        <v>15.3</v>
      </c>
      <c r="AJ24" s="76"/>
      <c r="AK24" s="75"/>
      <c r="AL24" s="78">
        <v>17.100000000000001</v>
      </c>
      <c r="AM24" s="80"/>
      <c r="AN24" s="75"/>
      <c r="AO24" s="78">
        <v>16.8</v>
      </c>
      <c r="AP24" s="80"/>
      <c r="AQ24" s="75"/>
      <c r="AR24" s="78">
        <v>17.899999999999999</v>
      </c>
      <c r="AS24" s="79"/>
      <c r="AT24" s="75"/>
      <c r="AU24" s="78">
        <v>19.3</v>
      </c>
      <c r="AV24" s="76"/>
      <c r="AW24" s="75"/>
      <c r="AX24" s="78">
        <v>18.5</v>
      </c>
      <c r="AY24" s="77"/>
      <c r="AZ24" s="75"/>
      <c r="BA24" s="78">
        <v>16.8</v>
      </c>
      <c r="BB24" s="79"/>
      <c r="BC24" s="76"/>
      <c r="BD24" s="78">
        <v>18.100000000000001</v>
      </c>
      <c r="BE24" s="80"/>
      <c r="BF24" s="75"/>
      <c r="BG24" s="78">
        <v>15.4</v>
      </c>
      <c r="BH24" s="80"/>
      <c r="BI24" s="75"/>
      <c r="BJ24" s="78">
        <v>15.3</v>
      </c>
      <c r="BK24" s="79"/>
      <c r="BL24" s="76"/>
    </row>
    <row r="25" spans="3:71" ht="12" customHeight="1" x14ac:dyDescent="0.2">
      <c r="C25" s="546"/>
      <c r="D25" s="547"/>
      <c r="E25" s="547"/>
      <c r="F25" s="547"/>
      <c r="G25" s="69" t="s">
        <v>108</v>
      </c>
      <c r="H25" s="68"/>
      <c r="I25" s="69"/>
      <c r="J25" s="75"/>
      <c r="K25" s="76">
        <v>21.5</v>
      </c>
      <c r="L25" s="77"/>
      <c r="M25" s="75"/>
      <c r="N25" s="78">
        <v>21.2</v>
      </c>
      <c r="O25" s="76"/>
      <c r="P25" s="75"/>
      <c r="Q25" s="78">
        <v>24.6</v>
      </c>
      <c r="R25" s="76"/>
      <c r="S25" s="75"/>
      <c r="T25" s="78">
        <v>20.8</v>
      </c>
      <c r="U25" s="79"/>
      <c r="V25" s="75"/>
      <c r="W25" s="78">
        <v>24.8</v>
      </c>
      <c r="X25" s="80"/>
      <c r="Y25" s="75"/>
      <c r="Z25" s="78">
        <v>20.8</v>
      </c>
      <c r="AA25" s="80"/>
      <c r="AB25" s="75"/>
      <c r="AC25" s="78">
        <v>24.1</v>
      </c>
      <c r="AD25" s="80"/>
      <c r="AE25" s="75"/>
      <c r="AF25" s="78">
        <v>23.5</v>
      </c>
      <c r="AG25" s="76"/>
      <c r="AH25" s="82"/>
      <c r="AI25" s="78">
        <v>25.1</v>
      </c>
      <c r="AJ25" s="76"/>
      <c r="AK25" s="75"/>
      <c r="AL25" s="78">
        <v>24.5</v>
      </c>
      <c r="AM25" s="80"/>
      <c r="AN25" s="75"/>
      <c r="AO25" s="78">
        <v>23.6</v>
      </c>
      <c r="AP25" s="80"/>
      <c r="AQ25" s="75"/>
      <c r="AR25" s="78">
        <v>24.4</v>
      </c>
      <c r="AS25" s="79"/>
      <c r="AT25" s="75"/>
      <c r="AU25" s="78">
        <v>24.1</v>
      </c>
      <c r="AV25" s="76"/>
      <c r="AW25" s="75"/>
      <c r="AX25" s="78">
        <v>25.2</v>
      </c>
      <c r="AY25" s="77"/>
      <c r="AZ25" s="75"/>
      <c r="BA25" s="78">
        <v>23.7</v>
      </c>
      <c r="BB25" s="79"/>
      <c r="BC25" s="76"/>
      <c r="BD25" s="78">
        <v>24.1</v>
      </c>
      <c r="BE25" s="80"/>
      <c r="BF25" s="75"/>
      <c r="BG25" s="78">
        <v>24.4</v>
      </c>
      <c r="BH25" s="80"/>
      <c r="BI25" s="75"/>
      <c r="BJ25" s="78">
        <v>23.2</v>
      </c>
      <c r="BK25" s="79"/>
      <c r="BL25" s="76"/>
    </row>
    <row r="26" spans="3:71" ht="12" customHeight="1" x14ac:dyDescent="0.2">
      <c r="C26" s="544" t="s">
        <v>109</v>
      </c>
      <c r="D26" s="545"/>
      <c r="E26" s="545"/>
      <c r="F26" s="545"/>
      <c r="H26" s="13"/>
      <c r="I26" s="14"/>
      <c r="J26" s="83"/>
      <c r="K26" s="84">
        <v>15</v>
      </c>
      <c r="L26" s="85"/>
      <c r="M26" s="83"/>
      <c r="N26" s="86">
        <v>14.1</v>
      </c>
      <c r="O26" s="84"/>
      <c r="P26" s="83"/>
      <c r="Q26" s="86">
        <v>15</v>
      </c>
      <c r="R26" s="84"/>
      <c r="S26" s="83"/>
      <c r="T26" s="86">
        <v>15.5</v>
      </c>
      <c r="U26" s="87"/>
      <c r="V26" s="83"/>
      <c r="W26" s="86">
        <v>15.9</v>
      </c>
      <c r="X26" s="88"/>
      <c r="Y26" s="83"/>
      <c r="Z26" s="86">
        <v>15.5</v>
      </c>
      <c r="AA26" s="88"/>
      <c r="AB26" s="83"/>
      <c r="AC26" s="86">
        <v>15</v>
      </c>
      <c r="AD26" s="88"/>
      <c r="AE26" s="83"/>
      <c r="AF26" s="86">
        <v>13.7</v>
      </c>
      <c r="AG26" s="84"/>
      <c r="AH26" s="81"/>
      <c r="AI26" s="86">
        <v>15.6</v>
      </c>
      <c r="AJ26" s="84"/>
      <c r="AK26" s="83"/>
      <c r="AL26" s="86">
        <v>16.399999999999999</v>
      </c>
      <c r="AM26" s="88"/>
      <c r="AN26" s="83"/>
      <c r="AO26" s="86">
        <v>16.600000000000001</v>
      </c>
      <c r="AP26" s="88"/>
      <c r="AQ26" s="83"/>
      <c r="AR26" s="86">
        <v>17</v>
      </c>
      <c r="AS26" s="87"/>
      <c r="AT26" s="83"/>
      <c r="AU26" s="86">
        <v>15.3</v>
      </c>
      <c r="AV26" s="84"/>
      <c r="AW26" s="83"/>
      <c r="AX26" s="86">
        <v>16.7</v>
      </c>
      <c r="AY26" s="85"/>
      <c r="AZ26" s="83"/>
      <c r="BA26" s="86">
        <v>14.1</v>
      </c>
      <c r="BB26" s="87"/>
      <c r="BC26" s="84"/>
      <c r="BD26" s="86">
        <v>13.4</v>
      </c>
      <c r="BE26" s="88"/>
      <c r="BF26" s="83"/>
      <c r="BG26" s="86">
        <v>12.4</v>
      </c>
      <c r="BH26" s="88"/>
      <c r="BI26" s="83"/>
      <c r="BJ26" s="86">
        <v>13</v>
      </c>
      <c r="BK26" s="87"/>
      <c r="BL26" s="76"/>
    </row>
    <row r="27" spans="3:71" ht="12" customHeight="1" x14ac:dyDescent="0.2">
      <c r="C27" s="544"/>
      <c r="D27" s="545"/>
      <c r="E27" s="545"/>
      <c r="F27" s="545"/>
      <c r="G27" s="19" t="s">
        <v>108</v>
      </c>
      <c r="H27" s="24"/>
      <c r="I27" s="19"/>
      <c r="J27" s="75"/>
      <c r="K27" s="76">
        <v>23.3</v>
      </c>
      <c r="L27" s="77"/>
      <c r="M27" s="75"/>
      <c r="N27" s="78">
        <v>23.1</v>
      </c>
      <c r="O27" s="76"/>
      <c r="P27" s="75"/>
      <c r="Q27" s="78">
        <v>19.899999999999999</v>
      </c>
      <c r="R27" s="76"/>
      <c r="S27" s="75"/>
      <c r="T27" s="78">
        <v>21.6</v>
      </c>
      <c r="U27" s="79"/>
      <c r="V27" s="75"/>
      <c r="W27" s="78">
        <v>21.2</v>
      </c>
      <c r="X27" s="80"/>
      <c r="Y27" s="75"/>
      <c r="Z27" s="78">
        <v>21.4</v>
      </c>
      <c r="AA27" s="80"/>
      <c r="AB27" s="75"/>
      <c r="AC27" s="78">
        <v>20.2</v>
      </c>
      <c r="AD27" s="80"/>
      <c r="AE27" s="75"/>
      <c r="AF27" s="78">
        <v>22.1</v>
      </c>
      <c r="AG27" s="76"/>
      <c r="AH27" s="75"/>
      <c r="AI27" s="78">
        <v>23.2</v>
      </c>
      <c r="AJ27" s="76"/>
      <c r="AK27" s="75"/>
      <c r="AL27" s="78">
        <v>22.5</v>
      </c>
      <c r="AM27" s="80"/>
      <c r="AN27" s="75"/>
      <c r="AO27" s="78">
        <v>23.8</v>
      </c>
      <c r="AP27" s="80"/>
      <c r="AQ27" s="75"/>
      <c r="AR27" s="78">
        <v>21.7</v>
      </c>
      <c r="AS27" s="79"/>
      <c r="AT27" s="75"/>
      <c r="AU27" s="78">
        <v>20.7</v>
      </c>
      <c r="AV27" s="76"/>
      <c r="AW27" s="75"/>
      <c r="AX27" s="78">
        <v>22</v>
      </c>
      <c r="AY27" s="77"/>
      <c r="AZ27" s="75"/>
      <c r="BA27" s="78">
        <v>19.899999999999999</v>
      </c>
      <c r="BB27" s="79"/>
      <c r="BC27" s="76"/>
      <c r="BD27" s="78">
        <v>19.5</v>
      </c>
      <c r="BE27" s="80"/>
      <c r="BF27" s="75"/>
      <c r="BG27" s="78">
        <v>18.600000000000001</v>
      </c>
      <c r="BH27" s="80"/>
      <c r="BI27" s="75"/>
      <c r="BJ27" s="78">
        <v>18</v>
      </c>
      <c r="BK27" s="79"/>
      <c r="BL27" s="76"/>
    </row>
    <row r="28" spans="3:71" ht="12" customHeight="1" x14ac:dyDescent="0.2">
      <c r="C28" s="551" t="s">
        <v>110</v>
      </c>
      <c r="D28" s="552"/>
      <c r="E28" s="552"/>
      <c r="F28" s="552"/>
      <c r="G28" s="572" t="s">
        <v>111</v>
      </c>
      <c r="H28" s="11"/>
      <c r="I28" s="12"/>
      <c r="J28" s="89"/>
      <c r="K28" s="90">
        <v>0.44</v>
      </c>
      <c r="L28" s="91"/>
      <c r="M28" s="89"/>
      <c r="N28" s="92">
        <v>0.56999999999999995</v>
      </c>
      <c r="O28" s="90"/>
      <c r="P28" s="89"/>
      <c r="Q28" s="92">
        <v>0.2</v>
      </c>
      <c r="R28" s="90"/>
      <c r="S28" s="89"/>
      <c r="T28" s="92">
        <v>0.15</v>
      </c>
      <c r="U28" s="93"/>
      <c r="V28" s="89"/>
      <c r="W28" s="92">
        <v>0.2</v>
      </c>
      <c r="X28" s="94"/>
      <c r="Y28" s="89"/>
      <c r="Z28" s="92">
        <v>0.1</v>
      </c>
      <c r="AA28" s="94"/>
      <c r="AB28" s="89"/>
      <c r="AC28" s="92">
        <v>0.01</v>
      </c>
      <c r="AD28" s="94"/>
      <c r="AE28" s="89"/>
      <c r="AF28" s="92">
        <v>0.16</v>
      </c>
      <c r="AG28" s="90"/>
      <c r="AH28" s="95"/>
      <c r="AI28" s="92">
        <v>0.13</v>
      </c>
      <c r="AJ28" s="90"/>
      <c r="AK28" s="89"/>
      <c r="AL28" s="92">
        <v>0.08</v>
      </c>
      <c r="AM28" s="94"/>
      <c r="AN28" s="89"/>
      <c r="AO28" s="92">
        <v>0.02</v>
      </c>
      <c r="AP28" s="94"/>
      <c r="AQ28" s="89"/>
      <c r="AR28" s="92">
        <v>0.23</v>
      </c>
      <c r="AS28" s="93"/>
      <c r="AT28" s="89"/>
      <c r="AU28" s="92">
        <v>0.19</v>
      </c>
      <c r="AV28" s="90"/>
      <c r="AW28" s="89"/>
      <c r="AX28" s="92">
        <v>0.03</v>
      </c>
      <c r="AY28" s="91"/>
      <c r="AZ28" s="89"/>
      <c r="BA28" s="92">
        <v>0.06</v>
      </c>
      <c r="BB28" s="93"/>
      <c r="BC28" s="90"/>
      <c r="BD28" s="92">
        <v>0.06</v>
      </c>
      <c r="BE28" s="94"/>
      <c r="BF28" s="89"/>
      <c r="BG28" s="92">
        <v>7.0000000000000007E-2</v>
      </c>
      <c r="BH28" s="94"/>
      <c r="BI28" s="89"/>
      <c r="BJ28" s="92">
        <v>7.0000000000000007E-2</v>
      </c>
      <c r="BK28" s="96"/>
      <c r="BL28" s="97"/>
    </row>
    <row r="29" spans="3:71" ht="12" customHeight="1" x14ac:dyDescent="0.2">
      <c r="C29" s="544"/>
      <c r="D29" s="545"/>
      <c r="E29" s="545"/>
      <c r="F29" s="545"/>
      <c r="G29" s="565"/>
      <c r="H29" s="24"/>
      <c r="I29" s="19"/>
      <c r="J29" s="98"/>
      <c r="K29" s="99">
        <v>0.39</v>
      </c>
      <c r="L29" s="100"/>
      <c r="M29" s="98"/>
      <c r="N29" s="101">
        <v>0.51</v>
      </c>
      <c r="O29" s="99"/>
      <c r="P29" s="98"/>
      <c r="Q29" s="101">
        <v>0.16</v>
      </c>
      <c r="R29" s="99"/>
      <c r="S29" s="98"/>
      <c r="T29" s="101">
        <v>0.12</v>
      </c>
      <c r="U29" s="102"/>
      <c r="V29" s="98"/>
      <c r="W29" s="101">
        <v>0.2</v>
      </c>
      <c r="X29" s="103"/>
      <c r="Y29" s="98"/>
      <c r="Z29" s="101">
        <v>0.1</v>
      </c>
      <c r="AA29" s="103"/>
      <c r="AB29" s="98"/>
      <c r="AC29" s="101">
        <v>0</v>
      </c>
      <c r="AD29" s="103"/>
      <c r="AE29" s="98"/>
      <c r="AF29" s="101">
        <v>0.09</v>
      </c>
      <c r="AG29" s="99"/>
      <c r="AH29" s="98"/>
      <c r="AI29" s="101">
        <v>0.11</v>
      </c>
      <c r="AJ29" s="99"/>
      <c r="AK29" s="98"/>
      <c r="AL29" s="101">
        <v>0.09</v>
      </c>
      <c r="AM29" s="103"/>
      <c r="AN29" s="98"/>
      <c r="AO29" s="101">
        <v>0.02</v>
      </c>
      <c r="AP29" s="103"/>
      <c r="AQ29" s="98"/>
      <c r="AR29" s="101">
        <v>0.17</v>
      </c>
      <c r="AS29" s="102"/>
      <c r="AT29" s="98"/>
      <c r="AU29" s="101">
        <v>0.2</v>
      </c>
      <c r="AV29" s="99"/>
      <c r="AW29" s="98"/>
      <c r="AX29" s="101">
        <v>0.04</v>
      </c>
      <c r="AY29" s="100"/>
      <c r="AZ29" s="98"/>
      <c r="BA29" s="101">
        <v>0.06</v>
      </c>
      <c r="BB29" s="102"/>
      <c r="BC29" s="99"/>
      <c r="BD29" s="101">
        <v>0.06</v>
      </c>
      <c r="BE29" s="103"/>
      <c r="BF29" s="98"/>
      <c r="BG29" s="101">
        <v>7.0000000000000007E-2</v>
      </c>
      <c r="BH29" s="103"/>
      <c r="BI29" s="98"/>
      <c r="BJ29" s="101">
        <v>0.08</v>
      </c>
      <c r="BK29" s="104"/>
      <c r="BL29" s="97"/>
    </row>
    <row r="30" spans="3:71" ht="12" customHeight="1" x14ac:dyDescent="0.2">
      <c r="C30" s="567" t="s">
        <v>112</v>
      </c>
      <c r="D30" s="568"/>
      <c r="E30" s="568"/>
      <c r="F30" s="568"/>
      <c r="G30" s="105"/>
      <c r="H30" s="106"/>
      <c r="I30" s="107"/>
      <c r="J30" s="108"/>
      <c r="K30" s="109">
        <f t="shared" ref="K30:BA30" si="5">ROUND((K28+K29)/2,2)</f>
        <v>0.42</v>
      </c>
      <c r="L30" s="110"/>
      <c r="M30" s="108"/>
      <c r="N30" s="109">
        <f t="shared" si="5"/>
        <v>0.54</v>
      </c>
      <c r="O30" s="110"/>
      <c r="P30" s="108"/>
      <c r="Q30" s="109">
        <f t="shared" si="5"/>
        <v>0.18</v>
      </c>
      <c r="R30" s="110"/>
      <c r="S30" s="108"/>
      <c r="T30" s="109">
        <f t="shared" si="5"/>
        <v>0.14000000000000001</v>
      </c>
      <c r="U30" s="110"/>
      <c r="V30" s="108"/>
      <c r="W30" s="109">
        <f t="shared" si="5"/>
        <v>0.2</v>
      </c>
      <c r="X30" s="110"/>
      <c r="Y30" s="108"/>
      <c r="Z30" s="109">
        <f t="shared" si="5"/>
        <v>0.1</v>
      </c>
      <c r="AA30" s="110"/>
      <c r="AB30" s="108"/>
      <c r="AC30" s="109">
        <f t="shared" si="5"/>
        <v>0.01</v>
      </c>
      <c r="AD30" s="110"/>
      <c r="AE30" s="108"/>
      <c r="AF30" s="109">
        <f t="shared" si="5"/>
        <v>0.13</v>
      </c>
      <c r="AG30" s="110"/>
      <c r="AH30" s="108"/>
      <c r="AI30" s="109">
        <f t="shared" si="5"/>
        <v>0.12</v>
      </c>
      <c r="AJ30" s="110"/>
      <c r="AK30" s="108"/>
      <c r="AL30" s="109">
        <f t="shared" si="5"/>
        <v>0.09</v>
      </c>
      <c r="AM30" s="110"/>
      <c r="AN30" s="108"/>
      <c r="AO30" s="109">
        <f t="shared" si="5"/>
        <v>0.02</v>
      </c>
      <c r="AP30" s="110"/>
      <c r="AQ30" s="108"/>
      <c r="AR30" s="109">
        <f t="shared" si="5"/>
        <v>0.2</v>
      </c>
      <c r="AS30" s="110"/>
      <c r="AT30" s="108"/>
      <c r="AU30" s="109">
        <f t="shared" si="5"/>
        <v>0.2</v>
      </c>
      <c r="AV30" s="110"/>
      <c r="AW30" s="108"/>
      <c r="AX30" s="109">
        <f t="shared" si="5"/>
        <v>0.04</v>
      </c>
      <c r="AY30" s="110"/>
      <c r="AZ30" s="108"/>
      <c r="BA30" s="109">
        <f t="shared" si="5"/>
        <v>0.06</v>
      </c>
      <c r="BB30" s="110"/>
      <c r="BC30" s="108"/>
      <c r="BD30" s="109">
        <f t="shared" ref="BD30:BJ30" si="6">ROUND((BD28+BD29)/2,2)</f>
        <v>0.06</v>
      </c>
      <c r="BE30" s="110"/>
      <c r="BF30" s="108"/>
      <c r="BG30" s="109">
        <f t="shared" si="6"/>
        <v>7.0000000000000007E-2</v>
      </c>
      <c r="BH30" s="110"/>
      <c r="BI30" s="108"/>
      <c r="BJ30" s="109">
        <f t="shared" si="6"/>
        <v>0.08</v>
      </c>
      <c r="BK30" s="111"/>
      <c r="BL30" s="97"/>
      <c r="BM30" s="97"/>
      <c r="BN30" s="112"/>
      <c r="BO30" s="112"/>
      <c r="BP30" s="97"/>
      <c r="BQ30" s="112"/>
      <c r="BR30" s="112"/>
      <c r="BS30" s="97"/>
    </row>
    <row r="31" spans="3:71" ht="12" customHeight="1" x14ac:dyDescent="0.2">
      <c r="C31" s="551" t="s">
        <v>113</v>
      </c>
      <c r="D31" s="552"/>
      <c r="E31" s="552"/>
      <c r="F31" s="552"/>
      <c r="G31" s="56"/>
      <c r="H31" s="7"/>
      <c r="I31" s="8"/>
      <c r="J31" s="113" t="s">
        <v>114</v>
      </c>
      <c r="K31" s="56">
        <v>30</v>
      </c>
      <c r="L31" s="114"/>
      <c r="M31" s="113" t="s">
        <v>114</v>
      </c>
      <c r="N31" s="115">
        <v>30</v>
      </c>
      <c r="O31" s="116"/>
      <c r="P31" s="113" t="s">
        <v>114</v>
      </c>
      <c r="Q31" s="115">
        <v>30</v>
      </c>
      <c r="R31" s="116"/>
      <c r="S31" s="113" t="s">
        <v>114</v>
      </c>
      <c r="T31" s="117">
        <v>30</v>
      </c>
      <c r="U31" s="118"/>
      <c r="V31" s="113" t="s">
        <v>114</v>
      </c>
      <c r="W31" s="119">
        <v>30</v>
      </c>
      <c r="X31" s="120"/>
      <c r="Y31" s="113" t="s">
        <v>114</v>
      </c>
      <c r="Z31" s="119">
        <v>30</v>
      </c>
      <c r="AA31" s="120"/>
      <c r="AB31" s="113" t="s">
        <v>114</v>
      </c>
      <c r="AC31" s="119">
        <v>30</v>
      </c>
      <c r="AD31" s="120"/>
      <c r="AE31" s="113" t="s">
        <v>114</v>
      </c>
      <c r="AF31" s="115">
        <v>30</v>
      </c>
      <c r="AG31" s="116"/>
      <c r="AH31" s="113" t="s">
        <v>114</v>
      </c>
      <c r="AI31" s="117">
        <v>30</v>
      </c>
      <c r="AJ31" s="116"/>
      <c r="AK31" s="113" t="s">
        <v>114</v>
      </c>
      <c r="AL31" s="115">
        <v>30</v>
      </c>
      <c r="AM31" s="120"/>
      <c r="AN31" s="113"/>
      <c r="AO31" s="117">
        <v>21</v>
      </c>
      <c r="AP31" s="116"/>
      <c r="AQ31" s="113" t="s">
        <v>114</v>
      </c>
      <c r="AR31" s="117">
        <v>30</v>
      </c>
      <c r="AS31" s="118"/>
      <c r="AT31" s="113" t="s">
        <v>114</v>
      </c>
      <c r="AU31" s="117">
        <v>30</v>
      </c>
      <c r="AV31" s="116"/>
      <c r="AW31" s="113" t="s">
        <v>114</v>
      </c>
      <c r="AX31" s="117">
        <v>30</v>
      </c>
      <c r="AY31" s="114"/>
      <c r="AZ31" s="113" t="s">
        <v>114</v>
      </c>
      <c r="BA31" s="117">
        <v>30</v>
      </c>
      <c r="BB31" s="118"/>
      <c r="BC31" s="116" t="s">
        <v>114</v>
      </c>
      <c r="BD31" s="117">
        <v>30</v>
      </c>
      <c r="BE31" s="120"/>
      <c r="BF31" s="113" t="s">
        <v>114</v>
      </c>
      <c r="BG31" s="117">
        <v>30</v>
      </c>
      <c r="BH31" s="120"/>
      <c r="BI31" s="113" t="s">
        <v>114</v>
      </c>
      <c r="BJ31" s="117">
        <v>30</v>
      </c>
      <c r="BK31" s="118"/>
      <c r="BL31" s="25"/>
    </row>
    <row r="32" spans="3:71" ht="12" customHeight="1" x14ac:dyDescent="0.2">
      <c r="C32" s="546"/>
      <c r="D32" s="547"/>
      <c r="E32" s="547"/>
      <c r="F32" s="547"/>
      <c r="G32" s="69" t="s">
        <v>115</v>
      </c>
      <c r="H32" s="68"/>
      <c r="I32" s="69"/>
      <c r="J32" s="121" t="s">
        <v>114</v>
      </c>
      <c r="K32" s="122">
        <v>30</v>
      </c>
      <c r="L32" s="123"/>
      <c r="M32" s="121" t="s">
        <v>114</v>
      </c>
      <c r="N32" s="124">
        <v>30</v>
      </c>
      <c r="O32" s="125"/>
      <c r="P32" s="121" t="s">
        <v>114</v>
      </c>
      <c r="Q32" s="124">
        <v>30</v>
      </c>
      <c r="R32" s="125"/>
      <c r="S32" s="121" t="s">
        <v>114</v>
      </c>
      <c r="T32" s="126">
        <v>30</v>
      </c>
      <c r="U32" s="127"/>
      <c r="V32" s="121" t="s">
        <v>114</v>
      </c>
      <c r="W32" s="128">
        <v>30</v>
      </c>
      <c r="X32" s="129"/>
      <c r="Y32" s="121" t="s">
        <v>114</v>
      </c>
      <c r="Z32" s="128">
        <v>30</v>
      </c>
      <c r="AA32" s="129"/>
      <c r="AB32" s="121" t="s">
        <v>114</v>
      </c>
      <c r="AC32" s="128">
        <v>30</v>
      </c>
      <c r="AD32" s="129"/>
      <c r="AE32" s="121" t="s">
        <v>114</v>
      </c>
      <c r="AF32" s="124">
        <v>30</v>
      </c>
      <c r="AG32" s="125"/>
      <c r="AH32" s="121" t="s">
        <v>114</v>
      </c>
      <c r="AI32" s="126">
        <v>30</v>
      </c>
      <c r="AJ32" s="125"/>
      <c r="AK32" s="121" t="s">
        <v>114</v>
      </c>
      <c r="AL32" s="124">
        <v>30</v>
      </c>
      <c r="AM32" s="129"/>
      <c r="AN32" s="121" t="s">
        <v>114</v>
      </c>
      <c r="AO32" s="126">
        <v>30</v>
      </c>
      <c r="AP32" s="125"/>
      <c r="AQ32" s="121" t="s">
        <v>114</v>
      </c>
      <c r="AR32" s="126">
        <v>30</v>
      </c>
      <c r="AS32" s="127"/>
      <c r="AT32" s="121" t="s">
        <v>114</v>
      </c>
      <c r="AU32" s="126">
        <v>30</v>
      </c>
      <c r="AV32" s="125"/>
      <c r="AW32" s="121" t="s">
        <v>114</v>
      </c>
      <c r="AX32" s="126">
        <v>30</v>
      </c>
      <c r="AY32" s="123"/>
      <c r="AZ32" s="121" t="s">
        <v>114</v>
      </c>
      <c r="BA32" s="126">
        <v>30</v>
      </c>
      <c r="BB32" s="127"/>
      <c r="BC32" s="125" t="s">
        <v>114</v>
      </c>
      <c r="BD32" s="126">
        <v>30</v>
      </c>
      <c r="BE32" s="129"/>
      <c r="BF32" s="121" t="s">
        <v>114</v>
      </c>
      <c r="BG32" s="126">
        <v>30</v>
      </c>
      <c r="BH32" s="129"/>
      <c r="BI32" s="121" t="s">
        <v>114</v>
      </c>
      <c r="BJ32" s="126">
        <v>30</v>
      </c>
      <c r="BK32" s="127"/>
      <c r="BL32" s="25"/>
    </row>
    <row r="33" spans="1:64" ht="12" customHeight="1" x14ac:dyDescent="0.2">
      <c r="C33" s="551" t="s">
        <v>116</v>
      </c>
      <c r="D33" s="552"/>
      <c r="E33" s="552"/>
      <c r="F33" s="552"/>
      <c r="G33" s="56"/>
      <c r="H33" s="7"/>
      <c r="I33" s="8"/>
      <c r="J33" s="113"/>
      <c r="K33" s="65" t="s">
        <v>117</v>
      </c>
      <c r="L33" s="114"/>
      <c r="M33" s="113"/>
      <c r="N33" s="63" t="s">
        <v>117</v>
      </c>
      <c r="O33" s="116"/>
      <c r="P33" s="113"/>
      <c r="Q33" s="63" t="s">
        <v>118</v>
      </c>
      <c r="R33" s="116"/>
      <c r="S33" s="113"/>
      <c r="T33" s="63" t="s">
        <v>117</v>
      </c>
      <c r="U33" s="116"/>
      <c r="V33" s="113"/>
      <c r="W33" s="63" t="s">
        <v>117</v>
      </c>
      <c r="X33" s="120"/>
      <c r="Y33" s="113"/>
      <c r="Z33" s="63" t="s">
        <v>118</v>
      </c>
      <c r="AA33" s="120"/>
      <c r="AB33" s="113"/>
      <c r="AC33" s="65" t="s">
        <v>117</v>
      </c>
      <c r="AD33" s="120"/>
      <c r="AE33" s="113"/>
      <c r="AF33" s="63" t="s">
        <v>119</v>
      </c>
      <c r="AG33" s="116"/>
      <c r="AH33" s="7"/>
      <c r="AI33" s="63" t="s">
        <v>118</v>
      </c>
      <c r="AJ33" s="116"/>
      <c r="AK33" s="113"/>
      <c r="AL33" s="63" t="s">
        <v>118</v>
      </c>
      <c r="AM33" s="120"/>
      <c r="AN33" s="113"/>
      <c r="AO33" s="63" t="s">
        <v>119</v>
      </c>
      <c r="AP33" s="120"/>
      <c r="AQ33" s="113"/>
      <c r="AR33" s="63" t="s">
        <v>118</v>
      </c>
      <c r="AS33" s="118"/>
      <c r="AT33" s="113"/>
      <c r="AU33" s="63" t="s">
        <v>117</v>
      </c>
      <c r="AV33" s="116"/>
      <c r="AW33" s="113"/>
      <c r="AX33" s="65" t="s">
        <v>117</v>
      </c>
      <c r="AY33" s="114"/>
      <c r="AZ33" s="62"/>
      <c r="BA33" s="63" t="s">
        <v>117</v>
      </c>
      <c r="BB33" s="118"/>
      <c r="BC33" s="116"/>
      <c r="BD33" s="63" t="s">
        <v>117</v>
      </c>
      <c r="BE33" s="120"/>
      <c r="BF33" s="113"/>
      <c r="BG33" s="65" t="s">
        <v>117</v>
      </c>
      <c r="BH33" s="120"/>
      <c r="BI33" s="113"/>
      <c r="BJ33" s="63" t="s">
        <v>117</v>
      </c>
      <c r="BK33" s="118"/>
      <c r="BL33" s="34"/>
    </row>
    <row r="34" spans="1:64" ht="12" customHeight="1" x14ac:dyDescent="0.2">
      <c r="C34" s="546"/>
      <c r="D34" s="547"/>
      <c r="E34" s="547"/>
      <c r="F34" s="547"/>
      <c r="G34" s="122"/>
      <c r="H34" s="68"/>
      <c r="I34" s="69"/>
      <c r="J34" s="121"/>
      <c r="K34" s="40" t="s">
        <v>117</v>
      </c>
      <c r="L34" s="123"/>
      <c r="M34" s="121"/>
      <c r="N34" s="71" t="s">
        <v>117</v>
      </c>
      <c r="O34" s="125"/>
      <c r="P34" s="121"/>
      <c r="Q34" s="71" t="s">
        <v>118</v>
      </c>
      <c r="R34" s="40"/>
      <c r="S34" s="121"/>
      <c r="T34" s="71" t="s">
        <v>117</v>
      </c>
      <c r="U34" s="40"/>
      <c r="V34" s="121"/>
      <c r="W34" s="71" t="s">
        <v>117</v>
      </c>
      <c r="X34" s="129"/>
      <c r="Y34" s="121"/>
      <c r="Z34" s="71" t="s">
        <v>118</v>
      </c>
      <c r="AA34" s="129"/>
      <c r="AB34" s="121"/>
      <c r="AC34" s="40" t="s">
        <v>117</v>
      </c>
      <c r="AD34" s="129"/>
      <c r="AE34" s="121"/>
      <c r="AF34" s="71" t="s">
        <v>119</v>
      </c>
      <c r="AG34" s="125"/>
      <c r="AH34" s="68"/>
      <c r="AI34" s="71" t="s">
        <v>118</v>
      </c>
      <c r="AJ34" s="125"/>
      <c r="AK34" s="121"/>
      <c r="AL34" s="71" t="s">
        <v>118</v>
      </c>
      <c r="AM34" s="129"/>
      <c r="AN34" s="121"/>
      <c r="AO34" s="71" t="s">
        <v>119</v>
      </c>
      <c r="AP34" s="129"/>
      <c r="AQ34" s="121"/>
      <c r="AR34" s="71" t="s">
        <v>118</v>
      </c>
      <c r="AS34" s="127"/>
      <c r="AT34" s="121"/>
      <c r="AU34" s="71" t="s">
        <v>117</v>
      </c>
      <c r="AV34" s="125"/>
      <c r="AW34" s="121"/>
      <c r="AX34" s="40" t="s">
        <v>117</v>
      </c>
      <c r="AY34" s="123"/>
      <c r="AZ34" s="70"/>
      <c r="BA34" s="71" t="s">
        <v>117</v>
      </c>
      <c r="BB34" s="127"/>
      <c r="BC34" s="125"/>
      <c r="BD34" s="71" t="s">
        <v>117</v>
      </c>
      <c r="BE34" s="129"/>
      <c r="BF34" s="121"/>
      <c r="BG34" s="40" t="s">
        <v>117</v>
      </c>
      <c r="BH34" s="129"/>
      <c r="BI34" s="121"/>
      <c r="BJ34" s="71" t="s">
        <v>117</v>
      </c>
      <c r="BK34" s="127"/>
      <c r="BL34" s="34"/>
    </row>
    <row r="35" spans="1:64" ht="12" customHeight="1" x14ac:dyDescent="0.2">
      <c r="C35" s="551" t="s">
        <v>120</v>
      </c>
      <c r="D35" s="552"/>
      <c r="E35" s="552"/>
      <c r="F35" s="552"/>
      <c r="G35" s="8"/>
      <c r="H35" s="24"/>
      <c r="I35" s="19"/>
      <c r="J35" s="32"/>
      <c r="K35" s="34" t="s">
        <v>121</v>
      </c>
      <c r="L35" s="130"/>
      <c r="M35" s="32"/>
      <c r="N35" s="131" t="s">
        <v>121</v>
      </c>
      <c r="O35" s="34"/>
      <c r="P35" s="32"/>
      <c r="Q35" s="131" t="s">
        <v>122</v>
      </c>
      <c r="R35" s="34"/>
      <c r="S35" s="32"/>
      <c r="T35" s="131" t="s">
        <v>121</v>
      </c>
      <c r="U35" s="34"/>
      <c r="V35" s="32"/>
      <c r="W35" s="34" t="s">
        <v>121</v>
      </c>
      <c r="X35" s="132"/>
      <c r="Y35" s="32"/>
      <c r="Z35" s="131" t="s">
        <v>123</v>
      </c>
      <c r="AA35" s="132"/>
      <c r="AB35" s="32"/>
      <c r="AC35" s="131" t="s">
        <v>121</v>
      </c>
      <c r="AD35" s="132"/>
      <c r="AE35" s="32"/>
      <c r="AF35" s="131" t="s">
        <v>123</v>
      </c>
      <c r="AG35" s="34"/>
      <c r="AH35" s="24"/>
      <c r="AI35" s="131" t="s">
        <v>123</v>
      </c>
      <c r="AJ35" s="34"/>
      <c r="AK35" s="32"/>
      <c r="AL35" s="131" t="s">
        <v>123</v>
      </c>
      <c r="AM35" s="132"/>
      <c r="AN35" s="32"/>
      <c r="AO35" s="34" t="s">
        <v>123</v>
      </c>
      <c r="AP35" s="132"/>
      <c r="AQ35" s="32"/>
      <c r="AR35" s="131" t="s">
        <v>123</v>
      </c>
      <c r="AS35" s="35"/>
      <c r="AT35" s="32"/>
      <c r="AU35" s="131" t="s">
        <v>121</v>
      </c>
      <c r="AV35" s="34"/>
      <c r="AW35" s="32"/>
      <c r="AX35" s="131" t="s">
        <v>123</v>
      </c>
      <c r="AY35" s="130"/>
      <c r="AZ35" s="32"/>
      <c r="BA35" s="131" t="s">
        <v>121</v>
      </c>
      <c r="BB35" s="35"/>
      <c r="BC35" s="34"/>
      <c r="BD35" s="131" t="s">
        <v>121</v>
      </c>
      <c r="BE35" s="132"/>
      <c r="BF35" s="32"/>
      <c r="BG35" s="34" t="s">
        <v>121</v>
      </c>
      <c r="BH35" s="132"/>
      <c r="BI35" s="32"/>
      <c r="BJ35" s="131" t="s">
        <v>121</v>
      </c>
      <c r="BK35" s="35"/>
      <c r="BL35" s="34"/>
    </row>
    <row r="36" spans="1:64" ht="12" customHeight="1" x14ac:dyDescent="0.2">
      <c r="C36" s="546"/>
      <c r="D36" s="547"/>
      <c r="E36" s="547"/>
      <c r="F36" s="547"/>
      <c r="G36" s="69"/>
      <c r="H36" s="24"/>
      <c r="I36" s="19"/>
      <c r="J36" s="32"/>
      <c r="K36" s="34" t="s">
        <v>121</v>
      </c>
      <c r="L36" s="130"/>
      <c r="M36" s="32"/>
      <c r="N36" s="131" t="s">
        <v>121</v>
      </c>
      <c r="O36" s="34"/>
      <c r="P36" s="32"/>
      <c r="Q36" s="131" t="s">
        <v>122</v>
      </c>
      <c r="R36" s="34"/>
      <c r="S36" s="32"/>
      <c r="T36" s="131" t="s">
        <v>121</v>
      </c>
      <c r="U36" s="34"/>
      <c r="V36" s="32"/>
      <c r="W36" s="34" t="s">
        <v>121</v>
      </c>
      <c r="X36" s="132"/>
      <c r="Y36" s="32"/>
      <c r="Z36" s="131" t="s">
        <v>123</v>
      </c>
      <c r="AA36" s="132"/>
      <c r="AB36" s="32"/>
      <c r="AC36" s="131" t="s">
        <v>121</v>
      </c>
      <c r="AD36" s="132"/>
      <c r="AE36" s="32"/>
      <c r="AF36" s="131" t="s">
        <v>123</v>
      </c>
      <c r="AG36" s="34"/>
      <c r="AH36" s="24"/>
      <c r="AI36" s="131" t="s">
        <v>123</v>
      </c>
      <c r="AJ36" s="34"/>
      <c r="AK36" s="32"/>
      <c r="AL36" s="131" t="s">
        <v>123</v>
      </c>
      <c r="AM36" s="132"/>
      <c r="AN36" s="32"/>
      <c r="AO36" s="34" t="s">
        <v>123</v>
      </c>
      <c r="AP36" s="132"/>
      <c r="AQ36" s="32"/>
      <c r="AR36" s="131" t="s">
        <v>123</v>
      </c>
      <c r="AS36" s="35"/>
      <c r="AT36" s="32"/>
      <c r="AU36" s="131" t="s">
        <v>121</v>
      </c>
      <c r="AV36" s="34"/>
      <c r="AW36" s="32"/>
      <c r="AX36" s="131" t="s">
        <v>123</v>
      </c>
      <c r="AY36" s="130"/>
      <c r="AZ36" s="32"/>
      <c r="BA36" s="131" t="s">
        <v>121</v>
      </c>
      <c r="BB36" s="35"/>
      <c r="BC36" s="34"/>
      <c r="BD36" s="131" t="s">
        <v>121</v>
      </c>
      <c r="BE36" s="132"/>
      <c r="BF36" s="32"/>
      <c r="BG36" s="34" t="s">
        <v>121</v>
      </c>
      <c r="BH36" s="132"/>
      <c r="BI36" s="32"/>
      <c r="BJ36" s="71" t="s">
        <v>121</v>
      </c>
      <c r="BK36" s="35"/>
      <c r="BL36" s="34"/>
    </row>
    <row r="37" spans="1:64" ht="12" customHeight="1" x14ac:dyDescent="0.2">
      <c r="C37" s="549" t="s">
        <v>124</v>
      </c>
      <c r="D37" s="551" t="s">
        <v>125</v>
      </c>
      <c r="E37" s="552"/>
      <c r="F37" s="552"/>
      <c r="G37" s="74"/>
      <c r="H37" s="11"/>
      <c r="I37" s="12"/>
      <c r="J37" s="133"/>
      <c r="K37" s="86">
        <v>8</v>
      </c>
      <c r="L37" s="134" t="str">
        <f>IF(K37="","",(IF(AND(6.5&lt;=K37,K37&lt;=8.5),"○","×")))</f>
        <v>○</v>
      </c>
      <c r="M37" s="133"/>
      <c r="N37" s="86">
        <v>7.8</v>
      </c>
      <c r="O37" s="134" t="str">
        <f>IF(N37="","",(IF(AND(6.5&lt;=N37,N37&lt;=8.5),"○","×")))</f>
        <v>○</v>
      </c>
      <c r="P37" s="133"/>
      <c r="Q37" s="86">
        <v>7.7</v>
      </c>
      <c r="R37" s="134" t="str">
        <f>IF(Q37="","",(IF(AND(6.5&lt;=Q37,Q37&lt;=8.5),"○","×")))</f>
        <v>○</v>
      </c>
      <c r="S37" s="133"/>
      <c r="T37" s="86">
        <v>8.5</v>
      </c>
      <c r="U37" s="134" t="str">
        <f>IF(T37="","",(IF(AND(6.5&lt;=T37,T37&lt;=8.5),"○","×")))</f>
        <v>○</v>
      </c>
      <c r="V37" s="133"/>
      <c r="W37" s="86">
        <v>8.1999999999999993</v>
      </c>
      <c r="X37" s="135" t="str">
        <f>IF(W37="","",(IF(AND(6.5&lt;=W37,W37&lt;=8.5),"○","×")))</f>
        <v>○</v>
      </c>
      <c r="Y37" s="133"/>
      <c r="Z37" s="86">
        <v>7.7</v>
      </c>
      <c r="AA37" s="136" t="str">
        <f>IF(Z37="","",(IF(AND(6&lt;=Z37,Z37&lt;=8.5),"○","×")))</f>
        <v>○</v>
      </c>
      <c r="AB37" s="133"/>
      <c r="AC37" s="86">
        <v>7.6</v>
      </c>
      <c r="AD37" s="136" t="str">
        <f>IF(AC37="","",(IF(AND(6.5&lt;=AC37,AC37&lt;=8.5),"○","×")))</f>
        <v>○</v>
      </c>
      <c r="AE37" s="11"/>
      <c r="AF37" s="86">
        <v>7.5</v>
      </c>
      <c r="AG37" s="134" t="str">
        <f>IF(AF37="","",(IF(AND(6&lt;=AF37,AF37&lt;=8.5),"○","×")))</f>
        <v>○</v>
      </c>
      <c r="AH37" s="11"/>
      <c r="AI37" s="86">
        <v>7.5</v>
      </c>
      <c r="AJ37" s="134" t="str">
        <f>IF(AI37="","",(IF(AND(6&lt;=AI37,AI37&lt;=8.5),"○","×")))</f>
        <v>○</v>
      </c>
      <c r="AK37" s="133"/>
      <c r="AL37" s="86">
        <v>7.6</v>
      </c>
      <c r="AM37" s="135" t="str">
        <f>IF(AL37="","",(IF(AND(6&lt;=AL37,AL37&lt;=8.5),"○","×")))</f>
        <v>○</v>
      </c>
      <c r="AN37" s="133"/>
      <c r="AO37" s="86">
        <v>8.8000000000000007</v>
      </c>
      <c r="AP37" s="134" t="str">
        <f>IF(AO37="","",(IF(AND(6.5&lt;=AO37,AO37&lt;=8.5),"○","×")))</f>
        <v>×</v>
      </c>
      <c r="AQ37" s="133"/>
      <c r="AR37" s="86">
        <v>7.8</v>
      </c>
      <c r="AS37" s="136" t="str">
        <f>IF(AR37="","",(IF(AND(6.5&lt;=AR37,AR37&lt;=8.5),"○","×")))</f>
        <v>○</v>
      </c>
      <c r="AT37" s="11"/>
      <c r="AU37" s="86">
        <v>8</v>
      </c>
      <c r="AV37" s="134" t="str">
        <f>IF(AU37="","",(IF(AND(6.5&lt;=AU37,AU37&lt;=8.5),"○","×")))</f>
        <v>○</v>
      </c>
      <c r="AW37" s="133"/>
      <c r="AX37" s="86">
        <v>8</v>
      </c>
      <c r="AY37" s="134" t="str">
        <f>IF(AX37="","",(IF(AND(6.5&lt;=AX37,AX37&lt;=8.5),"○","×")))</f>
        <v>○</v>
      </c>
      <c r="AZ37" s="83"/>
      <c r="BA37" s="86">
        <v>7.5</v>
      </c>
      <c r="BB37" s="135" t="str">
        <f>IF(BA37="","",(IF(AND(6.5&lt;=BA37,BA37&lt;=8.5),"○","×")))</f>
        <v>○</v>
      </c>
      <c r="BC37" s="134"/>
      <c r="BD37" s="86">
        <v>7.4</v>
      </c>
      <c r="BE37" s="134" t="str">
        <f>IF(BD37="","",(IF(AND(6.5&lt;=BD37,BD37&lt;=8.5),"○","×")))</f>
        <v>○</v>
      </c>
      <c r="BF37" s="133"/>
      <c r="BG37" s="86">
        <v>7.4</v>
      </c>
      <c r="BH37" s="134" t="str">
        <f>IF(BG37="","",(IF(AND(6.5&lt;=BG37,BG37&lt;=8.5),"○","×")))</f>
        <v>○</v>
      </c>
      <c r="BI37" s="11"/>
      <c r="BJ37" s="86">
        <v>7.6</v>
      </c>
      <c r="BK37" s="136" t="str">
        <f>IF(BJ37="","",(IF(AND(6.5&lt;=BJ37,BJ37&lt;=8.5),"○","×")))</f>
        <v>○</v>
      </c>
      <c r="BL37" s="76"/>
    </row>
    <row r="38" spans="1:64" ht="12" customHeight="1" x14ac:dyDescent="0.2">
      <c r="C38" s="549"/>
      <c r="D38" s="553"/>
      <c r="E38" s="554"/>
      <c r="F38" s="554"/>
      <c r="G38" s="137" t="s">
        <v>126</v>
      </c>
      <c r="H38" s="138"/>
      <c r="I38" s="19"/>
      <c r="J38" s="139"/>
      <c r="K38" s="78">
        <v>9.1</v>
      </c>
      <c r="L38" s="140" t="str">
        <f>IF(K38="","",(IF(AND(6.5&lt;=K38,K38&lt;=8.5),"○","×")))</f>
        <v>×</v>
      </c>
      <c r="M38" s="139"/>
      <c r="N38" s="78">
        <v>8.9</v>
      </c>
      <c r="O38" s="140" t="str">
        <f>IF(N38="","",(IF(AND(6.5&lt;=N38,N38&lt;=8.5),"○","×")))</f>
        <v>×</v>
      </c>
      <c r="P38" s="139"/>
      <c r="Q38" s="78">
        <v>9</v>
      </c>
      <c r="R38" s="140" t="str">
        <f>IF(Q38="","",(IF(AND(6.5&lt;=Q38,Q38&lt;=8.5),"○","×")))</f>
        <v>×</v>
      </c>
      <c r="S38" s="139"/>
      <c r="T38" s="78">
        <v>9.1999999999999993</v>
      </c>
      <c r="U38" s="140" t="str">
        <f>IF(T38="","",(IF(AND(6.5&lt;=T38,T38&lt;=8.5),"○","×")))</f>
        <v>×</v>
      </c>
      <c r="V38" s="139"/>
      <c r="W38" s="78">
        <v>9.1</v>
      </c>
      <c r="X38" s="140" t="str">
        <f>IF(W38="","",(IF(AND(6.5&lt;=W38,W38&lt;=8.5),"○","×")))</f>
        <v>×</v>
      </c>
      <c r="Y38" s="139"/>
      <c r="Z38" s="78">
        <v>7.9</v>
      </c>
      <c r="AA38" s="140" t="str">
        <f>IF(Z38="","",(IF(AND(6&lt;=Z38,Z38&lt;=8.5),"○","×")))</f>
        <v>○</v>
      </c>
      <c r="AB38" s="139"/>
      <c r="AC38" s="78">
        <v>8.5</v>
      </c>
      <c r="AD38" s="140" t="str">
        <f>IF(AC38="","",(IF(AND(6.5&lt;=AC38,AC38&lt;=8.5),"○","×")))</f>
        <v>○</v>
      </c>
      <c r="AE38" s="24"/>
      <c r="AF38" s="78">
        <v>8.1</v>
      </c>
      <c r="AG38" s="140" t="str">
        <f>IF(AF38="","",(IF(AND(6&lt;=AF38,AF38&lt;=8.5),"○","×")))</f>
        <v>○</v>
      </c>
      <c r="AH38" s="24"/>
      <c r="AI38" s="78">
        <v>7.6</v>
      </c>
      <c r="AJ38" s="140" t="str">
        <f>IF(AI38="","",(IF(AND(6&lt;=AI38,AI38&lt;=8.5),"○","×")))</f>
        <v>○</v>
      </c>
      <c r="AK38" s="139"/>
      <c r="AL38" s="78">
        <v>8</v>
      </c>
      <c r="AM38" s="140" t="str">
        <f>IF(AL38="","",(IF(AND(6&lt;=AL38,AL38&lt;=8.5),"○","×")))</f>
        <v>○</v>
      </c>
      <c r="AN38" s="139"/>
      <c r="AO38" s="78">
        <v>9.1</v>
      </c>
      <c r="AP38" s="140" t="str">
        <f>IF(AO38="","",(IF(AND(6.5&lt;=AO38,AO38&lt;=8.5),"○","×")))</f>
        <v>×</v>
      </c>
      <c r="AQ38" s="139"/>
      <c r="AR38" s="78">
        <v>8.3000000000000007</v>
      </c>
      <c r="AS38" s="140" t="str">
        <f>IF(AR38="","",(IF(AND(6.5&lt;=AR38,AR38&lt;=8.5),"○","×")))</f>
        <v>○</v>
      </c>
      <c r="AT38" s="24"/>
      <c r="AU38" s="78">
        <v>8.1999999999999993</v>
      </c>
      <c r="AV38" s="140" t="str">
        <f>IF(AU38="","",(IF(AND(6.5&lt;=AU38,AU38&lt;=8.5),"○","×")))</f>
        <v>○</v>
      </c>
      <c r="AW38" s="139"/>
      <c r="AX38" s="78">
        <v>8.4</v>
      </c>
      <c r="AY38" s="140" t="str">
        <f>IF(AX38="","",(IF(AND(6.5&lt;=AX38,AX38&lt;=8.5),"○","×")))</f>
        <v>○</v>
      </c>
      <c r="AZ38" s="75"/>
      <c r="BA38" s="78">
        <v>8.4</v>
      </c>
      <c r="BB38" s="140" t="str">
        <f>IF(BA38="","",(IF(AND(6.5&lt;=BA38,BA38&lt;=8.5),"○","×")))</f>
        <v>○</v>
      </c>
      <c r="BC38" s="141"/>
      <c r="BD38" s="78">
        <v>8</v>
      </c>
      <c r="BE38" s="140" t="str">
        <f>IF(BD38="","",(IF(AND(6.5&lt;=BD38,BD38&lt;=8.5),"○","×")))</f>
        <v>○</v>
      </c>
      <c r="BF38" s="139"/>
      <c r="BG38" s="78">
        <v>8.3000000000000007</v>
      </c>
      <c r="BH38" s="140" t="str">
        <f>IF(BG38="","",(IF(AND(6.5&lt;=BG38,BG38&lt;=8.5),"○","×")))</f>
        <v>○</v>
      </c>
      <c r="BI38" s="24"/>
      <c r="BJ38" s="78">
        <v>7.8</v>
      </c>
      <c r="BK38" s="140" t="str">
        <f>IF(BJ38="","",(IF(AND(6.5&lt;=BJ38,BJ38&lt;=8.5),"○","×")))</f>
        <v>○</v>
      </c>
      <c r="BL38" s="76"/>
    </row>
    <row r="39" spans="1:64" ht="12" customHeight="1" x14ac:dyDescent="0.2">
      <c r="C39" s="549"/>
      <c r="D39" s="544" t="s">
        <v>127</v>
      </c>
      <c r="E39" s="545"/>
      <c r="F39" s="545"/>
      <c r="G39" s="25" t="s">
        <v>98</v>
      </c>
      <c r="H39" s="24"/>
      <c r="I39" s="142"/>
      <c r="J39" s="143"/>
      <c r="K39" s="144">
        <v>13</v>
      </c>
      <c r="L39" s="145" t="str">
        <f>IF(K39="","",IF(K39&gt;=5,"○","×"))</f>
        <v>○</v>
      </c>
      <c r="M39" s="143"/>
      <c r="N39" s="146">
        <v>13</v>
      </c>
      <c r="O39" s="147" t="str">
        <f>IF(N39="","",IF(N39&gt;=5,"○","×"))</f>
        <v>○</v>
      </c>
      <c r="P39" s="143"/>
      <c r="Q39" s="146">
        <v>12</v>
      </c>
      <c r="R39" s="147" t="str">
        <f>IF(Q39="","",IF(Q39&gt;=5,"○","×"))</f>
        <v>○</v>
      </c>
      <c r="S39" s="148"/>
      <c r="T39" s="146">
        <v>15</v>
      </c>
      <c r="U39" s="147" t="str">
        <f>IF(T39="","",IF(T39&gt;=5,"○","×"))</f>
        <v>○</v>
      </c>
      <c r="V39" s="143"/>
      <c r="W39" s="146">
        <v>11</v>
      </c>
      <c r="X39" s="149" t="str">
        <f>IF(W39="","",IF(W39&gt;=7.5,"○","×"))</f>
        <v>○</v>
      </c>
      <c r="Y39" s="143"/>
      <c r="Z39" s="146">
        <v>10</v>
      </c>
      <c r="AA39" s="149" t="str">
        <f>IF(Z39="","",IF(Z39&gt;=2,"○","×"))</f>
        <v>○</v>
      </c>
      <c r="AB39" s="143"/>
      <c r="AC39" s="146">
        <v>12</v>
      </c>
      <c r="AD39" s="149" t="str">
        <f>IF(AC39="","",IF(AC39&gt;=5,"○","×"))</f>
        <v>○</v>
      </c>
      <c r="AE39" s="150"/>
      <c r="AF39" s="146">
        <v>11</v>
      </c>
      <c r="AG39" s="147" t="str">
        <f>IF(AF39="","",IF(AF39&gt;=2,"○","×"))</f>
        <v>○</v>
      </c>
      <c r="AH39" s="150"/>
      <c r="AI39" s="146">
        <v>9.6999999999999993</v>
      </c>
      <c r="AJ39" s="147" t="str">
        <f>IF(AI39="","",IF(AI39&gt;=2,"○","×"))</f>
        <v>○</v>
      </c>
      <c r="AK39" s="143"/>
      <c r="AL39" s="146">
        <v>11</v>
      </c>
      <c r="AM39" s="149" t="str">
        <f>IF(AL39="","",IF(AL39&gt;=2,"○","×"))</f>
        <v>○</v>
      </c>
      <c r="AN39" s="143"/>
      <c r="AO39" s="146">
        <v>20</v>
      </c>
      <c r="AP39" s="149" t="str">
        <f>IF(AO39="","",IF(AO39&gt;=5,"○","×"))</f>
        <v>○</v>
      </c>
      <c r="AQ39" s="143"/>
      <c r="AR39" s="146">
        <v>13</v>
      </c>
      <c r="AS39" s="147" t="str">
        <f>IF(AR39="","",IF(AR39&gt;=5,"○","×"))</f>
        <v>○</v>
      </c>
      <c r="AT39" s="150"/>
      <c r="AU39" s="146">
        <v>11</v>
      </c>
      <c r="AV39" s="147" t="str">
        <f>IF(AU39="","",IF(AU39&gt;=7.5,"○","×"))</f>
        <v>○</v>
      </c>
      <c r="AW39" s="143"/>
      <c r="AX39" s="146">
        <v>15</v>
      </c>
      <c r="AY39" s="149" t="str">
        <f>IF(AX39="","",IF(AX39&gt;=7.5,"○","×"))</f>
        <v>○</v>
      </c>
      <c r="AZ39" s="143"/>
      <c r="BA39" s="146">
        <v>13</v>
      </c>
      <c r="BB39" s="147" t="str">
        <f>IF(BA39="","",IF(BA39&gt;=7.5,"○","×"))</f>
        <v>○</v>
      </c>
      <c r="BC39" s="143"/>
      <c r="BD39" s="146">
        <v>13</v>
      </c>
      <c r="BE39" s="149" t="str">
        <f>IF(BD39="","",IF(BD39&gt;=7.5,"○","×"))</f>
        <v>○</v>
      </c>
      <c r="BF39" s="143"/>
      <c r="BG39" s="146">
        <v>10</v>
      </c>
      <c r="BH39" s="149" t="str">
        <f>IF(BG39="","",IF(BG39&gt;=7.5,"○","×"))</f>
        <v>○</v>
      </c>
      <c r="BI39" s="150"/>
      <c r="BJ39" s="146">
        <v>9.8000000000000007</v>
      </c>
      <c r="BK39" s="147" t="str">
        <f>IF(BJ39="","",IF(BJ39&gt;=7.5,"○","×"))</f>
        <v>○</v>
      </c>
      <c r="BL39" s="151"/>
    </row>
    <row r="40" spans="1:64" ht="12" customHeight="1" x14ac:dyDescent="0.2">
      <c r="A40" s="1" t="s">
        <v>128</v>
      </c>
      <c r="C40" s="549"/>
      <c r="D40" s="544" t="s">
        <v>91</v>
      </c>
      <c r="E40" s="545"/>
      <c r="F40" s="545"/>
      <c r="G40" s="25" t="s">
        <v>89</v>
      </c>
      <c r="H40" s="24"/>
      <c r="I40" s="19"/>
      <c r="J40" s="152"/>
      <c r="K40" s="78">
        <v>1</v>
      </c>
      <c r="L40" s="153" t="s">
        <v>129</v>
      </c>
      <c r="M40" s="152"/>
      <c r="N40" s="78">
        <v>1</v>
      </c>
      <c r="O40" s="154" t="s">
        <v>129</v>
      </c>
      <c r="P40" s="139"/>
      <c r="Q40" s="155">
        <v>1.1000000000000001</v>
      </c>
      <c r="R40" s="156" t="s">
        <v>129</v>
      </c>
      <c r="S40" s="152"/>
      <c r="T40" s="155">
        <v>1.4</v>
      </c>
      <c r="U40" s="154" t="s">
        <v>129</v>
      </c>
      <c r="V40" s="152"/>
      <c r="W40" s="155">
        <v>0.9</v>
      </c>
      <c r="X40" s="156" t="s">
        <v>129</v>
      </c>
      <c r="Y40" s="24"/>
      <c r="Z40" s="155">
        <v>6.9</v>
      </c>
      <c r="AA40" s="156" t="s">
        <v>129</v>
      </c>
      <c r="AB40" s="295"/>
      <c r="AC40" s="155">
        <v>1.8</v>
      </c>
      <c r="AD40" s="80" t="s">
        <v>129</v>
      </c>
      <c r="AE40" s="24"/>
      <c r="AF40" s="155">
        <v>1.9</v>
      </c>
      <c r="AG40" s="153" t="s">
        <v>129</v>
      </c>
      <c r="AH40" s="152"/>
      <c r="AI40" s="155">
        <v>4.7</v>
      </c>
      <c r="AJ40" s="153" t="s">
        <v>129</v>
      </c>
      <c r="AK40" s="24"/>
      <c r="AL40" s="157">
        <v>4.0999999999999996</v>
      </c>
      <c r="AM40" s="154" t="s">
        <v>129</v>
      </c>
      <c r="AN40" s="24"/>
      <c r="AO40" s="158">
        <v>4.4000000000000004</v>
      </c>
      <c r="AP40" s="80" t="s">
        <v>130</v>
      </c>
      <c r="AQ40" s="24"/>
      <c r="AR40" s="158">
        <v>3.5</v>
      </c>
      <c r="AS40" s="159" t="s">
        <v>129</v>
      </c>
      <c r="AT40" s="152"/>
      <c r="AU40" s="155">
        <v>0.8</v>
      </c>
      <c r="AV40" s="154" t="s">
        <v>129</v>
      </c>
      <c r="AW40" s="139"/>
      <c r="AX40" s="155">
        <v>2.5</v>
      </c>
      <c r="AY40" s="156" t="s">
        <v>130</v>
      </c>
      <c r="AZ40" s="152"/>
      <c r="BA40" s="155">
        <v>1.2</v>
      </c>
      <c r="BB40" s="154" t="s">
        <v>129</v>
      </c>
      <c r="BC40" s="152"/>
      <c r="BD40" s="155">
        <v>0.5</v>
      </c>
      <c r="BE40" s="160" t="s">
        <v>129</v>
      </c>
      <c r="BF40" s="24" t="s">
        <v>131</v>
      </c>
      <c r="BG40" s="155">
        <v>0.5</v>
      </c>
      <c r="BH40" s="153" t="s">
        <v>129</v>
      </c>
      <c r="BI40" s="152" t="s">
        <v>131</v>
      </c>
      <c r="BJ40" s="155">
        <v>0.5</v>
      </c>
      <c r="BK40" s="156" t="s">
        <v>129</v>
      </c>
      <c r="BL40" s="76"/>
    </row>
    <row r="41" spans="1:64" ht="12" customHeight="1" x14ac:dyDescent="0.2">
      <c r="C41" s="549"/>
      <c r="D41" s="544" t="s">
        <v>93</v>
      </c>
      <c r="E41" s="545"/>
      <c r="F41" s="545"/>
      <c r="G41" s="25" t="s">
        <v>89</v>
      </c>
      <c r="H41" s="24"/>
      <c r="I41" s="19"/>
      <c r="J41" s="152"/>
      <c r="K41" s="25">
        <v>4.4000000000000004</v>
      </c>
      <c r="L41" s="160"/>
      <c r="M41" s="152"/>
      <c r="N41" s="155">
        <v>4.9000000000000004</v>
      </c>
      <c r="O41" s="153"/>
      <c r="P41" s="152"/>
      <c r="Q41" s="155">
        <v>4.9000000000000004</v>
      </c>
      <c r="R41" s="153"/>
      <c r="S41" s="152"/>
      <c r="T41" s="78">
        <v>6</v>
      </c>
      <c r="U41" s="154"/>
      <c r="V41" s="139"/>
      <c r="W41" s="155">
        <v>3.2</v>
      </c>
      <c r="X41" s="156"/>
      <c r="Y41" s="152"/>
      <c r="Z41" s="155">
        <v>9.3000000000000007</v>
      </c>
      <c r="AA41" s="156"/>
      <c r="AB41" s="152"/>
      <c r="AC41" s="158">
        <v>5.6</v>
      </c>
      <c r="AD41" s="156"/>
      <c r="AE41" s="24"/>
      <c r="AF41" s="155">
        <v>6.8</v>
      </c>
      <c r="AG41" s="153"/>
      <c r="AH41" s="24"/>
      <c r="AI41" s="158">
        <v>7.6</v>
      </c>
      <c r="AJ41" s="153"/>
      <c r="AK41" s="152"/>
      <c r="AL41" s="78">
        <v>9</v>
      </c>
      <c r="AM41" s="156"/>
      <c r="AN41" s="152"/>
      <c r="AO41" s="78">
        <v>9</v>
      </c>
      <c r="AP41" s="156"/>
      <c r="AQ41" s="152"/>
      <c r="AR41" s="155">
        <v>8.1</v>
      </c>
      <c r="AS41" s="154"/>
      <c r="AT41" s="24"/>
      <c r="AU41" s="155">
        <v>4.3</v>
      </c>
      <c r="AV41" s="153"/>
      <c r="AW41" s="152"/>
      <c r="AX41" s="155">
        <v>7.7</v>
      </c>
      <c r="AY41" s="160"/>
      <c r="AZ41" s="152"/>
      <c r="BA41" s="157">
        <v>3.7</v>
      </c>
      <c r="BB41" s="154"/>
      <c r="BC41" s="139"/>
      <c r="BD41" s="155">
        <v>4.4000000000000004</v>
      </c>
      <c r="BE41" s="156"/>
      <c r="BF41" s="152"/>
      <c r="BG41" s="155">
        <v>2.9</v>
      </c>
      <c r="BH41" s="160"/>
      <c r="BI41" s="24"/>
      <c r="BJ41" s="155">
        <v>5.0999999999999996</v>
      </c>
      <c r="BK41" s="154"/>
      <c r="BL41" s="76"/>
    </row>
    <row r="42" spans="1:64" ht="12" customHeight="1" x14ac:dyDescent="0.2">
      <c r="C42" s="549"/>
      <c r="D42" s="544" t="s">
        <v>94</v>
      </c>
      <c r="E42" s="545"/>
      <c r="F42" s="545"/>
      <c r="G42" s="25" t="s">
        <v>89</v>
      </c>
      <c r="H42" s="138"/>
      <c r="I42" s="137"/>
      <c r="J42" s="161"/>
      <c r="K42" s="162">
        <v>1</v>
      </c>
      <c r="L42" s="163" t="s">
        <v>129</v>
      </c>
      <c r="M42" s="161"/>
      <c r="N42" s="164">
        <v>2</v>
      </c>
      <c r="O42" s="165" t="s">
        <v>129</v>
      </c>
      <c r="P42" s="161"/>
      <c r="Q42" s="164">
        <v>1</v>
      </c>
      <c r="R42" s="165" t="s">
        <v>129</v>
      </c>
      <c r="S42" s="161"/>
      <c r="T42" s="164">
        <v>5</v>
      </c>
      <c r="U42" s="166" t="s">
        <v>129</v>
      </c>
      <c r="V42" s="161" t="s">
        <v>131</v>
      </c>
      <c r="W42" s="164">
        <v>1</v>
      </c>
      <c r="X42" s="166" t="s">
        <v>129</v>
      </c>
      <c r="Y42" s="161"/>
      <c r="Z42" s="164">
        <v>8</v>
      </c>
      <c r="AA42" s="167" t="s">
        <v>129</v>
      </c>
      <c r="AB42" s="161"/>
      <c r="AC42" s="164">
        <v>1</v>
      </c>
      <c r="AD42" s="166" t="s">
        <v>129</v>
      </c>
      <c r="AE42" s="138"/>
      <c r="AF42" s="164">
        <v>4</v>
      </c>
      <c r="AG42" s="165" t="s">
        <v>129</v>
      </c>
      <c r="AH42" s="138"/>
      <c r="AI42" s="164">
        <v>4</v>
      </c>
      <c r="AJ42" s="165" t="s">
        <v>129</v>
      </c>
      <c r="AK42" s="161"/>
      <c r="AL42" s="164">
        <v>4</v>
      </c>
      <c r="AM42" s="167" t="s">
        <v>129</v>
      </c>
      <c r="AN42" s="161"/>
      <c r="AO42" s="164">
        <v>8</v>
      </c>
      <c r="AP42" s="166" t="s">
        <v>129</v>
      </c>
      <c r="AQ42" s="161"/>
      <c r="AR42" s="164">
        <v>8</v>
      </c>
      <c r="AS42" s="167" t="s">
        <v>129</v>
      </c>
      <c r="AT42" s="138"/>
      <c r="AU42" s="164">
        <v>1</v>
      </c>
      <c r="AV42" s="165" t="s">
        <v>129</v>
      </c>
      <c r="AW42" s="161"/>
      <c r="AX42" s="164">
        <v>7</v>
      </c>
      <c r="AY42" s="163" t="s">
        <v>129</v>
      </c>
      <c r="AZ42" s="161"/>
      <c r="BA42" s="164">
        <v>3</v>
      </c>
      <c r="BB42" s="167" t="s">
        <v>129</v>
      </c>
      <c r="BC42" s="161"/>
      <c r="BD42" s="164">
        <v>1</v>
      </c>
      <c r="BE42" s="166" t="s">
        <v>129</v>
      </c>
      <c r="BF42" s="161"/>
      <c r="BG42" s="164">
        <v>1</v>
      </c>
      <c r="BH42" s="163" t="s">
        <v>129</v>
      </c>
      <c r="BI42" s="138"/>
      <c r="BJ42" s="164">
        <v>4</v>
      </c>
      <c r="BK42" s="167" t="s">
        <v>129</v>
      </c>
      <c r="BL42" s="151"/>
    </row>
    <row r="43" spans="1:64" s="25" customFormat="1" ht="12.75" customHeight="1" x14ac:dyDescent="0.2">
      <c r="C43" s="549"/>
      <c r="D43" s="555" t="s">
        <v>95</v>
      </c>
      <c r="E43" s="556"/>
      <c r="F43" s="556" t="s">
        <v>96</v>
      </c>
      <c r="G43" s="556"/>
      <c r="H43" s="24"/>
      <c r="I43" s="19"/>
      <c r="J43" s="168"/>
      <c r="K43" s="25">
        <v>40</v>
      </c>
      <c r="L43" s="77" t="s">
        <v>129</v>
      </c>
      <c r="M43" s="168"/>
      <c r="O43" s="169"/>
      <c r="P43" s="168"/>
      <c r="Q43" s="25">
        <v>27</v>
      </c>
      <c r="R43" s="77" t="s">
        <v>129</v>
      </c>
      <c r="S43" s="168"/>
      <c r="T43" s="25">
        <v>320</v>
      </c>
      <c r="U43" s="80" t="s">
        <v>129</v>
      </c>
      <c r="V43" s="168"/>
      <c r="W43" s="25">
        <v>67</v>
      </c>
      <c r="X43" s="149" t="s">
        <v>129</v>
      </c>
      <c r="Y43" s="168"/>
      <c r="AA43" s="169"/>
      <c r="AB43" s="168"/>
      <c r="AC43" s="303">
        <v>100</v>
      </c>
      <c r="AD43" s="80" t="s">
        <v>129</v>
      </c>
      <c r="AE43" s="24"/>
      <c r="AG43" s="149"/>
      <c r="AH43" s="24"/>
      <c r="AI43" s="170"/>
      <c r="AJ43" s="149"/>
      <c r="AK43" s="168"/>
      <c r="AM43" s="169"/>
      <c r="AN43" s="168" t="s">
        <v>131</v>
      </c>
      <c r="AO43" s="25">
        <v>1</v>
      </c>
      <c r="AP43" s="80" t="s">
        <v>129</v>
      </c>
      <c r="AQ43" s="168"/>
      <c r="AS43" s="169"/>
      <c r="AT43" s="24"/>
      <c r="AU43" s="25">
        <v>3</v>
      </c>
      <c r="AV43" s="77" t="s">
        <v>129</v>
      </c>
      <c r="AW43" s="168"/>
      <c r="AX43" s="25">
        <v>16</v>
      </c>
      <c r="AY43" s="77" t="s">
        <v>129</v>
      </c>
      <c r="AZ43" s="168"/>
      <c r="BA43" s="25">
        <v>20</v>
      </c>
      <c r="BB43" s="149" t="s">
        <v>129</v>
      </c>
      <c r="BC43" s="168"/>
      <c r="BD43" s="25">
        <v>9</v>
      </c>
      <c r="BE43" s="77" t="s">
        <v>129</v>
      </c>
      <c r="BF43" s="168"/>
      <c r="BG43" s="25">
        <v>48</v>
      </c>
      <c r="BH43" s="77" t="s">
        <v>129</v>
      </c>
      <c r="BI43" s="24"/>
      <c r="BJ43" s="25">
        <v>40</v>
      </c>
      <c r="BK43" s="80" t="s">
        <v>129</v>
      </c>
      <c r="BL43" s="171"/>
    </row>
    <row r="44" spans="1:64" ht="12" customHeight="1" x14ac:dyDescent="0.2">
      <c r="C44" s="549"/>
      <c r="D44" s="544" t="s">
        <v>132</v>
      </c>
      <c r="E44" s="545"/>
      <c r="F44" s="545"/>
      <c r="G44" s="25" t="s">
        <v>89</v>
      </c>
      <c r="H44" s="24"/>
      <c r="I44" s="19"/>
      <c r="J44" s="75"/>
      <c r="K44" s="76"/>
      <c r="L44" s="77"/>
      <c r="M44" s="75"/>
      <c r="N44" s="78"/>
      <c r="O44" s="76"/>
      <c r="P44" s="75"/>
      <c r="Q44" s="172"/>
      <c r="R44" s="76"/>
      <c r="S44" s="75"/>
      <c r="T44" s="78"/>
      <c r="U44" s="80"/>
      <c r="V44" s="75"/>
      <c r="W44" s="78"/>
      <c r="X44" s="80"/>
      <c r="Y44" s="75"/>
      <c r="Z44" s="78"/>
      <c r="AA44" s="132"/>
      <c r="AB44" s="32"/>
      <c r="AC44" s="173"/>
      <c r="AD44" s="174"/>
      <c r="AE44" s="24"/>
      <c r="AF44" s="78"/>
      <c r="AG44" s="34"/>
      <c r="AH44" s="24"/>
      <c r="AI44" s="173"/>
      <c r="AJ44" s="34"/>
      <c r="AK44" s="168"/>
      <c r="AL44" s="78"/>
      <c r="AM44" s="174"/>
      <c r="AN44" s="75"/>
      <c r="AO44" s="78"/>
      <c r="AP44" s="80"/>
      <c r="AQ44" s="75"/>
      <c r="AR44" s="78"/>
      <c r="AS44" s="79"/>
      <c r="AT44" s="24"/>
      <c r="AU44" s="78"/>
      <c r="AV44" s="34"/>
      <c r="AW44" s="75"/>
      <c r="AX44" s="78"/>
      <c r="AY44" s="77"/>
      <c r="AZ44" s="75"/>
      <c r="BA44" s="78"/>
      <c r="BB44" s="80"/>
      <c r="BC44" s="75"/>
      <c r="BD44" s="78"/>
      <c r="BE44" s="80"/>
      <c r="BF44" s="75"/>
      <c r="BG44" s="175"/>
      <c r="BH44" s="132"/>
      <c r="BI44" s="24"/>
      <c r="BJ44" s="175"/>
      <c r="BK44" s="35"/>
      <c r="BL44" s="76"/>
    </row>
    <row r="45" spans="1:64" ht="12" customHeight="1" x14ac:dyDescent="0.2">
      <c r="C45" s="549"/>
      <c r="D45" s="544" t="s">
        <v>133</v>
      </c>
      <c r="E45" s="545"/>
      <c r="F45" s="545"/>
      <c r="G45" s="25" t="s">
        <v>89</v>
      </c>
      <c r="H45" s="24"/>
      <c r="I45" s="19"/>
      <c r="J45" s="152"/>
      <c r="K45" s="176"/>
      <c r="L45" s="160"/>
      <c r="M45" s="177"/>
      <c r="N45" s="178"/>
      <c r="O45" s="112"/>
      <c r="P45" s="152"/>
      <c r="Q45" s="179"/>
      <c r="R45" s="153"/>
      <c r="S45" s="152"/>
      <c r="T45" s="178"/>
      <c r="U45" s="156"/>
      <c r="V45" s="139"/>
      <c r="W45" s="178"/>
      <c r="X45" s="156"/>
      <c r="Y45" s="152"/>
      <c r="Z45" s="175"/>
      <c r="AA45" s="156"/>
      <c r="AB45" s="152"/>
      <c r="AC45" s="180"/>
      <c r="AD45" s="156"/>
      <c r="AE45" s="24"/>
      <c r="AF45" s="175"/>
      <c r="AG45" s="153"/>
      <c r="AH45" s="24"/>
      <c r="AI45" s="180"/>
      <c r="AJ45" s="153"/>
      <c r="AK45" s="152"/>
      <c r="AL45" s="175"/>
      <c r="AM45" s="156"/>
      <c r="AN45" s="152"/>
      <c r="AO45" s="175"/>
      <c r="AP45" s="156"/>
      <c r="AQ45" s="152"/>
      <c r="AR45" s="175"/>
      <c r="AS45" s="154"/>
      <c r="AT45" s="24"/>
      <c r="AU45" s="175"/>
      <c r="AV45" s="153"/>
      <c r="AW45" s="152"/>
      <c r="AX45" s="175"/>
      <c r="AY45" s="160"/>
      <c r="AZ45" s="152"/>
      <c r="BA45" s="175"/>
      <c r="BB45" s="154"/>
      <c r="BC45" s="139"/>
      <c r="BD45" s="178"/>
      <c r="BE45" s="156"/>
      <c r="BF45" s="152"/>
      <c r="BG45" s="178"/>
      <c r="BH45" s="160"/>
      <c r="BI45" s="24"/>
      <c r="BJ45" s="178"/>
      <c r="BK45" s="154"/>
      <c r="BL45" s="112"/>
    </row>
    <row r="46" spans="1:64" ht="12" customHeight="1" x14ac:dyDescent="0.2">
      <c r="C46" s="549"/>
      <c r="D46" s="544" t="s">
        <v>97</v>
      </c>
      <c r="E46" s="545"/>
      <c r="F46" s="545"/>
      <c r="G46" s="19" t="s">
        <v>89</v>
      </c>
      <c r="H46" s="24"/>
      <c r="I46" s="19"/>
      <c r="J46" s="181"/>
      <c r="K46" s="176"/>
      <c r="L46" s="182" t="str">
        <f>IF(K46="","",(IF(K46&lt;=0.03,"○","×")))</f>
        <v/>
      </c>
      <c r="M46" s="181"/>
      <c r="N46" s="178"/>
      <c r="O46" s="182" t="str">
        <f>IF(N46="","",(IF(N46&lt;=0.03,"○","×")))</f>
        <v/>
      </c>
      <c r="P46" s="181"/>
      <c r="Q46" s="176"/>
      <c r="R46" s="182" t="str">
        <f>IF(Q46="","",(IF(Q46&lt;=0.03,"○","×")))</f>
        <v/>
      </c>
      <c r="S46" s="181"/>
      <c r="T46" s="178"/>
      <c r="U46" s="183" t="str">
        <f>IF(T46="","",(IF(T46&lt;=0.03,"○","×")))</f>
        <v/>
      </c>
      <c r="V46" s="181"/>
      <c r="W46" s="178"/>
      <c r="X46" s="183" t="str">
        <f>IF(W46="","",(IF(W46&lt;=0.03,"○","×")))</f>
        <v/>
      </c>
      <c r="Y46" s="181"/>
      <c r="Z46" s="178"/>
      <c r="AA46" s="183"/>
      <c r="AB46" s="181"/>
      <c r="AC46" s="184"/>
      <c r="AD46" s="183" t="str">
        <f>IF(AC46="","",(IF(AC46&lt;=0.03,"○","×")))</f>
        <v/>
      </c>
      <c r="AE46" s="181"/>
      <c r="AF46" s="178"/>
      <c r="AG46" s="182"/>
      <c r="AH46" s="181"/>
      <c r="AI46" s="185"/>
      <c r="AJ46" s="176"/>
      <c r="AK46" s="181"/>
      <c r="AL46" s="178"/>
      <c r="AM46" s="183"/>
      <c r="AN46" s="181"/>
      <c r="AO46" s="178"/>
      <c r="AP46" s="183" t="str">
        <f>IF(AO46="","",(IF(AO46&lt;=0.03,"○","×")))</f>
        <v/>
      </c>
      <c r="AQ46" s="181"/>
      <c r="AR46" s="178"/>
      <c r="AS46" s="183" t="str">
        <f>IF(AR46="","",(IF(AR46&lt;=0.03,"○","×")))</f>
        <v/>
      </c>
      <c r="AT46" s="181"/>
      <c r="AU46" s="178"/>
      <c r="AV46" s="176" t="str">
        <f>IF(AU46="","",(IF(AU46&lt;=0.03,"○","×")))</f>
        <v/>
      </c>
      <c r="AW46" s="181"/>
      <c r="AX46" s="178"/>
      <c r="AY46" s="176" t="str">
        <f>IF(AX46="","",(IF(AX46&lt;=0.03,"○","×")))</f>
        <v/>
      </c>
      <c r="AZ46" s="181"/>
      <c r="BA46" s="178"/>
      <c r="BB46" s="183" t="str">
        <f>IF(BA46="","",(IF(BA46&lt;=0.03,"○","×")))</f>
        <v/>
      </c>
      <c r="BC46" s="181"/>
      <c r="BD46" s="178"/>
      <c r="BE46" s="176" t="str">
        <f>IF(BD46="","",(IF(BD46&lt;=0.03,"○","×")))</f>
        <v/>
      </c>
      <c r="BF46" s="181"/>
      <c r="BG46" s="178"/>
      <c r="BH46" s="176" t="str">
        <f>IF(BG46="","",(IF(BG46&lt;=0.03,"○","×")))</f>
        <v/>
      </c>
      <c r="BI46" s="181"/>
      <c r="BJ46" s="178"/>
      <c r="BK46" s="186" t="str">
        <f>IF(BJ46="","",(IF(BJ46&lt;=0.03,"○","×")))</f>
        <v/>
      </c>
      <c r="BL46" s="176"/>
    </row>
    <row r="47" spans="1:64" ht="12" customHeight="1" x14ac:dyDescent="0.2">
      <c r="C47" s="549"/>
      <c r="D47" s="544" t="s">
        <v>99</v>
      </c>
      <c r="E47" s="545"/>
      <c r="F47" s="545"/>
      <c r="G47" s="19" t="s">
        <v>98</v>
      </c>
      <c r="H47" s="24"/>
      <c r="I47" s="19"/>
      <c r="J47" s="32"/>
      <c r="K47" s="187"/>
      <c r="L47" s="188" t="str">
        <f>IF(K47="","",IF(K47&lt;=0.002,"○","×"))</f>
        <v/>
      </c>
      <c r="M47" s="189"/>
      <c r="N47" s="190"/>
      <c r="O47" s="188" t="str">
        <f>IF(N47="","",IF(N47&lt;=0.002,"○","×"))</f>
        <v/>
      </c>
      <c r="P47" s="32"/>
      <c r="Q47" s="187"/>
      <c r="R47" s="188" t="str">
        <f>IF(Q47="","",IF(Q47&lt;=0.002,"○","×"))</f>
        <v/>
      </c>
      <c r="S47" s="32"/>
      <c r="T47" s="187"/>
      <c r="U47" s="191" t="str">
        <f>IF(T47="","",IF(T47&lt;=0.002,"○","×"))</f>
        <v/>
      </c>
      <c r="V47" s="32"/>
      <c r="W47" s="187"/>
      <c r="X47" s="191" t="str">
        <f>IF(W47="","",IF(W47&lt;=0.002,"○","×"))</f>
        <v/>
      </c>
      <c r="Y47" s="189"/>
      <c r="Z47" s="190"/>
      <c r="AA47" s="191"/>
      <c r="AB47" s="32"/>
      <c r="AC47" s="306"/>
      <c r="AD47" s="191" t="str">
        <f>IF(AC47="","",IF(AC47&lt;=0.002,"○","×"))</f>
        <v/>
      </c>
      <c r="AE47" s="189"/>
      <c r="AF47" s="190"/>
      <c r="AG47" s="188"/>
      <c r="AH47" s="189"/>
      <c r="AI47" s="190"/>
      <c r="AJ47" s="188"/>
      <c r="AK47" s="189"/>
      <c r="AL47" s="190"/>
      <c r="AM47" s="191"/>
      <c r="AN47" s="32"/>
      <c r="AO47" s="187"/>
      <c r="AP47" s="191" t="str">
        <f>IF(AO47="","",IF(AO47&lt;=0.002,"○","×"))</f>
        <v/>
      </c>
      <c r="AQ47" s="189"/>
      <c r="AR47" s="190"/>
      <c r="AS47" s="191" t="str">
        <f>IF(AR47="","",IF(AR47&lt;=0.002,"○","×"))</f>
        <v/>
      </c>
      <c r="AT47" s="32"/>
      <c r="AU47" s="187"/>
      <c r="AV47" s="188" t="str">
        <f>IF(AU47="","",IF(AU47&lt;=0.002,"○","×"))</f>
        <v/>
      </c>
      <c r="AW47" s="32"/>
      <c r="AX47" s="187"/>
      <c r="AY47" s="188" t="str">
        <f>IF(AX47="","",IF(AX47&lt;=0.002,"○","×"))</f>
        <v/>
      </c>
      <c r="AZ47" s="32"/>
      <c r="BA47" s="187"/>
      <c r="BB47" s="191" t="str">
        <f>IF(BA47="","",IF(BA47&lt;=0.002,"○","×"))</f>
        <v/>
      </c>
      <c r="BC47" s="32"/>
      <c r="BD47" s="187"/>
      <c r="BE47" s="188" t="str">
        <f>IF(BD47="","",IF(BD47&lt;=0.002,"○","×"))</f>
        <v/>
      </c>
      <c r="BF47" s="32"/>
      <c r="BG47" s="187"/>
      <c r="BH47" s="188" t="str">
        <f>IF(BG47="","",IF(BG47&lt;=0.002,"○","×"))</f>
        <v/>
      </c>
      <c r="BI47" s="32"/>
      <c r="BJ47" s="187"/>
      <c r="BK47" s="191" t="str">
        <f>IF(BJ47="","",IF(BJ47&lt;=0.002,"○","×"))</f>
        <v/>
      </c>
      <c r="BL47" s="187"/>
    </row>
    <row r="48" spans="1:64" ht="12" customHeight="1" x14ac:dyDescent="0.2">
      <c r="C48" s="550"/>
      <c r="D48" s="546" t="s">
        <v>100</v>
      </c>
      <c r="E48" s="547"/>
      <c r="F48" s="547"/>
      <c r="G48" s="19" t="s">
        <v>89</v>
      </c>
      <c r="H48" s="24"/>
      <c r="I48" s="19"/>
      <c r="J48" s="32"/>
      <c r="K48" s="192"/>
      <c r="L48" s="188" t="str">
        <f>IF(K48="","",IF(K48&lt;=0.05,"○","×"))</f>
        <v/>
      </c>
      <c r="M48" s="189"/>
      <c r="N48" s="193"/>
      <c r="O48" s="188" t="str">
        <f>IF(N48="","",IF(N48&lt;=0.05,"○","×"))</f>
        <v/>
      </c>
      <c r="P48" s="189"/>
      <c r="Q48" s="192"/>
      <c r="R48" s="188" t="str">
        <f>IF(Q48="","",IF(Q48&lt;=0.05,"○","×"))</f>
        <v/>
      </c>
      <c r="S48" s="189"/>
      <c r="T48" s="194"/>
      <c r="U48" s="195" t="str">
        <f>IF(T48="","",IF(T48&lt;=0.05,"○","×"))</f>
        <v/>
      </c>
      <c r="V48" s="189"/>
      <c r="W48" s="194"/>
      <c r="X48" s="195" t="str">
        <f>IF(W48="","",IF(W48&lt;=0.05,"○","×"))</f>
        <v/>
      </c>
      <c r="Y48" s="189"/>
      <c r="Z48" s="190"/>
      <c r="AA48" s="191"/>
      <c r="AB48" s="189"/>
      <c r="AC48" s="193"/>
      <c r="AD48" s="191" t="str">
        <f>IF(AC48="","",IF(AC48&lt;=0.05,"○","×"))</f>
        <v/>
      </c>
      <c r="AE48" s="189"/>
      <c r="AF48" s="190"/>
      <c r="AG48" s="188"/>
      <c r="AH48" s="189"/>
      <c r="AI48" s="190"/>
      <c r="AJ48" s="188"/>
      <c r="AK48" s="189"/>
      <c r="AL48" s="190"/>
      <c r="AM48" s="195"/>
      <c r="AN48" s="189"/>
      <c r="AO48" s="193"/>
      <c r="AP48" s="195" t="str">
        <f>IF(AO48="","",IF(AO48&lt;=0.05,"○","×"))</f>
        <v/>
      </c>
      <c r="AQ48" s="189"/>
      <c r="AR48" s="193"/>
      <c r="AS48" s="195" t="str">
        <f>IF(AR48="","",IF(AR48&lt;=0.05,"○","×"))</f>
        <v/>
      </c>
      <c r="AT48" s="189"/>
      <c r="AU48" s="194"/>
      <c r="AV48" s="188" t="str">
        <f>IF(AU48="","",IF(AU48&lt;=0.05,"○","×"))</f>
        <v/>
      </c>
      <c r="AW48" s="189"/>
      <c r="AX48" s="194"/>
      <c r="AY48" s="188" t="str">
        <f>IF(AX48="","",IF(AX48&lt;=0.05,"○","×"))</f>
        <v/>
      </c>
      <c r="AZ48" s="189"/>
      <c r="BA48" s="193"/>
      <c r="BB48" s="195" t="str">
        <f>IF(BA48="","",IF(BA48&lt;=0.05,"○","×"))</f>
        <v/>
      </c>
      <c r="BC48" s="189"/>
      <c r="BD48" s="194"/>
      <c r="BE48" s="188" t="str">
        <f>IF(BD48="","",IF(BD48&lt;=0.05,"○","×"))</f>
        <v/>
      </c>
      <c r="BF48" s="189"/>
      <c r="BG48" s="194"/>
      <c r="BH48" s="188" t="str">
        <f>IF(BG48="","",IF(BG48&lt;=0.05,"○","×"))</f>
        <v/>
      </c>
      <c r="BI48" s="189"/>
      <c r="BJ48" s="194"/>
      <c r="BK48" s="195" t="str">
        <f>IF(BJ48="","",IF(BJ48&lt;=0.05,"○","×"))</f>
        <v/>
      </c>
    </row>
    <row r="49" spans="3:64" ht="12" customHeight="1" x14ac:dyDescent="0.2">
      <c r="C49" s="548" t="s">
        <v>134</v>
      </c>
      <c r="D49" s="551" t="s">
        <v>135</v>
      </c>
      <c r="E49" s="552"/>
      <c r="F49" s="552"/>
      <c r="G49" s="8" t="s">
        <v>89</v>
      </c>
      <c r="H49" s="7">
        <v>3.0000000000000001E-3</v>
      </c>
      <c r="I49" s="8" t="s">
        <v>92</v>
      </c>
      <c r="J49" s="196"/>
      <c r="K49" s="197"/>
      <c r="L49" s="198" t="str">
        <f>IF(K49="","",(IF(K49&lt;=$H49,"○","×")))</f>
        <v/>
      </c>
      <c r="M49" s="196"/>
      <c r="N49" s="199"/>
      <c r="O49" s="198" t="str">
        <f>IF(N49="","",(IF(N49&lt;=$H49,"○","×")))</f>
        <v/>
      </c>
      <c r="P49" s="196"/>
      <c r="Q49" s="197"/>
      <c r="R49" s="198" t="str">
        <f t="shared" ref="R49:R75" si="7">IF(Q49="","",(IF(Q49&lt;=$H49,"○","×")))</f>
        <v/>
      </c>
      <c r="S49" s="196"/>
      <c r="T49" s="197"/>
      <c r="U49" s="198" t="str">
        <f t="shared" ref="U49:U75" si="8">IF(T49="","",(IF(T49&lt;=$H49,"○","×")))</f>
        <v/>
      </c>
      <c r="V49" s="196"/>
      <c r="W49" s="197"/>
      <c r="X49" s="198" t="str">
        <f t="shared" ref="X49:X75" si="9">IF(W49="","",(IF(W49&lt;=$H49,"○","×")))</f>
        <v/>
      </c>
      <c r="Y49" s="196"/>
      <c r="Z49" s="197"/>
      <c r="AA49" s="198" t="str">
        <f t="shared" ref="AA49:AA75" si="10">IF(Z49="","",(IF(Z49&lt;=$H49,"○","×")))</f>
        <v/>
      </c>
      <c r="AB49" s="196"/>
      <c r="AC49" s="197"/>
      <c r="AD49" s="198" t="str">
        <f t="shared" ref="AD49:AD75" si="11">IF(AC49="","",(IF(AC49&lt;=$H49,"○","×")))</f>
        <v/>
      </c>
      <c r="AE49" s="196"/>
      <c r="AF49" s="197"/>
      <c r="AG49" s="198" t="str">
        <f t="shared" ref="AG49:AG75" si="12">IF(AF49="","",(IF(AF49&lt;=$H49,"○","×")))</f>
        <v/>
      </c>
      <c r="AH49" s="196"/>
      <c r="AI49" s="197"/>
      <c r="AJ49" s="198" t="str">
        <f t="shared" ref="AJ49:AJ75" si="13">IF(AI49="","",(IF(AI49&lt;=$H49,"○","×")))</f>
        <v/>
      </c>
      <c r="AK49" s="196"/>
      <c r="AL49" s="197"/>
      <c r="AM49" s="198" t="str">
        <f t="shared" ref="AM49:AM75" si="14">IF(AL49="","",(IF(AL49&lt;=$H49,"○","×")))</f>
        <v/>
      </c>
      <c r="AN49" s="196"/>
      <c r="AO49" s="197"/>
      <c r="AP49" s="198" t="str">
        <f t="shared" ref="AP49:AP75" si="15">IF(AO49="","",(IF(AO49&lt;=$H49,"○","×")))</f>
        <v/>
      </c>
      <c r="AQ49" s="196"/>
      <c r="AR49" s="197"/>
      <c r="AS49" s="198" t="str">
        <f t="shared" ref="AS49:AS75" si="16">IF(AR49="","",(IF(AR49&lt;=$H49,"○","×")))</f>
        <v/>
      </c>
      <c r="AT49" s="196"/>
      <c r="AU49" s="197"/>
      <c r="AV49" s="198" t="str">
        <f t="shared" ref="AV49:AV75" si="17">IF(AU49="","",(IF(AU49&lt;=$H49,"○","×")))</f>
        <v/>
      </c>
      <c r="AW49" s="196"/>
      <c r="AX49" s="197"/>
      <c r="AY49" s="198" t="str">
        <f t="shared" ref="AY49:AY75" si="18">IF(AX49="","",(IF(AX49&lt;=$H49,"○","×")))</f>
        <v/>
      </c>
      <c r="AZ49" s="196"/>
      <c r="BA49" s="197"/>
      <c r="BB49" s="198" t="str">
        <f t="shared" ref="BB49:BB75" si="19">IF(BA49="","",(IF(BA49&lt;=$H49,"○","×")))</f>
        <v/>
      </c>
      <c r="BC49" s="119"/>
      <c r="BD49" s="197"/>
      <c r="BE49" s="198" t="str">
        <f t="shared" ref="BE49:BE75" si="20">IF(BD49="","",(IF(BD49&lt;=$H49,"○","×")))</f>
        <v/>
      </c>
      <c r="BF49" s="196"/>
      <c r="BG49" s="197"/>
      <c r="BH49" s="198" t="str">
        <f t="shared" ref="BH49:BH75" si="21">IF(BG49="","",(IF(BG49&lt;=$H49,"○","×")))</f>
        <v/>
      </c>
      <c r="BI49" s="196"/>
      <c r="BJ49" s="197"/>
      <c r="BK49" s="198" t="str">
        <f t="shared" ref="BK49:BK75" si="22">IF(BJ49="","",(IF(BJ49&lt;=$H49,"○","×")))</f>
        <v/>
      </c>
      <c r="BL49" s="200"/>
    </row>
    <row r="50" spans="3:64" ht="12" customHeight="1" x14ac:dyDescent="0.2">
      <c r="C50" s="549"/>
      <c r="D50" s="544" t="s">
        <v>136</v>
      </c>
      <c r="E50" s="545"/>
      <c r="F50" s="545"/>
      <c r="G50" s="19" t="s">
        <v>89</v>
      </c>
      <c r="H50" s="544" t="s">
        <v>137</v>
      </c>
      <c r="I50" s="565"/>
      <c r="J50" s="168"/>
      <c r="K50" s="25"/>
      <c r="L50" s="174" t="str">
        <f t="shared" ref="L50" si="23">IF(K50="","",(IF(K50&lt;=0.1,"○","×")))</f>
        <v/>
      </c>
      <c r="M50" s="168"/>
      <c r="N50" s="155"/>
      <c r="O50" s="174" t="str">
        <f t="shared" ref="O50" si="24">IF(N50="","",(IF(N50&lt;=0.1,"○","×")))</f>
        <v/>
      </c>
      <c r="P50" s="168"/>
      <c r="Q50" s="78"/>
      <c r="R50" s="174" t="str">
        <f t="shared" ref="R50" si="25">IF(Q50="","",(IF(Q50&lt;=0.1,"○","×")))</f>
        <v/>
      </c>
      <c r="S50" s="168"/>
      <c r="T50" s="155"/>
      <c r="U50" s="174" t="str">
        <f t="shared" ref="U50" si="26">IF(T50="","",(IF(T50&lt;=0.1,"○","×")))</f>
        <v/>
      </c>
      <c r="V50" s="168"/>
      <c r="W50" s="155"/>
      <c r="X50" s="174" t="str">
        <f t="shared" ref="X50" si="27">IF(W50="","",(IF(W50&lt;=0.1,"○","×")))</f>
        <v/>
      </c>
      <c r="Y50" s="168"/>
      <c r="Z50" s="155"/>
      <c r="AA50" s="174" t="str">
        <f t="shared" ref="AA50" si="28">IF(Z50="","",(IF(Z50&lt;=0.1,"○","×")))</f>
        <v/>
      </c>
      <c r="AB50" s="168"/>
      <c r="AC50" s="155"/>
      <c r="AD50" s="174" t="str">
        <f t="shared" ref="AD50" si="29">IF(AC50="","",(IF(AC50&lt;=0.1,"○","×")))</f>
        <v/>
      </c>
      <c r="AE50" s="168"/>
      <c r="AF50" s="155"/>
      <c r="AG50" s="174" t="str">
        <f t="shared" ref="AG50" si="30">IF(AF50="","",(IF(AF50&lt;=0.1,"○","×")))</f>
        <v/>
      </c>
      <c r="AH50" s="168"/>
      <c r="AI50" s="155"/>
      <c r="AJ50" s="174" t="str">
        <f t="shared" ref="AJ50" si="31">IF(AI50="","",(IF(AI50&lt;=0.1,"○","×")))</f>
        <v/>
      </c>
      <c r="AK50" s="168"/>
      <c r="AL50" s="155"/>
      <c r="AM50" s="174" t="str">
        <f t="shared" ref="AM50" si="32">IF(AL50="","",(IF(AL50&lt;=0.1,"○","×")))</f>
        <v/>
      </c>
      <c r="AN50" s="168"/>
      <c r="AO50" s="155"/>
      <c r="AP50" s="174" t="str">
        <f t="shared" ref="AP50" si="33">IF(AO50="","",(IF(AO50&lt;=0.1,"○","×")))</f>
        <v/>
      </c>
      <c r="AQ50" s="168"/>
      <c r="AR50" s="155"/>
      <c r="AS50" s="174" t="str">
        <f t="shared" ref="AS50" si="34">IF(AR50="","",(IF(AR50&lt;=0.1,"○","×")))</f>
        <v/>
      </c>
      <c r="AT50" s="168"/>
      <c r="AU50" s="155"/>
      <c r="AV50" s="174" t="str">
        <f t="shared" ref="AV50" si="35">IF(AU50="","",(IF(AU50&lt;=0.1,"○","×")))</f>
        <v/>
      </c>
      <c r="AW50" s="168"/>
      <c r="AX50" s="155"/>
      <c r="AY50" s="174" t="str">
        <f t="shared" ref="AY50" si="36">IF(AX50="","",(IF(AX50&lt;=0.1,"○","×")))</f>
        <v/>
      </c>
      <c r="AZ50" s="168"/>
      <c r="BA50" s="155"/>
      <c r="BB50" s="174" t="str">
        <f t="shared" ref="BB50" si="37">IF(BA50="","",(IF(BA50&lt;=0.1,"○","×")))</f>
        <v/>
      </c>
      <c r="BC50" s="151"/>
      <c r="BD50" s="155"/>
      <c r="BE50" s="174" t="str">
        <f t="shared" ref="BE50" si="38">IF(BD50="","",(IF(BD50&lt;=0.1,"○","×")))</f>
        <v/>
      </c>
      <c r="BF50" s="168"/>
      <c r="BG50" s="155"/>
      <c r="BH50" s="174" t="str">
        <f t="shared" ref="BH50" si="39">IF(BG50="","",(IF(BG50&lt;=0.1,"○","×")))</f>
        <v/>
      </c>
      <c r="BI50" s="168"/>
      <c r="BJ50" s="155"/>
      <c r="BK50" s="174" t="str">
        <f t="shared" ref="BK50" si="40">IF(BJ50="","",(IF(BJ50&lt;=0.1,"○","×")))</f>
        <v/>
      </c>
      <c r="BL50" s="25"/>
    </row>
    <row r="51" spans="3:64" ht="12" customHeight="1" x14ac:dyDescent="0.2">
      <c r="C51" s="549"/>
      <c r="D51" s="544" t="s">
        <v>138</v>
      </c>
      <c r="E51" s="545"/>
      <c r="F51" s="545"/>
      <c r="G51" s="19" t="s">
        <v>89</v>
      </c>
      <c r="H51" s="24">
        <v>0.01</v>
      </c>
      <c r="I51" s="19" t="s">
        <v>92</v>
      </c>
      <c r="J51" s="168"/>
      <c r="K51" s="200"/>
      <c r="L51" s="174" t="str">
        <f t="shared" ref="L51:L75" si="41">IF(K51="","",(IF(K51&lt;=$H51,"○","×")))</f>
        <v/>
      </c>
      <c r="M51" s="168"/>
      <c r="N51" s="170"/>
      <c r="O51" s="174" t="str">
        <f t="shared" ref="O51:O75" si="42">IF(N51="","",(IF(N51&lt;=$H51,"○","×")))</f>
        <v/>
      </c>
      <c r="P51" s="168"/>
      <c r="Q51" s="200"/>
      <c r="R51" s="174" t="str">
        <f t="shared" si="7"/>
        <v/>
      </c>
      <c r="S51" s="168"/>
      <c r="T51" s="200"/>
      <c r="U51" s="174" t="str">
        <f t="shared" si="8"/>
        <v/>
      </c>
      <c r="V51" s="168"/>
      <c r="W51" s="200"/>
      <c r="X51" s="174" t="str">
        <f t="shared" si="9"/>
        <v/>
      </c>
      <c r="Y51" s="168"/>
      <c r="Z51" s="200"/>
      <c r="AA51" s="174" t="str">
        <f t="shared" si="10"/>
        <v/>
      </c>
      <c r="AB51" s="168"/>
      <c r="AC51" s="307"/>
      <c r="AD51" s="174" t="str">
        <f t="shared" si="11"/>
        <v/>
      </c>
      <c r="AE51" s="168"/>
      <c r="AF51" s="200"/>
      <c r="AG51" s="174" t="str">
        <f t="shared" si="12"/>
        <v/>
      </c>
      <c r="AH51" s="168"/>
      <c r="AI51" s="200"/>
      <c r="AJ51" s="174" t="str">
        <f t="shared" si="13"/>
        <v/>
      </c>
      <c r="AK51" s="168"/>
      <c r="AL51" s="200"/>
      <c r="AM51" s="174" t="str">
        <f t="shared" si="14"/>
        <v/>
      </c>
      <c r="AN51" s="168"/>
      <c r="AO51" s="200"/>
      <c r="AP51" s="174" t="str">
        <f t="shared" si="15"/>
        <v/>
      </c>
      <c r="AQ51" s="168"/>
      <c r="AR51" s="200"/>
      <c r="AS51" s="174" t="str">
        <f t="shared" si="16"/>
        <v/>
      </c>
      <c r="AT51" s="168"/>
      <c r="AU51" s="200"/>
      <c r="AV51" s="174" t="str">
        <f t="shared" si="17"/>
        <v/>
      </c>
      <c r="AW51" s="168"/>
      <c r="AX51" s="200"/>
      <c r="AY51" s="174" t="str">
        <f t="shared" si="18"/>
        <v/>
      </c>
      <c r="AZ51" s="168"/>
      <c r="BA51" s="200"/>
      <c r="BB51" s="174" t="str">
        <f t="shared" si="19"/>
        <v/>
      </c>
      <c r="BC51" s="151"/>
      <c r="BD51" s="200"/>
      <c r="BE51" s="174" t="str">
        <f t="shared" si="20"/>
        <v/>
      </c>
      <c r="BF51" s="168"/>
      <c r="BG51" s="200"/>
      <c r="BH51" s="174" t="str">
        <f t="shared" si="21"/>
        <v/>
      </c>
      <c r="BI51" s="168"/>
      <c r="BJ51" s="200"/>
      <c r="BK51" s="174" t="str">
        <f t="shared" si="22"/>
        <v/>
      </c>
      <c r="BL51" s="200"/>
    </row>
    <row r="52" spans="3:64" ht="12" customHeight="1" x14ac:dyDescent="0.2">
      <c r="C52" s="549"/>
      <c r="D52" s="553" t="s">
        <v>139</v>
      </c>
      <c r="E52" s="554"/>
      <c r="F52" s="554"/>
      <c r="G52" s="137" t="s">
        <v>89</v>
      </c>
      <c r="H52" s="138">
        <v>0.02</v>
      </c>
      <c r="I52" s="19" t="s">
        <v>92</v>
      </c>
      <c r="J52" s="201"/>
      <c r="K52" s="202"/>
      <c r="L52" s="203" t="str">
        <f t="shared" si="41"/>
        <v/>
      </c>
      <c r="M52" s="201"/>
      <c r="N52" s="204"/>
      <c r="O52" s="203" t="str">
        <f t="shared" si="42"/>
        <v/>
      </c>
      <c r="P52" s="201"/>
      <c r="Q52" s="202"/>
      <c r="R52" s="203" t="str">
        <f t="shared" si="7"/>
        <v/>
      </c>
      <c r="S52" s="201"/>
      <c r="T52" s="202"/>
      <c r="U52" s="203" t="str">
        <f t="shared" si="8"/>
        <v/>
      </c>
      <c r="V52" s="201"/>
      <c r="W52" s="202"/>
      <c r="X52" s="203" t="str">
        <f t="shared" si="9"/>
        <v/>
      </c>
      <c r="Y52" s="201"/>
      <c r="Z52" s="202"/>
      <c r="AA52" s="203" t="str">
        <f t="shared" si="10"/>
        <v/>
      </c>
      <c r="AB52" s="201"/>
      <c r="AC52" s="202"/>
      <c r="AD52" s="203" t="str">
        <f t="shared" si="11"/>
        <v/>
      </c>
      <c r="AE52" s="201"/>
      <c r="AF52" s="202"/>
      <c r="AG52" s="203" t="str">
        <f t="shared" si="12"/>
        <v/>
      </c>
      <c r="AH52" s="201"/>
      <c r="AI52" s="202"/>
      <c r="AJ52" s="203" t="str">
        <f t="shared" si="13"/>
        <v/>
      </c>
      <c r="AK52" s="201"/>
      <c r="AL52" s="202"/>
      <c r="AM52" s="203" t="str">
        <f t="shared" si="14"/>
        <v/>
      </c>
      <c r="AN52" s="201"/>
      <c r="AO52" s="202"/>
      <c r="AP52" s="203" t="str">
        <f t="shared" si="15"/>
        <v/>
      </c>
      <c r="AQ52" s="201"/>
      <c r="AR52" s="202"/>
      <c r="AS52" s="203" t="str">
        <f t="shared" si="16"/>
        <v/>
      </c>
      <c r="AT52" s="201"/>
      <c r="AU52" s="202"/>
      <c r="AV52" s="203" t="str">
        <f t="shared" si="17"/>
        <v/>
      </c>
      <c r="AW52" s="201"/>
      <c r="AX52" s="202"/>
      <c r="AY52" s="203" t="str">
        <f t="shared" si="18"/>
        <v/>
      </c>
      <c r="AZ52" s="201"/>
      <c r="BA52" s="202"/>
      <c r="BB52" s="203" t="str">
        <f t="shared" si="19"/>
        <v/>
      </c>
      <c r="BC52" s="205"/>
      <c r="BD52" s="202"/>
      <c r="BE52" s="203" t="str">
        <f t="shared" si="20"/>
        <v/>
      </c>
      <c r="BF52" s="201"/>
      <c r="BG52" s="202"/>
      <c r="BH52" s="203" t="str">
        <f t="shared" si="21"/>
        <v/>
      </c>
      <c r="BI52" s="201"/>
      <c r="BJ52" s="202"/>
      <c r="BK52" s="203" t="str">
        <f t="shared" si="22"/>
        <v/>
      </c>
      <c r="BL52" s="200"/>
    </row>
    <row r="53" spans="3:64" ht="12" customHeight="1" x14ac:dyDescent="0.2">
      <c r="C53" s="549"/>
      <c r="D53" s="544" t="s">
        <v>140</v>
      </c>
      <c r="E53" s="545"/>
      <c r="F53" s="545"/>
      <c r="G53" s="19" t="s">
        <v>89</v>
      </c>
      <c r="H53" s="24">
        <v>0.01</v>
      </c>
      <c r="I53" s="142" t="s">
        <v>92</v>
      </c>
      <c r="J53" s="168"/>
      <c r="K53" s="200"/>
      <c r="L53" s="174" t="str">
        <f t="shared" si="41"/>
        <v/>
      </c>
      <c r="M53" s="168"/>
      <c r="N53" s="170"/>
      <c r="O53" s="174" t="str">
        <f t="shared" si="42"/>
        <v/>
      </c>
      <c r="P53" s="168"/>
      <c r="Q53" s="170"/>
      <c r="R53" s="174" t="str">
        <f t="shared" si="7"/>
        <v/>
      </c>
      <c r="S53" s="168"/>
      <c r="T53" s="170"/>
      <c r="U53" s="174" t="str">
        <f t="shared" si="8"/>
        <v/>
      </c>
      <c r="V53" s="168"/>
      <c r="W53" s="170"/>
      <c r="X53" s="174" t="str">
        <f t="shared" si="9"/>
        <v/>
      </c>
      <c r="Y53" s="168"/>
      <c r="Z53" s="170"/>
      <c r="AA53" s="174" t="str">
        <f t="shared" si="10"/>
        <v/>
      </c>
      <c r="AB53" s="168"/>
      <c r="AC53" s="170"/>
      <c r="AD53" s="174" t="str">
        <f t="shared" si="11"/>
        <v/>
      </c>
      <c r="AE53" s="168"/>
      <c r="AF53" s="170"/>
      <c r="AG53" s="174" t="str">
        <f t="shared" si="12"/>
        <v/>
      </c>
      <c r="AH53" s="168"/>
      <c r="AI53" s="170"/>
      <c r="AJ53" s="174" t="str">
        <f t="shared" si="13"/>
        <v/>
      </c>
      <c r="AK53" s="168"/>
      <c r="AL53" s="170"/>
      <c r="AM53" s="174" t="str">
        <f t="shared" si="14"/>
        <v/>
      </c>
      <c r="AN53" s="168"/>
      <c r="AO53" s="170"/>
      <c r="AP53" s="174" t="str">
        <f t="shared" si="15"/>
        <v/>
      </c>
      <c r="AQ53" s="168"/>
      <c r="AR53" s="170"/>
      <c r="AS53" s="174" t="str">
        <f t="shared" si="16"/>
        <v/>
      </c>
      <c r="AT53" s="168"/>
      <c r="AU53" s="170"/>
      <c r="AV53" s="174" t="str">
        <f t="shared" si="17"/>
        <v/>
      </c>
      <c r="AW53" s="168"/>
      <c r="AX53" s="170"/>
      <c r="AY53" s="174" t="str">
        <f t="shared" si="18"/>
        <v/>
      </c>
      <c r="AZ53" s="168"/>
      <c r="BA53" s="170"/>
      <c r="BB53" s="174" t="str">
        <f t="shared" si="19"/>
        <v/>
      </c>
      <c r="BC53" s="151"/>
      <c r="BD53" s="170"/>
      <c r="BE53" s="174" t="str">
        <f t="shared" si="20"/>
        <v/>
      </c>
      <c r="BF53" s="168"/>
      <c r="BG53" s="170"/>
      <c r="BH53" s="174" t="str">
        <f t="shared" si="21"/>
        <v/>
      </c>
      <c r="BI53" s="168"/>
      <c r="BJ53" s="170"/>
      <c r="BK53" s="174" t="str">
        <f t="shared" si="22"/>
        <v/>
      </c>
      <c r="BL53" s="200"/>
    </row>
    <row r="54" spans="3:64" ht="12" customHeight="1" x14ac:dyDescent="0.2">
      <c r="C54" s="549"/>
      <c r="D54" s="544" t="s">
        <v>141</v>
      </c>
      <c r="E54" s="545"/>
      <c r="F54" s="545"/>
      <c r="G54" s="19" t="s">
        <v>89</v>
      </c>
      <c r="H54" s="24">
        <v>5.0000000000000001E-4</v>
      </c>
      <c r="I54" s="19" t="s">
        <v>92</v>
      </c>
      <c r="J54" s="168"/>
      <c r="K54" s="200"/>
      <c r="L54" s="174" t="str">
        <f t="shared" si="41"/>
        <v/>
      </c>
      <c r="M54" s="168"/>
      <c r="N54" s="170"/>
      <c r="O54" s="174" t="str">
        <f t="shared" si="42"/>
        <v/>
      </c>
      <c r="P54" s="168"/>
      <c r="Q54" s="170"/>
      <c r="R54" s="174" t="str">
        <f t="shared" si="7"/>
        <v/>
      </c>
      <c r="S54" s="168"/>
      <c r="T54" s="170"/>
      <c r="U54" s="174" t="str">
        <f t="shared" si="8"/>
        <v/>
      </c>
      <c r="V54" s="168"/>
      <c r="W54" s="170"/>
      <c r="X54" s="174" t="str">
        <f t="shared" si="9"/>
        <v/>
      </c>
      <c r="Y54" s="168"/>
      <c r="Z54" s="170"/>
      <c r="AA54" s="174" t="str">
        <f t="shared" si="10"/>
        <v/>
      </c>
      <c r="AB54" s="168"/>
      <c r="AC54" s="170"/>
      <c r="AD54" s="174" t="str">
        <f t="shared" si="11"/>
        <v/>
      </c>
      <c r="AE54" s="168"/>
      <c r="AF54" s="170"/>
      <c r="AG54" s="174" t="str">
        <f t="shared" si="12"/>
        <v/>
      </c>
      <c r="AH54" s="168"/>
      <c r="AI54" s="170"/>
      <c r="AJ54" s="174" t="str">
        <f t="shared" si="13"/>
        <v/>
      </c>
      <c r="AK54" s="168"/>
      <c r="AL54" s="170"/>
      <c r="AM54" s="174" t="str">
        <f t="shared" si="14"/>
        <v/>
      </c>
      <c r="AN54" s="168"/>
      <c r="AO54" s="170"/>
      <c r="AP54" s="174" t="str">
        <f t="shared" si="15"/>
        <v/>
      </c>
      <c r="AQ54" s="168"/>
      <c r="AR54" s="170"/>
      <c r="AS54" s="174" t="str">
        <f t="shared" si="16"/>
        <v/>
      </c>
      <c r="AT54" s="168"/>
      <c r="AU54" s="170"/>
      <c r="AV54" s="174" t="str">
        <f t="shared" si="17"/>
        <v/>
      </c>
      <c r="AW54" s="168"/>
      <c r="AX54" s="170"/>
      <c r="AY54" s="174" t="str">
        <f t="shared" si="18"/>
        <v/>
      </c>
      <c r="AZ54" s="168"/>
      <c r="BA54" s="170"/>
      <c r="BB54" s="174" t="str">
        <f t="shared" si="19"/>
        <v/>
      </c>
      <c r="BC54" s="151"/>
      <c r="BD54" s="170"/>
      <c r="BE54" s="174" t="str">
        <f t="shared" si="20"/>
        <v/>
      </c>
      <c r="BF54" s="168"/>
      <c r="BG54" s="170"/>
      <c r="BH54" s="174" t="str">
        <f t="shared" si="21"/>
        <v/>
      </c>
      <c r="BI54" s="168"/>
      <c r="BJ54" s="170"/>
      <c r="BK54" s="174" t="str">
        <f t="shared" si="22"/>
        <v/>
      </c>
      <c r="BL54" s="200"/>
    </row>
    <row r="55" spans="3:64" ht="12" customHeight="1" x14ac:dyDescent="0.2">
      <c r="C55" s="549"/>
      <c r="D55" s="544" t="s">
        <v>142</v>
      </c>
      <c r="E55" s="545"/>
      <c r="F55" s="545"/>
      <c r="G55" s="19" t="s">
        <v>89</v>
      </c>
      <c r="H55" s="544" t="s">
        <v>137</v>
      </c>
      <c r="I55" s="565"/>
      <c r="J55" s="32"/>
      <c r="K55" s="200"/>
      <c r="L55" s="132" t="str">
        <f t="shared" si="41"/>
        <v/>
      </c>
      <c r="M55" s="32"/>
      <c r="N55" s="170"/>
      <c r="O55" s="132" t="str">
        <f t="shared" si="42"/>
        <v/>
      </c>
      <c r="P55" s="32"/>
      <c r="Q55" s="170"/>
      <c r="R55" s="132" t="str">
        <f t="shared" si="7"/>
        <v/>
      </c>
      <c r="S55" s="32"/>
      <c r="T55" s="170"/>
      <c r="U55" s="132" t="str">
        <f t="shared" si="8"/>
        <v/>
      </c>
      <c r="V55" s="32"/>
      <c r="W55" s="170"/>
      <c r="X55" s="132" t="str">
        <f t="shared" si="9"/>
        <v/>
      </c>
      <c r="Y55" s="32"/>
      <c r="Z55" s="170"/>
      <c r="AA55" s="132" t="str">
        <f t="shared" si="10"/>
        <v/>
      </c>
      <c r="AB55" s="32"/>
      <c r="AC55" s="170"/>
      <c r="AD55" s="132" t="str">
        <f t="shared" si="11"/>
        <v/>
      </c>
      <c r="AE55" s="32"/>
      <c r="AF55" s="170"/>
      <c r="AG55" s="132" t="str">
        <f t="shared" si="12"/>
        <v/>
      </c>
      <c r="AH55" s="32"/>
      <c r="AI55" s="170"/>
      <c r="AJ55" s="132" t="str">
        <f t="shared" si="13"/>
        <v/>
      </c>
      <c r="AK55" s="32"/>
      <c r="AL55" s="170"/>
      <c r="AM55" s="132" t="str">
        <f t="shared" si="14"/>
        <v/>
      </c>
      <c r="AN55" s="32"/>
      <c r="AO55" s="170"/>
      <c r="AP55" s="132" t="str">
        <f t="shared" si="15"/>
        <v/>
      </c>
      <c r="AQ55" s="32"/>
      <c r="AR55" s="170"/>
      <c r="AS55" s="132" t="str">
        <f t="shared" si="16"/>
        <v/>
      </c>
      <c r="AT55" s="32"/>
      <c r="AU55" s="170"/>
      <c r="AV55" s="132" t="str">
        <f t="shared" si="17"/>
        <v/>
      </c>
      <c r="AW55" s="32"/>
      <c r="AX55" s="170"/>
      <c r="AY55" s="132" t="str">
        <f t="shared" si="18"/>
        <v/>
      </c>
      <c r="AZ55" s="32"/>
      <c r="BA55" s="170"/>
      <c r="BB55" s="132" t="str">
        <f t="shared" si="19"/>
        <v/>
      </c>
      <c r="BC55" s="34"/>
      <c r="BD55" s="170"/>
      <c r="BE55" s="132" t="str">
        <f t="shared" si="20"/>
        <v/>
      </c>
      <c r="BF55" s="32"/>
      <c r="BG55" s="170"/>
      <c r="BH55" s="132" t="str">
        <f t="shared" si="21"/>
        <v/>
      </c>
      <c r="BI55" s="32"/>
      <c r="BJ55" s="170"/>
      <c r="BK55" s="132" t="str">
        <f t="shared" si="22"/>
        <v/>
      </c>
      <c r="BL55" s="200"/>
    </row>
    <row r="56" spans="3:64" ht="12" customHeight="1" x14ac:dyDescent="0.2">
      <c r="C56" s="549"/>
      <c r="D56" s="553" t="s">
        <v>143</v>
      </c>
      <c r="E56" s="554"/>
      <c r="F56" s="554"/>
      <c r="G56" s="137" t="s">
        <v>89</v>
      </c>
      <c r="H56" s="553" t="s">
        <v>137</v>
      </c>
      <c r="I56" s="566"/>
      <c r="J56" s="206"/>
      <c r="K56" s="202"/>
      <c r="L56" s="207" t="str">
        <f t="shared" ref="L56" si="43">IF(K56="","",(IF(K56&lt;=0.0005,"○","×")))</f>
        <v/>
      </c>
      <c r="M56" s="206"/>
      <c r="N56" s="204"/>
      <c r="O56" s="207" t="str">
        <f t="shared" ref="O56" si="44">IF(N56="","",(IF(N56&lt;=0.0005,"○","×")))</f>
        <v/>
      </c>
      <c r="P56" s="206"/>
      <c r="Q56" s="204"/>
      <c r="R56" s="207" t="str">
        <f t="shared" ref="R56" si="45">IF(Q56="","",(IF(Q56&lt;=0.0005,"○","×")))</f>
        <v/>
      </c>
      <c r="S56" s="206"/>
      <c r="T56" s="204"/>
      <c r="U56" s="207" t="str">
        <f t="shared" ref="U56" si="46">IF(T56="","",(IF(T56&lt;=0.0005,"○","×")))</f>
        <v/>
      </c>
      <c r="V56" s="206"/>
      <c r="W56" s="204"/>
      <c r="X56" s="207" t="str">
        <f t="shared" ref="X56" si="47">IF(W56="","",(IF(W56&lt;=0.0005,"○","×")))</f>
        <v/>
      </c>
      <c r="Y56" s="206"/>
      <c r="Z56" s="204"/>
      <c r="AA56" s="207" t="str">
        <f t="shared" ref="AA56" si="48">IF(Z56="","",(IF(Z56&lt;=0.0005,"○","×")))</f>
        <v/>
      </c>
      <c r="AB56" s="206"/>
      <c r="AC56" s="204"/>
      <c r="AD56" s="207" t="str">
        <f t="shared" ref="AD56" si="49">IF(AC56="","",(IF(AC56&lt;=0.0005,"○","×")))</f>
        <v/>
      </c>
      <c r="AE56" s="206"/>
      <c r="AF56" s="204"/>
      <c r="AG56" s="207" t="str">
        <f t="shared" ref="AG56" si="50">IF(AF56="","",(IF(AF56&lt;=0.0005,"○","×")))</f>
        <v/>
      </c>
      <c r="AH56" s="206"/>
      <c r="AI56" s="204"/>
      <c r="AJ56" s="207" t="str">
        <f t="shared" ref="AJ56" si="51">IF(AI56="","",(IF(AI56&lt;=0.0005,"○","×")))</f>
        <v/>
      </c>
      <c r="AK56" s="206"/>
      <c r="AL56" s="204"/>
      <c r="AM56" s="207" t="str">
        <f t="shared" ref="AM56" si="52">IF(AL56="","",(IF(AL56&lt;=0.0005,"○","×")))</f>
        <v/>
      </c>
      <c r="AN56" s="206"/>
      <c r="AO56" s="204"/>
      <c r="AP56" s="207" t="str">
        <f t="shared" ref="AP56" si="53">IF(AO56="","",(IF(AO56&lt;=0.0005,"○","×")))</f>
        <v/>
      </c>
      <c r="AQ56" s="206"/>
      <c r="AR56" s="204"/>
      <c r="AS56" s="207" t="str">
        <f t="shared" ref="AS56" si="54">IF(AR56="","",(IF(AR56&lt;=0.0005,"○","×")))</f>
        <v/>
      </c>
      <c r="AT56" s="206"/>
      <c r="AU56" s="204"/>
      <c r="AV56" s="207" t="str">
        <f t="shared" ref="AV56" si="55">IF(AU56="","",(IF(AU56&lt;=0.0005,"○","×")))</f>
        <v/>
      </c>
      <c r="AW56" s="206"/>
      <c r="AX56" s="204"/>
      <c r="AY56" s="207" t="str">
        <f t="shared" ref="AY56" si="56">IF(AX56="","",(IF(AX56&lt;=0.0005,"○","×")))</f>
        <v/>
      </c>
      <c r="AZ56" s="206"/>
      <c r="BA56" s="204"/>
      <c r="BB56" s="207" t="str">
        <f t="shared" ref="BB56" si="57">IF(BA56="","",(IF(BA56&lt;=0.0005,"○","×")))</f>
        <v/>
      </c>
      <c r="BC56" s="208"/>
      <c r="BD56" s="204"/>
      <c r="BE56" s="207" t="str">
        <f t="shared" ref="BE56" si="58">IF(BD56="","",(IF(BD56&lt;=0.0005,"○","×")))</f>
        <v/>
      </c>
      <c r="BF56" s="206"/>
      <c r="BG56" s="204"/>
      <c r="BH56" s="207" t="str">
        <f t="shared" ref="BH56" si="59">IF(BG56="","",(IF(BG56&lt;=0.0005,"○","×")))</f>
        <v/>
      </c>
      <c r="BI56" s="206"/>
      <c r="BJ56" s="204"/>
      <c r="BK56" s="207" t="str">
        <f t="shared" ref="BK56" si="60">IF(BJ56="","",(IF(BJ56&lt;=0.0005,"○","×")))</f>
        <v/>
      </c>
      <c r="BL56" s="200"/>
    </row>
    <row r="57" spans="3:64" ht="12" customHeight="1" x14ac:dyDescent="0.2">
      <c r="C57" s="549"/>
      <c r="D57" s="544" t="s">
        <v>144</v>
      </c>
      <c r="E57" s="545"/>
      <c r="F57" s="545"/>
      <c r="G57" s="19" t="s">
        <v>89</v>
      </c>
      <c r="H57" s="150">
        <v>0.02</v>
      </c>
      <c r="I57" s="142" t="s">
        <v>92</v>
      </c>
      <c r="J57" s="168"/>
      <c r="K57" s="200"/>
      <c r="L57" s="174" t="str">
        <f t="shared" si="41"/>
        <v/>
      </c>
      <c r="M57" s="168"/>
      <c r="N57" s="170"/>
      <c r="O57" s="174" t="str">
        <f t="shared" si="42"/>
        <v/>
      </c>
      <c r="P57" s="168"/>
      <c r="Q57" s="170"/>
      <c r="R57" s="174" t="str">
        <f t="shared" si="7"/>
        <v/>
      </c>
      <c r="S57" s="168"/>
      <c r="T57" s="170"/>
      <c r="U57" s="174" t="str">
        <f t="shared" si="8"/>
        <v/>
      </c>
      <c r="V57" s="168"/>
      <c r="W57" s="170"/>
      <c r="X57" s="174" t="str">
        <f t="shared" si="9"/>
        <v/>
      </c>
      <c r="Y57" s="168"/>
      <c r="Z57" s="170"/>
      <c r="AA57" s="174" t="str">
        <f t="shared" si="10"/>
        <v/>
      </c>
      <c r="AB57" s="168"/>
      <c r="AC57" s="170"/>
      <c r="AD57" s="174" t="str">
        <f t="shared" si="11"/>
        <v/>
      </c>
      <c r="AE57" s="168"/>
      <c r="AF57" s="170"/>
      <c r="AG57" s="174" t="str">
        <f t="shared" si="12"/>
        <v/>
      </c>
      <c r="AH57" s="168"/>
      <c r="AI57" s="170"/>
      <c r="AJ57" s="174" t="str">
        <f t="shared" si="13"/>
        <v/>
      </c>
      <c r="AK57" s="168"/>
      <c r="AL57" s="170"/>
      <c r="AM57" s="174" t="str">
        <f t="shared" si="14"/>
        <v/>
      </c>
      <c r="AN57" s="168"/>
      <c r="AO57" s="170"/>
      <c r="AP57" s="174" t="str">
        <f t="shared" si="15"/>
        <v/>
      </c>
      <c r="AQ57" s="168"/>
      <c r="AR57" s="170"/>
      <c r="AS57" s="174" t="str">
        <f t="shared" si="16"/>
        <v/>
      </c>
      <c r="AT57" s="168"/>
      <c r="AU57" s="170"/>
      <c r="AV57" s="174" t="str">
        <f t="shared" si="17"/>
        <v/>
      </c>
      <c r="AW57" s="168"/>
      <c r="AX57" s="170"/>
      <c r="AY57" s="174" t="str">
        <f t="shared" si="18"/>
        <v/>
      </c>
      <c r="AZ57" s="168"/>
      <c r="BA57" s="170"/>
      <c r="BB57" s="174" t="str">
        <f t="shared" si="19"/>
        <v/>
      </c>
      <c r="BC57" s="151"/>
      <c r="BD57" s="170"/>
      <c r="BE57" s="174" t="str">
        <f t="shared" si="20"/>
        <v/>
      </c>
      <c r="BF57" s="168"/>
      <c r="BG57" s="170"/>
      <c r="BH57" s="174" t="str">
        <f t="shared" si="21"/>
        <v/>
      </c>
      <c r="BI57" s="168"/>
      <c r="BJ57" s="170"/>
      <c r="BK57" s="174" t="str">
        <f t="shared" si="22"/>
        <v/>
      </c>
      <c r="BL57" s="200"/>
    </row>
    <row r="58" spans="3:64" ht="12" customHeight="1" x14ac:dyDescent="0.2">
      <c r="C58" s="549"/>
      <c r="D58" s="544" t="s">
        <v>145</v>
      </c>
      <c r="E58" s="545"/>
      <c r="F58" s="545"/>
      <c r="G58" s="19" t="s">
        <v>89</v>
      </c>
      <c r="H58" s="24">
        <v>2E-3</v>
      </c>
      <c r="I58" s="19" t="s">
        <v>92</v>
      </c>
      <c r="J58" s="168"/>
      <c r="K58" s="200"/>
      <c r="L58" s="174" t="str">
        <f t="shared" si="41"/>
        <v/>
      </c>
      <c r="M58" s="168"/>
      <c r="N58" s="170"/>
      <c r="O58" s="174" t="str">
        <f t="shared" si="42"/>
        <v/>
      </c>
      <c r="P58" s="168"/>
      <c r="Q58" s="170"/>
      <c r="R58" s="174" t="str">
        <f t="shared" si="7"/>
        <v/>
      </c>
      <c r="S58" s="168"/>
      <c r="T58" s="170"/>
      <c r="U58" s="174" t="str">
        <f t="shared" si="8"/>
        <v/>
      </c>
      <c r="V58" s="168"/>
      <c r="W58" s="170"/>
      <c r="X58" s="174" t="str">
        <f t="shared" si="9"/>
        <v/>
      </c>
      <c r="Y58" s="168"/>
      <c r="Z58" s="170"/>
      <c r="AA58" s="174" t="str">
        <f t="shared" si="10"/>
        <v/>
      </c>
      <c r="AB58" s="168"/>
      <c r="AC58" s="170"/>
      <c r="AD58" s="174" t="str">
        <f t="shared" si="11"/>
        <v/>
      </c>
      <c r="AE58" s="168"/>
      <c r="AF58" s="170"/>
      <c r="AG58" s="174" t="str">
        <f t="shared" si="12"/>
        <v/>
      </c>
      <c r="AH58" s="168"/>
      <c r="AI58" s="170"/>
      <c r="AJ58" s="174" t="str">
        <f t="shared" si="13"/>
        <v/>
      </c>
      <c r="AK58" s="168"/>
      <c r="AL58" s="170"/>
      <c r="AM58" s="174" t="str">
        <f t="shared" si="14"/>
        <v/>
      </c>
      <c r="AN58" s="168"/>
      <c r="AO58" s="170"/>
      <c r="AP58" s="174" t="str">
        <f t="shared" si="15"/>
        <v/>
      </c>
      <c r="AQ58" s="168"/>
      <c r="AR58" s="170"/>
      <c r="AS58" s="174" t="str">
        <f t="shared" si="16"/>
        <v/>
      </c>
      <c r="AT58" s="168"/>
      <c r="AU58" s="170"/>
      <c r="AV58" s="174" t="str">
        <f t="shared" si="17"/>
        <v/>
      </c>
      <c r="AW58" s="168"/>
      <c r="AX58" s="170"/>
      <c r="AY58" s="174" t="str">
        <f t="shared" si="18"/>
        <v/>
      </c>
      <c r="AZ58" s="168"/>
      <c r="BA58" s="170"/>
      <c r="BB58" s="174" t="str">
        <f t="shared" si="19"/>
        <v/>
      </c>
      <c r="BC58" s="151"/>
      <c r="BD58" s="170"/>
      <c r="BE58" s="174" t="str">
        <f t="shared" si="20"/>
        <v/>
      </c>
      <c r="BF58" s="168"/>
      <c r="BG58" s="170"/>
      <c r="BH58" s="174" t="str">
        <f t="shared" si="21"/>
        <v/>
      </c>
      <c r="BI58" s="168"/>
      <c r="BJ58" s="170"/>
      <c r="BK58" s="174" t="str">
        <f t="shared" si="22"/>
        <v/>
      </c>
      <c r="BL58" s="200"/>
    </row>
    <row r="59" spans="3:64" ht="12" customHeight="1" x14ac:dyDescent="0.2">
      <c r="C59" s="549"/>
      <c r="D59" s="544" t="s">
        <v>146</v>
      </c>
      <c r="E59" s="545"/>
      <c r="F59" s="545"/>
      <c r="G59" s="19" t="s">
        <v>89</v>
      </c>
      <c r="H59" s="24">
        <v>4.0000000000000001E-3</v>
      </c>
      <c r="I59" s="19" t="s">
        <v>92</v>
      </c>
      <c r="J59" s="168"/>
      <c r="K59" s="200"/>
      <c r="L59" s="174" t="str">
        <f t="shared" si="41"/>
        <v/>
      </c>
      <c r="M59" s="168"/>
      <c r="N59" s="170"/>
      <c r="O59" s="174" t="str">
        <f t="shared" si="42"/>
        <v/>
      </c>
      <c r="P59" s="168"/>
      <c r="Q59" s="170"/>
      <c r="R59" s="174" t="str">
        <f t="shared" si="7"/>
        <v/>
      </c>
      <c r="S59" s="168"/>
      <c r="T59" s="170"/>
      <c r="U59" s="174" t="str">
        <f t="shared" si="8"/>
        <v/>
      </c>
      <c r="V59" s="168"/>
      <c r="W59" s="170"/>
      <c r="X59" s="174" t="str">
        <f t="shared" si="9"/>
        <v/>
      </c>
      <c r="Y59" s="168"/>
      <c r="Z59" s="170"/>
      <c r="AA59" s="174" t="str">
        <f t="shared" si="10"/>
        <v/>
      </c>
      <c r="AB59" s="168"/>
      <c r="AC59" s="170"/>
      <c r="AD59" s="174" t="str">
        <f t="shared" si="11"/>
        <v/>
      </c>
      <c r="AE59" s="168"/>
      <c r="AF59" s="170"/>
      <c r="AG59" s="174" t="str">
        <f t="shared" si="12"/>
        <v/>
      </c>
      <c r="AH59" s="168"/>
      <c r="AI59" s="170"/>
      <c r="AJ59" s="174" t="str">
        <f t="shared" si="13"/>
        <v/>
      </c>
      <c r="AK59" s="168"/>
      <c r="AL59" s="170"/>
      <c r="AM59" s="174" t="str">
        <f t="shared" si="14"/>
        <v/>
      </c>
      <c r="AN59" s="168"/>
      <c r="AO59" s="170"/>
      <c r="AP59" s="174" t="str">
        <f t="shared" si="15"/>
        <v/>
      </c>
      <c r="AQ59" s="168"/>
      <c r="AR59" s="170"/>
      <c r="AS59" s="174" t="str">
        <f t="shared" si="16"/>
        <v/>
      </c>
      <c r="AT59" s="168"/>
      <c r="AU59" s="170"/>
      <c r="AV59" s="174" t="str">
        <f t="shared" si="17"/>
        <v/>
      </c>
      <c r="AW59" s="168"/>
      <c r="AX59" s="170"/>
      <c r="AY59" s="174" t="str">
        <f t="shared" si="18"/>
        <v/>
      </c>
      <c r="AZ59" s="168"/>
      <c r="BA59" s="170"/>
      <c r="BB59" s="174" t="str">
        <f t="shared" si="19"/>
        <v/>
      </c>
      <c r="BC59" s="151"/>
      <c r="BD59" s="170"/>
      <c r="BE59" s="174" t="str">
        <f t="shared" si="20"/>
        <v/>
      </c>
      <c r="BF59" s="168"/>
      <c r="BG59" s="170"/>
      <c r="BH59" s="174" t="str">
        <f t="shared" si="21"/>
        <v/>
      </c>
      <c r="BI59" s="168"/>
      <c r="BJ59" s="170"/>
      <c r="BK59" s="174" t="str">
        <f t="shared" si="22"/>
        <v/>
      </c>
      <c r="BL59" s="200"/>
    </row>
    <row r="60" spans="3:64" ht="12" customHeight="1" x14ac:dyDescent="0.2">
      <c r="C60" s="549"/>
      <c r="D60" s="553" t="s">
        <v>147</v>
      </c>
      <c r="E60" s="554"/>
      <c r="F60" s="554"/>
      <c r="G60" s="137" t="s">
        <v>89</v>
      </c>
      <c r="H60" s="138">
        <v>0.1</v>
      </c>
      <c r="I60" s="19" t="s">
        <v>92</v>
      </c>
      <c r="J60" s="201"/>
      <c r="K60" s="202"/>
      <c r="L60" s="203" t="str">
        <f t="shared" si="41"/>
        <v/>
      </c>
      <c r="M60" s="201"/>
      <c r="N60" s="204"/>
      <c r="O60" s="203" t="str">
        <f t="shared" si="42"/>
        <v/>
      </c>
      <c r="P60" s="201"/>
      <c r="Q60" s="204"/>
      <c r="R60" s="203" t="str">
        <f t="shared" si="7"/>
        <v/>
      </c>
      <c r="S60" s="201"/>
      <c r="T60" s="204"/>
      <c r="U60" s="203" t="str">
        <f t="shared" si="8"/>
        <v/>
      </c>
      <c r="V60" s="201"/>
      <c r="W60" s="204"/>
      <c r="X60" s="203" t="str">
        <f t="shared" si="9"/>
        <v/>
      </c>
      <c r="Y60" s="201"/>
      <c r="Z60" s="204"/>
      <c r="AA60" s="203" t="str">
        <f t="shared" si="10"/>
        <v/>
      </c>
      <c r="AB60" s="201"/>
      <c r="AC60" s="204"/>
      <c r="AD60" s="203" t="str">
        <f t="shared" si="11"/>
        <v/>
      </c>
      <c r="AE60" s="201"/>
      <c r="AF60" s="204"/>
      <c r="AG60" s="203" t="str">
        <f t="shared" si="12"/>
        <v/>
      </c>
      <c r="AH60" s="201"/>
      <c r="AI60" s="204"/>
      <c r="AJ60" s="203" t="str">
        <f t="shared" si="13"/>
        <v/>
      </c>
      <c r="AK60" s="201"/>
      <c r="AL60" s="204"/>
      <c r="AM60" s="203" t="str">
        <f t="shared" si="14"/>
        <v/>
      </c>
      <c r="AN60" s="201"/>
      <c r="AO60" s="204"/>
      <c r="AP60" s="203" t="str">
        <f t="shared" si="15"/>
        <v/>
      </c>
      <c r="AQ60" s="201"/>
      <c r="AR60" s="204"/>
      <c r="AS60" s="203" t="str">
        <f t="shared" si="16"/>
        <v/>
      </c>
      <c r="AT60" s="201"/>
      <c r="AU60" s="204"/>
      <c r="AV60" s="203" t="str">
        <f t="shared" si="17"/>
        <v/>
      </c>
      <c r="AW60" s="201"/>
      <c r="AX60" s="204"/>
      <c r="AY60" s="203" t="str">
        <f t="shared" si="18"/>
        <v/>
      </c>
      <c r="AZ60" s="201"/>
      <c r="BA60" s="204"/>
      <c r="BB60" s="203" t="str">
        <f t="shared" si="19"/>
        <v/>
      </c>
      <c r="BC60" s="205"/>
      <c r="BD60" s="204"/>
      <c r="BE60" s="203" t="str">
        <f t="shared" si="20"/>
        <v/>
      </c>
      <c r="BF60" s="201"/>
      <c r="BG60" s="204"/>
      <c r="BH60" s="203" t="str">
        <f t="shared" si="21"/>
        <v/>
      </c>
      <c r="BI60" s="201"/>
      <c r="BJ60" s="204"/>
      <c r="BK60" s="203" t="str">
        <f t="shared" si="22"/>
        <v/>
      </c>
      <c r="BL60" s="200"/>
    </row>
    <row r="61" spans="3:64" ht="12" customHeight="1" x14ac:dyDescent="0.2">
      <c r="C61" s="549"/>
      <c r="D61" s="544" t="s">
        <v>148</v>
      </c>
      <c r="E61" s="545"/>
      <c r="F61" s="545"/>
      <c r="G61" s="19" t="s">
        <v>89</v>
      </c>
      <c r="H61" s="24">
        <v>0.04</v>
      </c>
      <c r="I61" s="142" t="s">
        <v>92</v>
      </c>
      <c r="J61" s="168"/>
      <c r="K61" s="200"/>
      <c r="L61" s="174" t="str">
        <f t="shared" si="41"/>
        <v/>
      </c>
      <c r="M61" s="168"/>
      <c r="N61" s="170"/>
      <c r="O61" s="174" t="str">
        <f t="shared" si="42"/>
        <v/>
      </c>
      <c r="P61" s="168"/>
      <c r="Q61" s="170"/>
      <c r="R61" s="174" t="str">
        <f t="shared" si="7"/>
        <v/>
      </c>
      <c r="S61" s="168"/>
      <c r="T61" s="170"/>
      <c r="U61" s="174" t="str">
        <f t="shared" si="8"/>
        <v/>
      </c>
      <c r="V61" s="168"/>
      <c r="W61" s="170"/>
      <c r="X61" s="174" t="str">
        <f t="shared" si="9"/>
        <v/>
      </c>
      <c r="Y61" s="168"/>
      <c r="Z61" s="170"/>
      <c r="AA61" s="174" t="str">
        <f t="shared" si="10"/>
        <v/>
      </c>
      <c r="AB61" s="168"/>
      <c r="AC61" s="170"/>
      <c r="AD61" s="174" t="str">
        <f t="shared" si="11"/>
        <v/>
      </c>
      <c r="AE61" s="168"/>
      <c r="AF61" s="170"/>
      <c r="AG61" s="174" t="str">
        <f t="shared" si="12"/>
        <v/>
      </c>
      <c r="AH61" s="168"/>
      <c r="AI61" s="170"/>
      <c r="AJ61" s="174" t="str">
        <f t="shared" si="13"/>
        <v/>
      </c>
      <c r="AK61" s="168"/>
      <c r="AL61" s="170"/>
      <c r="AM61" s="174" t="str">
        <f t="shared" si="14"/>
        <v/>
      </c>
      <c r="AN61" s="168"/>
      <c r="AO61" s="170"/>
      <c r="AP61" s="174" t="str">
        <f t="shared" si="15"/>
        <v/>
      </c>
      <c r="AQ61" s="168"/>
      <c r="AR61" s="170"/>
      <c r="AS61" s="174" t="str">
        <f t="shared" si="16"/>
        <v/>
      </c>
      <c r="AT61" s="168"/>
      <c r="AU61" s="170"/>
      <c r="AV61" s="174" t="str">
        <f t="shared" si="17"/>
        <v/>
      </c>
      <c r="AW61" s="168"/>
      <c r="AX61" s="170"/>
      <c r="AY61" s="174" t="str">
        <f t="shared" si="18"/>
        <v/>
      </c>
      <c r="AZ61" s="168"/>
      <c r="BA61" s="170"/>
      <c r="BB61" s="174" t="str">
        <f t="shared" si="19"/>
        <v/>
      </c>
      <c r="BC61" s="151"/>
      <c r="BD61" s="170"/>
      <c r="BE61" s="174" t="str">
        <f t="shared" si="20"/>
        <v/>
      </c>
      <c r="BF61" s="168"/>
      <c r="BG61" s="170"/>
      <c r="BH61" s="174" t="str">
        <f t="shared" si="21"/>
        <v/>
      </c>
      <c r="BI61" s="168"/>
      <c r="BJ61" s="170"/>
      <c r="BK61" s="174" t="str">
        <f t="shared" si="22"/>
        <v/>
      </c>
      <c r="BL61" s="200"/>
    </row>
    <row r="62" spans="3:64" ht="12" customHeight="1" x14ac:dyDescent="0.2">
      <c r="C62" s="549"/>
      <c r="D62" s="544" t="s">
        <v>149</v>
      </c>
      <c r="E62" s="545"/>
      <c r="F62" s="545"/>
      <c r="G62" s="19" t="s">
        <v>89</v>
      </c>
      <c r="H62" s="24">
        <v>1</v>
      </c>
      <c r="I62" s="19" t="s">
        <v>92</v>
      </c>
      <c r="J62" s="168"/>
      <c r="K62" s="200"/>
      <c r="L62" s="174" t="str">
        <f t="shared" si="41"/>
        <v/>
      </c>
      <c r="M62" s="168"/>
      <c r="N62" s="170"/>
      <c r="O62" s="174" t="str">
        <f t="shared" si="42"/>
        <v/>
      </c>
      <c r="P62" s="168"/>
      <c r="Q62" s="170"/>
      <c r="R62" s="174" t="str">
        <f t="shared" si="7"/>
        <v/>
      </c>
      <c r="S62" s="168"/>
      <c r="T62" s="170"/>
      <c r="U62" s="174" t="str">
        <f t="shared" si="8"/>
        <v/>
      </c>
      <c r="V62" s="168"/>
      <c r="W62" s="170"/>
      <c r="X62" s="174" t="str">
        <f t="shared" si="9"/>
        <v/>
      </c>
      <c r="Y62" s="168"/>
      <c r="Z62" s="170"/>
      <c r="AA62" s="174" t="str">
        <f t="shared" si="10"/>
        <v/>
      </c>
      <c r="AB62" s="168"/>
      <c r="AC62" s="170"/>
      <c r="AD62" s="174" t="str">
        <f t="shared" si="11"/>
        <v/>
      </c>
      <c r="AE62" s="168"/>
      <c r="AF62" s="170"/>
      <c r="AG62" s="174" t="str">
        <f t="shared" si="12"/>
        <v/>
      </c>
      <c r="AH62" s="168"/>
      <c r="AI62" s="170"/>
      <c r="AJ62" s="174" t="str">
        <f t="shared" si="13"/>
        <v/>
      </c>
      <c r="AK62" s="168"/>
      <c r="AL62" s="170"/>
      <c r="AM62" s="174" t="str">
        <f t="shared" si="14"/>
        <v/>
      </c>
      <c r="AN62" s="168"/>
      <c r="AO62" s="170"/>
      <c r="AP62" s="174" t="str">
        <f t="shared" si="15"/>
        <v/>
      </c>
      <c r="AQ62" s="168"/>
      <c r="AR62" s="170"/>
      <c r="AS62" s="174" t="str">
        <f t="shared" si="16"/>
        <v/>
      </c>
      <c r="AT62" s="168"/>
      <c r="AU62" s="170"/>
      <c r="AV62" s="174" t="str">
        <f t="shared" si="17"/>
        <v/>
      </c>
      <c r="AW62" s="168"/>
      <c r="AX62" s="170"/>
      <c r="AY62" s="174" t="str">
        <f t="shared" si="18"/>
        <v/>
      </c>
      <c r="AZ62" s="168"/>
      <c r="BA62" s="170"/>
      <c r="BB62" s="174" t="str">
        <f t="shared" si="19"/>
        <v/>
      </c>
      <c r="BC62" s="151"/>
      <c r="BD62" s="170"/>
      <c r="BE62" s="174" t="str">
        <f t="shared" si="20"/>
        <v/>
      </c>
      <c r="BF62" s="168"/>
      <c r="BG62" s="170"/>
      <c r="BH62" s="174" t="str">
        <f t="shared" si="21"/>
        <v/>
      </c>
      <c r="BI62" s="168"/>
      <c r="BJ62" s="170"/>
      <c r="BK62" s="174" t="str">
        <f t="shared" si="22"/>
        <v/>
      </c>
      <c r="BL62" s="200"/>
    </row>
    <row r="63" spans="3:64" ht="12" customHeight="1" x14ac:dyDescent="0.2">
      <c r="C63" s="549"/>
      <c r="D63" s="544" t="s">
        <v>150</v>
      </c>
      <c r="E63" s="545"/>
      <c r="F63" s="545"/>
      <c r="G63" s="19" t="s">
        <v>89</v>
      </c>
      <c r="H63" s="24">
        <v>6.0000000000000001E-3</v>
      </c>
      <c r="I63" s="19" t="s">
        <v>92</v>
      </c>
      <c r="J63" s="168"/>
      <c r="K63" s="200"/>
      <c r="L63" s="174" t="str">
        <f t="shared" si="41"/>
        <v/>
      </c>
      <c r="M63" s="168"/>
      <c r="N63" s="170"/>
      <c r="O63" s="174" t="str">
        <f t="shared" si="42"/>
        <v/>
      </c>
      <c r="P63" s="168"/>
      <c r="Q63" s="170"/>
      <c r="R63" s="174" t="str">
        <f t="shared" si="7"/>
        <v/>
      </c>
      <c r="S63" s="168"/>
      <c r="T63" s="170"/>
      <c r="U63" s="174" t="str">
        <f t="shared" si="8"/>
        <v/>
      </c>
      <c r="V63" s="168"/>
      <c r="W63" s="170"/>
      <c r="X63" s="174" t="str">
        <f t="shared" si="9"/>
        <v/>
      </c>
      <c r="Y63" s="168"/>
      <c r="Z63" s="170"/>
      <c r="AA63" s="174" t="str">
        <f t="shared" si="10"/>
        <v/>
      </c>
      <c r="AB63" s="168"/>
      <c r="AC63" s="170"/>
      <c r="AD63" s="174" t="str">
        <f t="shared" si="11"/>
        <v/>
      </c>
      <c r="AE63" s="168"/>
      <c r="AF63" s="170"/>
      <c r="AG63" s="174" t="str">
        <f t="shared" si="12"/>
        <v/>
      </c>
      <c r="AH63" s="168"/>
      <c r="AI63" s="170"/>
      <c r="AJ63" s="174" t="str">
        <f t="shared" si="13"/>
        <v/>
      </c>
      <c r="AK63" s="168"/>
      <c r="AL63" s="170"/>
      <c r="AM63" s="174" t="str">
        <f t="shared" si="14"/>
        <v/>
      </c>
      <c r="AN63" s="168"/>
      <c r="AO63" s="170"/>
      <c r="AP63" s="174" t="str">
        <f t="shared" si="15"/>
        <v/>
      </c>
      <c r="AQ63" s="168"/>
      <c r="AR63" s="170"/>
      <c r="AS63" s="174" t="str">
        <f t="shared" si="16"/>
        <v/>
      </c>
      <c r="AT63" s="168"/>
      <c r="AU63" s="170"/>
      <c r="AV63" s="174" t="str">
        <f t="shared" si="17"/>
        <v/>
      </c>
      <c r="AW63" s="168"/>
      <c r="AX63" s="170"/>
      <c r="AY63" s="174" t="str">
        <f t="shared" si="18"/>
        <v/>
      </c>
      <c r="AZ63" s="168"/>
      <c r="BA63" s="170"/>
      <c r="BB63" s="174" t="str">
        <f t="shared" si="19"/>
        <v/>
      </c>
      <c r="BC63" s="151"/>
      <c r="BD63" s="170"/>
      <c r="BE63" s="174" t="str">
        <f t="shared" si="20"/>
        <v/>
      </c>
      <c r="BF63" s="168"/>
      <c r="BG63" s="170"/>
      <c r="BH63" s="174" t="str">
        <f t="shared" si="21"/>
        <v/>
      </c>
      <c r="BI63" s="168"/>
      <c r="BJ63" s="170"/>
      <c r="BK63" s="174" t="str">
        <f t="shared" si="22"/>
        <v/>
      </c>
      <c r="BL63" s="200"/>
    </row>
    <row r="64" spans="3:64" ht="12" customHeight="1" x14ac:dyDescent="0.2">
      <c r="C64" s="549"/>
      <c r="D64" s="553" t="s">
        <v>151</v>
      </c>
      <c r="E64" s="554"/>
      <c r="F64" s="554"/>
      <c r="G64" s="137" t="s">
        <v>89</v>
      </c>
      <c r="H64" s="138">
        <v>0.01</v>
      </c>
      <c r="I64" s="137" t="s">
        <v>92</v>
      </c>
      <c r="J64" s="201"/>
      <c r="K64" s="202"/>
      <c r="L64" s="203" t="str">
        <f t="shared" si="41"/>
        <v/>
      </c>
      <c r="M64" s="201"/>
      <c r="N64" s="204"/>
      <c r="O64" s="203" t="str">
        <f t="shared" si="42"/>
        <v/>
      </c>
      <c r="P64" s="201"/>
      <c r="Q64" s="204"/>
      <c r="R64" s="203" t="str">
        <f t="shared" si="7"/>
        <v/>
      </c>
      <c r="S64" s="201"/>
      <c r="T64" s="204"/>
      <c r="U64" s="203" t="str">
        <f t="shared" si="8"/>
        <v/>
      </c>
      <c r="V64" s="201"/>
      <c r="W64" s="204"/>
      <c r="X64" s="203" t="str">
        <f t="shared" si="9"/>
        <v/>
      </c>
      <c r="Y64" s="201"/>
      <c r="Z64" s="204"/>
      <c r="AA64" s="203" t="str">
        <f t="shared" si="10"/>
        <v/>
      </c>
      <c r="AB64" s="201"/>
      <c r="AC64" s="204"/>
      <c r="AD64" s="203" t="str">
        <f t="shared" si="11"/>
        <v/>
      </c>
      <c r="AE64" s="201"/>
      <c r="AF64" s="204"/>
      <c r="AG64" s="203" t="str">
        <f t="shared" si="12"/>
        <v/>
      </c>
      <c r="AH64" s="201"/>
      <c r="AI64" s="204"/>
      <c r="AJ64" s="203" t="str">
        <f t="shared" si="13"/>
        <v/>
      </c>
      <c r="AK64" s="201"/>
      <c r="AL64" s="204"/>
      <c r="AM64" s="203" t="str">
        <f t="shared" si="14"/>
        <v/>
      </c>
      <c r="AN64" s="201"/>
      <c r="AO64" s="204"/>
      <c r="AP64" s="203" t="str">
        <f t="shared" si="15"/>
        <v/>
      </c>
      <c r="AQ64" s="201"/>
      <c r="AR64" s="204"/>
      <c r="AS64" s="203" t="str">
        <f t="shared" si="16"/>
        <v/>
      </c>
      <c r="AT64" s="201"/>
      <c r="AU64" s="204"/>
      <c r="AV64" s="203" t="str">
        <f t="shared" si="17"/>
        <v/>
      </c>
      <c r="AW64" s="201"/>
      <c r="AX64" s="204"/>
      <c r="AY64" s="203" t="str">
        <f t="shared" si="18"/>
        <v/>
      </c>
      <c r="AZ64" s="201"/>
      <c r="BA64" s="204"/>
      <c r="BB64" s="203" t="str">
        <f t="shared" si="19"/>
        <v/>
      </c>
      <c r="BC64" s="205"/>
      <c r="BD64" s="204"/>
      <c r="BE64" s="203" t="str">
        <f t="shared" si="20"/>
        <v/>
      </c>
      <c r="BF64" s="201"/>
      <c r="BG64" s="204"/>
      <c r="BH64" s="203" t="str">
        <f t="shared" si="21"/>
        <v/>
      </c>
      <c r="BI64" s="201"/>
      <c r="BJ64" s="204"/>
      <c r="BK64" s="203" t="str">
        <f t="shared" si="22"/>
        <v/>
      </c>
      <c r="BL64" s="200"/>
    </row>
    <row r="65" spans="3:64" ht="12" customHeight="1" x14ac:dyDescent="0.2">
      <c r="C65" s="549"/>
      <c r="D65" s="544" t="s">
        <v>152</v>
      </c>
      <c r="E65" s="545"/>
      <c r="F65" s="545"/>
      <c r="G65" s="19" t="s">
        <v>89</v>
      </c>
      <c r="H65" s="24">
        <v>0.01</v>
      </c>
      <c r="I65" s="19" t="s">
        <v>92</v>
      </c>
      <c r="J65" s="168"/>
      <c r="K65" s="200"/>
      <c r="L65" s="174" t="str">
        <f t="shared" si="41"/>
        <v/>
      </c>
      <c r="M65" s="168"/>
      <c r="N65" s="170"/>
      <c r="O65" s="174" t="str">
        <f t="shared" si="42"/>
        <v/>
      </c>
      <c r="P65" s="168"/>
      <c r="Q65" s="170"/>
      <c r="R65" s="174" t="str">
        <f t="shared" si="7"/>
        <v/>
      </c>
      <c r="S65" s="168"/>
      <c r="T65" s="170"/>
      <c r="U65" s="174" t="str">
        <f t="shared" si="8"/>
        <v/>
      </c>
      <c r="V65" s="168"/>
      <c r="W65" s="170"/>
      <c r="X65" s="174" t="str">
        <f t="shared" si="9"/>
        <v/>
      </c>
      <c r="Y65" s="168"/>
      <c r="Z65" s="170"/>
      <c r="AA65" s="174" t="str">
        <f t="shared" si="10"/>
        <v/>
      </c>
      <c r="AB65" s="168"/>
      <c r="AC65" s="170"/>
      <c r="AD65" s="174" t="str">
        <f t="shared" si="11"/>
        <v/>
      </c>
      <c r="AE65" s="168"/>
      <c r="AF65" s="170"/>
      <c r="AG65" s="174" t="str">
        <f t="shared" si="12"/>
        <v/>
      </c>
      <c r="AH65" s="168"/>
      <c r="AI65" s="170"/>
      <c r="AJ65" s="174" t="str">
        <f t="shared" si="13"/>
        <v/>
      </c>
      <c r="AK65" s="168"/>
      <c r="AL65" s="170"/>
      <c r="AM65" s="174" t="str">
        <f t="shared" si="14"/>
        <v/>
      </c>
      <c r="AN65" s="168"/>
      <c r="AO65" s="170"/>
      <c r="AP65" s="174" t="str">
        <f t="shared" si="15"/>
        <v/>
      </c>
      <c r="AQ65" s="168"/>
      <c r="AR65" s="170"/>
      <c r="AS65" s="174" t="str">
        <f t="shared" si="16"/>
        <v/>
      </c>
      <c r="AT65" s="168"/>
      <c r="AU65" s="170"/>
      <c r="AV65" s="174" t="str">
        <f t="shared" si="17"/>
        <v/>
      </c>
      <c r="AW65" s="168"/>
      <c r="AX65" s="170"/>
      <c r="AY65" s="174" t="str">
        <f t="shared" si="18"/>
        <v/>
      </c>
      <c r="AZ65" s="168"/>
      <c r="BA65" s="170"/>
      <c r="BB65" s="174" t="str">
        <f t="shared" si="19"/>
        <v/>
      </c>
      <c r="BC65" s="151"/>
      <c r="BD65" s="170"/>
      <c r="BE65" s="174" t="str">
        <f t="shared" si="20"/>
        <v/>
      </c>
      <c r="BF65" s="168"/>
      <c r="BG65" s="170"/>
      <c r="BH65" s="174" t="str">
        <f t="shared" si="21"/>
        <v/>
      </c>
      <c r="BI65" s="168"/>
      <c r="BJ65" s="170"/>
      <c r="BK65" s="174" t="str">
        <f t="shared" si="22"/>
        <v/>
      </c>
      <c r="BL65" s="200"/>
    </row>
    <row r="66" spans="3:64" ht="12" customHeight="1" x14ac:dyDescent="0.2">
      <c r="C66" s="549"/>
      <c r="D66" s="544" t="s">
        <v>153</v>
      </c>
      <c r="E66" s="545"/>
      <c r="F66" s="545"/>
      <c r="G66" s="19" t="s">
        <v>89</v>
      </c>
      <c r="H66" s="24">
        <v>2E-3</v>
      </c>
      <c r="I66" s="19" t="s">
        <v>92</v>
      </c>
      <c r="J66" s="168"/>
      <c r="K66" s="200"/>
      <c r="L66" s="174" t="str">
        <f t="shared" si="41"/>
        <v/>
      </c>
      <c r="M66" s="168"/>
      <c r="N66" s="170"/>
      <c r="O66" s="174" t="str">
        <f t="shared" si="42"/>
        <v/>
      </c>
      <c r="P66" s="168"/>
      <c r="Q66" s="170"/>
      <c r="R66" s="174" t="str">
        <f t="shared" si="7"/>
        <v/>
      </c>
      <c r="S66" s="168"/>
      <c r="T66" s="170"/>
      <c r="U66" s="174" t="str">
        <f t="shared" si="8"/>
        <v/>
      </c>
      <c r="V66" s="168"/>
      <c r="W66" s="170"/>
      <c r="X66" s="174" t="str">
        <f t="shared" si="9"/>
        <v/>
      </c>
      <c r="Y66" s="168"/>
      <c r="Z66" s="170"/>
      <c r="AA66" s="174" t="str">
        <f t="shared" si="10"/>
        <v/>
      </c>
      <c r="AB66" s="168"/>
      <c r="AC66" s="170"/>
      <c r="AD66" s="174" t="str">
        <f t="shared" si="11"/>
        <v/>
      </c>
      <c r="AE66" s="168"/>
      <c r="AF66" s="170"/>
      <c r="AG66" s="174" t="str">
        <f t="shared" si="12"/>
        <v/>
      </c>
      <c r="AH66" s="168"/>
      <c r="AI66" s="170"/>
      <c r="AJ66" s="174" t="str">
        <f t="shared" si="13"/>
        <v/>
      </c>
      <c r="AK66" s="168"/>
      <c r="AL66" s="170"/>
      <c r="AM66" s="174" t="str">
        <f t="shared" si="14"/>
        <v/>
      </c>
      <c r="AN66" s="168"/>
      <c r="AO66" s="170"/>
      <c r="AP66" s="174" t="str">
        <f t="shared" si="15"/>
        <v/>
      </c>
      <c r="AQ66" s="168"/>
      <c r="AR66" s="170"/>
      <c r="AS66" s="174" t="str">
        <f t="shared" si="16"/>
        <v/>
      </c>
      <c r="AT66" s="168"/>
      <c r="AU66" s="170"/>
      <c r="AV66" s="174" t="str">
        <f t="shared" si="17"/>
        <v/>
      </c>
      <c r="AW66" s="168"/>
      <c r="AX66" s="170"/>
      <c r="AY66" s="174" t="str">
        <f t="shared" si="18"/>
        <v/>
      </c>
      <c r="AZ66" s="168"/>
      <c r="BA66" s="170"/>
      <c r="BB66" s="174" t="str">
        <f t="shared" si="19"/>
        <v/>
      </c>
      <c r="BC66" s="151"/>
      <c r="BD66" s="170"/>
      <c r="BE66" s="174" t="str">
        <f t="shared" si="20"/>
        <v/>
      </c>
      <c r="BF66" s="168"/>
      <c r="BG66" s="170"/>
      <c r="BH66" s="174" t="str">
        <f t="shared" si="21"/>
        <v/>
      </c>
      <c r="BI66" s="168"/>
      <c r="BJ66" s="170"/>
      <c r="BK66" s="174" t="str">
        <f t="shared" si="22"/>
        <v/>
      </c>
      <c r="BL66" s="200"/>
    </row>
    <row r="67" spans="3:64" ht="12" customHeight="1" x14ac:dyDescent="0.2">
      <c r="C67" s="549"/>
      <c r="D67" s="544" t="s">
        <v>154</v>
      </c>
      <c r="E67" s="545"/>
      <c r="F67" s="545"/>
      <c r="G67" s="19" t="s">
        <v>89</v>
      </c>
      <c r="H67" s="24">
        <v>6.0000000000000001E-3</v>
      </c>
      <c r="I67" s="19" t="s">
        <v>92</v>
      </c>
      <c r="J67" s="168"/>
      <c r="K67" s="200"/>
      <c r="L67" s="174" t="str">
        <f t="shared" si="41"/>
        <v/>
      </c>
      <c r="M67" s="168"/>
      <c r="N67" s="170"/>
      <c r="O67" s="174" t="str">
        <f t="shared" si="42"/>
        <v/>
      </c>
      <c r="P67" s="168"/>
      <c r="Q67" s="170"/>
      <c r="R67" s="174" t="str">
        <f t="shared" si="7"/>
        <v/>
      </c>
      <c r="S67" s="168"/>
      <c r="T67" s="170"/>
      <c r="U67" s="174" t="str">
        <f t="shared" si="8"/>
        <v/>
      </c>
      <c r="V67" s="168"/>
      <c r="W67" s="170"/>
      <c r="X67" s="174" t="str">
        <f t="shared" si="9"/>
        <v/>
      </c>
      <c r="Y67" s="168"/>
      <c r="Z67" s="170"/>
      <c r="AA67" s="174" t="str">
        <f t="shared" si="10"/>
        <v/>
      </c>
      <c r="AB67" s="168"/>
      <c r="AC67" s="170"/>
      <c r="AD67" s="174" t="str">
        <f t="shared" si="11"/>
        <v/>
      </c>
      <c r="AE67" s="168"/>
      <c r="AF67" s="170"/>
      <c r="AG67" s="174" t="str">
        <f t="shared" si="12"/>
        <v/>
      </c>
      <c r="AH67" s="168"/>
      <c r="AI67" s="170"/>
      <c r="AJ67" s="174" t="str">
        <f t="shared" si="13"/>
        <v/>
      </c>
      <c r="AK67" s="168"/>
      <c r="AL67" s="170"/>
      <c r="AM67" s="174" t="str">
        <f t="shared" si="14"/>
        <v/>
      </c>
      <c r="AN67" s="168"/>
      <c r="AO67" s="170"/>
      <c r="AP67" s="174" t="str">
        <f t="shared" si="15"/>
        <v/>
      </c>
      <c r="AQ67" s="168"/>
      <c r="AR67" s="170"/>
      <c r="AS67" s="174" t="str">
        <f t="shared" si="16"/>
        <v/>
      </c>
      <c r="AT67" s="168"/>
      <c r="AU67" s="170"/>
      <c r="AV67" s="174" t="str">
        <f t="shared" si="17"/>
        <v/>
      </c>
      <c r="AW67" s="168"/>
      <c r="AX67" s="170"/>
      <c r="AY67" s="174" t="str">
        <f t="shared" si="18"/>
        <v/>
      </c>
      <c r="AZ67" s="168"/>
      <c r="BA67" s="170"/>
      <c r="BB67" s="174" t="str">
        <f t="shared" si="19"/>
        <v/>
      </c>
      <c r="BC67" s="151"/>
      <c r="BD67" s="170"/>
      <c r="BE67" s="174" t="str">
        <f t="shared" si="20"/>
        <v/>
      </c>
      <c r="BF67" s="168"/>
      <c r="BG67" s="170"/>
      <c r="BH67" s="174" t="str">
        <f t="shared" si="21"/>
        <v/>
      </c>
      <c r="BI67" s="168"/>
      <c r="BJ67" s="170"/>
      <c r="BK67" s="174" t="str">
        <f t="shared" si="22"/>
        <v/>
      </c>
      <c r="BL67" s="200"/>
    </row>
    <row r="68" spans="3:64" ht="12" customHeight="1" x14ac:dyDescent="0.2">
      <c r="C68" s="549"/>
      <c r="D68" s="553" t="s">
        <v>155</v>
      </c>
      <c r="E68" s="554"/>
      <c r="F68" s="554"/>
      <c r="G68" s="137" t="s">
        <v>89</v>
      </c>
      <c r="H68" s="138">
        <v>3.0000000000000001E-3</v>
      </c>
      <c r="I68" s="19" t="s">
        <v>92</v>
      </c>
      <c r="J68" s="201"/>
      <c r="K68" s="202"/>
      <c r="L68" s="203" t="str">
        <f t="shared" si="41"/>
        <v/>
      </c>
      <c r="M68" s="201"/>
      <c r="N68" s="204"/>
      <c r="O68" s="203" t="str">
        <f t="shared" si="42"/>
        <v/>
      </c>
      <c r="P68" s="201"/>
      <c r="Q68" s="204"/>
      <c r="R68" s="203" t="str">
        <f t="shared" si="7"/>
        <v/>
      </c>
      <c r="S68" s="201"/>
      <c r="T68" s="204"/>
      <c r="U68" s="203" t="str">
        <f t="shared" si="8"/>
        <v/>
      </c>
      <c r="V68" s="201"/>
      <c r="W68" s="204"/>
      <c r="X68" s="203" t="str">
        <f t="shared" si="9"/>
        <v/>
      </c>
      <c r="Y68" s="201"/>
      <c r="Z68" s="204"/>
      <c r="AA68" s="203" t="str">
        <f t="shared" si="10"/>
        <v/>
      </c>
      <c r="AB68" s="201"/>
      <c r="AC68" s="204"/>
      <c r="AD68" s="203" t="str">
        <f t="shared" si="11"/>
        <v/>
      </c>
      <c r="AE68" s="201"/>
      <c r="AF68" s="204"/>
      <c r="AG68" s="203" t="str">
        <f t="shared" si="12"/>
        <v/>
      </c>
      <c r="AH68" s="201"/>
      <c r="AI68" s="204"/>
      <c r="AJ68" s="203" t="str">
        <f t="shared" si="13"/>
        <v/>
      </c>
      <c r="AK68" s="201"/>
      <c r="AL68" s="204"/>
      <c r="AM68" s="203" t="str">
        <f t="shared" si="14"/>
        <v/>
      </c>
      <c r="AN68" s="201"/>
      <c r="AO68" s="204"/>
      <c r="AP68" s="203" t="str">
        <f t="shared" si="15"/>
        <v/>
      </c>
      <c r="AQ68" s="201"/>
      <c r="AR68" s="204"/>
      <c r="AS68" s="203" t="str">
        <f t="shared" si="16"/>
        <v/>
      </c>
      <c r="AT68" s="201"/>
      <c r="AU68" s="204"/>
      <c r="AV68" s="203" t="str">
        <f t="shared" si="17"/>
        <v/>
      </c>
      <c r="AW68" s="201"/>
      <c r="AX68" s="204"/>
      <c r="AY68" s="203" t="str">
        <f t="shared" si="18"/>
        <v/>
      </c>
      <c r="AZ68" s="201"/>
      <c r="BA68" s="204"/>
      <c r="BB68" s="203" t="str">
        <f t="shared" si="19"/>
        <v/>
      </c>
      <c r="BC68" s="205"/>
      <c r="BD68" s="204"/>
      <c r="BE68" s="203" t="str">
        <f t="shared" si="20"/>
        <v/>
      </c>
      <c r="BF68" s="201"/>
      <c r="BG68" s="204"/>
      <c r="BH68" s="203" t="str">
        <f t="shared" si="21"/>
        <v/>
      </c>
      <c r="BI68" s="201"/>
      <c r="BJ68" s="204"/>
      <c r="BK68" s="203" t="str">
        <f t="shared" si="22"/>
        <v/>
      </c>
      <c r="BL68" s="200"/>
    </row>
    <row r="69" spans="3:64" ht="12" customHeight="1" x14ac:dyDescent="0.2">
      <c r="C69" s="549"/>
      <c r="D69" s="544" t="s">
        <v>156</v>
      </c>
      <c r="E69" s="545"/>
      <c r="F69" s="545"/>
      <c r="G69" s="19" t="s">
        <v>89</v>
      </c>
      <c r="H69" s="24">
        <v>0.02</v>
      </c>
      <c r="I69" s="142" t="s">
        <v>92</v>
      </c>
      <c r="J69" s="168"/>
      <c r="K69" s="200"/>
      <c r="L69" s="174" t="str">
        <f t="shared" si="41"/>
        <v/>
      </c>
      <c r="M69" s="168"/>
      <c r="N69" s="170"/>
      <c r="O69" s="174" t="str">
        <f t="shared" si="42"/>
        <v/>
      </c>
      <c r="P69" s="168"/>
      <c r="Q69" s="170"/>
      <c r="R69" s="174" t="str">
        <f t="shared" si="7"/>
        <v/>
      </c>
      <c r="S69" s="168"/>
      <c r="T69" s="170"/>
      <c r="U69" s="174" t="str">
        <f t="shared" si="8"/>
        <v/>
      </c>
      <c r="V69" s="168"/>
      <c r="W69" s="170"/>
      <c r="X69" s="174" t="str">
        <f t="shared" si="9"/>
        <v/>
      </c>
      <c r="Y69" s="168"/>
      <c r="Z69" s="170"/>
      <c r="AA69" s="174" t="str">
        <f t="shared" si="10"/>
        <v/>
      </c>
      <c r="AB69" s="168"/>
      <c r="AC69" s="170"/>
      <c r="AD69" s="174" t="str">
        <f t="shared" si="11"/>
        <v/>
      </c>
      <c r="AE69" s="168"/>
      <c r="AF69" s="170"/>
      <c r="AG69" s="174" t="str">
        <f t="shared" si="12"/>
        <v/>
      </c>
      <c r="AH69" s="168"/>
      <c r="AI69" s="170"/>
      <c r="AJ69" s="174" t="str">
        <f t="shared" si="13"/>
        <v/>
      </c>
      <c r="AK69" s="168"/>
      <c r="AL69" s="170"/>
      <c r="AM69" s="174" t="str">
        <f t="shared" si="14"/>
        <v/>
      </c>
      <c r="AN69" s="168"/>
      <c r="AO69" s="170"/>
      <c r="AP69" s="174" t="str">
        <f t="shared" si="15"/>
        <v/>
      </c>
      <c r="AQ69" s="168"/>
      <c r="AR69" s="170"/>
      <c r="AS69" s="174" t="str">
        <f t="shared" si="16"/>
        <v/>
      </c>
      <c r="AT69" s="168"/>
      <c r="AU69" s="170"/>
      <c r="AV69" s="174" t="str">
        <f t="shared" si="17"/>
        <v/>
      </c>
      <c r="AW69" s="168"/>
      <c r="AX69" s="170"/>
      <c r="AY69" s="174" t="str">
        <f t="shared" si="18"/>
        <v/>
      </c>
      <c r="AZ69" s="168"/>
      <c r="BA69" s="170"/>
      <c r="BB69" s="174" t="str">
        <f t="shared" si="19"/>
        <v/>
      </c>
      <c r="BC69" s="151"/>
      <c r="BD69" s="170"/>
      <c r="BE69" s="174" t="str">
        <f t="shared" si="20"/>
        <v/>
      </c>
      <c r="BF69" s="168"/>
      <c r="BG69" s="170"/>
      <c r="BH69" s="174" t="str">
        <f t="shared" si="21"/>
        <v/>
      </c>
      <c r="BI69" s="168"/>
      <c r="BJ69" s="170"/>
      <c r="BK69" s="174" t="str">
        <f t="shared" si="22"/>
        <v/>
      </c>
      <c r="BL69" s="200"/>
    </row>
    <row r="70" spans="3:64" ht="12" customHeight="1" x14ac:dyDescent="0.2">
      <c r="C70" s="549"/>
      <c r="D70" s="544" t="s">
        <v>157</v>
      </c>
      <c r="E70" s="545"/>
      <c r="F70" s="545"/>
      <c r="G70" s="19" t="s">
        <v>89</v>
      </c>
      <c r="H70" s="24">
        <v>0.01</v>
      </c>
      <c r="I70" s="19" t="s">
        <v>92</v>
      </c>
      <c r="J70" s="168"/>
      <c r="K70" s="200"/>
      <c r="L70" s="174" t="str">
        <f t="shared" si="41"/>
        <v/>
      </c>
      <c r="M70" s="168"/>
      <c r="N70" s="170"/>
      <c r="O70" s="174" t="str">
        <f t="shared" si="42"/>
        <v/>
      </c>
      <c r="P70" s="168"/>
      <c r="Q70" s="170"/>
      <c r="R70" s="174" t="str">
        <f t="shared" si="7"/>
        <v/>
      </c>
      <c r="S70" s="168"/>
      <c r="T70" s="170"/>
      <c r="U70" s="174" t="str">
        <f t="shared" si="8"/>
        <v/>
      </c>
      <c r="V70" s="168"/>
      <c r="W70" s="170"/>
      <c r="X70" s="174" t="str">
        <f t="shared" si="9"/>
        <v/>
      </c>
      <c r="Y70" s="168"/>
      <c r="Z70" s="170"/>
      <c r="AA70" s="174" t="str">
        <f t="shared" si="10"/>
        <v/>
      </c>
      <c r="AB70" s="168"/>
      <c r="AC70" s="170"/>
      <c r="AD70" s="174" t="str">
        <f t="shared" si="11"/>
        <v/>
      </c>
      <c r="AE70" s="168"/>
      <c r="AF70" s="170"/>
      <c r="AG70" s="174" t="str">
        <f t="shared" si="12"/>
        <v/>
      </c>
      <c r="AH70" s="168"/>
      <c r="AI70" s="170"/>
      <c r="AJ70" s="174" t="str">
        <f t="shared" si="13"/>
        <v/>
      </c>
      <c r="AK70" s="168"/>
      <c r="AL70" s="170"/>
      <c r="AM70" s="174" t="str">
        <f t="shared" si="14"/>
        <v/>
      </c>
      <c r="AN70" s="168"/>
      <c r="AO70" s="170"/>
      <c r="AP70" s="174" t="str">
        <f t="shared" si="15"/>
        <v/>
      </c>
      <c r="AQ70" s="168"/>
      <c r="AR70" s="170"/>
      <c r="AS70" s="174" t="str">
        <f t="shared" si="16"/>
        <v/>
      </c>
      <c r="AT70" s="168"/>
      <c r="AU70" s="170"/>
      <c r="AV70" s="174" t="str">
        <f t="shared" si="17"/>
        <v/>
      </c>
      <c r="AW70" s="168"/>
      <c r="AX70" s="170"/>
      <c r="AY70" s="174" t="str">
        <f t="shared" si="18"/>
        <v/>
      </c>
      <c r="AZ70" s="168"/>
      <c r="BA70" s="170"/>
      <c r="BB70" s="174" t="str">
        <f t="shared" si="19"/>
        <v/>
      </c>
      <c r="BC70" s="151"/>
      <c r="BD70" s="170"/>
      <c r="BE70" s="174" t="str">
        <f t="shared" si="20"/>
        <v/>
      </c>
      <c r="BF70" s="168"/>
      <c r="BG70" s="170"/>
      <c r="BH70" s="174" t="str">
        <f t="shared" si="21"/>
        <v/>
      </c>
      <c r="BI70" s="168"/>
      <c r="BJ70" s="170"/>
      <c r="BK70" s="174" t="str">
        <f t="shared" si="22"/>
        <v/>
      </c>
      <c r="BL70" s="200"/>
    </row>
    <row r="71" spans="3:64" ht="12" customHeight="1" x14ac:dyDescent="0.2">
      <c r="C71" s="549"/>
      <c r="D71" s="544" t="s">
        <v>158</v>
      </c>
      <c r="E71" s="545"/>
      <c r="F71" s="545"/>
      <c r="G71" s="19" t="s">
        <v>89</v>
      </c>
      <c r="H71" s="24">
        <v>0.01</v>
      </c>
      <c r="I71" s="19" t="s">
        <v>92</v>
      </c>
      <c r="J71" s="168"/>
      <c r="K71" s="200"/>
      <c r="L71" s="174" t="str">
        <f t="shared" si="41"/>
        <v/>
      </c>
      <c r="M71" s="168"/>
      <c r="N71" s="170"/>
      <c r="O71" s="174" t="str">
        <f t="shared" si="42"/>
        <v/>
      </c>
      <c r="P71" s="168"/>
      <c r="Q71" s="170"/>
      <c r="R71" s="174" t="str">
        <f t="shared" si="7"/>
        <v/>
      </c>
      <c r="S71" s="168"/>
      <c r="T71" s="170"/>
      <c r="U71" s="174" t="str">
        <f t="shared" si="8"/>
        <v/>
      </c>
      <c r="V71" s="168"/>
      <c r="W71" s="170"/>
      <c r="X71" s="174" t="str">
        <f t="shared" si="9"/>
        <v/>
      </c>
      <c r="Y71" s="168"/>
      <c r="Z71" s="170"/>
      <c r="AA71" s="174" t="str">
        <f t="shared" si="10"/>
        <v/>
      </c>
      <c r="AB71" s="168"/>
      <c r="AC71" s="170"/>
      <c r="AD71" s="174" t="str">
        <f t="shared" si="11"/>
        <v/>
      </c>
      <c r="AE71" s="168"/>
      <c r="AF71" s="170"/>
      <c r="AG71" s="174" t="str">
        <f t="shared" si="12"/>
        <v/>
      </c>
      <c r="AH71" s="168"/>
      <c r="AI71" s="170"/>
      <c r="AJ71" s="174" t="str">
        <f t="shared" si="13"/>
        <v/>
      </c>
      <c r="AK71" s="168"/>
      <c r="AL71" s="170"/>
      <c r="AM71" s="174" t="str">
        <f t="shared" si="14"/>
        <v/>
      </c>
      <c r="AN71" s="168"/>
      <c r="AO71" s="170"/>
      <c r="AP71" s="174" t="str">
        <f t="shared" si="15"/>
        <v/>
      </c>
      <c r="AQ71" s="168"/>
      <c r="AR71" s="170"/>
      <c r="AS71" s="174" t="str">
        <f t="shared" si="16"/>
        <v/>
      </c>
      <c r="AT71" s="168"/>
      <c r="AU71" s="170"/>
      <c r="AV71" s="174" t="str">
        <f t="shared" si="17"/>
        <v/>
      </c>
      <c r="AW71" s="168"/>
      <c r="AX71" s="170"/>
      <c r="AY71" s="174" t="str">
        <f t="shared" si="18"/>
        <v/>
      </c>
      <c r="AZ71" s="168"/>
      <c r="BA71" s="170"/>
      <c r="BB71" s="174" t="str">
        <f t="shared" si="19"/>
        <v/>
      </c>
      <c r="BC71" s="151"/>
      <c r="BD71" s="170"/>
      <c r="BE71" s="174" t="str">
        <f t="shared" si="20"/>
        <v/>
      </c>
      <c r="BF71" s="168"/>
      <c r="BG71" s="170"/>
      <c r="BH71" s="174" t="str">
        <f t="shared" si="21"/>
        <v/>
      </c>
      <c r="BI71" s="168"/>
      <c r="BJ71" s="170"/>
      <c r="BK71" s="174" t="str">
        <f t="shared" si="22"/>
        <v/>
      </c>
      <c r="BL71" s="200"/>
    </row>
    <row r="72" spans="3:64" ht="12" customHeight="1" x14ac:dyDescent="0.2">
      <c r="C72" s="549"/>
      <c r="D72" s="553" t="s">
        <v>159</v>
      </c>
      <c r="E72" s="554"/>
      <c r="F72" s="554"/>
      <c r="G72" s="137" t="s">
        <v>89</v>
      </c>
      <c r="H72" s="138">
        <v>10</v>
      </c>
      <c r="I72" s="137" t="s">
        <v>92</v>
      </c>
      <c r="J72" s="209"/>
      <c r="K72" s="210"/>
      <c r="L72" s="211" t="str">
        <f t="shared" si="41"/>
        <v/>
      </c>
      <c r="M72" s="209"/>
      <c r="N72" s="212"/>
      <c r="O72" s="211" t="str">
        <f t="shared" si="42"/>
        <v/>
      </c>
      <c r="P72" s="209"/>
      <c r="Q72" s="213"/>
      <c r="R72" s="211" t="str">
        <f t="shared" si="7"/>
        <v/>
      </c>
      <c r="S72" s="209"/>
      <c r="T72" s="212"/>
      <c r="U72" s="211" t="str">
        <f t="shared" si="8"/>
        <v/>
      </c>
      <c r="V72" s="209"/>
      <c r="W72" s="213"/>
      <c r="X72" s="211" t="str">
        <f t="shared" si="9"/>
        <v/>
      </c>
      <c r="Y72" s="209"/>
      <c r="Z72" s="212"/>
      <c r="AA72" s="211" t="str">
        <f t="shared" si="10"/>
        <v/>
      </c>
      <c r="AB72" s="209"/>
      <c r="AC72" s="213"/>
      <c r="AD72" s="211" t="str">
        <f t="shared" si="11"/>
        <v/>
      </c>
      <c r="AE72" s="206"/>
      <c r="AF72" s="212"/>
      <c r="AG72" s="211" t="str">
        <f t="shared" si="12"/>
        <v/>
      </c>
      <c r="AH72" s="206"/>
      <c r="AI72" s="212"/>
      <c r="AJ72" s="211" t="str">
        <f t="shared" si="13"/>
        <v/>
      </c>
      <c r="AK72" s="209"/>
      <c r="AL72" s="212"/>
      <c r="AM72" s="211" t="str">
        <f t="shared" si="14"/>
        <v/>
      </c>
      <c r="AN72" s="209"/>
      <c r="AO72" s="212"/>
      <c r="AP72" s="211" t="str">
        <f t="shared" si="15"/>
        <v/>
      </c>
      <c r="AQ72" s="209"/>
      <c r="AR72" s="212"/>
      <c r="AS72" s="211" t="str">
        <f t="shared" si="16"/>
        <v/>
      </c>
      <c r="AT72" s="209"/>
      <c r="AU72" s="212"/>
      <c r="AV72" s="211" t="str">
        <f t="shared" si="17"/>
        <v/>
      </c>
      <c r="AW72" s="209"/>
      <c r="AX72" s="212"/>
      <c r="AY72" s="211" t="str">
        <f t="shared" si="18"/>
        <v/>
      </c>
      <c r="AZ72" s="209"/>
      <c r="BA72" s="212"/>
      <c r="BB72" s="211" t="str">
        <f t="shared" si="19"/>
        <v/>
      </c>
      <c r="BC72" s="214"/>
      <c r="BD72" s="212"/>
      <c r="BE72" s="211" t="str">
        <f t="shared" si="20"/>
        <v/>
      </c>
      <c r="BF72" s="209"/>
      <c r="BG72" s="213"/>
      <c r="BH72" s="211" t="str">
        <f t="shared" si="21"/>
        <v/>
      </c>
      <c r="BI72" s="206"/>
      <c r="BJ72" s="213"/>
      <c r="BK72" s="211" t="str">
        <f t="shared" si="22"/>
        <v/>
      </c>
      <c r="BL72" s="215"/>
    </row>
    <row r="73" spans="3:64" ht="12" customHeight="1" x14ac:dyDescent="0.2">
      <c r="C73" s="549"/>
      <c r="D73" s="544" t="s">
        <v>160</v>
      </c>
      <c r="E73" s="545"/>
      <c r="F73" s="545"/>
      <c r="G73" s="142" t="s">
        <v>89</v>
      </c>
      <c r="H73" s="150">
        <v>0.8</v>
      </c>
      <c r="I73" s="19" t="s">
        <v>92</v>
      </c>
      <c r="J73" s="216"/>
      <c r="K73" s="217"/>
      <c r="L73" s="218" t="str">
        <f t="shared" si="41"/>
        <v/>
      </c>
      <c r="M73" s="150"/>
      <c r="N73" s="219"/>
      <c r="O73" s="218" t="str">
        <f t="shared" si="42"/>
        <v/>
      </c>
      <c r="P73" s="150"/>
      <c r="Q73" s="219"/>
      <c r="R73" s="218" t="str">
        <f t="shared" si="7"/>
        <v/>
      </c>
      <c r="S73" s="150"/>
      <c r="T73" s="219"/>
      <c r="U73" s="218" t="str">
        <f t="shared" si="8"/>
        <v/>
      </c>
      <c r="V73" s="150"/>
      <c r="W73" s="219"/>
      <c r="X73" s="218" t="str">
        <f t="shared" si="9"/>
        <v/>
      </c>
      <c r="Y73" s="150"/>
      <c r="Z73" s="219"/>
      <c r="AA73" s="218" t="str">
        <f t="shared" si="10"/>
        <v/>
      </c>
      <c r="AB73" s="298"/>
      <c r="AC73" s="220"/>
      <c r="AD73" s="218" t="str">
        <f t="shared" si="11"/>
        <v/>
      </c>
      <c r="AE73" s="150"/>
      <c r="AF73" s="219"/>
      <c r="AG73" s="218" t="str">
        <f t="shared" si="12"/>
        <v/>
      </c>
      <c r="AH73" s="150"/>
      <c r="AI73" s="220"/>
      <c r="AJ73" s="218" t="str">
        <f t="shared" si="13"/>
        <v/>
      </c>
      <c r="AK73" s="150"/>
      <c r="AL73" s="219"/>
      <c r="AM73" s="218" t="str">
        <f t="shared" si="14"/>
        <v/>
      </c>
      <c r="AN73" s="150"/>
      <c r="AO73" s="219"/>
      <c r="AP73" s="218" t="str">
        <f t="shared" si="15"/>
        <v/>
      </c>
      <c r="AQ73" s="150"/>
      <c r="AR73" s="219"/>
      <c r="AS73" s="218" t="str">
        <f t="shared" si="16"/>
        <v/>
      </c>
      <c r="AT73" s="150"/>
      <c r="AU73" s="219"/>
      <c r="AV73" s="218" t="str">
        <f t="shared" si="17"/>
        <v/>
      </c>
      <c r="AW73" s="150"/>
      <c r="AX73" s="219"/>
      <c r="AY73" s="218" t="str">
        <f t="shared" si="18"/>
        <v/>
      </c>
      <c r="AZ73" s="150"/>
      <c r="BA73" s="219"/>
      <c r="BB73" s="218" t="str">
        <f t="shared" si="19"/>
        <v/>
      </c>
      <c r="BC73" s="144"/>
      <c r="BD73" s="219"/>
      <c r="BE73" s="218" t="str">
        <f t="shared" si="20"/>
        <v/>
      </c>
      <c r="BF73" s="150"/>
      <c r="BG73" s="219"/>
      <c r="BH73" s="218" t="str">
        <f t="shared" si="21"/>
        <v/>
      </c>
      <c r="BI73" s="150"/>
      <c r="BJ73" s="219"/>
      <c r="BK73" s="218" t="str">
        <f t="shared" si="22"/>
        <v/>
      </c>
      <c r="BL73" s="221"/>
    </row>
    <row r="74" spans="3:64" ht="12" customHeight="1" x14ac:dyDescent="0.2">
      <c r="C74" s="549"/>
      <c r="D74" s="544" t="s">
        <v>161</v>
      </c>
      <c r="E74" s="545"/>
      <c r="F74" s="545"/>
      <c r="G74" s="19" t="s">
        <v>89</v>
      </c>
      <c r="H74" s="24">
        <v>1</v>
      </c>
      <c r="I74" s="19" t="s">
        <v>92</v>
      </c>
      <c r="J74" s="177"/>
      <c r="K74" s="200"/>
      <c r="L74" s="222" t="str">
        <f t="shared" si="41"/>
        <v/>
      </c>
      <c r="M74" s="24"/>
      <c r="N74" s="170"/>
      <c r="O74" s="222" t="str">
        <f t="shared" si="42"/>
        <v/>
      </c>
      <c r="P74" s="24"/>
      <c r="Q74" s="170"/>
      <c r="R74" s="222" t="str">
        <f t="shared" si="7"/>
        <v/>
      </c>
      <c r="S74" s="24"/>
      <c r="T74" s="170"/>
      <c r="U74" s="222" t="str">
        <f t="shared" si="8"/>
        <v/>
      </c>
      <c r="V74" s="24"/>
      <c r="W74" s="170"/>
      <c r="X74" s="222" t="str">
        <f t="shared" si="9"/>
        <v/>
      </c>
      <c r="Y74" s="24"/>
      <c r="Z74" s="170"/>
      <c r="AA74" s="222" t="str">
        <f t="shared" si="10"/>
        <v/>
      </c>
      <c r="AB74" s="295"/>
      <c r="AC74" s="170"/>
      <c r="AD74" s="222" t="str">
        <f t="shared" si="11"/>
        <v/>
      </c>
      <c r="AE74" s="24"/>
      <c r="AF74" s="170"/>
      <c r="AG74" s="222" t="str">
        <f t="shared" si="12"/>
        <v/>
      </c>
      <c r="AH74" s="24"/>
      <c r="AI74" s="170"/>
      <c r="AJ74" s="222" t="str">
        <f t="shared" si="13"/>
        <v/>
      </c>
      <c r="AK74" s="24"/>
      <c r="AL74" s="170"/>
      <c r="AM74" s="222" t="str">
        <f t="shared" si="14"/>
        <v/>
      </c>
      <c r="AN74" s="24"/>
      <c r="AO74" s="170"/>
      <c r="AP74" s="222" t="str">
        <f t="shared" si="15"/>
        <v/>
      </c>
      <c r="AQ74" s="24"/>
      <c r="AR74" s="170"/>
      <c r="AS74" s="222" t="str">
        <f t="shared" si="16"/>
        <v/>
      </c>
      <c r="AT74" s="24"/>
      <c r="AU74" s="170"/>
      <c r="AV74" s="222" t="str">
        <f t="shared" si="17"/>
        <v/>
      </c>
      <c r="AW74" s="24"/>
      <c r="AX74" s="170"/>
      <c r="AY74" s="222" t="str">
        <f t="shared" si="18"/>
        <v/>
      </c>
      <c r="AZ74" s="24"/>
      <c r="BA74" s="170"/>
      <c r="BB74" s="222" t="str">
        <f t="shared" si="19"/>
        <v/>
      </c>
      <c r="BC74" s="25"/>
      <c r="BD74" s="170"/>
      <c r="BE74" s="222" t="str">
        <f t="shared" si="20"/>
        <v/>
      </c>
      <c r="BF74" s="24"/>
      <c r="BG74" s="170"/>
      <c r="BH74" s="222" t="str">
        <f t="shared" si="21"/>
        <v/>
      </c>
      <c r="BI74" s="24"/>
      <c r="BJ74" s="170"/>
      <c r="BK74" s="222" t="str">
        <f t="shared" si="22"/>
        <v/>
      </c>
      <c r="BL74" s="200"/>
    </row>
    <row r="75" spans="3:64" ht="12" customHeight="1" x14ac:dyDescent="0.2">
      <c r="C75" s="550"/>
      <c r="D75" s="546" t="s">
        <v>162</v>
      </c>
      <c r="E75" s="547"/>
      <c r="F75" s="547"/>
      <c r="G75" s="69" t="s">
        <v>98</v>
      </c>
      <c r="H75" s="68">
        <v>0.05</v>
      </c>
      <c r="I75" s="69" t="s">
        <v>92</v>
      </c>
      <c r="J75" s="70"/>
      <c r="K75" s="223"/>
      <c r="L75" s="73" t="str">
        <f t="shared" si="41"/>
        <v/>
      </c>
      <c r="M75" s="70"/>
      <c r="N75" s="223"/>
      <c r="O75" s="73" t="str">
        <f t="shared" si="42"/>
        <v/>
      </c>
      <c r="P75" s="70"/>
      <c r="Q75" s="223"/>
      <c r="R75" s="73" t="str">
        <f t="shared" si="7"/>
        <v/>
      </c>
      <c r="S75" s="70"/>
      <c r="T75" s="223"/>
      <c r="U75" s="73" t="str">
        <f t="shared" si="8"/>
        <v/>
      </c>
      <c r="V75" s="70"/>
      <c r="W75" s="223"/>
      <c r="X75" s="73" t="str">
        <f t="shared" si="9"/>
        <v/>
      </c>
      <c r="Y75" s="70"/>
      <c r="Z75" s="223"/>
      <c r="AA75" s="73" t="str">
        <f t="shared" si="10"/>
        <v/>
      </c>
      <c r="AB75" s="70"/>
      <c r="AC75" s="224"/>
      <c r="AD75" s="73" t="str">
        <f t="shared" si="11"/>
        <v/>
      </c>
      <c r="AE75" s="70"/>
      <c r="AF75" s="223"/>
      <c r="AG75" s="73" t="str">
        <f t="shared" si="12"/>
        <v/>
      </c>
      <c r="AH75" s="70"/>
      <c r="AI75" s="224"/>
      <c r="AJ75" s="73" t="str">
        <f t="shared" si="13"/>
        <v/>
      </c>
      <c r="AK75" s="70"/>
      <c r="AL75" s="223"/>
      <c r="AM75" s="73" t="str">
        <f t="shared" si="14"/>
        <v/>
      </c>
      <c r="AN75" s="70"/>
      <c r="AO75" s="223"/>
      <c r="AP75" s="73" t="str">
        <f t="shared" si="15"/>
        <v/>
      </c>
      <c r="AQ75" s="70"/>
      <c r="AR75" s="223"/>
      <c r="AS75" s="73" t="str">
        <f t="shared" si="16"/>
        <v/>
      </c>
      <c r="AT75" s="70"/>
      <c r="AU75" s="223"/>
      <c r="AV75" s="73" t="str">
        <f t="shared" si="17"/>
        <v/>
      </c>
      <c r="AW75" s="70"/>
      <c r="AX75" s="223"/>
      <c r="AY75" s="73" t="str">
        <f t="shared" si="18"/>
        <v/>
      </c>
      <c r="AZ75" s="70"/>
      <c r="BA75" s="223"/>
      <c r="BB75" s="73" t="str">
        <f t="shared" si="19"/>
        <v/>
      </c>
      <c r="BC75" s="40"/>
      <c r="BD75" s="223"/>
      <c r="BE75" s="73" t="str">
        <f t="shared" si="20"/>
        <v/>
      </c>
      <c r="BF75" s="70"/>
      <c r="BG75" s="223"/>
      <c r="BH75" s="73" t="str">
        <f t="shared" si="21"/>
        <v/>
      </c>
      <c r="BI75" s="70"/>
      <c r="BJ75" s="223"/>
      <c r="BK75" s="73" t="str">
        <f t="shared" si="22"/>
        <v/>
      </c>
      <c r="BL75" s="225"/>
    </row>
    <row r="76" spans="3:64" ht="12" customHeight="1" x14ac:dyDescent="0.2">
      <c r="C76" s="548" t="s">
        <v>163</v>
      </c>
      <c r="D76" s="551" t="s">
        <v>164</v>
      </c>
      <c r="E76" s="552"/>
      <c r="F76" s="552"/>
      <c r="G76" s="8" t="s">
        <v>89</v>
      </c>
      <c r="H76" s="7"/>
      <c r="I76" s="8"/>
      <c r="J76" s="62"/>
      <c r="K76" s="226"/>
      <c r="L76" s="64"/>
      <c r="M76" s="62"/>
      <c r="N76" s="226"/>
      <c r="O76" s="65"/>
      <c r="P76" s="62"/>
      <c r="Q76" s="226"/>
      <c r="R76" s="227"/>
      <c r="S76" s="62"/>
      <c r="T76" s="226"/>
      <c r="U76" s="67"/>
      <c r="V76" s="62"/>
      <c r="W76" s="226"/>
      <c r="X76" s="67"/>
      <c r="Y76" s="62"/>
      <c r="Z76" s="226"/>
      <c r="AA76" s="67"/>
      <c r="AB76" s="62"/>
      <c r="AC76" s="226"/>
      <c r="AD76" s="67"/>
      <c r="AE76" s="62"/>
      <c r="AF76" s="226"/>
      <c r="AG76" s="65"/>
      <c r="AH76" s="62"/>
      <c r="AI76" s="226"/>
      <c r="AJ76" s="65"/>
      <c r="AK76" s="62"/>
      <c r="AL76" s="226"/>
      <c r="AM76" s="67"/>
      <c r="AN76" s="62"/>
      <c r="AO76" s="226"/>
      <c r="AP76" s="67"/>
      <c r="AQ76" s="62"/>
      <c r="AR76" s="226"/>
      <c r="AS76" s="66"/>
      <c r="AT76" s="62"/>
      <c r="AU76" s="226"/>
      <c r="AV76" s="65"/>
      <c r="AW76" s="62"/>
      <c r="AX76" s="226"/>
      <c r="AY76" s="228"/>
      <c r="AZ76" s="62"/>
      <c r="BA76" s="226"/>
      <c r="BB76" s="67"/>
      <c r="BC76" s="65"/>
      <c r="BD76" s="226"/>
      <c r="BE76" s="67"/>
      <c r="BF76" s="62"/>
      <c r="BG76" s="226"/>
      <c r="BH76" s="67"/>
      <c r="BI76" s="62"/>
      <c r="BJ76" s="226"/>
      <c r="BK76" s="66"/>
      <c r="BL76" s="215"/>
    </row>
    <row r="77" spans="3:64" ht="12" customHeight="1" x14ac:dyDescent="0.2">
      <c r="C77" s="563"/>
      <c r="D77" s="544" t="s">
        <v>165</v>
      </c>
      <c r="E77" s="545"/>
      <c r="F77" s="545"/>
      <c r="G77" s="19" t="s">
        <v>89</v>
      </c>
      <c r="H77" s="24"/>
      <c r="I77" s="19"/>
      <c r="J77" s="32"/>
      <c r="K77" s="225"/>
      <c r="L77" s="160"/>
      <c r="M77" s="32"/>
      <c r="N77" s="225"/>
      <c r="O77" s="160"/>
      <c r="P77" s="32"/>
      <c r="Q77" s="225"/>
      <c r="R77" s="160"/>
      <c r="S77" s="181"/>
      <c r="T77" s="225"/>
      <c r="U77" s="156"/>
      <c r="V77" s="181"/>
      <c r="W77" s="184"/>
      <c r="X77" s="156"/>
      <c r="Y77" s="181"/>
      <c r="Z77" s="225"/>
      <c r="AA77" s="183"/>
      <c r="AB77" s="181"/>
      <c r="AC77" s="308"/>
      <c r="AD77" s="156"/>
      <c r="AE77" s="32"/>
      <c r="AF77" s="184"/>
      <c r="AG77" s="34"/>
      <c r="AH77" s="32"/>
      <c r="AI77" s="184"/>
      <c r="AJ77" s="34"/>
      <c r="AK77" s="181"/>
      <c r="AL77" s="184"/>
      <c r="AM77" s="183"/>
      <c r="AN77" s="32"/>
      <c r="AO77" s="184"/>
      <c r="AP77" s="156"/>
      <c r="AQ77" s="32"/>
      <c r="AR77" s="184"/>
      <c r="AS77" s="35"/>
      <c r="AT77" s="32"/>
      <c r="AU77" s="184"/>
      <c r="AV77" s="160"/>
      <c r="AW77" s="32"/>
      <c r="AX77" s="184"/>
      <c r="AY77" s="160"/>
      <c r="AZ77" s="181"/>
      <c r="BA77" s="184"/>
      <c r="BB77" s="156"/>
      <c r="BC77" s="176"/>
      <c r="BD77" s="184"/>
      <c r="BE77" s="160"/>
      <c r="BF77" s="181"/>
      <c r="BG77" s="184"/>
      <c r="BH77" s="160"/>
      <c r="BI77" s="32"/>
      <c r="BJ77" s="184"/>
      <c r="BK77" s="156"/>
      <c r="BL77" s="225"/>
    </row>
    <row r="78" spans="3:64" ht="12" customHeight="1" x14ac:dyDescent="0.2">
      <c r="C78" s="563"/>
      <c r="D78" s="544" t="s">
        <v>166</v>
      </c>
      <c r="E78" s="545"/>
      <c r="F78" s="545"/>
      <c r="G78" s="19" t="s">
        <v>89</v>
      </c>
      <c r="H78" s="24"/>
      <c r="I78" s="19"/>
      <c r="J78" s="32"/>
      <c r="K78" s="225"/>
      <c r="L78" s="160"/>
      <c r="M78" s="32"/>
      <c r="N78" s="225"/>
      <c r="O78" s="160"/>
      <c r="P78" s="32"/>
      <c r="Q78" s="225"/>
      <c r="R78" s="160"/>
      <c r="S78" s="181"/>
      <c r="T78" s="225"/>
      <c r="U78" s="156"/>
      <c r="V78" s="181"/>
      <c r="W78" s="184"/>
      <c r="X78" s="156"/>
      <c r="Y78" s="181"/>
      <c r="Z78" s="225"/>
      <c r="AA78" s="183"/>
      <c r="AB78" s="181"/>
      <c r="AC78" s="308"/>
      <c r="AD78" s="156"/>
      <c r="AE78" s="32"/>
      <c r="AF78" s="184"/>
      <c r="AG78" s="34"/>
      <c r="AH78" s="32"/>
      <c r="AI78" s="184"/>
      <c r="AJ78" s="34"/>
      <c r="AK78" s="181"/>
      <c r="AL78" s="184"/>
      <c r="AM78" s="183"/>
      <c r="AN78" s="24"/>
      <c r="AO78" s="184"/>
      <c r="AP78" s="156"/>
      <c r="AQ78" s="24"/>
      <c r="AR78" s="184"/>
      <c r="AS78" s="35"/>
      <c r="AT78" s="32"/>
      <c r="AU78" s="184"/>
      <c r="AV78" s="160"/>
      <c r="AW78" s="24"/>
      <c r="AX78" s="184"/>
      <c r="AY78" s="160"/>
      <c r="AZ78" s="24"/>
      <c r="BA78" s="184"/>
      <c r="BB78" s="156"/>
      <c r="BC78" s="25"/>
      <c r="BD78" s="184"/>
      <c r="BE78" s="160"/>
      <c r="BF78" s="24"/>
      <c r="BG78" s="184"/>
      <c r="BH78" s="160"/>
      <c r="BI78" s="24"/>
      <c r="BJ78" s="184"/>
      <c r="BK78" s="156"/>
      <c r="BL78" s="225"/>
    </row>
    <row r="79" spans="3:64" ht="12" customHeight="1" x14ac:dyDescent="0.2">
      <c r="C79" s="563"/>
      <c r="D79" s="553" t="s">
        <v>167</v>
      </c>
      <c r="E79" s="554"/>
      <c r="F79" s="554"/>
      <c r="G79" s="137" t="s">
        <v>89</v>
      </c>
      <c r="H79" s="138"/>
      <c r="I79" s="137"/>
      <c r="J79" s="138"/>
      <c r="K79" s="210"/>
      <c r="L79" s="163"/>
      <c r="M79" s="138"/>
      <c r="N79" s="210"/>
      <c r="O79" s="163"/>
      <c r="P79" s="138"/>
      <c r="Q79" s="210"/>
      <c r="R79" s="163"/>
      <c r="S79" s="138"/>
      <c r="T79" s="210"/>
      <c r="U79" s="166"/>
      <c r="V79" s="138"/>
      <c r="W79" s="213"/>
      <c r="X79" s="166"/>
      <c r="Y79" s="229"/>
      <c r="Z79" s="210"/>
      <c r="AA79" s="230"/>
      <c r="AB79" s="299"/>
      <c r="AC79" s="210"/>
      <c r="AD79" s="166"/>
      <c r="AE79" s="206"/>
      <c r="AF79" s="213"/>
      <c r="AG79" s="208"/>
      <c r="AH79" s="206"/>
      <c r="AI79" s="213"/>
      <c r="AJ79" s="208"/>
      <c r="AK79" s="229"/>
      <c r="AL79" s="213"/>
      <c r="AM79" s="230"/>
      <c r="AN79" s="138"/>
      <c r="AO79" s="213"/>
      <c r="AP79" s="166"/>
      <c r="AQ79" s="206"/>
      <c r="AR79" s="213"/>
      <c r="AS79" s="231"/>
      <c r="AT79" s="206"/>
      <c r="AU79" s="213"/>
      <c r="AV79" s="163"/>
      <c r="AW79" s="206"/>
      <c r="AX79" s="213"/>
      <c r="AY79" s="163"/>
      <c r="AZ79" s="229"/>
      <c r="BA79" s="213"/>
      <c r="BB79" s="166"/>
      <c r="BC79" s="162"/>
      <c r="BD79" s="213"/>
      <c r="BE79" s="163"/>
      <c r="BF79" s="138"/>
      <c r="BG79" s="213"/>
      <c r="BH79" s="163"/>
      <c r="BI79" s="206"/>
      <c r="BJ79" s="213"/>
      <c r="BK79" s="166"/>
      <c r="BL79" s="221"/>
    </row>
    <row r="80" spans="3:64" ht="12" customHeight="1" x14ac:dyDescent="0.2">
      <c r="C80" s="563"/>
      <c r="D80" s="544" t="s">
        <v>168</v>
      </c>
      <c r="E80" s="545"/>
      <c r="F80" s="545"/>
      <c r="G80" s="19" t="s">
        <v>89</v>
      </c>
      <c r="H80" s="24"/>
      <c r="I80" s="19"/>
      <c r="J80" s="24"/>
      <c r="K80" s="221"/>
      <c r="L80" s="160"/>
      <c r="M80" s="24"/>
      <c r="N80" s="221"/>
      <c r="O80" s="160"/>
      <c r="P80" s="24"/>
      <c r="Q80" s="221"/>
      <c r="R80" s="160"/>
      <c r="S80" s="24"/>
      <c r="T80" s="221"/>
      <c r="U80" s="156"/>
      <c r="V80" s="24"/>
      <c r="W80" s="185"/>
      <c r="X80" s="156"/>
      <c r="Y80" s="24"/>
      <c r="Z80" s="221"/>
      <c r="AA80" s="156"/>
      <c r="AB80" s="295"/>
      <c r="AC80" s="309"/>
      <c r="AD80" s="156"/>
      <c r="AE80" s="24"/>
      <c r="AF80" s="185"/>
      <c r="AG80" s="34"/>
      <c r="AH80" s="32"/>
      <c r="AI80" s="185"/>
      <c r="AJ80" s="34"/>
      <c r="AK80" s="24"/>
      <c r="AL80" s="185"/>
      <c r="AM80" s="222"/>
      <c r="AN80" s="24"/>
      <c r="AO80" s="185"/>
      <c r="AP80" s="156"/>
      <c r="AQ80" s="24"/>
      <c r="AR80" s="185"/>
      <c r="AS80" s="35"/>
      <c r="AT80" s="32"/>
      <c r="AU80" s="185"/>
      <c r="AV80" s="160"/>
      <c r="AW80" s="32"/>
      <c r="AX80" s="185"/>
      <c r="AY80" s="160"/>
      <c r="AZ80" s="24"/>
      <c r="BA80" s="185"/>
      <c r="BB80" s="156"/>
      <c r="BC80" s="112"/>
      <c r="BD80" s="185"/>
      <c r="BE80" s="160"/>
      <c r="BF80" s="24"/>
      <c r="BG80" s="185"/>
      <c r="BH80" s="160"/>
      <c r="BI80" s="24"/>
      <c r="BJ80" s="185"/>
      <c r="BK80" s="156"/>
      <c r="BL80" s="221"/>
    </row>
    <row r="81" spans="3:64" ht="12" customHeight="1" x14ac:dyDescent="0.2">
      <c r="C81" s="563"/>
      <c r="D81" s="544" t="s">
        <v>169</v>
      </c>
      <c r="E81" s="545"/>
      <c r="F81" s="545"/>
      <c r="G81" s="19" t="s">
        <v>89</v>
      </c>
      <c r="H81" s="24"/>
      <c r="I81" s="19"/>
      <c r="J81" s="24"/>
      <c r="K81" s="221"/>
      <c r="L81" s="160"/>
      <c r="M81" s="24"/>
      <c r="N81" s="221"/>
      <c r="O81" s="160"/>
      <c r="P81" s="24"/>
      <c r="Q81" s="221"/>
      <c r="R81" s="160"/>
      <c r="S81" s="24"/>
      <c r="T81" s="221"/>
      <c r="U81" s="156"/>
      <c r="V81" s="24"/>
      <c r="W81" s="185"/>
      <c r="X81" s="156"/>
      <c r="Y81" s="24"/>
      <c r="Z81" s="221"/>
      <c r="AA81" s="222"/>
      <c r="AB81" s="295"/>
      <c r="AC81" s="309"/>
      <c r="AD81" s="156"/>
      <c r="AE81" s="24"/>
      <c r="AF81" s="185"/>
      <c r="AG81" s="34"/>
      <c r="AH81" s="24"/>
      <c r="AI81" s="185"/>
      <c r="AJ81" s="34"/>
      <c r="AK81" s="24"/>
      <c r="AL81" s="185"/>
      <c r="AM81" s="222"/>
      <c r="AN81" s="24"/>
      <c r="AO81" s="185"/>
      <c r="AP81" s="156"/>
      <c r="AQ81" s="24"/>
      <c r="AR81" s="185"/>
      <c r="AS81" s="35"/>
      <c r="AT81" s="24"/>
      <c r="AU81" s="185"/>
      <c r="AV81" s="160"/>
      <c r="AW81" s="24"/>
      <c r="AX81" s="185"/>
      <c r="AY81" s="160"/>
      <c r="AZ81" s="24"/>
      <c r="BA81" s="185"/>
      <c r="BB81" s="156"/>
      <c r="BC81" s="25"/>
      <c r="BD81" s="185"/>
      <c r="BE81" s="160"/>
      <c r="BF81" s="24"/>
      <c r="BG81" s="185"/>
      <c r="BH81" s="160"/>
      <c r="BI81" s="24"/>
      <c r="BJ81" s="185"/>
      <c r="BK81" s="156"/>
      <c r="BL81" s="221"/>
    </row>
    <row r="82" spans="3:64" ht="12" customHeight="1" x14ac:dyDescent="0.2">
      <c r="C82" s="563"/>
      <c r="D82" s="544" t="s">
        <v>170</v>
      </c>
      <c r="E82" s="545"/>
      <c r="F82" s="545"/>
      <c r="G82" s="19" t="s">
        <v>89</v>
      </c>
      <c r="H82" s="24"/>
      <c r="I82" s="19"/>
      <c r="J82" s="32"/>
      <c r="K82" s="221"/>
      <c r="L82" s="160"/>
      <c r="M82" s="32"/>
      <c r="N82" s="221"/>
      <c r="O82" s="160"/>
      <c r="P82" s="32"/>
      <c r="Q82" s="221"/>
      <c r="R82" s="160"/>
      <c r="S82" s="177"/>
      <c r="T82" s="221"/>
      <c r="U82" s="156"/>
      <c r="V82" s="177"/>
      <c r="W82" s="185"/>
      <c r="X82" s="156"/>
      <c r="Y82" s="177"/>
      <c r="Z82" s="221"/>
      <c r="AA82" s="222"/>
      <c r="AB82" s="177"/>
      <c r="AC82" s="309"/>
      <c r="AD82" s="156"/>
      <c r="AE82" s="32"/>
      <c r="AF82" s="185"/>
      <c r="AG82" s="34"/>
      <c r="AH82" s="32"/>
      <c r="AI82" s="185"/>
      <c r="AJ82" s="34"/>
      <c r="AK82" s="177"/>
      <c r="AL82" s="185"/>
      <c r="AM82" s="222"/>
      <c r="AN82" s="32"/>
      <c r="AO82" s="185"/>
      <c r="AP82" s="156"/>
      <c r="AQ82" s="32"/>
      <c r="AR82" s="185"/>
      <c r="AS82" s="35"/>
      <c r="AT82" s="32"/>
      <c r="AU82" s="185"/>
      <c r="AV82" s="160"/>
      <c r="AW82" s="32"/>
      <c r="AX82" s="185"/>
      <c r="AY82" s="160"/>
      <c r="AZ82" s="177"/>
      <c r="BA82" s="185"/>
      <c r="BB82" s="156"/>
      <c r="BC82" s="112"/>
      <c r="BD82" s="185"/>
      <c r="BE82" s="160"/>
      <c r="BF82" s="177"/>
      <c r="BG82" s="185"/>
      <c r="BH82" s="160"/>
      <c r="BI82" s="32"/>
      <c r="BJ82" s="185"/>
      <c r="BK82" s="156"/>
      <c r="BL82" s="221"/>
    </row>
    <row r="83" spans="3:64" ht="12" customHeight="1" x14ac:dyDescent="0.2">
      <c r="C83" s="563"/>
      <c r="D83" s="553" t="s">
        <v>171</v>
      </c>
      <c r="E83" s="554"/>
      <c r="F83" s="554"/>
      <c r="G83" s="137" t="s">
        <v>89</v>
      </c>
      <c r="H83" s="138"/>
      <c r="I83" s="137"/>
      <c r="J83" s="206"/>
      <c r="K83" s="210"/>
      <c r="L83" s="163"/>
      <c r="M83" s="206"/>
      <c r="N83" s="210"/>
      <c r="O83" s="163"/>
      <c r="P83" s="206"/>
      <c r="Q83" s="210"/>
      <c r="R83" s="163"/>
      <c r="S83" s="209"/>
      <c r="T83" s="210"/>
      <c r="U83" s="166"/>
      <c r="V83" s="209"/>
      <c r="W83" s="213"/>
      <c r="X83" s="166"/>
      <c r="Y83" s="209"/>
      <c r="Z83" s="210"/>
      <c r="AA83" s="211"/>
      <c r="AB83" s="209"/>
      <c r="AC83" s="210"/>
      <c r="AD83" s="166"/>
      <c r="AE83" s="138"/>
      <c r="AF83" s="213"/>
      <c r="AG83" s="208"/>
      <c r="AH83" s="138"/>
      <c r="AI83" s="213"/>
      <c r="AJ83" s="208"/>
      <c r="AK83" s="209"/>
      <c r="AL83" s="213"/>
      <c r="AM83" s="211"/>
      <c r="AN83" s="206"/>
      <c r="AO83" s="213"/>
      <c r="AP83" s="166"/>
      <c r="AQ83" s="206"/>
      <c r="AR83" s="213"/>
      <c r="AS83" s="231"/>
      <c r="AT83" s="138"/>
      <c r="AU83" s="213"/>
      <c r="AV83" s="163"/>
      <c r="AW83" s="206"/>
      <c r="AX83" s="213"/>
      <c r="AY83" s="163"/>
      <c r="AZ83" s="209"/>
      <c r="BA83" s="213"/>
      <c r="BB83" s="166"/>
      <c r="BC83" s="214"/>
      <c r="BD83" s="213"/>
      <c r="BE83" s="163"/>
      <c r="BF83" s="209"/>
      <c r="BG83" s="213"/>
      <c r="BH83" s="163"/>
      <c r="BI83" s="138"/>
      <c r="BJ83" s="213"/>
      <c r="BK83" s="166"/>
      <c r="BL83" s="221"/>
    </row>
    <row r="84" spans="3:64" ht="12" customHeight="1" x14ac:dyDescent="0.2">
      <c r="C84" s="563"/>
      <c r="D84" s="544" t="s">
        <v>172</v>
      </c>
      <c r="E84" s="545"/>
      <c r="F84" s="545"/>
      <c r="G84" s="19" t="s">
        <v>89</v>
      </c>
      <c r="H84" s="24"/>
      <c r="I84" s="19"/>
      <c r="J84" s="32"/>
      <c r="K84" s="221"/>
      <c r="L84" s="130"/>
      <c r="M84" s="32"/>
      <c r="N84" s="173"/>
      <c r="O84" s="34"/>
      <c r="P84" s="32"/>
      <c r="Q84" s="185"/>
      <c r="R84" s="76"/>
      <c r="S84" s="75"/>
      <c r="T84" s="185"/>
      <c r="U84" s="80"/>
      <c r="V84" s="75"/>
      <c r="W84" s="185"/>
      <c r="X84" s="80"/>
      <c r="Y84" s="75"/>
      <c r="Z84" s="173"/>
      <c r="AA84" s="80"/>
      <c r="AB84" s="75"/>
      <c r="AC84" s="185"/>
      <c r="AD84" s="80"/>
      <c r="AE84" s="24"/>
      <c r="AF84" s="173"/>
      <c r="AG84" s="34"/>
      <c r="AH84" s="24"/>
      <c r="AI84" s="173"/>
      <c r="AJ84" s="34"/>
      <c r="AK84" s="75"/>
      <c r="AL84" s="173"/>
      <c r="AM84" s="80"/>
      <c r="AN84" s="32"/>
      <c r="AO84" s="173"/>
      <c r="AP84" s="132"/>
      <c r="AQ84" s="32"/>
      <c r="AR84" s="173"/>
      <c r="AS84" s="35"/>
      <c r="AT84" s="24"/>
      <c r="AU84" s="173"/>
      <c r="AV84" s="34"/>
      <c r="AW84" s="32"/>
      <c r="AX84" s="173"/>
      <c r="AY84" s="77"/>
      <c r="AZ84" s="75"/>
      <c r="BA84" s="173"/>
      <c r="BB84" s="80"/>
      <c r="BC84" s="76"/>
      <c r="BD84" s="173"/>
      <c r="BE84" s="80"/>
      <c r="BF84" s="75"/>
      <c r="BG84" s="185"/>
      <c r="BH84" s="80"/>
      <c r="BI84" s="24"/>
      <c r="BJ84" s="185"/>
      <c r="BK84" s="35"/>
      <c r="BL84" s="221"/>
    </row>
    <row r="85" spans="3:64" ht="12" customHeight="1" x14ac:dyDescent="0.2">
      <c r="C85" s="563"/>
      <c r="D85" s="544" t="s">
        <v>173</v>
      </c>
      <c r="E85" s="545"/>
      <c r="F85" s="545"/>
      <c r="G85" s="19" t="s">
        <v>89</v>
      </c>
      <c r="H85" s="24"/>
      <c r="I85" s="19"/>
      <c r="J85" s="177"/>
      <c r="K85" s="221"/>
      <c r="L85" s="232"/>
      <c r="M85" s="177"/>
      <c r="N85" s="185"/>
      <c r="O85" s="112"/>
      <c r="P85" s="177"/>
      <c r="Q85" s="185"/>
      <c r="R85" s="76"/>
      <c r="S85" s="177"/>
      <c r="T85" s="185"/>
      <c r="U85" s="222"/>
      <c r="V85" s="177"/>
      <c r="W85" s="185"/>
      <c r="X85" s="222"/>
      <c r="Y85" s="177"/>
      <c r="Z85" s="185"/>
      <c r="AA85" s="222"/>
      <c r="AB85" s="177"/>
      <c r="AC85" s="185"/>
      <c r="AD85" s="222"/>
      <c r="AE85" s="24"/>
      <c r="AF85" s="185"/>
      <c r="AG85" s="34"/>
      <c r="AH85" s="24"/>
      <c r="AI85" s="185"/>
      <c r="AJ85" s="34"/>
      <c r="AK85" s="177"/>
      <c r="AL85" s="185"/>
      <c r="AM85" s="222"/>
      <c r="AN85" s="177"/>
      <c r="AO85" s="185"/>
      <c r="AP85" s="222"/>
      <c r="AQ85" s="177"/>
      <c r="AR85" s="185"/>
      <c r="AS85" s="233"/>
      <c r="AT85" s="24"/>
      <c r="AU85" s="185"/>
      <c r="AV85" s="34"/>
      <c r="AW85" s="177"/>
      <c r="AX85" s="185"/>
      <c r="AY85" s="77"/>
      <c r="AZ85" s="75"/>
      <c r="BA85" s="185"/>
      <c r="BB85" s="222"/>
      <c r="BC85" s="112"/>
      <c r="BD85" s="185"/>
      <c r="BE85" s="222"/>
      <c r="BF85" s="177"/>
      <c r="BG85" s="185"/>
      <c r="BH85" s="222"/>
      <c r="BI85" s="177"/>
      <c r="BJ85" s="185"/>
      <c r="BK85" s="35"/>
      <c r="BL85" s="221"/>
    </row>
    <row r="86" spans="3:64" ht="12" customHeight="1" x14ac:dyDescent="0.2">
      <c r="C86" s="564"/>
      <c r="D86" s="544" t="s">
        <v>174</v>
      </c>
      <c r="E86" s="545"/>
      <c r="F86" s="545"/>
      <c r="G86" s="19" t="s">
        <v>89</v>
      </c>
      <c r="H86" s="24"/>
      <c r="I86" s="19"/>
      <c r="J86" s="177"/>
      <c r="K86" s="225"/>
      <c r="L86" s="232"/>
      <c r="M86" s="234"/>
      <c r="N86" s="184"/>
      <c r="O86" s="112"/>
      <c r="P86" s="177"/>
      <c r="Q86" s="184"/>
      <c r="R86" s="112"/>
      <c r="S86" s="234"/>
      <c r="T86" s="184"/>
      <c r="U86" s="235"/>
      <c r="V86" s="177"/>
      <c r="W86" s="184"/>
      <c r="X86" s="222"/>
      <c r="Y86" s="177"/>
      <c r="Z86" s="185"/>
      <c r="AA86" s="222"/>
      <c r="AB86" s="234"/>
      <c r="AC86" s="223"/>
      <c r="AD86" s="222"/>
      <c r="AE86" s="68"/>
      <c r="AF86" s="185"/>
      <c r="AG86" s="34"/>
      <c r="AH86" s="24"/>
      <c r="AI86" s="236"/>
      <c r="AJ86" s="34"/>
      <c r="AK86" s="177"/>
      <c r="AL86" s="185"/>
      <c r="AM86" s="222"/>
      <c r="AN86" s="177"/>
      <c r="AO86" s="185"/>
      <c r="AP86" s="235"/>
      <c r="AQ86" s="234"/>
      <c r="AR86" s="185"/>
      <c r="AS86" s="233"/>
      <c r="AT86" s="24"/>
      <c r="AU86" s="184"/>
      <c r="AV86" s="34"/>
      <c r="AW86" s="177"/>
      <c r="AX86" s="184"/>
      <c r="AY86" s="232"/>
      <c r="AZ86" s="234"/>
      <c r="BA86" s="185"/>
      <c r="BB86" s="235"/>
      <c r="BC86" s="112"/>
      <c r="BD86" s="184"/>
      <c r="BE86" s="222"/>
      <c r="BF86" s="177"/>
      <c r="BG86" s="184"/>
      <c r="BH86" s="222"/>
      <c r="BI86" s="68"/>
      <c r="BJ86" s="184"/>
      <c r="BK86" s="35"/>
      <c r="BL86" s="221"/>
    </row>
    <row r="87" spans="3:64" ht="12" customHeight="1" x14ac:dyDescent="0.2">
      <c r="C87" s="548" t="s">
        <v>175</v>
      </c>
      <c r="D87" s="557" t="s">
        <v>176</v>
      </c>
      <c r="E87" s="558"/>
      <c r="F87" s="558"/>
      <c r="G87" s="237" t="s">
        <v>89</v>
      </c>
      <c r="H87" s="7"/>
      <c r="I87" s="8"/>
      <c r="J87" s="238"/>
      <c r="K87" s="239"/>
      <c r="L87" s="240"/>
      <c r="M87" s="238"/>
      <c r="N87" s="241"/>
      <c r="O87" s="242"/>
      <c r="P87" s="238"/>
      <c r="Q87" s="241"/>
      <c r="R87" s="242"/>
      <c r="S87" s="238"/>
      <c r="T87" s="241"/>
      <c r="U87" s="243"/>
      <c r="V87" s="238"/>
      <c r="W87" s="241"/>
      <c r="X87" s="244"/>
      <c r="Y87" s="238"/>
      <c r="Z87" s="241"/>
      <c r="AA87" s="244"/>
      <c r="AB87" s="238"/>
      <c r="AC87" s="226"/>
      <c r="AD87" s="244"/>
      <c r="AE87" s="62"/>
      <c r="AF87" s="241"/>
      <c r="AG87" s="245"/>
      <c r="AH87" s="246"/>
      <c r="AI87" s="226"/>
      <c r="AJ87" s="242"/>
      <c r="AK87" s="238"/>
      <c r="AL87" s="241"/>
      <c r="AM87" s="244"/>
      <c r="AN87" s="238"/>
      <c r="AO87" s="241"/>
      <c r="AP87" s="244"/>
      <c r="AQ87" s="238"/>
      <c r="AR87" s="241"/>
      <c r="AS87" s="243"/>
      <c r="AT87" s="62"/>
      <c r="AU87" s="241"/>
      <c r="AV87" s="242"/>
      <c r="AW87" s="238"/>
      <c r="AX87" s="241"/>
      <c r="AY87" s="240"/>
      <c r="AZ87" s="238"/>
      <c r="BA87" s="241"/>
      <c r="BB87" s="243"/>
      <c r="BC87" s="242"/>
      <c r="BD87" s="241"/>
      <c r="BE87" s="244"/>
      <c r="BF87" s="238"/>
      <c r="BG87" s="241"/>
      <c r="BH87" s="244"/>
      <c r="BI87" s="62"/>
      <c r="BJ87" s="241"/>
      <c r="BK87" s="243"/>
      <c r="BL87" s="225"/>
    </row>
    <row r="88" spans="3:64" ht="12" customHeight="1" x14ac:dyDescent="0.2">
      <c r="C88" s="549"/>
      <c r="D88" s="559" t="s">
        <v>177</v>
      </c>
      <c r="E88" s="560"/>
      <c r="F88" s="560"/>
      <c r="G88" s="247" t="s">
        <v>89</v>
      </c>
      <c r="H88" s="24"/>
      <c r="I88" s="19"/>
      <c r="J88" s="177"/>
      <c r="K88" s="225"/>
      <c r="L88" s="232"/>
      <c r="M88" s="177"/>
      <c r="N88" s="184"/>
      <c r="O88" s="112"/>
      <c r="P88" s="177"/>
      <c r="Q88" s="184"/>
      <c r="R88" s="112"/>
      <c r="S88" s="177"/>
      <c r="T88" s="184"/>
      <c r="U88" s="233"/>
      <c r="V88" s="177"/>
      <c r="W88" s="184"/>
      <c r="X88" s="222"/>
      <c r="Y88" s="177"/>
      <c r="Z88" s="184"/>
      <c r="AA88" s="222"/>
      <c r="AB88" s="177"/>
      <c r="AC88" s="173"/>
      <c r="AD88" s="222"/>
      <c r="AE88" s="32"/>
      <c r="AF88" s="184"/>
      <c r="AG88" s="176"/>
      <c r="AH88" s="181"/>
      <c r="AI88" s="173"/>
      <c r="AJ88" s="112"/>
      <c r="AK88" s="177"/>
      <c r="AL88" s="184"/>
      <c r="AM88" s="222"/>
      <c r="AN88" s="177"/>
      <c r="AO88" s="184"/>
      <c r="AP88" s="222"/>
      <c r="AQ88" s="177"/>
      <c r="AR88" s="184"/>
      <c r="AS88" s="233"/>
      <c r="AT88" s="32"/>
      <c r="AU88" s="184"/>
      <c r="AV88" s="112"/>
      <c r="AW88" s="177"/>
      <c r="AX88" s="184"/>
      <c r="AY88" s="232"/>
      <c r="AZ88" s="177"/>
      <c r="BA88" s="184"/>
      <c r="BB88" s="233"/>
      <c r="BC88" s="112"/>
      <c r="BD88" s="184"/>
      <c r="BE88" s="222"/>
      <c r="BF88" s="177"/>
      <c r="BG88" s="184"/>
      <c r="BH88" s="222"/>
      <c r="BI88" s="32"/>
      <c r="BJ88" s="184"/>
      <c r="BK88" s="233"/>
      <c r="BL88" s="225"/>
    </row>
    <row r="89" spans="3:64" ht="12" customHeight="1" x14ac:dyDescent="0.2">
      <c r="C89" s="549"/>
      <c r="D89" s="559" t="s">
        <v>178</v>
      </c>
      <c r="E89" s="560"/>
      <c r="F89" s="560"/>
      <c r="G89" s="247" t="s">
        <v>89</v>
      </c>
      <c r="H89" s="24"/>
      <c r="I89" s="19"/>
      <c r="J89" s="177"/>
      <c r="K89" s="225"/>
      <c r="L89" s="232"/>
      <c r="M89" s="177"/>
      <c r="N89" s="184"/>
      <c r="O89" s="112"/>
      <c r="P89" s="177"/>
      <c r="Q89" s="184"/>
      <c r="R89" s="112"/>
      <c r="S89" s="177"/>
      <c r="T89" s="184"/>
      <c r="U89" s="233"/>
      <c r="V89" s="177"/>
      <c r="W89" s="184"/>
      <c r="X89" s="222"/>
      <c r="Y89" s="177"/>
      <c r="Z89" s="184"/>
      <c r="AA89" s="222"/>
      <c r="AB89" s="177"/>
      <c r="AC89" s="173"/>
      <c r="AD89" s="222"/>
      <c r="AE89" s="32"/>
      <c r="AF89" s="184"/>
      <c r="AG89" s="176"/>
      <c r="AH89" s="181"/>
      <c r="AI89" s="173"/>
      <c r="AJ89" s="112"/>
      <c r="AK89" s="177"/>
      <c r="AL89" s="184"/>
      <c r="AM89" s="222"/>
      <c r="AN89" s="177"/>
      <c r="AO89" s="184"/>
      <c r="AP89" s="222"/>
      <c r="AQ89" s="177"/>
      <c r="AR89" s="184"/>
      <c r="AS89" s="233"/>
      <c r="AT89" s="32"/>
      <c r="AU89" s="184"/>
      <c r="AV89" s="112"/>
      <c r="AW89" s="177"/>
      <c r="AX89" s="184"/>
      <c r="AY89" s="232"/>
      <c r="AZ89" s="177"/>
      <c r="BA89" s="184"/>
      <c r="BB89" s="233"/>
      <c r="BC89" s="112"/>
      <c r="BD89" s="184"/>
      <c r="BE89" s="222"/>
      <c r="BF89" s="177"/>
      <c r="BG89" s="184"/>
      <c r="BH89" s="222"/>
      <c r="BI89" s="32"/>
      <c r="BJ89" s="184"/>
      <c r="BK89" s="233"/>
      <c r="BL89" s="225"/>
    </row>
    <row r="90" spans="3:64" ht="12" customHeight="1" x14ac:dyDescent="0.2">
      <c r="C90" s="549"/>
      <c r="D90" s="559" t="s">
        <v>179</v>
      </c>
      <c r="E90" s="560"/>
      <c r="F90" s="560"/>
      <c r="G90" s="247" t="s">
        <v>89</v>
      </c>
      <c r="H90" s="24"/>
      <c r="I90" s="19"/>
      <c r="J90" s="177"/>
      <c r="K90" s="225"/>
      <c r="L90" s="232"/>
      <c r="M90" s="177"/>
      <c r="N90" s="184"/>
      <c r="O90" s="112"/>
      <c r="P90" s="177"/>
      <c r="Q90" s="184"/>
      <c r="R90" s="112"/>
      <c r="S90" s="177"/>
      <c r="T90" s="184"/>
      <c r="U90" s="233"/>
      <c r="V90" s="177"/>
      <c r="W90" s="184"/>
      <c r="X90" s="222"/>
      <c r="Y90" s="177"/>
      <c r="Z90" s="184"/>
      <c r="AA90" s="222"/>
      <c r="AB90" s="177"/>
      <c r="AC90" s="173"/>
      <c r="AD90" s="222"/>
      <c r="AE90" s="32"/>
      <c r="AF90" s="184"/>
      <c r="AG90" s="176"/>
      <c r="AH90" s="181"/>
      <c r="AI90" s="173"/>
      <c r="AJ90" s="112"/>
      <c r="AK90" s="177"/>
      <c r="AL90" s="184"/>
      <c r="AM90" s="222"/>
      <c r="AN90" s="177"/>
      <c r="AO90" s="184"/>
      <c r="AP90" s="222"/>
      <c r="AQ90" s="177"/>
      <c r="AR90" s="184"/>
      <c r="AS90" s="233"/>
      <c r="AT90" s="32"/>
      <c r="AU90" s="184"/>
      <c r="AV90" s="112"/>
      <c r="AW90" s="177"/>
      <c r="AX90" s="184"/>
      <c r="AY90" s="232"/>
      <c r="AZ90" s="177"/>
      <c r="BA90" s="184"/>
      <c r="BB90" s="233"/>
      <c r="BC90" s="112"/>
      <c r="BD90" s="184"/>
      <c r="BE90" s="222"/>
      <c r="BF90" s="177"/>
      <c r="BG90" s="184"/>
      <c r="BH90" s="222"/>
      <c r="BI90" s="32"/>
      <c r="BJ90" s="184"/>
      <c r="BK90" s="233"/>
      <c r="BL90" s="225"/>
    </row>
    <row r="91" spans="3:64" ht="12" customHeight="1" x14ac:dyDescent="0.2">
      <c r="C91" s="550"/>
      <c r="D91" s="561" t="s">
        <v>180</v>
      </c>
      <c r="E91" s="562"/>
      <c r="F91" s="562"/>
      <c r="G91" s="248" t="s">
        <v>89</v>
      </c>
      <c r="H91" s="68"/>
      <c r="I91" s="69"/>
      <c r="J91" s="234"/>
      <c r="K91" s="249"/>
      <c r="L91" s="250"/>
      <c r="M91" s="234"/>
      <c r="N91" s="251"/>
      <c r="O91" s="252"/>
      <c r="P91" s="234"/>
      <c r="Q91" s="251"/>
      <c r="R91" s="252"/>
      <c r="S91" s="234"/>
      <c r="T91" s="251"/>
      <c r="U91" s="253"/>
      <c r="V91" s="234"/>
      <c r="W91" s="251"/>
      <c r="X91" s="235"/>
      <c r="Y91" s="234"/>
      <c r="Z91" s="251"/>
      <c r="AA91" s="235"/>
      <c r="AB91" s="234"/>
      <c r="AC91" s="254"/>
      <c r="AD91" s="235"/>
      <c r="AE91" s="70"/>
      <c r="AF91" s="251"/>
      <c r="AG91" s="252"/>
      <c r="AH91" s="70"/>
      <c r="AI91" s="254"/>
      <c r="AJ91" s="252"/>
      <c r="AK91" s="234"/>
      <c r="AL91" s="251"/>
      <c r="AM91" s="235"/>
      <c r="AN91" s="234"/>
      <c r="AO91" s="251"/>
      <c r="AP91" s="235"/>
      <c r="AQ91" s="234"/>
      <c r="AR91" s="251"/>
      <c r="AS91" s="253"/>
      <c r="AT91" s="70"/>
      <c r="AU91" s="251"/>
      <c r="AV91" s="252"/>
      <c r="AW91" s="234"/>
      <c r="AX91" s="251"/>
      <c r="AY91" s="250"/>
      <c r="AZ91" s="234"/>
      <c r="BA91" s="251"/>
      <c r="BB91" s="253"/>
      <c r="BC91" s="252"/>
      <c r="BD91" s="251"/>
      <c r="BE91" s="235"/>
      <c r="BF91" s="234"/>
      <c r="BG91" s="251"/>
      <c r="BH91" s="235"/>
      <c r="BI91" s="70"/>
      <c r="BJ91" s="251"/>
      <c r="BK91" s="253"/>
      <c r="BL91" s="255"/>
    </row>
    <row r="92" spans="3:64" ht="12" customHeight="1" x14ac:dyDescent="0.2">
      <c r="C92" s="548" t="s">
        <v>181</v>
      </c>
      <c r="D92" s="551" t="s">
        <v>182</v>
      </c>
      <c r="E92" s="552"/>
      <c r="F92" s="552"/>
      <c r="G92" s="8" t="s">
        <v>89</v>
      </c>
      <c r="H92" s="7">
        <v>0.06</v>
      </c>
      <c r="I92" s="8" t="s">
        <v>183</v>
      </c>
      <c r="J92" s="62"/>
      <c r="K92" s="115"/>
      <c r="L92" s="198" t="str">
        <f>IF(K92="","",(IF(K92&lt;=$H92,"○","×")))</f>
        <v/>
      </c>
      <c r="M92" s="62"/>
      <c r="N92" s="256"/>
      <c r="O92" s="198" t="str">
        <f>IF(N92="","",(IF(N92&lt;=$H92,"○","×")))</f>
        <v/>
      </c>
      <c r="P92" s="62"/>
      <c r="Q92" s="256"/>
      <c r="R92" s="198" t="str">
        <f>IF(Q92="","",(IF(Q92&lt;=$H92,"○","×")))</f>
        <v/>
      </c>
      <c r="S92" s="62"/>
      <c r="T92" s="256"/>
      <c r="U92" s="198" t="str">
        <f>IF(T92="","",(IF(T92&lt;=$H92,"○","×")))</f>
        <v/>
      </c>
      <c r="V92" s="62"/>
      <c r="W92" s="256"/>
      <c r="X92" s="198" t="str">
        <f>IF(W92="","",(IF(W92&lt;=$H92,"○","×")))</f>
        <v/>
      </c>
      <c r="Y92" s="62"/>
      <c r="Z92" s="256"/>
      <c r="AA92" s="198" t="str">
        <f>IF(Z92="","",(IF(Z92&lt;=$H92,"○","×")))</f>
        <v/>
      </c>
      <c r="AB92" s="62"/>
      <c r="AC92" s="257"/>
      <c r="AD92" s="198" t="str">
        <f>IF(AC92="","",(IF(AC92&lt;=$H92,"○","×")))</f>
        <v/>
      </c>
      <c r="AE92" s="62"/>
      <c r="AF92" s="256"/>
      <c r="AG92" s="198" t="str">
        <f>IF(AF92="","",(IF(AF92&lt;=$H92,"○","×")))</f>
        <v/>
      </c>
      <c r="AH92" s="62"/>
      <c r="AI92" s="257"/>
      <c r="AJ92" s="198" t="str">
        <f>IF(AI92="","",(IF(AI92&lt;=$H92,"○","×")))</f>
        <v/>
      </c>
      <c r="AK92" s="62"/>
      <c r="AL92" s="256"/>
      <c r="AM92" s="198" t="str">
        <f>IF(AL92="","",(IF(AL92&lt;=$H92,"○","×")))</f>
        <v/>
      </c>
      <c r="AN92" s="62"/>
      <c r="AO92" s="256"/>
      <c r="AP92" s="198" t="str">
        <f>IF(AO92="","",(IF(AO92&lt;=$H92,"○","×")))</f>
        <v/>
      </c>
      <c r="AQ92" s="62"/>
      <c r="AR92" s="256"/>
      <c r="AS92" s="198" t="str">
        <f>IF(AR92="","",(IF(AR92&lt;=$H92,"○","×")))</f>
        <v/>
      </c>
      <c r="AT92" s="62"/>
      <c r="AU92" s="256"/>
      <c r="AV92" s="198" t="str">
        <f>IF(AU92="","",(IF(AU92&lt;=$H92,"○","×")))</f>
        <v/>
      </c>
      <c r="AW92" s="62"/>
      <c r="AX92" s="256"/>
      <c r="AY92" s="198" t="str">
        <f>IF(AX92="","",(IF(AX92&lt;=$H92,"○","×")))</f>
        <v/>
      </c>
      <c r="AZ92" s="62"/>
      <c r="BA92" s="256"/>
      <c r="BB92" s="198" t="str">
        <f>IF(BA92="","",(IF(BA92&lt;=$H92,"○","×")))</f>
        <v/>
      </c>
      <c r="BC92" s="65"/>
      <c r="BD92" s="256"/>
      <c r="BE92" s="198" t="str">
        <f>IF(BD92="","",(IF(BD92&lt;=$H92,"○","×")))</f>
        <v/>
      </c>
      <c r="BF92" s="62"/>
      <c r="BG92" s="256"/>
      <c r="BH92" s="198" t="str">
        <f>IF(BG92="","",(IF(BG92&lt;=$H92,"○","×")))</f>
        <v/>
      </c>
      <c r="BI92" s="62"/>
      <c r="BJ92" s="256"/>
      <c r="BK92" s="198" t="str">
        <f>IF(BJ92="","",(IF(BJ92&lt;=$H92,"○","×")))</f>
        <v/>
      </c>
      <c r="BL92" s="176"/>
    </row>
    <row r="93" spans="3:64" ht="12" customHeight="1" x14ac:dyDescent="0.2">
      <c r="C93" s="549"/>
      <c r="D93" s="544" t="s">
        <v>184</v>
      </c>
      <c r="E93" s="545"/>
      <c r="F93" s="545"/>
      <c r="G93" s="19" t="s">
        <v>89</v>
      </c>
      <c r="H93" s="24">
        <v>0.04</v>
      </c>
      <c r="I93" s="19" t="s">
        <v>183</v>
      </c>
      <c r="J93" s="32"/>
      <c r="K93" s="155"/>
      <c r="L93" s="174" t="str">
        <f t="shared" ref="L93:L127" si="61">IF(K93="","",(IF(K93&lt;=$H93,"○","×")))</f>
        <v/>
      </c>
      <c r="M93" s="32"/>
      <c r="N93" s="178"/>
      <c r="O93" s="174" t="str">
        <f t="shared" ref="O93:O127" si="62">IF(N93="","",(IF(N93&lt;=$H93,"○","×")))</f>
        <v/>
      </c>
      <c r="P93" s="32"/>
      <c r="Q93" s="178"/>
      <c r="R93" s="174" t="str">
        <f t="shared" ref="R93:R127" si="63">IF(Q93="","",(IF(Q93&lt;=$H93,"○","×")))</f>
        <v/>
      </c>
      <c r="S93" s="32"/>
      <c r="T93" s="178"/>
      <c r="U93" s="174" t="str">
        <f t="shared" ref="U93:U127" si="64">IF(T93="","",(IF(T93&lt;=$H93,"○","×")))</f>
        <v/>
      </c>
      <c r="V93" s="32"/>
      <c r="W93" s="178"/>
      <c r="X93" s="174" t="str">
        <f t="shared" ref="X93:X127" si="65">IF(W93="","",(IF(W93&lt;=$H93,"○","×")))</f>
        <v/>
      </c>
      <c r="Y93" s="32"/>
      <c r="Z93" s="178"/>
      <c r="AA93" s="174" t="str">
        <f t="shared" ref="AA93:AA127" si="66">IF(Z93="","",(IF(Z93&lt;=$H93,"○","×")))</f>
        <v/>
      </c>
      <c r="AB93" s="32"/>
      <c r="AC93" s="258"/>
      <c r="AD93" s="174" t="str">
        <f t="shared" ref="AD93:AD127" si="67">IF(AC93="","",(IF(AC93&lt;=$H93,"○","×")))</f>
        <v/>
      </c>
      <c r="AE93" s="32"/>
      <c r="AF93" s="178"/>
      <c r="AG93" s="174" t="str">
        <f t="shared" ref="AG93:AG127" si="68">IF(AF93="","",(IF(AF93&lt;=$H93,"○","×")))</f>
        <v/>
      </c>
      <c r="AH93" s="32"/>
      <c r="AI93" s="258"/>
      <c r="AJ93" s="174" t="str">
        <f t="shared" ref="AJ93:AJ127" si="69">IF(AI93="","",(IF(AI93&lt;=$H93,"○","×")))</f>
        <v/>
      </c>
      <c r="AK93" s="32"/>
      <c r="AL93" s="178"/>
      <c r="AM93" s="174" t="str">
        <f t="shared" ref="AM93:AM127" si="70">IF(AL93="","",(IF(AL93&lt;=$H93,"○","×")))</f>
        <v/>
      </c>
      <c r="AN93" s="32"/>
      <c r="AO93" s="178"/>
      <c r="AP93" s="174" t="str">
        <f t="shared" ref="AP93:AP127" si="71">IF(AO93="","",(IF(AO93&lt;=$H93,"○","×")))</f>
        <v/>
      </c>
      <c r="AQ93" s="32"/>
      <c r="AR93" s="178"/>
      <c r="AS93" s="174" t="str">
        <f t="shared" ref="AS93:AS127" si="72">IF(AR93="","",(IF(AR93&lt;=$H93,"○","×")))</f>
        <v/>
      </c>
      <c r="AT93" s="32"/>
      <c r="AU93" s="178"/>
      <c r="AV93" s="174" t="str">
        <f t="shared" ref="AV93:AV127" si="73">IF(AU93="","",(IF(AU93&lt;=$H93,"○","×")))</f>
        <v/>
      </c>
      <c r="AW93" s="32"/>
      <c r="AX93" s="178"/>
      <c r="AY93" s="174" t="str">
        <f t="shared" ref="AY93:AY127" si="74">IF(AX93="","",(IF(AX93&lt;=$H93,"○","×")))</f>
        <v/>
      </c>
      <c r="AZ93" s="32"/>
      <c r="BA93" s="178"/>
      <c r="BB93" s="174" t="str">
        <f t="shared" ref="BB93:BB127" si="75">IF(BA93="","",(IF(BA93&lt;=$H93,"○","×")))</f>
        <v/>
      </c>
      <c r="BC93" s="34"/>
      <c r="BD93" s="178"/>
      <c r="BE93" s="174" t="str">
        <f t="shared" ref="BE93:BE127" si="76">IF(BD93="","",(IF(BD93&lt;=$H93,"○","×")))</f>
        <v/>
      </c>
      <c r="BF93" s="32"/>
      <c r="BG93" s="178"/>
      <c r="BH93" s="174" t="str">
        <f t="shared" ref="BH93:BH127" si="77">IF(BG93="","",(IF(BG93&lt;=$H93,"○","×")))</f>
        <v/>
      </c>
      <c r="BI93" s="32"/>
      <c r="BJ93" s="178"/>
      <c r="BK93" s="174" t="str">
        <f t="shared" ref="BK93:BK127" si="78">IF(BJ93="","",(IF(BJ93&lt;=$H93,"○","×")))</f>
        <v/>
      </c>
      <c r="BL93" s="176"/>
    </row>
    <row r="94" spans="3:64" ht="12" customHeight="1" x14ac:dyDescent="0.2">
      <c r="C94" s="549"/>
      <c r="D94" s="544" t="s">
        <v>185</v>
      </c>
      <c r="E94" s="545"/>
      <c r="F94" s="545"/>
      <c r="G94" s="19" t="s">
        <v>89</v>
      </c>
      <c r="H94" s="24">
        <v>0.06</v>
      </c>
      <c r="I94" s="19" t="s">
        <v>183</v>
      </c>
      <c r="J94" s="32"/>
      <c r="K94" s="155"/>
      <c r="L94" s="174" t="str">
        <f t="shared" si="61"/>
        <v/>
      </c>
      <c r="M94" s="32"/>
      <c r="N94" s="178"/>
      <c r="O94" s="174" t="str">
        <f t="shared" si="62"/>
        <v/>
      </c>
      <c r="P94" s="32"/>
      <c r="Q94" s="178"/>
      <c r="R94" s="174" t="str">
        <f t="shared" si="63"/>
        <v/>
      </c>
      <c r="S94" s="32"/>
      <c r="T94" s="178"/>
      <c r="U94" s="174" t="str">
        <f t="shared" si="64"/>
        <v/>
      </c>
      <c r="V94" s="32"/>
      <c r="W94" s="178"/>
      <c r="X94" s="174" t="str">
        <f t="shared" si="65"/>
        <v/>
      </c>
      <c r="Y94" s="32"/>
      <c r="Z94" s="178"/>
      <c r="AA94" s="174" t="str">
        <f t="shared" si="66"/>
        <v/>
      </c>
      <c r="AB94" s="32"/>
      <c r="AC94" s="258"/>
      <c r="AD94" s="174" t="str">
        <f t="shared" si="67"/>
        <v/>
      </c>
      <c r="AE94" s="32"/>
      <c r="AF94" s="178"/>
      <c r="AG94" s="174" t="str">
        <f t="shared" si="68"/>
        <v/>
      </c>
      <c r="AH94" s="32"/>
      <c r="AI94" s="258"/>
      <c r="AJ94" s="174" t="str">
        <f t="shared" si="69"/>
        <v/>
      </c>
      <c r="AK94" s="32"/>
      <c r="AL94" s="178"/>
      <c r="AM94" s="174" t="str">
        <f t="shared" si="70"/>
        <v/>
      </c>
      <c r="AN94" s="32"/>
      <c r="AO94" s="178"/>
      <c r="AP94" s="174" t="str">
        <f t="shared" si="71"/>
        <v/>
      </c>
      <c r="AQ94" s="32"/>
      <c r="AR94" s="178"/>
      <c r="AS94" s="174" t="str">
        <f t="shared" si="72"/>
        <v/>
      </c>
      <c r="AT94" s="32"/>
      <c r="AU94" s="178"/>
      <c r="AV94" s="174" t="str">
        <f t="shared" si="73"/>
        <v/>
      </c>
      <c r="AW94" s="32"/>
      <c r="AX94" s="178"/>
      <c r="AY94" s="174" t="str">
        <f t="shared" si="74"/>
        <v/>
      </c>
      <c r="AZ94" s="32"/>
      <c r="BA94" s="178"/>
      <c r="BB94" s="174" t="str">
        <f t="shared" si="75"/>
        <v/>
      </c>
      <c r="BC94" s="34"/>
      <c r="BD94" s="178"/>
      <c r="BE94" s="174" t="str">
        <f t="shared" si="76"/>
        <v/>
      </c>
      <c r="BF94" s="32"/>
      <c r="BG94" s="178"/>
      <c r="BH94" s="174" t="str">
        <f t="shared" si="77"/>
        <v/>
      </c>
      <c r="BI94" s="32"/>
      <c r="BJ94" s="178"/>
      <c r="BK94" s="174" t="str">
        <f t="shared" si="78"/>
        <v/>
      </c>
      <c r="BL94" s="176"/>
    </row>
    <row r="95" spans="3:64" ht="12" customHeight="1" x14ac:dyDescent="0.2">
      <c r="C95" s="549"/>
      <c r="D95" s="553" t="s">
        <v>186</v>
      </c>
      <c r="E95" s="554"/>
      <c r="F95" s="554"/>
      <c r="G95" s="137" t="s">
        <v>89</v>
      </c>
      <c r="H95" s="138">
        <v>0.2</v>
      </c>
      <c r="I95" s="19" t="s">
        <v>183</v>
      </c>
      <c r="J95" s="206"/>
      <c r="K95" s="164"/>
      <c r="L95" s="203" t="str">
        <f t="shared" si="61"/>
        <v/>
      </c>
      <c r="M95" s="206"/>
      <c r="N95" s="164"/>
      <c r="O95" s="203" t="str">
        <f t="shared" si="62"/>
        <v/>
      </c>
      <c r="P95" s="206"/>
      <c r="Q95" s="164"/>
      <c r="R95" s="203" t="str">
        <f t="shared" si="63"/>
        <v/>
      </c>
      <c r="S95" s="206"/>
      <c r="T95" s="164"/>
      <c r="U95" s="203" t="str">
        <f t="shared" si="64"/>
        <v/>
      </c>
      <c r="V95" s="206"/>
      <c r="W95" s="164"/>
      <c r="X95" s="203" t="str">
        <f t="shared" si="65"/>
        <v/>
      </c>
      <c r="Y95" s="206"/>
      <c r="Z95" s="164"/>
      <c r="AA95" s="203" t="str">
        <f t="shared" si="66"/>
        <v/>
      </c>
      <c r="AB95" s="206"/>
      <c r="AC95" s="259"/>
      <c r="AD95" s="203" t="str">
        <f t="shared" si="67"/>
        <v/>
      </c>
      <c r="AE95" s="206"/>
      <c r="AF95" s="164"/>
      <c r="AG95" s="203" t="str">
        <f t="shared" si="68"/>
        <v/>
      </c>
      <c r="AH95" s="206"/>
      <c r="AI95" s="259"/>
      <c r="AJ95" s="203" t="str">
        <f t="shared" si="69"/>
        <v/>
      </c>
      <c r="AK95" s="206"/>
      <c r="AL95" s="164"/>
      <c r="AM95" s="203" t="str">
        <f t="shared" si="70"/>
        <v/>
      </c>
      <c r="AN95" s="206"/>
      <c r="AO95" s="164"/>
      <c r="AP95" s="203" t="str">
        <f t="shared" si="71"/>
        <v/>
      </c>
      <c r="AQ95" s="206"/>
      <c r="AR95" s="164"/>
      <c r="AS95" s="203" t="str">
        <f t="shared" si="72"/>
        <v/>
      </c>
      <c r="AT95" s="206"/>
      <c r="AU95" s="164"/>
      <c r="AV95" s="203" t="str">
        <f t="shared" si="73"/>
        <v/>
      </c>
      <c r="AW95" s="206"/>
      <c r="AX95" s="164"/>
      <c r="AY95" s="203" t="str">
        <f t="shared" si="74"/>
        <v/>
      </c>
      <c r="AZ95" s="206"/>
      <c r="BA95" s="164"/>
      <c r="BB95" s="203" t="str">
        <f t="shared" si="75"/>
        <v/>
      </c>
      <c r="BC95" s="208"/>
      <c r="BD95" s="164"/>
      <c r="BE95" s="203" t="str">
        <f t="shared" si="76"/>
        <v/>
      </c>
      <c r="BF95" s="206"/>
      <c r="BG95" s="164"/>
      <c r="BH95" s="203" t="str">
        <f t="shared" si="77"/>
        <v/>
      </c>
      <c r="BI95" s="206"/>
      <c r="BJ95" s="164"/>
      <c r="BK95" s="203" t="str">
        <f t="shared" si="78"/>
        <v/>
      </c>
      <c r="BL95" s="25"/>
    </row>
    <row r="96" spans="3:64" ht="12" customHeight="1" x14ac:dyDescent="0.2">
      <c r="C96" s="549"/>
      <c r="D96" s="544" t="s">
        <v>187</v>
      </c>
      <c r="E96" s="545"/>
      <c r="F96" s="545"/>
      <c r="G96" s="19" t="s">
        <v>89</v>
      </c>
      <c r="H96" s="24">
        <v>8.0000000000000002E-3</v>
      </c>
      <c r="I96" s="142" t="s">
        <v>183</v>
      </c>
      <c r="J96" s="32"/>
      <c r="K96" s="155"/>
      <c r="L96" s="174" t="str">
        <f t="shared" si="61"/>
        <v/>
      </c>
      <c r="M96" s="32"/>
      <c r="N96" s="260"/>
      <c r="O96" s="174" t="str">
        <f t="shared" si="62"/>
        <v/>
      </c>
      <c r="P96" s="32"/>
      <c r="Q96" s="260"/>
      <c r="R96" s="174" t="str">
        <f t="shared" si="63"/>
        <v/>
      </c>
      <c r="S96" s="32"/>
      <c r="T96" s="260"/>
      <c r="U96" s="174" t="str">
        <f t="shared" si="64"/>
        <v/>
      </c>
      <c r="V96" s="32"/>
      <c r="W96" s="260"/>
      <c r="X96" s="174" t="str">
        <f t="shared" si="65"/>
        <v/>
      </c>
      <c r="Y96" s="32"/>
      <c r="Z96" s="260"/>
      <c r="AA96" s="174" t="str">
        <f t="shared" si="66"/>
        <v/>
      </c>
      <c r="AB96" s="32"/>
      <c r="AC96" s="258"/>
      <c r="AD96" s="174" t="str">
        <f t="shared" si="67"/>
        <v/>
      </c>
      <c r="AE96" s="32"/>
      <c r="AF96" s="260"/>
      <c r="AG96" s="174" t="str">
        <f t="shared" si="68"/>
        <v/>
      </c>
      <c r="AH96" s="32"/>
      <c r="AI96" s="258"/>
      <c r="AJ96" s="174" t="str">
        <f t="shared" si="69"/>
        <v/>
      </c>
      <c r="AK96" s="32"/>
      <c r="AL96" s="260"/>
      <c r="AM96" s="174" t="str">
        <f t="shared" si="70"/>
        <v/>
      </c>
      <c r="AN96" s="32"/>
      <c r="AO96" s="260"/>
      <c r="AP96" s="174" t="str">
        <f t="shared" si="71"/>
        <v/>
      </c>
      <c r="AQ96" s="32"/>
      <c r="AR96" s="260"/>
      <c r="AS96" s="174" t="str">
        <f t="shared" si="72"/>
        <v/>
      </c>
      <c r="AT96" s="32"/>
      <c r="AU96" s="260"/>
      <c r="AV96" s="174" t="str">
        <f t="shared" si="73"/>
        <v/>
      </c>
      <c r="AW96" s="32"/>
      <c r="AX96" s="260"/>
      <c r="AY96" s="174" t="str">
        <f t="shared" si="74"/>
        <v/>
      </c>
      <c r="AZ96" s="32"/>
      <c r="BA96" s="260"/>
      <c r="BB96" s="174" t="str">
        <f t="shared" si="75"/>
        <v/>
      </c>
      <c r="BC96" s="34"/>
      <c r="BD96" s="260"/>
      <c r="BE96" s="174" t="str">
        <f t="shared" si="76"/>
        <v/>
      </c>
      <c r="BF96" s="32"/>
      <c r="BG96" s="260"/>
      <c r="BH96" s="174" t="str">
        <f t="shared" si="77"/>
        <v/>
      </c>
      <c r="BI96" s="32"/>
      <c r="BJ96" s="260"/>
      <c r="BK96" s="174" t="str">
        <f t="shared" si="78"/>
        <v/>
      </c>
      <c r="BL96" s="261"/>
    </row>
    <row r="97" spans="3:64" ht="12" customHeight="1" x14ac:dyDescent="0.2">
      <c r="C97" s="549"/>
      <c r="D97" s="544" t="s">
        <v>188</v>
      </c>
      <c r="E97" s="545"/>
      <c r="F97" s="545"/>
      <c r="G97" s="19" t="s">
        <v>89</v>
      </c>
      <c r="H97" s="24">
        <v>5.0000000000000001E-3</v>
      </c>
      <c r="I97" s="19" t="s">
        <v>183</v>
      </c>
      <c r="J97" s="32"/>
      <c r="K97" s="155"/>
      <c r="L97" s="174" t="str">
        <f t="shared" si="61"/>
        <v/>
      </c>
      <c r="M97" s="32"/>
      <c r="N97" s="260"/>
      <c r="O97" s="174" t="str">
        <f t="shared" si="62"/>
        <v/>
      </c>
      <c r="P97" s="32"/>
      <c r="Q97" s="260"/>
      <c r="R97" s="174" t="str">
        <f t="shared" si="63"/>
        <v/>
      </c>
      <c r="S97" s="32"/>
      <c r="T97" s="260"/>
      <c r="U97" s="174" t="str">
        <f t="shared" si="64"/>
        <v/>
      </c>
      <c r="V97" s="32"/>
      <c r="W97" s="260"/>
      <c r="X97" s="174" t="str">
        <f t="shared" si="65"/>
        <v/>
      </c>
      <c r="Y97" s="32"/>
      <c r="Z97" s="260"/>
      <c r="AA97" s="174" t="str">
        <f t="shared" si="66"/>
        <v/>
      </c>
      <c r="AB97" s="32"/>
      <c r="AC97" s="258"/>
      <c r="AD97" s="174" t="str">
        <f t="shared" si="67"/>
        <v/>
      </c>
      <c r="AE97" s="32"/>
      <c r="AF97" s="260"/>
      <c r="AG97" s="174" t="str">
        <f t="shared" si="68"/>
        <v/>
      </c>
      <c r="AH97" s="32"/>
      <c r="AI97" s="258"/>
      <c r="AJ97" s="174" t="str">
        <f t="shared" si="69"/>
        <v/>
      </c>
      <c r="AK97" s="32"/>
      <c r="AL97" s="260"/>
      <c r="AM97" s="174" t="str">
        <f t="shared" si="70"/>
        <v/>
      </c>
      <c r="AN97" s="32"/>
      <c r="AO97" s="260"/>
      <c r="AP97" s="174" t="str">
        <f t="shared" si="71"/>
        <v/>
      </c>
      <c r="AQ97" s="32"/>
      <c r="AR97" s="260"/>
      <c r="AS97" s="174" t="str">
        <f t="shared" si="72"/>
        <v/>
      </c>
      <c r="AT97" s="32"/>
      <c r="AU97" s="260"/>
      <c r="AV97" s="174" t="str">
        <f t="shared" si="73"/>
        <v/>
      </c>
      <c r="AW97" s="32"/>
      <c r="AX97" s="260"/>
      <c r="AY97" s="174" t="str">
        <f t="shared" si="74"/>
        <v/>
      </c>
      <c r="AZ97" s="32"/>
      <c r="BA97" s="260"/>
      <c r="BB97" s="174" t="str">
        <f t="shared" si="75"/>
        <v/>
      </c>
      <c r="BC97" s="34"/>
      <c r="BD97" s="260"/>
      <c r="BE97" s="174" t="str">
        <f t="shared" si="76"/>
        <v/>
      </c>
      <c r="BF97" s="32"/>
      <c r="BG97" s="260"/>
      <c r="BH97" s="174" t="str">
        <f t="shared" si="77"/>
        <v/>
      </c>
      <c r="BI97" s="32"/>
      <c r="BJ97" s="260"/>
      <c r="BK97" s="174" t="str">
        <f t="shared" si="78"/>
        <v/>
      </c>
      <c r="BL97" s="261"/>
    </row>
    <row r="98" spans="3:64" ht="12" customHeight="1" x14ac:dyDescent="0.2">
      <c r="C98" s="549"/>
      <c r="D98" s="544" t="s">
        <v>189</v>
      </c>
      <c r="E98" s="545"/>
      <c r="F98" s="545"/>
      <c r="G98" s="19" t="s">
        <v>89</v>
      </c>
      <c r="H98" s="24">
        <v>3.0000000000000001E-3</v>
      </c>
      <c r="I98" s="19" t="s">
        <v>183</v>
      </c>
      <c r="J98" s="32"/>
      <c r="K98" s="155"/>
      <c r="L98" s="174" t="str">
        <f t="shared" si="61"/>
        <v/>
      </c>
      <c r="M98" s="32"/>
      <c r="N98" s="260"/>
      <c r="O98" s="174" t="str">
        <f t="shared" si="62"/>
        <v/>
      </c>
      <c r="P98" s="32"/>
      <c r="Q98" s="260"/>
      <c r="R98" s="174" t="str">
        <f t="shared" si="63"/>
        <v/>
      </c>
      <c r="S98" s="32"/>
      <c r="T98" s="260"/>
      <c r="U98" s="174" t="str">
        <f t="shared" si="64"/>
        <v/>
      </c>
      <c r="V98" s="32"/>
      <c r="W98" s="260"/>
      <c r="X98" s="174" t="str">
        <f t="shared" si="65"/>
        <v/>
      </c>
      <c r="Y98" s="32"/>
      <c r="Z98" s="260"/>
      <c r="AA98" s="174" t="str">
        <f t="shared" si="66"/>
        <v/>
      </c>
      <c r="AB98" s="32"/>
      <c r="AC98" s="258"/>
      <c r="AD98" s="174" t="str">
        <f t="shared" si="67"/>
        <v/>
      </c>
      <c r="AE98" s="32"/>
      <c r="AF98" s="260"/>
      <c r="AG98" s="174" t="str">
        <f t="shared" si="68"/>
        <v/>
      </c>
      <c r="AH98" s="32"/>
      <c r="AI98" s="258"/>
      <c r="AJ98" s="174" t="str">
        <f t="shared" si="69"/>
        <v/>
      </c>
      <c r="AK98" s="32"/>
      <c r="AL98" s="260"/>
      <c r="AM98" s="174" t="str">
        <f t="shared" si="70"/>
        <v/>
      </c>
      <c r="AN98" s="32"/>
      <c r="AO98" s="260"/>
      <c r="AP98" s="174" t="str">
        <f t="shared" si="71"/>
        <v/>
      </c>
      <c r="AQ98" s="32"/>
      <c r="AR98" s="260"/>
      <c r="AS98" s="174" t="str">
        <f t="shared" si="72"/>
        <v/>
      </c>
      <c r="AT98" s="32"/>
      <c r="AU98" s="260"/>
      <c r="AV98" s="174" t="str">
        <f t="shared" si="73"/>
        <v/>
      </c>
      <c r="AW98" s="32"/>
      <c r="AX98" s="260"/>
      <c r="AY98" s="174" t="str">
        <f t="shared" si="74"/>
        <v/>
      </c>
      <c r="AZ98" s="32"/>
      <c r="BA98" s="260"/>
      <c r="BB98" s="174" t="str">
        <f t="shared" si="75"/>
        <v/>
      </c>
      <c r="BC98" s="34"/>
      <c r="BD98" s="260"/>
      <c r="BE98" s="174" t="str">
        <f t="shared" si="76"/>
        <v/>
      </c>
      <c r="BF98" s="32"/>
      <c r="BG98" s="260"/>
      <c r="BH98" s="174" t="str">
        <f t="shared" si="77"/>
        <v/>
      </c>
      <c r="BI98" s="32"/>
      <c r="BJ98" s="260"/>
      <c r="BK98" s="174" t="str">
        <f t="shared" si="78"/>
        <v/>
      </c>
      <c r="BL98" s="261"/>
    </row>
    <row r="99" spans="3:64" ht="12" customHeight="1" x14ac:dyDescent="0.2">
      <c r="C99" s="549"/>
      <c r="D99" s="553" t="s">
        <v>190</v>
      </c>
      <c r="E99" s="554"/>
      <c r="F99" s="554"/>
      <c r="G99" s="137" t="s">
        <v>89</v>
      </c>
      <c r="H99" s="138">
        <v>0.04</v>
      </c>
      <c r="I99" s="137" t="s">
        <v>183</v>
      </c>
      <c r="J99" s="206"/>
      <c r="K99" s="155"/>
      <c r="L99" s="203" t="str">
        <f t="shared" si="61"/>
        <v/>
      </c>
      <c r="M99" s="206"/>
      <c r="N99" s="179"/>
      <c r="O99" s="203" t="str">
        <f t="shared" si="62"/>
        <v/>
      </c>
      <c r="P99" s="206"/>
      <c r="Q99" s="179"/>
      <c r="R99" s="203" t="str">
        <f t="shared" si="63"/>
        <v/>
      </c>
      <c r="S99" s="206"/>
      <c r="T99" s="179"/>
      <c r="U99" s="203" t="str">
        <f t="shared" si="64"/>
        <v/>
      </c>
      <c r="V99" s="206"/>
      <c r="W99" s="179"/>
      <c r="X99" s="203" t="str">
        <f t="shared" si="65"/>
        <v/>
      </c>
      <c r="Y99" s="206"/>
      <c r="Z99" s="179"/>
      <c r="AA99" s="203" t="str">
        <f t="shared" si="66"/>
        <v/>
      </c>
      <c r="AB99" s="206"/>
      <c r="AC99" s="259"/>
      <c r="AD99" s="203" t="str">
        <f t="shared" si="67"/>
        <v/>
      </c>
      <c r="AE99" s="206"/>
      <c r="AF99" s="179"/>
      <c r="AG99" s="203" t="str">
        <f t="shared" si="68"/>
        <v/>
      </c>
      <c r="AH99" s="206"/>
      <c r="AI99" s="259"/>
      <c r="AJ99" s="203" t="str">
        <f t="shared" si="69"/>
        <v/>
      </c>
      <c r="AK99" s="206"/>
      <c r="AL99" s="179"/>
      <c r="AM99" s="203" t="str">
        <f t="shared" si="70"/>
        <v/>
      </c>
      <c r="AN99" s="206"/>
      <c r="AO99" s="179"/>
      <c r="AP99" s="203" t="str">
        <f t="shared" si="71"/>
        <v/>
      </c>
      <c r="AQ99" s="206"/>
      <c r="AR99" s="179"/>
      <c r="AS99" s="203" t="str">
        <f t="shared" si="72"/>
        <v/>
      </c>
      <c r="AT99" s="206"/>
      <c r="AU99" s="179"/>
      <c r="AV99" s="203" t="str">
        <f t="shared" si="73"/>
        <v/>
      </c>
      <c r="AW99" s="206"/>
      <c r="AX99" s="179"/>
      <c r="AY99" s="203" t="str">
        <f t="shared" si="74"/>
        <v/>
      </c>
      <c r="AZ99" s="206"/>
      <c r="BA99" s="179"/>
      <c r="BB99" s="203" t="str">
        <f t="shared" si="75"/>
        <v/>
      </c>
      <c r="BC99" s="208"/>
      <c r="BD99" s="179"/>
      <c r="BE99" s="203" t="str">
        <f t="shared" si="76"/>
        <v/>
      </c>
      <c r="BF99" s="206"/>
      <c r="BG99" s="179"/>
      <c r="BH99" s="203" t="str">
        <f t="shared" si="77"/>
        <v/>
      </c>
      <c r="BI99" s="206"/>
      <c r="BJ99" s="179"/>
      <c r="BK99" s="203" t="str">
        <f t="shared" si="78"/>
        <v/>
      </c>
      <c r="BL99" s="262"/>
    </row>
    <row r="100" spans="3:64" ht="12" customHeight="1" x14ac:dyDescent="0.2">
      <c r="C100" s="549"/>
      <c r="D100" s="544" t="s">
        <v>191</v>
      </c>
      <c r="E100" s="545"/>
      <c r="F100" s="545"/>
      <c r="G100" s="19" t="s">
        <v>89</v>
      </c>
      <c r="H100" s="24">
        <v>0.04</v>
      </c>
      <c r="I100" s="19" t="s">
        <v>183</v>
      </c>
      <c r="J100" s="263"/>
      <c r="K100" s="146"/>
      <c r="L100" s="174" t="str">
        <f t="shared" si="61"/>
        <v/>
      </c>
      <c r="M100" s="263"/>
      <c r="N100" s="264"/>
      <c r="O100" s="174" t="str">
        <f t="shared" si="62"/>
        <v/>
      </c>
      <c r="P100" s="263"/>
      <c r="Q100" s="264"/>
      <c r="R100" s="174" t="str">
        <f t="shared" si="63"/>
        <v/>
      </c>
      <c r="S100" s="263"/>
      <c r="T100" s="264"/>
      <c r="U100" s="174" t="str">
        <f t="shared" si="64"/>
        <v/>
      </c>
      <c r="V100" s="263"/>
      <c r="W100" s="264"/>
      <c r="X100" s="174" t="str">
        <f t="shared" si="65"/>
        <v/>
      </c>
      <c r="Y100" s="263"/>
      <c r="Z100" s="264"/>
      <c r="AA100" s="174" t="str">
        <f t="shared" si="66"/>
        <v/>
      </c>
      <c r="AB100" s="263"/>
      <c r="AC100" s="265"/>
      <c r="AD100" s="174" t="str">
        <f t="shared" si="67"/>
        <v/>
      </c>
      <c r="AE100" s="263"/>
      <c r="AF100" s="264"/>
      <c r="AG100" s="174" t="str">
        <f t="shared" si="68"/>
        <v/>
      </c>
      <c r="AH100" s="263"/>
      <c r="AI100" s="265"/>
      <c r="AJ100" s="174" t="str">
        <f t="shared" si="69"/>
        <v/>
      </c>
      <c r="AK100" s="263"/>
      <c r="AL100" s="264"/>
      <c r="AM100" s="174" t="str">
        <f t="shared" si="70"/>
        <v/>
      </c>
      <c r="AN100" s="263"/>
      <c r="AO100" s="264"/>
      <c r="AP100" s="174" t="str">
        <f t="shared" si="71"/>
        <v/>
      </c>
      <c r="AQ100" s="263"/>
      <c r="AR100" s="264"/>
      <c r="AS100" s="174" t="str">
        <f t="shared" si="72"/>
        <v/>
      </c>
      <c r="AT100" s="263"/>
      <c r="AU100" s="264"/>
      <c r="AV100" s="174" t="str">
        <f t="shared" si="73"/>
        <v/>
      </c>
      <c r="AW100" s="263"/>
      <c r="AX100" s="264"/>
      <c r="AY100" s="174" t="str">
        <f t="shared" si="74"/>
        <v/>
      </c>
      <c r="AZ100" s="263"/>
      <c r="BA100" s="264"/>
      <c r="BB100" s="174" t="str">
        <f t="shared" si="75"/>
        <v/>
      </c>
      <c r="BC100" s="266"/>
      <c r="BD100" s="264"/>
      <c r="BE100" s="174" t="str">
        <f t="shared" si="76"/>
        <v/>
      </c>
      <c r="BF100" s="263"/>
      <c r="BG100" s="264"/>
      <c r="BH100" s="174" t="str">
        <f t="shared" si="77"/>
        <v/>
      </c>
      <c r="BI100" s="263"/>
      <c r="BJ100" s="264"/>
      <c r="BK100" s="174" t="str">
        <f t="shared" si="78"/>
        <v/>
      </c>
      <c r="BL100" s="262"/>
    </row>
    <row r="101" spans="3:64" ht="12" customHeight="1" x14ac:dyDescent="0.2">
      <c r="C101" s="549"/>
      <c r="D101" s="544" t="s">
        <v>192</v>
      </c>
      <c r="E101" s="545"/>
      <c r="F101" s="545"/>
      <c r="G101" s="19" t="s">
        <v>89</v>
      </c>
      <c r="H101" s="24">
        <v>0.05</v>
      </c>
      <c r="I101" s="19" t="s">
        <v>183</v>
      </c>
      <c r="J101" s="32"/>
      <c r="K101" s="155"/>
      <c r="L101" s="174" t="str">
        <f t="shared" si="61"/>
        <v/>
      </c>
      <c r="M101" s="32"/>
      <c r="N101" s="179"/>
      <c r="O101" s="174" t="str">
        <f t="shared" si="62"/>
        <v/>
      </c>
      <c r="P101" s="32"/>
      <c r="Q101" s="179"/>
      <c r="R101" s="174" t="str">
        <f t="shared" si="63"/>
        <v/>
      </c>
      <c r="S101" s="32"/>
      <c r="T101" s="179"/>
      <c r="U101" s="174" t="str">
        <f t="shared" si="64"/>
        <v/>
      </c>
      <c r="V101" s="32"/>
      <c r="W101" s="179"/>
      <c r="X101" s="174" t="str">
        <f t="shared" si="65"/>
        <v/>
      </c>
      <c r="Y101" s="32"/>
      <c r="Z101" s="179"/>
      <c r="AA101" s="174" t="str">
        <f t="shared" si="66"/>
        <v/>
      </c>
      <c r="AB101" s="32"/>
      <c r="AC101" s="258"/>
      <c r="AD101" s="174" t="str">
        <f t="shared" si="67"/>
        <v/>
      </c>
      <c r="AE101" s="32"/>
      <c r="AF101" s="179"/>
      <c r="AG101" s="174" t="str">
        <f t="shared" si="68"/>
        <v/>
      </c>
      <c r="AH101" s="32"/>
      <c r="AI101" s="258"/>
      <c r="AJ101" s="174" t="str">
        <f t="shared" si="69"/>
        <v/>
      </c>
      <c r="AK101" s="32"/>
      <c r="AL101" s="179"/>
      <c r="AM101" s="174" t="str">
        <f t="shared" si="70"/>
        <v/>
      </c>
      <c r="AN101" s="32"/>
      <c r="AO101" s="179"/>
      <c r="AP101" s="174" t="str">
        <f t="shared" si="71"/>
        <v/>
      </c>
      <c r="AQ101" s="32"/>
      <c r="AR101" s="179"/>
      <c r="AS101" s="174" t="str">
        <f t="shared" si="72"/>
        <v/>
      </c>
      <c r="AT101" s="32"/>
      <c r="AU101" s="179"/>
      <c r="AV101" s="174" t="str">
        <f t="shared" si="73"/>
        <v/>
      </c>
      <c r="AW101" s="32"/>
      <c r="AX101" s="179"/>
      <c r="AY101" s="174" t="str">
        <f t="shared" si="74"/>
        <v/>
      </c>
      <c r="AZ101" s="32"/>
      <c r="BA101" s="179"/>
      <c r="BB101" s="174" t="str">
        <f t="shared" si="75"/>
        <v/>
      </c>
      <c r="BC101" s="34"/>
      <c r="BD101" s="179"/>
      <c r="BE101" s="174" t="str">
        <f t="shared" si="76"/>
        <v/>
      </c>
      <c r="BF101" s="32"/>
      <c r="BG101" s="179"/>
      <c r="BH101" s="174" t="str">
        <f t="shared" si="77"/>
        <v/>
      </c>
      <c r="BI101" s="32"/>
      <c r="BJ101" s="179"/>
      <c r="BK101" s="174" t="str">
        <f t="shared" si="78"/>
        <v/>
      </c>
      <c r="BL101" s="262"/>
    </row>
    <row r="102" spans="3:64" ht="12" customHeight="1" x14ac:dyDescent="0.2">
      <c r="C102" s="549"/>
      <c r="D102" s="544" t="s">
        <v>193</v>
      </c>
      <c r="E102" s="545"/>
      <c r="F102" s="545"/>
      <c r="G102" s="19" t="s">
        <v>89</v>
      </c>
      <c r="H102" s="24">
        <v>8.0000000000000002E-3</v>
      </c>
      <c r="I102" s="19" t="s">
        <v>183</v>
      </c>
      <c r="J102" s="32"/>
      <c r="K102" s="155"/>
      <c r="L102" s="174" t="str">
        <f t="shared" si="61"/>
        <v/>
      </c>
      <c r="M102" s="32"/>
      <c r="N102" s="260"/>
      <c r="O102" s="174" t="str">
        <f t="shared" si="62"/>
        <v/>
      </c>
      <c r="P102" s="32"/>
      <c r="Q102" s="260"/>
      <c r="R102" s="174" t="str">
        <f t="shared" si="63"/>
        <v/>
      </c>
      <c r="S102" s="32"/>
      <c r="T102" s="260"/>
      <c r="U102" s="174" t="str">
        <f t="shared" si="64"/>
        <v/>
      </c>
      <c r="V102" s="32"/>
      <c r="W102" s="260"/>
      <c r="X102" s="174" t="str">
        <f t="shared" si="65"/>
        <v/>
      </c>
      <c r="Y102" s="32"/>
      <c r="Z102" s="260"/>
      <c r="AA102" s="174" t="str">
        <f t="shared" si="66"/>
        <v/>
      </c>
      <c r="AB102" s="32"/>
      <c r="AC102" s="258"/>
      <c r="AD102" s="174" t="str">
        <f t="shared" si="67"/>
        <v/>
      </c>
      <c r="AE102" s="32"/>
      <c r="AF102" s="260"/>
      <c r="AG102" s="174" t="str">
        <f t="shared" si="68"/>
        <v/>
      </c>
      <c r="AH102" s="32"/>
      <c r="AI102" s="258"/>
      <c r="AJ102" s="174" t="str">
        <f t="shared" si="69"/>
        <v/>
      </c>
      <c r="AK102" s="32"/>
      <c r="AL102" s="260"/>
      <c r="AM102" s="174" t="str">
        <f t="shared" si="70"/>
        <v/>
      </c>
      <c r="AN102" s="32"/>
      <c r="AO102" s="260"/>
      <c r="AP102" s="174" t="str">
        <f t="shared" si="71"/>
        <v/>
      </c>
      <c r="AQ102" s="32"/>
      <c r="AR102" s="260"/>
      <c r="AS102" s="174" t="str">
        <f t="shared" si="72"/>
        <v/>
      </c>
      <c r="AT102" s="32"/>
      <c r="AU102" s="260"/>
      <c r="AV102" s="174" t="str">
        <f t="shared" si="73"/>
        <v/>
      </c>
      <c r="AW102" s="32"/>
      <c r="AX102" s="260"/>
      <c r="AY102" s="174" t="str">
        <f t="shared" si="74"/>
        <v/>
      </c>
      <c r="AZ102" s="32"/>
      <c r="BA102" s="260"/>
      <c r="BB102" s="174" t="str">
        <f t="shared" si="75"/>
        <v/>
      </c>
      <c r="BC102" s="34"/>
      <c r="BD102" s="260"/>
      <c r="BE102" s="174" t="str">
        <f t="shared" si="76"/>
        <v/>
      </c>
      <c r="BF102" s="32"/>
      <c r="BG102" s="260"/>
      <c r="BH102" s="174" t="str">
        <f t="shared" si="77"/>
        <v/>
      </c>
      <c r="BI102" s="32"/>
      <c r="BJ102" s="260"/>
      <c r="BK102" s="174" t="str">
        <f t="shared" si="78"/>
        <v/>
      </c>
      <c r="BL102" s="261"/>
    </row>
    <row r="103" spans="3:64" ht="12" customHeight="1" x14ac:dyDescent="0.2">
      <c r="C103" s="549"/>
      <c r="D103" s="553" t="s">
        <v>194</v>
      </c>
      <c r="E103" s="554"/>
      <c r="F103" s="554"/>
      <c r="G103" s="137" t="s">
        <v>89</v>
      </c>
      <c r="H103" s="138">
        <v>6.0000000000000001E-3</v>
      </c>
      <c r="I103" s="137" t="s">
        <v>92</v>
      </c>
      <c r="J103" s="206"/>
      <c r="K103" s="164"/>
      <c r="L103" s="203" t="str">
        <f t="shared" si="61"/>
        <v/>
      </c>
      <c r="M103" s="206"/>
      <c r="N103" s="267"/>
      <c r="O103" s="203" t="str">
        <f t="shared" si="62"/>
        <v/>
      </c>
      <c r="P103" s="206"/>
      <c r="Q103" s="267"/>
      <c r="R103" s="203" t="str">
        <f t="shared" si="63"/>
        <v/>
      </c>
      <c r="S103" s="206"/>
      <c r="T103" s="267"/>
      <c r="U103" s="203" t="str">
        <f t="shared" si="64"/>
        <v/>
      </c>
      <c r="V103" s="206"/>
      <c r="W103" s="267"/>
      <c r="X103" s="203" t="str">
        <f t="shared" si="65"/>
        <v/>
      </c>
      <c r="Y103" s="206"/>
      <c r="Z103" s="267"/>
      <c r="AA103" s="203" t="str">
        <f t="shared" si="66"/>
        <v/>
      </c>
      <c r="AB103" s="206"/>
      <c r="AC103" s="267"/>
      <c r="AD103" s="203" t="str">
        <f t="shared" si="67"/>
        <v/>
      </c>
      <c r="AE103" s="206"/>
      <c r="AF103" s="267"/>
      <c r="AG103" s="203" t="str">
        <f t="shared" si="68"/>
        <v/>
      </c>
      <c r="AH103" s="206"/>
      <c r="AI103" s="267"/>
      <c r="AJ103" s="203" t="str">
        <f t="shared" si="69"/>
        <v/>
      </c>
      <c r="AK103" s="206"/>
      <c r="AL103" s="267"/>
      <c r="AM103" s="203" t="str">
        <f t="shared" si="70"/>
        <v/>
      </c>
      <c r="AN103" s="206"/>
      <c r="AO103" s="267"/>
      <c r="AP103" s="203" t="str">
        <f t="shared" si="71"/>
        <v/>
      </c>
      <c r="AQ103" s="206"/>
      <c r="AR103" s="267"/>
      <c r="AS103" s="203" t="str">
        <f t="shared" si="72"/>
        <v/>
      </c>
      <c r="AT103" s="206"/>
      <c r="AU103" s="267"/>
      <c r="AV103" s="203" t="str">
        <f t="shared" si="73"/>
        <v/>
      </c>
      <c r="AW103" s="206"/>
      <c r="AX103" s="267"/>
      <c r="AY103" s="203" t="str">
        <f t="shared" si="74"/>
        <v/>
      </c>
      <c r="AZ103" s="206"/>
      <c r="BA103" s="267"/>
      <c r="BB103" s="203" t="str">
        <f t="shared" si="75"/>
        <v/>
      </c>
      <c r="BC103" s="208"/>
      <c r="BD103" s="267"/>
      <c r="BE103" s="203" t="str">
        <f t="shared" si="76"/>
        <v/>
      </c>
      <c r="BF103" s="206"/>
      <c r="BG103" s="267"/>
      <c r="BH103" s="203" t="str">
        <f t="shared" si="77"/>
        <v/>
      </c>
      <c r="BI103" s="206"/>
      <c r="BJ103" s="267"/>
      <c r="BK103" s="203" t="str">
        <f t="shared" si="78"/>
        <v/>
      </c>
      <c r="BL103" s="261"/>
    </row>
    <row r="104" spans="3:64" ht="12" customHeight="1" x14ac:dyDescent="0.2">
      <c r="C104" s="549"/>
      <c r="D104" s="555" t="s">
        <v>195</v>
      </c>
      <c r="E104" s="556"/>
      <c r="F104" s="556"/>
      <c r="G104" s="19" t="s">
        <v>89</v>
      </c>
      <c r="H104" s="24">
        <v>8.0000000000000002E-3</v>
      </c>
      <c r="I104" s="19" t="s">
        <v>183</v>
      </c>
      <c r="J104" s="32"/>
      <c r="K104" s="155"/>
      <c r="L104" s="174" t="str">
        <f t="shared" si="61"/>
        <v/>
      </c>
      <c r="M104" s="32"/>
      <c r="N104" s="260"/>
      <c r="O104" s="174" t="str">
        <f t="shared" si="62"/>
        <v/>
      </c>
      <c r="P104" s="32"/>
      <c r="Q104" s="260"/>
      <c r="R104" s="174" t="str">
        <f t="shared" si="63"/>
        <v/>
      </c>
      <c r="S104" s="32"/>
      <c r="T104" s="260"/>
      <c r="U104" s="174" t="str">
        <f t="shared" si="64"/>
        <v/>
      </c>
      <c r="V104" s="32"/>
      <c r="W104" s="260"/>
      <c r="X104" s="174" t="str">
        <f t="shared" si="65"/>
        <v/>
      </c>
      <c r="Y104" s="32"/>
      <c r="Z104" s="260"/>
      <c r="AA104" s="174" t="str">
        <f t="shared" si="66"/>
        <v/>
      </c>
      <c r="AB104" s="32"/>
      <c r="AC104" s="258"/>
      <c r="AD104" s="174" t="str">
        <f t="shared" si="67"/>
        <v/>
      </c>
      <c r="AE104" s="32"/>
      <c r="AF104" s="260"/>
      <c r="AG104" s="174" t="str">
        <f t="shared" si="68"/>
        <v/>
      </c>
      <c r="AH104" s="32"/>
      <c r="AI104" s="258"/>
      <c r="AJ104" s="174" t="str">
        <f t="shared" si="69"/>
        <v/>
      </c>
      <c r="AK104" s="32"/>
      <c r="AL104" s="260"/>
      <c r="AM104" s="174" t="str">
        <f t="shared" si="70"/>
        <v/>
      </c>
      <c r="AN104" s="32"/>
      <c r="AO104" s="260"/>
      <c r="AP104" s="174" t="str">
        <f t="shared" si="71"/>
        <v/>
      </c>
      <c r="AQ104" s="32"/>
      <c r="AR104" s="260"/>
      <c r="AS104" s="174" t="str">
        <f t="shared" si="72"/>
        <v/>
      </c>
      <c r="AT104" s="32"/>
      <c r="AU104" s="260"/>
      <c r="AV104" s="174" t="str">
        <f t="shared" si="73"/>
        <v/>
      </c>
      <c r="AW104" s="32"/>
      <c r="AX104" s="260"/>
      <c r="AY104" s="174" t="str">
        <f t="shared" si="74"/>
        <v/>
      </c>
      <c r="AZ104" s="32"/>
      <c r="BA104" s="260"/>
      <c r="BB104" s="174" t="str">
        <f t="shared" si="75"/>
        <v/>
      </c>
      <c r="BC104" s="34"/>
      <c r="BD104" s="260"/>
      <c r="BE104" s="174" t="str">
        <f t="shared" si="76"/>
        <v/>
      </c>
      <c r="BF104" s="32"/>
      <c r="BG104" s="260"/>
      <c r="BH104" s="174" t="str">
        <f t="shared" si="77"/>
        <v/>
      </c>
      <c r="BI104" s="32"/>
      <c r="BJ104" s="260"/>
      <c r="BK104" s="174" t="str">
        <f t="shared" si="78"/>
        <v/>
      </c>
      <c r="BL104" s="261"/>
    </row>
    <row r="105" spans="3:64" ht="12" customHeight="1" x14ac:dyDescent="0.2">
      <c r="C105" s="549"/>
      <c r="D105" s="544" t="s">
        <v>196</v>
      </c>
      <c r="E105" s="545"/>
      <c r="F105" s="545"/>
      <c r="G105" s="19" t="s">
        <v>89</v>
      </c>
      <c r="H105" s="24">
        <v>0.03</v>
      </c>
      <c r="I105" s="19" t="s">
        <v>183</v>
      </c>
      <c r="J105" s="32"/>
      <c r="K105" s="155"/>
      <c r="L105" s="174" t="str">
        <f t="shared" si="61"/>
        <v/>
      </c>
      <c r="M105" s="32"/>
      <c r="N105" s="179"/>
      <c r="O105" s="174" t="str">
        <f t="shared" si="62"/>
        <v/>
      </c>
      <c r="P105" s="32"/>
      <c r="Q105" s="179"/>
      <c r="R105" s="174" t="str">
        <f t="shared" si="63"/>
        <v/>
      </c>
      <c r="S105" s="32"/>
      <c r="T105" s="179"/>
      <c r="U105" s="174" t="str">
        <f t="shared" si="64"/>
        <v/>
      </c>
      <c r="V105" s="32"/>
      <c r="W105" s="179"/>
      <c r="X105" s="174" t="str">
        <f t="shared" si="65"/>
        <v/>
      </c>
      <c r="Y105" s="32"/>
      <c r="Z105" s="179"/>
      <c r="AA105" s="174" t="str">
        <f t="shared" si="66"/>
        <v/>
      </c>
      <c r="AB105" s="32"/>
      <c r="AC105" s="258"/>
      <c r="AD105" s="174" t="str">
        <f t="shared" si="67"/>
        <v/>
      </c>
      <c r="AE105" s="32"/>
      <c r="AF105" s="179"/>
      <c r="AG105" s="174" t="str">
        <f t="shared" si="68"/>
        <v/>
      </c>
      <c r="AH105" s="32"/>
      <c r="AI105" s="258"/>
      <c r="AJ105" s="174" t="str">
        <f t="shared" si="69"/>
        <v/>
      </c>
      <c r="AK105" s="32"/>
      <c r="AL105" s="179"/>
      <c r="AM105" s="174" t="str">
        <f t="shared" si="70"/>
        <v/>
      </c>
      <c r="AN105" s="32"/>
      <c r="AO105" s="179"/>
      <c r="AP105" s="174" t="str">
        <f t="shared" si="71"/>
        <v/>
      </c>
      <c r="AQ105" s="32"/>
      <c r="AR105" s="179"/>
      <c r="AS105" s="174" t="str">
        <f t="shared" si="72"/>
        <v/>
      </c>
      <c r="AT105" s="32"/>
      <c r="AU105" s="179"/>
      <c r="AV105" s="174" t="str">
        <f t="shared" si="73"/>
        <v/>
      </c>
      <c r="AW105" s="32"/>
      <c r="AX105" s="179"/>
      <c r="AY105" s="174" t="str">
        <f t="shared" si="74"/>
        <v/>
      </c>
      <c r="AZ105" s="32"/>
      <c r="BA105" s="179"/>
      <c r="BB105" s="174" t="str">
        <f t="shared" si="75"/>
        <v/>
      </c>
      <c r="BC105" s="34"/>
      <c r="BD105" s="179"/>
      <c r="BE105" s="174" t="str">
        <f t="shared" si="76"/>
        <v/>
      </c>
      <c r="BF105" s="32"/>
      <c r="BG105" s="179"/>
      <c r="BH105" s="174" t="str">
        <f t="shared" si="77"/>
        <v/>
      </c>
      <c r="BI105" s="32"/>
      <c r="BJ105" s="179"/>
      <c r="BK105" s="174" t="str">
        <f t="shared" si="78"/>
        <v/>
      </c>
      <c r="BL105" s="262"/>
    </row>
    <row r="106" spans="3:64" ht="12" customHeight="1" x14ac:dyDescent="0.2">
      <c r="C106" s="549"/>
      <c r="D106" s="544" t="s">
        <v>197</v>
      </c>
      <c r="E106" s="545"/>
      <c r="F106" s="545"/>
      <c r="G106" s="19" t="s">
        <v>89</v>
      </c>
      <c r="H106" s="24">
        <v>8.0000000000000002E-3</v>
      </c>
      <c r="I106" s="19" t="s">
        <v>183</v>
      </c>
      <c r="J106" s="32"/>
      <c r="K106" s="155"/>
      <c r="L106" s="174" t="str">
        <f t="shared" si="61"/>
        <v/>
      </c>
      <c r="M106" s="32"/>
      <c r="N106" s="260"/>
      <c r="O106" s="174" t="str">
        <f t="shared" si="62"/>
        <v/>
      </c>
      <c r="P106" s="32"/>
      <c r="Q106" s="260"/>
      <c r="R106" s="174" t="str">
        <f t="shared" si="63"/>
        <v/>
      </c>
      <c r="S106" s="32"/>
      <c r="T106" s="260"/>
      <c r="U106" s="174" t="str">
        <f t="shared" si="64"/>
        <v/>
      </c>
      <c r="V106" s="32"/>
      <c r="W106" s="260"/>
      <c r="X106" s="174" t="str">
        <f t="shared" si="65"/>
        <v/>
      </c>
      <c r="Y106" s="32"/>
      <c r="Z106" s="260"/>
      <c r="AA106" s="174" t="str">
        <f t="shared" si="66"/>
        <v/>
      </c>
      <c r="AB106" s="32"/>
      <c r="AC106" s="258"/>
      <c r="AD106" s="174" t="str">
        <f t="shared" si="67"/>
        <v/>
      </c>
      <c r="AE106" s="32"/>
      <c r="AF106" s="260"/>
      <c r="AG106" s="174" t="str">
        <f t="shared" si="68"/>
        <v/>
      </c>
      <c r="AH106" s="32"/>
      <c r="AI106" s="258"/>
      <c r="AJ106" s="174" t="str">
        <f t="shared" si="69"/>
        <v/>
      </c>
      <c r="AK106" s="32"/>
      <c r="AL106" s="260"/>
      <c r="AM106" s="174" t="str">
        <f t="shared" si="70"/>
        <v/>
      </c>
      <c r="AN106" s="32"/>
      <c r="AO106" s="260"/>
      <c r="AP106" s="174" t="str">
        <f t="shared" si="71"/>
        <v/>
      </c>
      <c r="AQ106" s="32"/>
      <c r="AR106" s="260"/>
      <c r="AS106" s="174" t="str">
        <f t="shared" si="72"/>
        <v/>
      </c>
      <c r="AT106" s="32"/>
      <c r="AU106" s="260"/>
      <c r="AV106" s="174" t="str">
        <f t="shared" si="73"/>
        <v/>
      </c>
      <c r="AW106" s="32"/>
      <c r="AX106" s="260"/>
      <c r="AY106" s="174" t="str">
        <f t="shared" si="74"/>
        <v/>
      </c>
      <c r="AZ106" s="32"/>
      <c r="BA106" s="260"/>
      <c r="BB106" s="174" t="str">
        <f t="shared" si="75"/>
        <v/>
      </c>
      <c r="BC106" s="34"/>
      <c r="BD106" s="260"/>
      <c r="BE106" s="174" t="str">
        <f t="shared" si="76"/>
        <v/>
      </c>
      <c r="BF106" s="32"/>
      <c r="BG106" s="260"/>
      <c r="BH106" s="174" t="str">
        <f t="shared" si="77"/>
        <v/>
      </c>
      <c r="BI106" s="32"/>
      <c r="BJ106" s="260"/>
      <c r="BK106" s="174" t="str">
        <f t="shared" si="78"/>
        <v/>
      </c>
      <c r="BL106" s="261"/>
    </row>
    <row r="107" spans="3:64" ht="12" customHeight="1" x14ac:dyDescent="0.2">
      <c r="C107" s="549"/>
      <c r="D107" s="553" t="s">
        <v>198</v>
      </c>
      <c r="E107" s="554"/>
      <c r="F107" s="554"/>
      <c r="G107" s="137" t="s">
        <v>89</v>
      </c>
      <c r="H107" s="138"/>
      <c r="I107" s="137"/>
      <c r="J107" s="32"/>
      <c r="K107" s="155"/>
      <c r="L107" s="203"/>
      <c r="M107" s="206"/>
      <c r="N107" s="260"/>
      <c r="O107" s="203"/>
      <c r="P107" s="206"/>
      <c r="Q107" s="260"/>
      <c r="R107" s="203"/>
      <c r="S107" s="206"/>
      <c r="T107" s="260"/>
      <c r="U107" s="203"/>
      <c r="V107" s="32"/>
      <c r="W107" s="260"/>
      <c r="X107" s="203"/>
      <c r="Y107" s="206"/>
      <c r="Z107" s="260"/>
      <c r="AA107" s="203"/>
      <c r="AB107" s="206"/>
      <c r="AC107" s="259"/>
      <c r="AD107" s="203"/>
      <c r="AE107" s="206"/>
      <c r="AF107" s="260"/>
      <c r="AG107" s="203"/>
      <c r="AH107" s="206"/>
      <c r="AI107" s="259"/>
      <c r="AJ107" s="203"/>
      <c r="AK107" s="206"/>
      <c r="AL107" s="260"/>
      <c r="AM107" s="203"/>
      <c r="AN107" s="206"/>
      <c r="AO107" s="260"/>
      <c r="AP107" s="203"/>
      <c r="AQ107" s="206"/>
      <c r="AR107" s="260"/>
      <c r="AS107" s="203"/>
      <c r="AT107" s="206"/>
      <c r="AU107" s="260"/>
      <c r="AV107" s="203"/>
      <c r="AW107" s="32"/>
      <c r="AX107" s="260"/>
      <c r="AY107" s="203"/>
      <c r="AZ107" s="206"/>
      <c r="BA107" s="260"/>
      <c r="BB107" s="203"/>
      <c r="BC107" s="208"/>
      <c r="BD107" s="260"/>
      <c r="BE107" s="203"/>
      <c r="BF107" s="206"/>
      <c r="BG107" s="260"/>
      <c r="BH107" s="203"/>
      <c r="BI107" s="32"/>
      <c r="BJ107" s="260"/>
      <c r="BK107" s="203"/>
      <c r="BL107" s="261"/>
    </row>
    <row r="108" spans="3:64" ht="12" customHeight="1" x14ac:dyDescent="0.2">
      <c r="C108" s="549"/>
      <c r="D108" s="555" t="s">
        <v>199</v>
      </c>
      <c r="E108" s="556"/>
      <c r="F108" s="556"/>
      <c r="G108" s="19" t="s">
        <v>89</v>
      </c>
      <c r="H108" s="150">
        <v>0.6</v>
      </c>
      <c r="I108" s="142" t="s">
        <v>183</v>
      </c>
      <c r="J108" s="263"/>
      <c r="K108" s="146"/>
      <c r="L108" s="174" t="str">
        <f t="shared" si="61"/>
        <v/>
      </c>
      <c r="M108" s="263"/>
      <c r="N108" s="268"/>
      <c r="O108" s="174" t="str">
        <f t="shared" si="62"/>
        <v/>
      </c>
      <c r="P108" s="263"/>
      <c r="Q108" s="268"/>
      <c r="R108" s="174" t="str">
        <f t="shared" si="63"/>
        <v/>
      </c>
      <c r="S108" s="263"/>
      <c r="T108" s="268"/>
      <c r="U108" s="174" t="str">
        <f t="shared" si="64"/>
        <v/>
      </c>
      <c r="V108" s="263"/>
      <c r="W108" s="268"/>
      <c r="X108" s="174" t="str">
        <f t="shared" si="65"/>
        <v/>
      </c>
      <c r="Y108" s="263"/>
      <c r="Z108" s="268"/>
      <c r="AA108" s="174" t="str">
        <f t="shared" si="66"/>
        <v/>
      </c>
      <c r="AB108" s="263"/>
      <c r="AC108" s="265"/>
      <c r="AD108" s="174" t="str">
        <f t="shared" si="67"/>
        <v/>
      </c>
      <c r="AE108" s="263"/>
      <c r="AF108" s="268"/>
      <c r="AG108" s="174" t="str">
        <f t="shared" si="68"/>
        <v/>
      </c>
      <c r="AH108" s="263"/>
      <c r="AI108" s="265"/>
      <c r="AJ108" s="174" t="str">
        <f t="shared" si="69"/>
        <v/>
      </c>
      <c r="AK108" s="263"/>
      <c r="AL108" s="268"/>
      <c r="AM108" s="174" t="str">
        <f t="shared" si="70"/>
        <v/>
      </c>
      <c r="AN108" s="263"/>
      <c r="AO108" s="268"/>
      <c r="AP108" s="174" t="str">
        <f t="shared" si="71"/>
        <v/>
      </c>
      <c r="AQ108" s="263"/>
      <c r="AR108" s="268"/>
      <c r="AS108" s="174" t="str">
        <f t="shared" si="72"/>
        <v/>
      </c>
      <c r="AT108" s="263"/>
      <c r="AU108" s="268"/>
      <c r="AV108" s="174" t="str">
        <f t="shared" si="73"/>
        <v/>
      </c>
      <c r="AW108" s="263"/>
      <c r="AX108" s="268"/>
      <c r="AY108" s="174" t="str">
        <f t="shared" si="74"/>
        <v/>
      </c>
      <c r="AZ108" s="263"/>
      <c r="BA108" s="268"/>
      <c r="BB108" s="174" t="str">
        <f t="shared" si="75"/>
        <v/>
      </c>
      <c r="BC108" s="266"/>
      <c r="BD108" s="268"/>
      <c r="BE108" s="174" t="str">
        <f t="shared" si="76"/>
        <v/>
      </c>
      <c r="BF108" s="263"/>
      <c r="BG108" s="268"/>
      <c r="BH108" s="174" t="str">
        <f t="shared" si="77"/>
        <v/>
      </c>
      <c r="BI108" s="263"/>
      <c r="BJ108" s="268"/>
      <c r="BK108" s="174" t="str">
        <f t="shared" si="78"/>
        <v/>
      </c>
      <c r="BL108" s="112"/>
    </row>
    <row r="109" spans="3:64" ht="12" customHeight="1" x14ac:dyDescent="0.2">
      <c r="C109" s="549"/>
      <c r="D109" s="544" t="s">
        <v>200</v>
      </c>
      <c r="E109" s="545"/>
      <c r="F109" s="545"/>
      <c r="G109" s="19" t="s">
        <v>89</v>
      </c>
      <c r="H109" s="24">
        <v>0.4</v>
      </c>
      <c r="I109" s="19" t="s">
        <v>183</v>
      </c>
      <c r="J109" s="32"/>
      <c r="K109" s="155"/>
      <c r="L109" s="174" t="str">
        <f t="shared" si="61"/>
        <v/>
      </c>
      <c r="M109" s="32"/>
      <c r="N109" s="175"/>
      <c r="O109" s="174" t="str">
        <f t="shared" si="62"/>
        <v/>
      </c>
      <c r="P109" s="32"/>
      <c r="Q109" s="175"/>
      <c r="R109" s="174" t="str">
        <f t="shared" si="63"/>
        <v/>
      </c>
      <c r="S109" s="32"/>
      <c r="T109" s="175"/>
      <c r="U109" s="174" t="str">
        <f t="shared" si="64"/>
        <v/>
      </c>
      <c r="V109" s="32"/>
      <c r="W109" s="175"/>
      <c r="X109" s="174" t="str">
        <f t="shared" si="65"/>
        <v/>
      </c>
      <c r="Y109" s="32"/>
      <c r="Z109" s="175"/>
      <c r="AA109" s="174" t="str">
        <f t="shared" si="66"/>
        <v/>
      </c>
      <c r="AB109" s="32"/>
      <c r="AC109" s="258"/>
      <c r="AD109" s="174" t="str">
        <f t="shared" si="67"/>
        <v/>
      </c>
      <c r="AE109" s="32"/>
      <c r="AF109" s="175"/>
      <c r="AG109" s="174" t="str">
        <f t="shared" si="68"/>
        <v/>
      </c>
      <c r="AH109" s="32"/>
      <c r="AI109" s="258"/>
      <c r="AJ109" s="174" t="str">
        <f t="shared" si="69"/>
        <v/>
      </c>
      <c r="AK109" s="32"/>
      <c r="AL109" s="175"/>
      <c r="AM109" s="174" t="str">
        <f t="shared" si="70"/>
        <v/>
      </c>
      <c r="AN109" s="32"/>
      <c r="AO109" s="175"/>
      <c r="AP109" s="174" t="str">
        <f t="shared" si="71"/>
        <v/>
      </c>
      <c r="AQ109" s="32"/>
      <c r="AR109" s="175"/>
      <c r="AS109" s="174" t="str">
        <f t="shared" si="72"/>
        <v/>
      </c>
      <c r="AT109" s="32"/>
      <c r="AU109" s="175"/>
      <c r="AV109" s="174" t="str">
        <f t="shared" si="73"/>
        <v/>
      </c>
      <c r="AW109" s="32"/>
      <c r="AX109" s="175"/>
      <c r="AY109" s="174" t="str">
        <f t="shared" si="74"/>
        <v/>
      </c>
      <c r="AZ109" s="32"/>
      <c r="BA109" s="175"/>
      <c r="BB109" s="174" t="str">
        <f t="shared" si="75"/>
        <v/>
      </c>
      <c r="BC109" s="34"/>
      <c r="BD109" s="175"/>
      <c r="BE109" s="174" t="str">
        <f t="shared" si="76"/>
        <v/>
      </c>
      <c r="BF109" s="32"/>
      <c r="BG109" s="175"/>
      <c r="BH109" s="174" t="str">
        <f t="shared" si="77"/>
        <v/>
      </c>
      <c r="BI109" s="32"/>
      <c r="BJ109" s="175"/>
      <c r="BK109" s="174" t="str">
        <f t="shared" si="78"/>
        <v/>
      </c>
      <c r="BL109" s="112"/>
    </row>
    <row r="110" spans="3:64" ht="12" customHeight="1" x14ac:dyDescent="0.2">
      <c r="C110" s="549"/>
      <c r="D110" s="544" t="s">
        <v>201</v>
      </c>
      <c r="E110" s="545"/>
      <c r="F110" s="545"/>
      <c r="G110" s="19" t="s">
        <v>89</v>
      </c>
      <c r="H110" s="24">
        <v>0.06</v>
      </c>
      <c r="I110" s="19" t="s">
        <v>183</v>
      </c>
      <c r="J110" s="32"/>
      <c r="K110" s="155"/>
      <c r="L110" s="174" t="str">
        <f t="shared" si="61"/>
        <v/>
      </c>
      <c r="M110" s="32"/>
      <c r="N110" s="178"/>
      <c r="O110" s="174" t="str">
        <f t="shared" si="62"/>
        <v/>
      </c>
      <c r="P110" s="32"/>
      <c r="Q110" s="178"/>
      <c r="R110" s="174" t="str">
        <f t="shared" si="63"/>
        <v/>
      </c>
      <c r="S110" s="32"/>
      <c r="T110" s="178"/>
      <c r="U110" s="174" t="str">
        <f t="shared" si="64"/>
        <v/>
      </c>
      <c r="V110" s="32"/>
      <c r="W110" s="178"/>
      <c r="X110" s="174" t="str">
        <f t="shared" si="65"/>
        <v/>
      </c>
      <c r="Y110" s="32"/>
      <c r="Z110" s="178"/>
      <c r="AA110" s="174" t="str">
        <f t="shared" si="66"/>
        <v/>
      </c>
      <c r="AB110" s="32"/>
      <c r="AC110" s="258"/>
      <c r="AD110" s="174" t="str">
        <f t="shared" si="67"/>
        <v/>
      </c>
      <c r="AE110" s="32"/>
      <c r="AF110" s="178"/>
      <c r="AG110" s="174" t="str">
        <f t="shared" si="68"/>
        <v/>
      </c>
      <c r="AH110" s="32"/>
      <c r="AI110" s="258"/>
      <c r="AJ110" s="174" t="str">
        <f t="shared" si="69"/>
        <v/>
      </c>
      <c r="AK110" s="32"/>
      <c r="AL110" s="178"/>
      <c r="AM110" s="174" t="str">
        <f t="shared" si="70"/>
        <v/>
      </c>
      <c r="AN110" s="32"/>
      <c r="AO110" s="178"/>
      <c r="AP110" s="174" t="str">
        <f t="shared" si="71"/>
        <v/>
      </c>
      <c r="AQ110" s="32"/>
      <c r="AR110" s="178"/>
      <c r="AS110" s="174" t="str">
        <f t="shared" si="72"/>
        <v/>
      </c>
      <c r="AT110" s="32"/>
      <c r="AU110" s="178"/>
      <c r="AV110" s="174" t="str">
        <f t="shared" si="73"/>
        <v/>
      </c>
      <c r="AW110" s="32"/>
      <c r="AX110" s="178"/>
      <c r="AY110" s="174" t="str">
        <f t="shared" si="74"/>
        <v/>
      </c>
      <c r="AZ110" s="32"/>
      <c r="BA110" s="178"/>
      <c r="BB110" s="174" t="str">
        <f t="shared" si="75"/>
        <v/>
      </c>
      <c r="BC110" s="34"/>
      <c r="BD110" s="178"/>
      <c r="BE110" s="174" t="str">
        <f t="shared" si="76"/>
        <v/>
      </c>
      <c r="BF110" s="32"/>
      <c r="BG110" s="178"/>
      <c r="BH110" s="174" t="str">
        <f t="shared" si="77"/>
        <v/>
      </c>
      <c r="BI110" s="32"/>
      <c r="BJ110" s="178"/>
      <c r="BK110" s="174" t="str">
        <f t="shared" si="78"/>
        <v/>
      </c>
      <c r="BL110" s="176"/>
    </row>
    <row r="111" spans="3:64" ht="12" customHeight="1" x14ac:dyDescent="0.2">
      <c r="C111" s="549"/>
      <c r="D111" s="553" t="s">
        <v>202</v>
      </c>
      <c r="E111" s="554"/>
      <c r="F111" s="554"/>
      <c r="G111" s="137" t="s">
        <v>89</v>
      </c>
      <c r="H111" s="138"/>
      <c r="I111" s="137"/>
      <c r="J111" s="32"/>
      <c r="K111" s="155"/>
      <c r="L111" s="203"/>
      <c r="M111" s="206"/>
      <c r="N111" s="179"/>
      <c r="O111" s="203"/>
      <c r="P111" s="206"/>
      <c r="Q111" s="179"/>
      <c r="R111" s="203"/>
      <c r="S111" s="206"/>
      <c r="T111" s="179"/>
      <c r="U111" s="203"/>
      <c r="V111" s="32"/>
      <c r="W111" s="179"/>
      <c r="X111" s="203"/>
      <c r="Y111" s="206"/>
      <c r="Z111" s="179"/>
      <c r="AA111" s="203"/>
      <c r="AB111" s="206"/>
      <c r="AC111" s="269"/>
      <c r="AD111" s="203"/>
      <c r="AE111" s="206"/>
      <c r="AF111" s="179"/>
      <c r="AG111" s="203"/>
      <c r="AH111" s="206"/>
      <c r="AI111" s="269"/>
      <c r="AJ111" s="203"/>
      <c r="AK111" s="206"/>
      <c r="AL111" s="179"/>
      <c r="AM111" s="203"/>
      <c r="AN111" s="206"/>
      <c r="AO111" s="179"/>
      <c r="AP111" s="203"/>
      <c r="AQ111" s="206"/>
      <c r="AR111" s="179"/>
      <c r="AS111" s="203"/>
      <c r="AT111" s="206"/>
      <c r="AU111" s="179"/>
      <c r="AV111" s="203"/>
      <c r="AW111" s="32"/>
      <c r="AX111" s="179"/>
      <c r="AY111" s="203"/>
      <c r="AZ111" s="206"/>
      <c r="BA111" s="179"/>
      <c r="BB111" s="203"/>
      <c r="BC111" s="208"/>
      <c r="BD111" s="179"/>
      <c r="BE111" s="203"/>
      <c r="BF111" s="206"/>
      <c r="BG111" s="179"/>
      <c r="BH111" s="203"/>
      <c r="BI111" s="32"/>
      <c r="BJ111" s="179"/>
      <c r="BK111" s="203"/>
      <c r="BL111" s="262"/>
    </row>
    <row r="112" spans="3:64" ht="12" customHeight="1" x14ac:dyDescent="0.2">
      <c r="C112" s="549"/>
      <c r="D112" s="544" t="s">
        <v>203</v>
      </c>
      <c r="E112" s="545"/>
      <c r="F112" s="545"/>
      <c r="G112" s="19" t="s">
        <v>89</v>
      </c>
      <c r="H112" s="24">
        <v>7.0000000000000007E-2</v>
      </c>
      <c r="I112" s="142" t="s">
        <v>183</v>
      </c>
      <c r="J112" s="263"/>
      <c r="K112" s="146"/>
      <c r="L112" s="174" t="str">
        <f t="shared" si="61"/>
        <v/>
      </c>
      <c r="M112" s="32"/>
      <c r="N112" s="264"/>
      <c r="O112" s="174" t="str">
        <f t="shared" si="62"/>
        <v/>
      </c>
      <c r="P112" s="32"/>
      <c r="Q112" s="264"/>
      <c r="R112" s="174" t="str">
        <f t="shared" si="63"/>
        <v/>
      </c>
      <c r="S112" s="32"/>
      <c r="T112" s="264"/>
      <c r="U112" s="174" t="str">
        <f t="shared" si="64"/>
        <v/>
      </c>
      <c r="V112" s="263"/>
      <c r="W112" s="264"/>
      <c r="X112" s="174" t="str">
        <f t="shared" si="65"/>
        <v/>
      </c>
      <c r="Y112" s="32"/>
      <c r="Z112" s="264"/>
      <c r="AA112" s="174" t="str">
        <f t="shared" si="66"/>
        <v/>
      </c>
      <c r="AB112" s="32"/>
      <c r="AC112" s="270"/>
      <c r="AD112" s="174" t="str">
        <f t="shared" si="67"/>
        <v/>
      </c>
      <c r="AE112" s="32"/>
      <c r="AF112" s="264"/>
      <c r="AG112" s="174" t="str">
        <f t="shared" si="68"/>
        <v/>
      </c>
      <c r="AH112" s="32"/>
      <c r="AI112" s="270"/>
      <c r="AJ112" s="174" t="str">
        <f t="shared" si="69"/>
        <v/>
      </c>
      <c r="AK112" s="32"/>
      <c r="AL112" s="264"/>
      <c r="AM112" s="174" t="str">
        <f t="shared" si="70"/>
        <v/>
      </c>
      <c r="AN112" s="32"/>
      <c r="AO112" s="264"/>
      <c r="AP112" s="174" t="str">
        <f t="shared" si="71"/>
        <v/>
      </c>
      <c r="AQ112" s="32"/>
      <c r="AR112" s="264"/>
      <c r="AS112" s="174" t="str">
        <f t="shared" si="72"/>
        <v/>
      </c>
      <c r="AT112" s="32"/>
      <c r="AU112" s="264"/>
      <c r="AV112" s="174" t="str">
        <f t="shared" si="73"/>
        <v/>
      </c>
      <c r="AW112" s="263"/>
      <c r="AX112" s="264"/>
      <c r="AY112" s="174" t="str">
        <f t="shared" si="74"/>
        <v/>
      </c>
      <c r="AZ112" s="32"/>
      <c r="BA112" s="264"/>
      <c r="BB112" s="174" t="str">
        <f t="shared" si="75"/>
        <v/>
      </c>
      <c r="BC112" s="34"/>
      <c r="BD112" s="264"/>
      <c r="BE112" s="174" t="str">
        <f t="shared" si="76"/>
        <v/>
      </c>
      <c r="BF112" s="32"/>
      <c r="BG112" s="264"/>
      <c r="BH112" s="174" t="str">
        <f t="shared" si="77"/>
        <v/>
      </c>
      <c r="BI112" s="263"/>
      <c r="BJ112" s="264"/>
      <c r="BK112" s="174" t="str">
        <f t="shared" si="78"/>
        <v/>
      </c>
      <c r="BL112" s="262"/>
    </row>
    <row r="113" spans="3:64" ht="12" customHeight="1" x14ac:dyDescent="0.2">
      <c r="C113" s="549"/>
      <c r="D113" s="544" t="s">
        <v>204</v>
      </c>
      <c r="E113" s="545"/>
      <c r="F113" s="545"/>
      <c r="G113" s="19" t="s">
        <v>89</v>
      </c>
      <c r="H113" s="24">
        <v>0.02</v>
      </c>
      <c r="I113" s="19" t="s">
        <v>183</v>
      </c>
      <c r="J113" s="32"/>
      <c r="K113" s="155"/>
      <c r="L113" s="174" t="str">
        <f t="shared" si="61"/>
        <v/>
      </c>
      <c r="M113" s="32"/>
      <c r="N113" s="260"/>
      <c r="O113" s="174" t="str">
        <f t="shared" si="62"/>
        <v/>
      </c>
      <c r="P113" s="32"/>
      <c r="Q113" s="260"/>
      <c r="R113" s="174" t="str">
        <f t="shared" si="63"/>
        <v/>
      </c>
      <c r="S113" s="32"/>
      <c r="T113" s="260"/>
      <c r="U113" s="174" t="str">
        <f t="shared" si="64"/>
        <v/>
      </c>
      <c r="V113" s="32"/>
      <c r="W113" s="260"/>
      <c r="X113" s="174" t="str">
        <f t="shared" si="65"/>
        <v/>
      </c>
      <c r="Y113" s="32"/>
      <c r="Z113" s="260"/>
      <c r="AA113" s="174" t="str">
        <f t="shared" si="66"/>
        <v/>
      </c>
      <c r="AB113" s="32"/>
      <c r="AC113" s="173"/>
      <c r="AD113" s="174" t="str">
        <f t="shared" si="67"/>
        <v/>
      </c>
      <c r="AE113" s="32"/>
      <c r="AF113" s="260"/>
      <c r="AG113" s="174" t="str">
        <f t="shared" si="68"/>
        <v/>
      </c>
      <c r="AH113" s="32"/>
      <c r="AI113" s="173"/>
      <c r="AJ113" s="174" t="str">
        <f t="shared" si="69"/>
        <v/>
      </c>
      <c r="AK113" s="32"/>
      <c r="AL113" s="260"/>
      <c r="AM113" s="174" t="str">
        <f t="shared" si="70"/>
        <v/>
      </c>
      <c r="AN113" s="32"/>
      <c r="AO113" s="260"/>
      <c r="AP113" s="174" t="str">
        <f t="shared" si="71"/>
        <v/>
      </c>
      <c r="AQ113" s="32"/>
      <c r="AR113" s="260"/>
      <c r="AS113" s="174" t="str">
        <f t="shared" si="72"/>
        <v/>
      </c>
      <c r="AT113" s="32"/>
      <c r="AU113" s="260"/>
      <c r="AV113" s="174" t="str">
        <f t="shared" si="73"/>
        <v/>
      </c>
      <c r="AW113" s="32"/>
      <c r="AX113" s="260"/>
      <c r="AY113" s="174" t="str">
        <f t="shared" si="74"/>
        <v/>
      </c>
      <c r="AZ113" s="32"/>
      <c r="BA113" s="260"/>
      <c r="BB113" s="174" t="str">
        <f t="shared" si="75"/>
        <v/>
      </c>
      <c r="BC113" s="34"/>
      <c r="BD113" s="260"/>
      <c r="BE113" s="174" t="str">
        <f t="shared" si="76"/>
        <v/>
      </c>
      <c r="BF113" s="32"/>
      <c r="BG113" s="260"/>
      <c r="BH113" s="174" t="str">
        <f t="shared" si="77"/>
        <v/>
      </c>
      <c r="BI113" s="32"/>
      <c r="BJ113" s="260"/>
      <c r="BK113" s="174" t="str">
        <f t="shared" si="78"/>
        <v/>
      </c>
      <c r="BL113" s="261"/>
    </row>
    <row r="114" spans="3:64" ht="12" customHeight="1" x14ac:dyDescent="0.2">
      <c r="C114" s="549"/>
      <c r="D114" s="544" t="s">
        <v>205</v>
      </c>
      <c r="E114" s="545"/>
      <c r="F114" s="545"/>
      <c r="G114" s="19" t="s">
        <v>89</v>
      </c>
      <c r="H114" s="24">
        <v>2E-3</v>
      </c>
      <c r="I114" s="19" t="s">
        <v>183</v>
      </c>
      <c r="J114" s="32"/>
      <c r="K114" s="170"/>
      <c r="L114" s="174" t="str">
        <f t="shared" si="61"/>
        <v/>
      </c>
      <c r="M114" s="32"/>
      <c r="N114" s="271"/>
      <c r="O114" s="174" t="str">
        <f t="shared" si="62"/>
        <v/>
      </c>
      <c r="P114" s="32"/>
      <c r="Q114" s="271"/>
      <c r="R114" s="174" t="str">
        <f t="shared" si="63"/>
        <v/>
      </c>
      <c r="S114" s="32"/>
      <c r="T114" s="271"/>
      <c r="U114" s="174" t="str">
        <f t="shared" si="64"/>
        <v/>
      </c>
      <c r="V114" s="32"/>
      <c r="W114" s="271"/>
      <c r="X114" s="174" t="str">
        <f t="shared" si="65"/>
        <v/>
      </c>
      <c r="Y114" s="32"/>
      <c r="Z114" s="271"/>
      <c r="AA114" s="174" t="str">
        <f t="shared" si="66"/>
        <v/>
      </c>
      <c r="AB114" s="32"/>
      <c r="AC114" s="310"/>
      <c r="AD114" s="174" t="str">
        <f t="shared" si="67"/>
        <v/>
      </c>
      <c r="AE114" s="32"/>
      <c r="AF114" s="271"/>
      <c r="AG114" s="174" t="str">
        <f t="shared" si="68"/>
        <v/>
      </c>
      <c r="AH114" s="32"/>
      <c r="AI114" s="215"/>
      <c r="AJ114" s="174" t="str">
        <f t="shared" si="69"/>
        <v/>
      </c>
      <c r="AK114" s="32"/>
      <c r="AL114" s="271"/>
      <c r="AM114" s="174" t="str">
        <f t="shared" si="70"/>
        <v/>
      </c>
      <c r="AN114" s="32"/>
      <c r="AO114" s="271"/>
      <c r="AP114" s="174" t="str">
        <f t="shared" si="71"/>
        <v/>
      </c>
      <c r="AQ114" s="32"/>
      <c r="AR114" s="271"/>
      <c r="AS114" s="174" t="str">
        <f t="shared" si="72"/>
        <v/>
      </c>
      <c r="AT114" s="32"/>
      <c r="AU114" s="271"/>
      <c r="AV114" s="174" t="str">
        <f t="shared" si="73"/>
        <v/>
      </c>
      <c r="AW114" s="32"/>
      <c r="AX114" s="271"/>
      <c r="AY114" s="174" t="str">
        <f t="shared" si="74"/>
        <v/>
      </c>
      <c r="AZ114" s="32"/>
      <c r="BA114" s="271"/>
      <c r="BB114" s="174" t="str">
        <f t="shared" si="75"/>
        <v/>
      </c>
      <c r="BC114" s="34"/>
      <c r="BD114" s="271"/>
      <c r="BE114" s="174" t="str">
        <f t="shared" si="76"/>
        <v/>
      </c>
      <c r="BF114" s="32"/>
      <c r="BG114" s="271"/>
      <c r="BH114" s="174" t="str">
        <f t="shared" si="77"/>
        <v/>
      </c>
      <c r="BI114" s="32"/>
      <c r="BJ114" s="271"/>
      <c r="BK114" s="174" t="str">
        <f t="shared" si="78"/>
        <v/>
      </c>
      <c r="BL114" s="255"/>
    </row>
    <row r="115" spans="3:64" ht="12" customHeight="1" x14ac:dyDescent="0.2">
      <c r="C115" s="549"/>
      <c r="D115" s="553" t="s">
        <v>206</v>
      </c>
      <c r="E115" s="554"/>
      <c r="F115" s="554"/>
      <c r="G115" s="137" t="s">
        <v>89</v>
      </c>
      <c r="H115" s="138">
        <v>4.0000000000000002E-4</v>
      </c>
      <c r="I115" s="137" t="s">
        <v>183</v>
      </c>
      <c r="J115" s="206"/>
      <c r="K115" s="204"/>
      <c r="L115" s="203" t="str">
        <f t="shared" si="61"/>
        <v/>
      </c>
      <c r="M115" s="206"/>
      <c r="N115" s="272"/>
      <c r="O115" s="203" t="str">
        <f t="shared" si="62"/>
        <v/>
      </c>
      <c r="P115" s="206"/>
      <c r="Q115" s="272"/>
      <c r="R115" s="203" t="str">
        <f t="shared" si="63"/>
        <v/>
      </c>
      <c r="S115" s="206"/>
      <c r="T115" s="272"/>
      <c r="U115" s="203" t="str">
        <f t="shared" si="64"/>
        <v/>
      </c>
      <c r="V115" s="206"/>
      <c r="W115" s="272"/>
      <c r="X115" s="203" t="str">
        <f t="shared" si="65"/>
        <v/>
      </c>
      <c r="Y115" s="206"/>
      <c r="Z115" s="272"/>
      <c r="AA115" s="203" t="str">
        <f t="shared" si="66"/>
        <v/>
      </c>
      <c r="AB115" s="206"/>
      <c r="AC115" s="273"/>
      <c r="AD115" s="203" t="str">
        <f t="shared" si="67"/>
        <v/>
      </c>
      <c r="AE115" s="206"/>
      <c r="AF115" s="272"/>
      <c r="AG115" s="203" t="str">
        <f t="shared" si="68"/>
        <v/>
      </c>
      <c r="AH115" s="206"/>
      <c r="AI115" s="273"/>
      <c r="AJ115" s="203" t="str">
        <f t="shared" si="69"/>
        <v/>
      </c>
      <c r="AK115" s="206"/>
      <c r="AL115" s="272"/>
      <c r="AM115" s="203" t="str">
        <f t="shared" si="70"/>
        <v/>
      </c>
      <c r="AN115" s="206"/>
      <c r="AO115" s="272"/>
      <c r="AP115" s="203" t="str">
        <f t="shared" si="71"/>
        <v/>
      </c>
      <c r="AQ115" s="206"/>
      <c r="AR115" s="272"/>
      <c r="AS115" s="203" t="str">
        <f t="shared" si="72"/>
        <v/>
      </c>
      <c r="AT115" s="206"/>
      <c r="AU115" s="272"/>
      <c r="AV115" s="203" t="str">
        <f t="shared" si="73"/>
        <v/>
      </c>
      <c r="AW115" s="206"/>
      <c r="AX115" s="272"/>
      <c r="AY115" s="203" t="str">
        <f t="shared" si="74"/>
        <v/>
      </c>
      <c r="AZ115" s="206"/>
      <c r="BA115" s="272"/>
      <c r="BB115" s="203" t="str">
        <f t="shared" si="75"/>
        <v/>
      </c>
      <c r="BC115" s="208"/>
      <c r="BD115" s="272"/>
      <c r="BE115" s="203" t="str">
        <f t="shared" si="76"/>
        <v/>
      </c>
      <c r="BF115" s="206"/>
      <c r="BG115" s="272"/>
      <c r="BH115" s="203" t="str">
        <f t="shared" si="77"/>
        <v/>
      </c>
      <c r="BI115" s="206"/>
      <c r="BJ115" s="272"/>
      <c r="BK115" s="203" t="str">
        <f t="shared" si="78"/>
        <v/>
      </c>
      <c r="BL115" s="274"/>
    </row>
    <row r="116" spans="3:64" ht="12" customHeight="1" x14ac:dyDescent="0.2">
      <c r="C116" s="549"/>
      <c r="D116" s="544" t="s">
        <v>207</v>
      </c>
      <c r="E116" s="545"/>
      <c r="F116" s="545"/>
      <c r="G116" s="19" t="s">
        <v>98</v>
      </c>
      <c r="H116" s="150">
        <v>0.2</v>
      </c>
      <c r="I116" s="142" t="s">
        <v>183</v>
      </c>
      <c r="J116" s="32"/>
      <c r="K116" s="170"/>
      <c r="L116" s="174" t="str">
        <f t="shared" si="61"/>
        <v/>
      </c>
      <c r="M116" s="32"/>
      <c r="N116" s="185"/>
      <c r="O116" s="174" t="str">
        <f t="shared" si="62"/>
        <v/>
      </c>
      <c r="P116" s="32"/>
      <c r="Q116" s="185"/>
      <c r="R116" s="174" t="str">
        <f t="shared" si="63"/>
        <v/>
      </c>
      <c r="S116" s="32"/>
      <c r="T116" s="185"/>
      <c r="U116" s="174" t="str">
        <f t="shared" si="64"/>
        <v/>
      </c>
      <c r="V116" s="32"/>
      <c r="W116" s="185"/>
      <c r="X116" s="174" t="str">
        <f t="shared" si="65"/>
        <v/>
      </c>
      <c r="Y116" s="32"/>
      <c r="Z116" s="185"/>
      <c r="AA116" s="174" t="str">
        <f t="shared" si="66"/>
        <v/>
      </c>
      <c r="AB116" s="32"/>
      <c r="AC116" s="310"/>
      <c r="AD116" s="174" t="str">
        <f t="shared" si="67"/>
        <v/>
      </c>
      <c r="AE116" s="32"/>
      <c r="AF116" s="185"/>
      <c r="AG116" s="174" t="str">
        <f t="shared" si="68"/>
        <v/>
      </c>
      <c r="AH116" s="32"/>
      <c r="AI116" s="215"/>
      <c r="AJ116" s="174" t="str">
        <f t="shared" si="69"/>
        <v/>
      </c>
      <c r="AK116" s="32"/>
      <c r="AL116" s="185"/>
      <c r="AM116" s="174" t="str">
        <f t="shared" si="70"/>
        <v/>
      </c>
      <c r="AN116" s="32"/>
      <c r="AO116" s="185"/>
      <c r="AP116" s="174" t="str">
        <f t="shared" si="71"/>
        <v/>
      </c>
      <c r="AQ116" s="32"/>
      <c r="AR116" s="185"/>
      <c r="AS116" s="174" t="str">
        <f t="shared" si="72"/>
        <v/>
      </c>
      <c r="AT116" s="32"/>
      <c r="AU116" s="185"/>
      <c r="AV116" s="174" t="str">
        <f t="shared" si="73"/>
        <v/>
      </c>
      <c r="AW116" s="32"/>
      <c r="AX116" s="185"/>
      <c r="AY116" s="174" t="str">
        <f t="shared" si="74"/>
        <v/>
      </c>
      <c r="AZ116" s="32"/>
      <c r="BA116" s="185"/>
      <c r="BB116" s="174" t="str">
        <f t="shared" si="75"/>
        <v/>
      </c>
      <c r="BC116" s="34"/>
      <c r="BD116" s="185"/>
      <c r="BE116" s="174" t="str">
        <f t="shared" si="76"/>
        <v/>
      </c>
      <c r="BF116" s="32"/>
      <c r="BG116" s="185"/>
      <c r="BH116" s="174" t="str">
        <f t="shared" si="77"/>
        <v/>
      </c>
      <c r="BI116" s="32"/>
      <c r="BJ116" s="185"/>
      <c r="BK116" s="174" t="str">
        <f t="shared" si="78"/>
        <v/>
      </c>
      <c r="BL116" s="221"/>
    </row>
    <row r="117" spans="3:64" ht="12" customHeight="1" x14ac:dyDescent="0.2">
      <c r="C117" s="549"/>
      <c r="D117" s="544" t="s">
        <v>208</v>
      </c>
      <c r="E117" s="545"/>
      <c r="F117" s="545"/>
      <c r="G117" s="19" t="s">
        <v>98</v>
      </c>
      <c r="H117" s="24">
        <v>2E-3</v>
      </c>
      <c r="I117" s="19" t="s">
        <v>183</v>
      </c>
      <c r="J117" s="32"/>
      <c r="K117" s="170"/>
      <c r="L117" s="174" t="str">
        <f t="shared" si="61"/>
        <v/>
      </c>
      <c r="M117" s="32"/>
      <c r="N117" s="271"/>
      <c r="O117" s="174" t="str">
        <f t="shared" si="62"/>
        <v/>
      </c>
      <c r="P117" s="32"/>
      <c r="Q117" s="271"/>
      <c r="R117" s="174" t="str">
        <f t="shared" si="63"/>
        <v/>
      </c>
      <c r="S117" s="32"/>
      <c r="T117" s="271"/>
      <c r="U117" s="174" t="str">
        <f t="shared" si="64"/>
        <v/>
      </c>
      <c r="V117" s="32"/>
      <c r="W117" s="271"/>
      <c r="X117" s="174" t="str">
        <f t="shared" si="65"/>
        <v/>
      </c>
      <c r="Y117" s="32"/>
      <c r="Z117" s="271"/>
      <c r="AA117" s="174" t="str">
        <f t="shared" si="66"/>
        <v/>
      </c>
      <c r="AB117" s="32"/>
      <c r="AC117" s="310"/>
      <c r="AD117" s="174" t="str">
        <f t="shared" si="67"/>
        <v/>
      </c>
      <c r="AE117" s="32"/>
      <c r="AF117" s="271"/>
      <c r="AG117" s="174" t="str">
        <f t="shared" si="68"/>
        <v/>
      </c>
      <c r="AH117" s="32"/>
      <c r="AI117" s="215"/>
      <c r="AJ117" s="174" t="str">
        <f t="shared" si="69"/>
        <v/>
      </c>
      <c r="AK117" s="32"/>
      <c r="AL117" s="271"/>
      <c r="AM117" s="174" t="str">
        <f t="shared" si="70"/>
        <v/>
      </c>
      <c r="AN117" s="32"/>
      <c r="AO117" s="271"/>
      <c r="AP117" s="174" t="str">
        <f t="shared" si="71"/>
        <v/>
      </c>
      <c r="AQ117" s="32"/>
      <c r="AR117" s="271"/>
      <c r="AS117" s="174" t="str">
        <f t="shared" si="72"/>
        <v/>
      </c>
      <c r="AT117" s="32"/>
      <c r="AU117" s="271"/>
      <c r="AV117" s="174" t="str">
        <f t="shared" si="73"/>
        <v/>
      </c>
      <c r="AW117" s="32"/>
      <c r="AX117" s="271"/>
      <c r="AY117" s="174" t="str">
        <f t="shared" si="74"/>
        <v/>
      </c>
      <c r="AZ117" s="32"/>
      <c r="BA117" s="271"/>
      <c r="BB117" s="174" t="str">
        <f t="shared" si="75"/>
        <v/>
      </c>
      <c r="BC117" s="34"/>
      <c r="BD117" s="271"/>
      <c r="BE117" s="174" t="str">
        <f t="shared" si="76"/>
        <v/>
      </c>
      <c r="BF117" s="32"/>
      <c r="BG117" s="271"/>
      <c r="BH117" s="174" t="str">
        <f t="shared" si="77"/>
        <v/>
      </c>
      <c r="BI117" s="32"/>
      <c r="BJ117" s="271"/>
      <c r="BK117" s="174" t="str">
        <f t="shared" si="78"/>
        <v/>
      </c>
      <c r="BL117" s="255"/>
    </row>
    <row r="118" spans="3:64" ht="12" customHeight="1" x14ac:dyDescent="0.2">
      <c r="C118" s="549"/>
      <c r="D118" s="544" t="s">
        <v>209</v>
      </c>
      <c r="E118" s="545"/>
      <c r="F118" s="545"/>
      <c r="G118" s="19" t="s">
        <v>98</v>
      </c>
      <c r="H118" s="24">
        <v>5.0000000000000002E-5</v>
      </c>
      <c r="I118" s="19" t="s">
        <v>183</v>
      </c>
      <c r="J118" s="32"/>
      <c r="K118" s="200"/>
      <c r="L118" s="174" t="str">
        <f t="shared" si="61"/>
        <v/>
      </c>
      <c r="M118" s="32"/>
      <c r="N118" s="271"/>
      <c r="O118" s="174" t="str">
        <f t="shared" si="62"/>
        <v/>
      </c>
      <c r="P118" s="32"/>
      <c r="Q118" s="271"/>
      <c r="R118" s="174" t="str">
        <f t="shared" si="63"/>
        <v/>
      </c>
      <c r="S118" s="32"/>
      <c r="T118" s="271"/>
      <c r="U118" s="174" t="str">
        <f t="shared" si="64"/>
        <v/>
      </c>
      <c r="V118" s="32"/>
      <c r="W118" s="271"/>
      <c r="X118" s="174" t="str">
        <f t="shared" si="65"/>
        <v/>
      </c>
      <c r="Y118" s="32"/>
      <c r="Z118" s="271"/>
      <c r="AA118" s="174" t="str">
        <f t="shared" si="66"/>
        <v/>
      </c>
      <c r="AB118" s="32"/>
      <c r="AC118" s="310"/>
      <c r="AD118" s="174" t="str">
        <f t="shared" si="67"/>
        <v/>
      </c>
      <c r="AE118" s="32"/>
      <c r="AF118" s="271"/>
      <c r="AG118" s="174" t="str">
        <f t="shared" si="68"/>
        <v/>
      </c>
      <c r="AH118" s="32"/>
      <c r="AI118" s="215"/>
      <c r="AJ118" s="174" t="str">
        <f t="shared" si="69"/>
        <v/>
      </c>
      <c r="AK118" s="32"/>
      <c r="AL118" s="271"/>
      <c r="AM118" s="174" t="str">
        <f t="shared" si="70"/>
        <v/>
      </c>
      <c r="AN118" s="32"/>
      <c r="AO118" s="271"/>
      <c r="AP118" s="174" t="str">
        <f t="shared" si="71"/>
        <v/>
      </c>
      <c r="AQ118" s="32"/>
      <c r="AR118" s="271"/>
      <c r="AS118" s="174" t="str">
        <f t="shared" si="72"/>
        <v/>
      </c>
      <c r="AT118" s="32"/>
      <c r="AU118" s="271"/>
      <c r="AV118" s="174" t="str">
        <f t="shared" si="73"/>
        <v/>
      </c>
      <c r="AW118" s="32"/>
      <c r="AX118" s="271"/>
      <c r="AY118" s="174" t="str">
        <f t="shared" si="74"/>
        <v/>
      </c>
      <c r="AZ118" s="32"/>
      <c r="BA118" s="271"/>
      <c r="BB118" s="174" t="str">
        <f t="shared" si="75"/>
        <v/>
      </c>
      <c r="BC118" s="34"/>
      <c r="BD118" s="271"/>
      <c r="BE118" s="174" t="str">
        <f t="shared" si="76"/>
        <v/>
      </c>
      <c r="BF118" s="32"/>
      <c r="BG118" s="271"/>
      <c r="BH118" s="174" t="str">
        <f t="shared" si="77"/>
        <v/>
      </c>
      <c r="BI118" s="32"/>
      <c r="BJ118" s="271"/>
      <c r="BK118" s="174" t="str">
        <f t="shared" si="78"/>
        <v/>
      </c>
      <c r="BL118" s="255"/>
    </row>
    <row r="119" spans="3:64" ht="12" customHeight="1" x14ac:dyDescent="0.2">
      <c r="C119" s="549"/>
      <c r="D119" s="544" t="s">
        <v>210</v>
      </c>
      <c r="E119" s="545"/>
      <c r="F119" s="545"/>
      <c r="G119" s="19" t="s">
        <v>98</v>
      </c>
      <c r="H119" s="24"/>
      <c r="I119" s="19"/>
      <c r="J119" s="32"/>
      <c r="K119" s="200"/>
      <c r="L119" s="174"/>
      <c r="M119" s="32"/>
      <c r="N119" s="271"/>
      <c r="O119" s="174"/>
      <c r="P119" s="32"/>
      <c r="Q119" s="271"/>
      <c r="R119" s="174"/>
      <c r="S119" s="32"/>
      <c r="T119" s="271"/>
      <c r="U119" s="174"/>
      <c r="V119" s="32"/>
      <c r="W119" s="271"/>
      <c r="X119" s="174"/>
      <c r="Y119" s="32"/>
      <c r="Z119" s="271"/>
      <c r="AA119" s="174"/>
      <c r="AB119" s="32"/>
      <c r="AC119" s="310"/>
      <c r="AD119" s="174"/>
      <c r="AE119" s="32"/>
      <c r="AF119" s="271"/>
      <c r="AG119" s="174"/>
      <c r="AH119" s="32"/>
      <c r="AI119" s="215"/>
      <c r="AJ119" s="174"/>
      <c r="AK119" s="32"/>
      <c r="AL119" s="271"/>
      <c r="AM119" s="174"/>
      <c r="AN119" s="32"/>
      <c r="AO119" s="271"/>
      <c r="AP119" s="174"/>
      <c r="AQ119" s="32"/>
      <c r="AR119" s="271"/>
      <c r="AS119" s="174"/>
      <c r="AT119" s="32"/>
      <c r="AU119" s="271"/>
      <c r="AV119" s="174"/>
      <c r="AW119" s="32"/>
      <c r="AX119" s="271"/>
      <c r="AY119" s="174"/>
      <c r="AZ119" s="32"/>
      <c r="BA119" s="271"/>
      <c r="BB119" s="174"/>
      <c r="BC119" s="34"/>
      <c r="BD119" s="271"/>
      <c r="BE119" s="174"/>
      <c r="BF119" s="32"/>
      <c r="BG119" s="271"/>
      <c r="BH119" s="174"/>
      <c r="BI119" s="32"/>
      <c r="BJ119" s="271"/>
      <c r="BK119" s="174"/>
      <c r="BL119" s="255"/>
    </row>
    <row r="120" spans="3:64" ht="12" customHeight="1" x14ac:dyDescent="0.2">
      <c r="C120" s="549"/>
      <c r="D120" s="544" t="s">
        <v>211</v>
      </c>
      <c r="E120" s="545"/>
      <c r="F120" s="545"/>
      <c r="G120" s="19" t="s">
        <v>98</v>
      </c>
      <c r="H120" s="24"/>
      <c r="I120" s="19"/>
      <c r="J120" s="32"/>
      <c r="K120" s="200"/>
      <c r="L120" s="174"/>
      <c r="M120" s="32"/>
      <c r="N120" s="271"/>
      <c r="O120" s="174"/>
      <c r="P120" s="32"/>
      <c r="Q120" s="271"/>
      <c r="R120" s="174"/>
      <c r="S120" s="32"/>
      <c r="T120" s="271"/>
      <c r="U120" s="174"/>
      <c r="V120" s="32"/>
      <c r="W120" s="271"/>
      <c r="X120" s="174"/>
      <c r="Y120" s="32"/>
      <c r="Z120" s="271"/>
      <c r="AA120" s="174"/>
      <c r="AB120" s="32"/>
      <c r="AC120" s="310"/>
      <c r="AD120" s="174"/>
      <c r="AE120" s="32"/>
      <c r="AF120" s="271"/>
      <c r="AG120" s="174"/>
      <c r="AH120" s="32"/>
      <c r="AI120" s="215"/>
      <c r="AJ120" s="174"/>
      <c r="AK120" s="32"/>
      <c r="AL120" s="271"/>
      <c r="AM120" s="174"/>
      <c r="AN120" s="32"/>
      <c r="AO120" s="271"/>
      <c r="AP120" s="174"/>
      <c r="AQ120" s="32"/>
      <c r="AR120" s="271"/>
      <c r="AS120" s="174"/>
      <c r="AT120" s="32"/>
      <c r="AU120" s="271"/>
      <c r="AV120" s="174"/>
      <c r="AW120" s="32"/>
      <c r="AX120" s="271"/>
      <c r="AY120" s="174"/>
      <c r="AZ120" s="32"/>
      <c r="BA120" s="271"/>
      <c r="BB120" s="174"/>
      <c r="BC120" s="34"/>
      <c r="BD120" s="271"/>
      <c r="BE120" s="174"/>
      <c r="BF120" s="32"/>
      <c r="BG120" s="271"/>
      <c r="BH120" s="174"/>
      <c r="BI120" s="32"/>
      <c r="BJ120" s="271"/>
      <c r="BK120" s="174"/>
      <c r="BL120" s="255"/>
    </row>
    <row r="121" spans="3:64" ht="12" customHeight="1" x14ac:dyDescent="0.2">
      <c r="C121" s="549"/>
      <c r="D121" s="544" t="s">
        <v>212</v>
      </c>
      <c r="E121" s="545"/>
      <c r="F121" s="545"/>
      <c r="G121" s="19" t="s">
        <v>98</v>
      </c>
      <c r="H121" s="24"/>
      <c r="I121" s="19"/>
      <c r="J121" s="32"/>
      <c r="K121" s="200"/>
      <c r="L121" s="174"/>
      <c r="M121" s="32"/>
      <c r="N121" s="271"/>
      <c r="O121" s="174"/>
      <c r="P121" s="32"/>
      <c r="Q121" s="271"/>
      <c r="R121" s="174"/>
      <c r="S121" s="32"/>
      <c r="T121" s="271"/>
      <c r="U121" s="174"/>
      <c r="V121" s="32"/>
      <c r="W121" s="271"/>
      <c r="X121" s="174"/>
      <c r="Y121" s="32"/>
      <c r="Z121" s="271"/>
      <c r="AA121" s="174"/>
      <c r="AB121" s="32"/>
      <c r="AC121" s="310"/>
      <c r="AD121" s="174"/>
      <c r="AE121" s="32"/>
      <c r="AF121" s="271"/>
      <c r="AG121" s="174"/>
      <c r="AH121" s="32"/>
      <c r="AI121" s="215"/>
      <c r="AJ121" s="174"/>
      <c r="AK121" s="32"/>
      <c r="AL121" s="271"/>
      <c r="AM121" s="174"/>
      <c r="AN121" s="32"/>
      <c r="AO121" s="271"/>
      <c r="AP121" s="174"/>
      <c r="AQ121" s="32"/>
      <c r="AR121" s="271"/>
      <c r="AS121" s="174"/>
      <c r="AT121" s="32"/>
      <c r="AU121" s="271"/>
      <c r="AV121" s="174"/>
      <c r="AW121" s="32"/>
      <c r="AX121" s="271"/>
      <c r="AY121" s="174"/>
      <c r="AZ121" s="32"/>
      <c r="BA121" s="271"/>
      <c r="BB121" s="174"/>
      <c r="BC121" s="34"/>
      <c r="BD121" s="271"/>
      <c r="BE121" s="174"/>
      <c r="BF121" s="32"/>
      <c r="BG121" s="271"/>
      <c r="BH121" s="174"/>
      <c r="BI121" s="32"/>
      <c r="BJ121" s="271"/>
      <c r="BK121" s="174"/>
      <c r="BL121" s="255"/>
    </row>
    <row r="122" spans="3:64" ht="12" customHeight="1" x14ac:dyDescent="0.2">
      <c r="C122" s="549"/>
      <c r="D122" s="544" t="s">
        <v>213</v>
      </c>
      <c r="E122" s="545"/>
      <c r="F122" s="545"/>
      <c r="G122" s="19" t="s">
        <v>98</v>
      </c>
      <c r="H122" s="24"/>
      <c r="I122" s="19"/>
      <c r="J122" s="32"/>
      <c r="K122" s="200"/>
      <c r="L122" s="174"/>
      <c r="M122" s="32"/>
      <c r="N122" s="271"/>
      <c r="O122" s="174"/>
      <c r="P122" s="32"/>
      <c r="Q122" s="271"/>
      <c r="R122" s="174"/>
      <c r="S122" s="32"/>
      <c r="T122" s="271"/>
      <c r="U122" s="174"/>
      <c r="V122" s="32"/>
      <c r="W122" s="271"/>
      <c r="X122" s="174"/>
      <c r="Y122" s="32"/>
      <c r="Z122" s="271"/>
      <c r="AA122" s="174"/>
      <c r="AB122" s="32"/>
      <c r="AC122" s="310"/>
      <c r="AD122" s="174"/>
      <c r="AE122" s="32"/>
      <c r="AF122" s="271"/>
      <c r="AG122" s="174"/>
      <c r="AH122" s="32"/>
      <c r="AI122" s="215"/>
      <c r="AJ122" s="174"/>
      <c r="AK122" s="32"/>
      <c r="AL122" s="271"/>
      <c r="AM122" s="174"/>
      <c r="AN122" s="32"/>
      <c r="AO122" s="271"/>
      <c r="AP122" s="174"/>
      <c r="AQ122" s="32"/>
      <c r="AR122" s="271"/>
      <c r="AS122" s="174"/>
      <c r="AT122" s="32"/>
      <c r="AU122" s="271"/>
      <c r="AV122" s="174"/>
      <c r="AW122" s="32"/>
      <c r="AX122" s="271"/>
      <c r="AY122" s="174"/>
      <c r="AZ122" s="32"/>
      <c r="BA122" s="271"/>
      <c r="BB122" s="174"/>
      <c r="BC122" s="34"/>
      <c r="BD122" s="271"/>
      <c r="BE122" s="174"/>
      <c r="BF122" s="32"/>
      <c r="BG122" s="271"/>
      <c r="BH122" s="174"/>
      <c r="BI122" s="32"/>
      <c r="BJ122" s="271"/>
      <c r="BK122" s="174"/>
      <c r="BL122" s="255"/>
    </row>
    <row r="123" spans="3:64" ht="12" customHeight="1" x14ac:dyDescent="0.2">
      <c r="C123" s="549"/>
      <c r="D123" s="544" t="s">
        <v>214</v>
      </c>
      <c r="E123" s="545"/>
      <c r="F123" s="545"/>
      <c r="G123" s="19" t="s">
        <v>98</v>
      </c>
      <c r="H123" s="24">
        <v>0.08</v>
      </c>
      <c r="I123" s="19" t="s">
        <v>92</v>
      </c>
      <c r="J123" s="32"/>
      <c r="K123" s="200"/>
      <c r="L123" s="174" t="str">
        <f t="shared" si="61"/>
        <v/>
      </c>
      <c r="M123" s="32"/>
      <c r="N123" s="173"/>
      <c r="O123" s="174" t="str">
        <f t="shared" si="62"/>
        <v/>
      </c>
      <c r="P123" s="32"/>
      <c r="Q123" s="173"/>
      <c r="R123" s="174" t="str">
        <f t="shared" si="63"/>
        <v/>
      </c>
      <c r="S123" s="32"/>
      <c r="T123" s="173"/>
      <c r="U123" s="174" t="str">
        <f t="shared" si="64"/>
        <v/>
      </c>
      <c r="V123" s="32"/>
      <c r="W123" s="173"/>
      <c r="X123" s="174" t="str">
        <f t="shared" si="65"/>
        <v/>
      </c>
      <c r="Y123" s="32"/>
      <c r="Z123" s="173"/>
      <c r="AA123" s="174" t="str">
        <f t="shared" si="66"/>
        <v/>
      </c>
      <c r="AB123" s="32"/>
      <c r="AC123" s="309"/>
      <c r="AD123" s="174" t="str">
        <f t="shared" si="67"/>
        <v/>
      </c>
      <c r="AE123" s="32"/>
      <c r="AF123" s="173"/>
      <c r="AG123" s="174" t="str">
        <f t="shared" si="68"/>
        <v/>
      </c>
      <c r="AH123" s="32"/>
      <c r="AI123" s="221"/>
      <c r="AJ123" s="174" t="str">
        <f t="shared" si="69"/>
        <v/>
      </c>
      <c r="AK123" s="32"/>
      <c r="AL123" s="173"/>
      <c r="AM123" s="174" t="str">
        <f t="shared" si="70"/>
        <v/>
      </c>
      <c r="AN123" s="32"/>
      <c r="AO123" s="173"/>
      <c r="AP123" s="174" t="str">
        <f t="shared" si="71"/>
        <v/>
      </c>
      <c r="AQ123" s="32"/>
      <c r="AR123" s="173"/>
      <c r="AS123" s="174" t="str">
        <f t="shared" si="72"/>
        <v/>
      </c>
      <c r="AT123" s="32"/>
      <c r="AU123" s="173"/>
      <c r="AV123" s="174" t="str">
        <f t="shared" si="73"/>
        <v/>
      </c>
      <c r="AW123" s="32"/>
      <c r="AX123" s="173"/>
      <c r="AY123" s="174" t="str">
        <f t="shared" si="74"/>
        <v/>
      </c>
      <c r="AZ123" s="32"/>
      <c r="BA123" s="173"/>
      <c r="BB123" s="174" t="str">
        <f t="shared" si="75"/>
        <v/>
      </c>
      <c r="BC123" s="34"/>
      <c r="BD123" s="173"/>
      <c r="BE123" s="174" t="str">
        <f t="shared" si="76"/>
        <v/>
      </c>
      <c r="BF123" s="32"/>
      <c r="BG123" s="173"/>
      <c r="BH123" s="174" t="str">
        <f t="shared" si="77"/>
        <v/>
      </c>
      <c r="BI123" s="32"/>
      <c r="BJ123" s="173"/>
      <c r="BK123" s="174" t="str">
        <f t="shared" si="78"/>
        <v/>
      </c>
      <c r="BL123" s="215"/>
    </row>
    <row r="124" spans="3:64" ht="12" customHeight="1" x14ac:dyDescent="0.2">
      <c r="C124" s="549"/>
      <c r="D124" s="553" t="s">
        <v>215</v>
      </c>
      <c r="E124" s="554"/>
      <c r="F124" s="554"/>
      <c r="G124" s="137" t="s">
        <v>89</v>
      </c>
      <c r="H124" s="138">
        <v>1</v>
      </c>
      <c r="I124" s="137" t="s">
        <v>92</v>
      </c>
      <c r="J124" s="206"/>
      <c r="K124" s="202"/>
      <c r="L124" s="203" t="str">
        <f t="shared" si="61"/>
        <v/>
      </c>
      <c r="M124" s="206"/>
      <c r="N124" s="212"/>
      <c r="O124" s="203" t="str">
        <f t="shared" si="62"/>
        <v/>
      </c>
      <c r="P124" s="206"/>
      <c r="Q124" s="212"/>
      <c r="R124" s="203" t="str">
        <f t="shared" si="63"/>
        <v/>
      </c>
      <c r="S124" s="206"/>
      <c r="T124" s="212"/>
      <c r="U124" s="203" t="str">
        <f t="shared" si="64"/>
        <v/>
      </c>
      <c r="V124" s="206"/>
      <c r="W124" s="212"/>
      <c r="X124" s="203" t="str">
        <f t="shared" si="65"/>
        <v/>
      </c>
      <c r="Y124" s="206"/>
      <c r="Z124" s="212"/>
      <c r="AA124" s="203" t="str">
        <f t="shared" si="66"/>
        <v/>
      </c>
      <c r="AB124" s="275"/>
      <c r="AC124" s="276"/>
      <c r="AD124" s="203" t="str">
        <f t="shared" si="67"/>
        <v/>
      </c>
      <c r="AE124" s="275"/>
      <c r="AF124" s="212"/>
      <c r="AG124" s="203" t="str">
        <f t="shared" si="68"/>
        <v/>
      </c>
      <c r="AH124" s="275"/>
      <c r="AI124" s="276"/>
      <c r="AJ124" s="203" t="str">
        <f t="shared" si="69"/>
        <v/>
      </c>
      <c r="AK124" s="206"/>
      <c r="AL124" s="212"/>
      <c r="AM124" s="203" t="str">
        <f t="shared" si="70"/>
        <v/>
      </c>
      <c r="AN124" s="206"/>
      <c r="AO124" s="212"/>
      <c r="AP124" s="203" t="str">
        <f t="shared" si="71"/>
        <v/>
      </c>
      <c r="AQ124" s="206"/>
      <c r="AR124" s="212"/>
      <c r="AS124" s="203" t="str">
        <f t="shared" si="72"/>
        <v/>
      </c>
      <c r="AT124" s="275"/>
      <c r="AU124" s="212"/>
      <c r="AV124" s="203" t="str">
        <f t="shared" si="73"/>
        <v/>
      </c>
      <c r="AW124" s="206"/>
      <c r="AX124" s="212"/>
      <c r="AY124" s="203" t="str">
        <f t="shared" si="74"/>
        <v/>
      </c>
      <c r="AZ124" s="206"/>
      <c r="BA124" s="212"/>
      <c r="BB124" s="203" t="str">
        <f t="shared" si="75"/>
        <v/>
      </c>
      <c r="BC124" s="208"/>
      <c r="BD124" s="212"/>
      <c r="BE124" s="203" t="str">
        <f t="shared" si="76"/>
        <v/>
      </c>
      <c r="BF124" s="206"/>
      <c r="BG124" s="212"/>
      <c r="BH124" s="203" t="str">
        <f t="shared" si="77"/>
        <v/>
      </c>
      <c r="BI124" s="206"/>
      <c r="BJ124" s="212"/>
      <c r="BK124" s="203" t="str">
        <f t="shared" si="78"/>
        <v/>
      </c>
      <c r="BL124" s="215"/>
    </row>
    <row r="125" spans="3:64" ht="12" customHeight="1" x14ac:dyDescent="0.2">
      <c r="C125" s="549"/>
      <c r="D125" s="544" t="s">
        <v>216</v>
      </c>
      <c r="E125" s="545"/>
      <c r="F125" s="545"/>
      <c r="G125" s="19" t="s">
        <v>98</v>
      </c>
      <c r="H125" s="24">
        <v>4.0000000000000001E-3</v>
      </c>
      <c r="I125" s="19" t="s">
        <v>92</v>
      </c>
      <c r="J125" s="32"/>
      <c r="K125" s="200"/>
      <c r="L125" s="174" t="str">
        <f t="shared" si="61"/>
        <v/>
      </c>
      <c r="M125" s="32"/>
      <c r="N125" s="173"/>
      <c r="O125" s="174" t="str">
        <f t="shared" si="62"/>
        <v/>
      </c>
      <c r="P125" s="32"/>
      <c r="Q125" s="173"/>
      <c r="R125" s="174" t="str">
        <f t="shared" si="63"/>
        <v/>
      </c>
      <c r="S125" s="32"/>
      <c r="T125" s="173"/>
      <c r="U125" s="174" t="str">
        <f t="shared" si="64"/>
        <v/>
      </c>
      <c r="V125" s="32"/>
      <c r="W125" s="173"/>
      <c r="X125" s="174" t="str">
        <f t="shared" si="65"/>
        <v/>
      </c>
      <c r="Y125" s="32"/>
      <c r="Z125" s="173"/>
      <c r="AA125" s="174" t="str">
        <f t="shared" si="66"/>
        <v/>
      </c>
      <c r="AB125" s="277"/>
      <c r="AC125" s="311"/>
      <c r="AD125" s="174" t="str">
        <f t="shared" si="67"/>
        <v/>
      </c>
      <c r="AE125" s="277"/>
      <c r="AF125" s="173"/>
      <c r="AG125" s="174" t="str">
        <f t="shared" si="68"/>
        <v/>
      </c>
      <c r="AH125" s="277"/>
      <c r="AI125" s="278"/>
      <c r="AJ125" s="174" t="str">
        <f t="shared" si="69"/>
        <v/>
      </c>
      <c r="AK125" s="32"/>
      <c r="AL125" s="173"/>
      <c r="AM125" s="174" t="str">
        <f t="shared" si="70"/>
        <v/>
      </c>
      <c r="AN125" s="32"/>
      <c r="AO125" s="173"/>
      <c r="AP125" s="174" t="str">
        <f t="shared" si="71"/>
        <v/>
      </c>
      <c r="AQ125" s="32"/>
      <c r="AR125" s="173"/>
      <c r="AS125" s="174" t="str">
        <f t="shared" si="72"/>
        <v/>
      </c>
      <c r="AT125" s="277"/>
      <c r="AU125" s="173"/>
      <c r="AV125" s="174" t="str">
        <f t="shared" si="73"/>
        <v/>
      </c>
      <c r="AW125" s="32"/>
      <c r="AX125" s="173"/>
      <c r="AY125" s="174" t="str">
        <f t="shared" si="74"/>
        <v/>
      </c>
      <c r="AZ125" s="32"/>
      <c r="BA125" s="173"/>
      <c r="BB125" s="174" t="str">
        <f t="shared" si="75"/>
        <v/>
      </c>
      <c r="BC125" s="34"/>
      <c r="BD125" s="173"/>
      <c r="BE125" s="174" t="str">
        <f t="shared" si="76"/>
        <v/>
      </c>
      <c r="BF125" s="32"/>
      <c r="BG125" s="173"/>
      <c r="BH125" s="174" t="str">
        <f t="shared" si="77"/>
        <v/>
      </c>
      <c r="BI125" s="32"/>
      <c r="BJ125" s="173"/>
      <c r="BK125" s="174" t="str">
        <f t="shared" si="78"/>
        <v/>
      </c>
      <c r="BL125" s="215"/>
    </row>
    <row r="126" spans="3:64" ht="12" customHeight="1" x14ac:dyDescent="0.2">
      <c r="C126" s="549"/>
      <c r="D126" s="544" t="s">
        <v>217</v>
      </c>
      <c r="E126" s="545"/>
      <c r="F126" s="545"/>
      <c r="G126" s="19" t="s">
        <v>89</v>
      </c>
      <c r="H126" s="24">
        <v>0.02</v>
      </c>
      <c r="I126" s="19" t="s">
        <v>92</v>
      </c>
      <c r="J126" s="32"/>
      <c r="K126" s="200"/>
      <c r="L126" s="174" t="str">
        <f t="shared" si="61"/>
        <v/>
      </c>
      <c r="M126" s="32"/>
      <c r="N126" s="173"/>
      <c r="O126" s="174" t="str">
        <f t="shared" si="62"/>
        <v/>
      </c>
      <c r="P126" s="32"/>
      <c r="Q126" s="173"/>
      <c r="R126" s="174" t="str">
        <f t="shared" si="63"/>
        <v/>
      </c>
      <c r="S126" s="32"/>
      <c r="T126" s="173"/>
      <c r="U126" s="174" t="str">
        <f t="shared" si="64"/>
        <v/>
      </c>
      <c r="V126" s="32"/>
      <c r="W126" s="173"/>
      <c r="X126" s="174" t="str">
        <f t="shared" si="65"/>
        <v/>
      </c>
      <c r="Y126" s="32"/>
      <c r="Z126" s="173"/>
      <c r="AA126" s="174" t="str">
        <f t="shared" si="66"/>
        <v/>
      </c>
      <c r="AB126" s="277"/>
      <c r="AC126" s="311"/>
      <c r="AD126" s="174" t="str">
        <f t="shared" si="67"/>
        <v/>
      </c>
      <c r="AE126" s="277"/>
      <c r="AF126" s="173"/>
      <c r="AG126" s="174" t="str">
        <f t="shared" si="68"/>
        <v/>
      </c>
      <c r="AH126" s="277"/>
      <c r="AI126" s="271"/>
      <c r="AJ126" s="174" t="str">
        <f t="shared" si="69"/>
        <v/>
      </c>
      <c r="AK126" s="32"/>
      <c r="AL126" s="173"/>
      <c r="AM126" s="174" t="str">
        <f t="shared" si="70"/>
        <v/>
      </c>
      <c r="AN126" s="32"/>
      <c r="AO126" s="173"/>
      <c r="AP126" s="174" t="str">
        <f t="shared" si="71"/>
        <v/>
      </c>
      <c r="AQ126" s="32"/>
      <c r="AR126" s="173"/>
      <c r="AS126" s="174" t="str">
        <f t="shared" si="72"/>
        <v/>
      </c>
      <c r="AT126" s="277"/>
      <c r="AU126" s="173"/>
      <c r="AV126" s="174" t="str">
        <f t="shared" si="73"/>
        <v/>
      </c>
      <c r="AW126" s="32"/>
      <c r="AX126" s="173"/>
      <c r="AY126" s="174" t="str">
        <f t="shared" si="74"/>
        <v/>
      </c>
      <c r="AZ126" s="32"/>
      <c r="BA126" s="173"/>
      <c r="BB126" s="174" t="str">
        <f t="shared" si="75"/>
        <v/>
      </c>
      <c r="BC126" s="34"/>
      <c r="BD126" s="173"/>
      <c r="BE126" s="174" t="str">
        <f t="shared" si="76"/>
        <v/>
      </c>
      <c r="BF126" s="32"/>
      <c r="BG126" s="173"/>
      <c r="BH126" s="174" t="str">
        <f t="shared" si="77"/>
        <v/>
      </c>
      <c r="BI126" s="32"/>
      <c r="BJ126" s="173"/>
      <c r="BK126" s="174" t="str">
        <f t="shared" si="78"/>
        <v/>
      </c>
      <c r="BL126" s="215"/>
    </row>
    <row r="127" spans="3:64" ht="12" customHeight="1" x14ac:dyDescent="0.2">
      <c r="C127" s="550"/>
      <c r="D127" s="546" t="s">
        <v>218</v>
      </c>
      <c r="E127" s="547"/>
      <c r="F127" s="547"/>
      <c r="G127" s="69" t="s">
        <v>98</v>
      </c>
      <c r="H127" s="68">
        <v>0.03</v>
      </c>
      <c r="I127" s="69" t="s">
        <v>92</v>
      </c>
      <c r="J127" s="70"/>
      <c r="K127" s="279"/>
      <c r="L127" s="280" t="str">
        <f t="shared" si="61"/>
        <v/>
      </c>
      <c r="M127" s="70"/>
      <c r="N127" s="254"/>
      <c r="O127" s="280" t="str">
        <f t="shared" si="62"/>
        <v/>
      </c>
      <c r="P127" s="70"/>
      <c r="Q127" s="254"/>
      <c r="R127" s="280" t="str">
        <f t="shared" si="63"/>
        <v/>
      </c>
      <c r="S127" s="70"/>
      <c r="T127" s="254"/>
      <c r="U127" s="280" t="str">
        <f t="shared" si="64"/>
        <v/>
      </c>
      <c r="V127" s="70"/>
      <c r="W127" s="254"/>
      <c r="X127" s="280" t="str">
        <f t="shared" si="65"/>
        <v/>
      </c>
      <c r="Y127" s="70"/>
      <c r="Z127" s="254"/>
      <c r="AA127" s="280" t="str">
        <f t="shared" si="66"/>
        <v/>
      </c>
      <c r="AB127" s="281"/>
      <c r="AC127" s="249"/>
      <c r="AD127" s="280" t="str">
        <f t="shared" si="67"/>
        <v/>
      </c>
      <c r="AE127" s="281"/>
      <c r="AF127" s="254"/>
      <c r="AG127" s="280" t="str">
        <f t="shared" si="68"/>
        <v/>
      </c>
      <c r="AH127" s="281"/>
      <c r="AI127" s="251"/>
      <c r="AJ127" s="280" t="str">
        <f t="shared" si="69"/>
        <v/>
      </c>
      <c r="AK127" s="70"/>
      <c r="AL127" s="254"/>
      <c r="AM127" s="280" t="str">
        <f t="shared" si="70"/>
        <v/>
      </c>
      <c r="AN127" s="70"/>
      <c r="AO127" s="254"/>
      <c r="AP127" s="280" t="str">
        <f t="shared" si="71"/>
        <v/>
      </c>
      <c r="AQ127" s="70"/>
      <c r="AR127" s="254"/>
      <c r="AS127" s="280" t="str">
        <f t="shared" si="72"/>
        <v/>
      </c>
      <c r="AT127" s="281"/>
      <c r="AU127" s="254"/>
      <c r="AV127" s="280" t="str">
        <f t="shared" si="73"/>
        <v/>
      </c>
      <c r="AW127" s="70"/>
      <c r="AX127" s="254"/>
      <c r="AY127" s="280" t="str">
        <f t="shared" si="74"/>
        <v/>
      </c>
      <c r="AZ127" s="70"/>
      <c r="BA127" s="254"/>
      <c r="BB127" s="280" t="str">
        <f t="shared" si="75"/>
        <v/>
      </c>
      <c r="BC127" s="40"/>
      <c r="BD127" s="254"/>
      <c r="BE127" s="280" t="str">
        <f t="shared" si="76"/>
        <v/>
      </c>
      <c r="BF127" s="70"/>
      <c r="BG127" s="254"/>
      <c r="BH127" s="280" t="str">
        <f t="shared" si="77"/>
        <v/>
      </c>
      <c r="BI127" s="70"/>
      <c r="BJ127" s="254"/>
      <c r="BK127" s="280" t="str">
        <f t="shared" si="78"/>
        <v/>
      </c>
      <c r="BL127" s="215"/>
    </row>
    <row r="128" spans="3:64" ht="12" customHeight="1" x14ac:dyDescent="0.2">
      <c r="C128" s="548" t="s">
        <v>219</v>
      </c>
      <c r="D128" s="551" t="s">
        <v>220</v>
      </c>
      <c r="E128" s="552"/>
      <c r="F128" s="552"/>
      <c r="G128" s="8" t="s">
        <v>89</v>
      </c>
      <c r="H128" s="7"/>
      <c r="I128" s="8"/>
      <c r="J128" s="113"/>
      <c r="K128" s="282"/>
      <c r="L128" s="116" t="s">
        <v>221</v>
      </c>
      <c r="M128" s="113"/>
      <c r="N128" s="282"/>
      <c r="O128" s="116"/>
      <c r="P128" s="113"/>
      <c r="Q128" s="282"/>
      <c r="R128" s="116"/>
      <c r="S128" s="113"/>
      <c r="T128" s="282"/>
      <c r="U128" s="118"/>
      <c r="V128" s="113"/>
      <c r="W128" s="282"/>
      <c r="X128" s="120"/>
      <c r="Y128" s="113"/>
      <c r="Z128" s="282"/>
      <c r="AA128" s="118"/>
      <c r="AB128" s="113"/>
      <c r="AC128" s="282"/>
      <c r="AD128" s="118"/>
      <c r="AE128" s="7"/>
      <c r="AF128" s="282"/>
      <c r="AG128" s="116"/>
      <c r="AH128" s="7"/>
      <c r="AI128" s="282"/>
      <c r="AJ128" s="116"/>
      <c r="AK128" s="113"/>
      <c r="AL128" s="282"/>
      <c r="AM128" s="118"/>
      <c r="AN128" s="113"/>
      <c r="AO128" s="282"/>
      <c r="AP128" s="118"/>
      <c r="AQ128" s="113"/>
      <c r="AR128" s="282"/>
      <c r="AS128" s="118"/>
      <c r="AT128" s="7"/>
      <c r="AU128" s="282"/>
      <c r="AV128" s="116"/>
      <c r="AW128" s="113"/>
      <c r="AX128" s="282"/>
      <c r="AY128" s="116"/>
      <c r="AZ128" s="113"/>
      <c r="BA128" s="282"/>
      <c r="BB128" s="118"/>
      <c r="BC128" s="116"/>
      <c r="BD128" s="282"/>
      <c r="BE128" s="116"/>
      <c r="BF128" s="113"/>
      <c r="BG128" s="282"/>
      <c r="BH128" s="116"/>
      <c r="BI128" s="7"/>
      <c r="BJ128" s="282"/>
      <c r="BK128" s="120"/>
      <c r="BL128" s="283"/>
    </row>
    <row r="129" spans="3:64" ht="12" customHeight="1" x14ac:dyDescent="0.2">
      <c r="C129" s="549"/>
      <c r="D129" s="544" t="s">
        <v>222</v>
      </c>
      <c r="E129" s="545"/>
      <c r="F129" s="545"/>
      <c r="G129" s="19" t="s">
        <v>89</v>
      </c>
      <c r="H129" s="24"/>
      <c r="I129" s="19"/>
      <c r="J129" s="32"/>
      <c r="K129" s="173"/>
      <c r="L129" s="34" t="s">
        <v>221</v>
      </c>
      <c r="M129" s="32"/>
      <c r="N129" s="173"/>
      <c r="O129" s="34"/>
      <c r="P129" s="32"/>
      <c r="Q129" s="173"/>
      <c r="R129" s="34"/>
      <c r="S129" s="32"/>
      <c r="T129" s="173"/>
      <c r="U129" s="35"/>
      <c r="V129" s="32"/>
      <c r="W129" s="173"/>
      <c r="X129" s="132"/>
      <c r="Y129" s="32"/>
      <c r="Z129" s="173"/>
      <c r="AA129" s="35"/>
      <c r="AB129" s="32"/>
      <c r="AC129" s="270"/>
      <c r="AD129" s="35"/>
      <c r="AE129" s="24"/>
      <c r="AF129" s="173"/>
      <c r="AG129" s="34"/>
      <c r="AH129" s="24"/>
      <c r="AI129" s="173"/>
      <c r="AJ129" s="34"/>
      <c r="AK129" s="32"/>
      <c r="AL129" s="173"/>
      <c r="AM129" s="35"/>
      <c r="AN129" s="32"/>
      <c r="AO129" s="173"/>
      <c r="AP129" s="35"/>
      <c r="AQ129" s="32"/>
      <c r="AR129" s="173"/>
      <c r="AS129" s="35"/>
      <c r="AT129" s="24"/>
      <c r="AU129" s="173"/>
      <c r="AV129" s="34"/>
      <c r="AW129" s="32"/>
      <c r="AX129" s="173"/>
      <c r="AY129" s="34"/>
      <c r="AZ129" s="32"/>
      <c r="BA129" s="173"/>
      <c r="BB129" s="35"/>
      <c r="BC129" s="34"/>
      <c r="BD129" s="173"/>
      <c r="BE129" s="34"/>
      <c r="BF129" s="32"/>
      <c r="BG129" s="173"/>
      <c r="BH129" s="34"/>
      <c r="BI129" s="24"/>
      <c r="BJ129" s="173"/>
      <c r="BK129" s="132"/>
      <c r="BL129" s="215"/>
    </row>
    <row r="130" spans="3:64" ht="12" customHeight="1" x14ac:dyDescent="0.2">
      <c r="C130" s="549"/>
      <c r="D130" s="553" t="s">
        <v>223</v>
      </c>
      <c r="E130" s="554"/>
      <c r="F130" s="554"/>
      <c r="G130" s="137" t="s">
        <v>89</v>
      </c>
      <c r="H130" s="138"/>
      <c r="I130" s="137"/>
      <c r="J130" s="206"/>
      <c r="K130" s="269"/>
      <c r="L130" s="208" t="s">
        <v>221</v>
      </c>
      <c r="M130" s="206"/>
      <c r="N130" s="269"/>
      <c r="O130" s="208"/>
      <c r="P130" s="206"/>
      <c r="Q130" s="269"/>
      <c r="R130" s="208"/>
      <c r="S130" s="206"/>
      <c r="T130" s="269"/>
      <c r="U130" s="231"/>
      <c r="V130" s="206"/>
      <c r="W130" s="269"/>
      <c r="X130" s="207"/>
      <c r="Y130" s="206"/>
      <c r="Z130" s="269"/>
      <c r="AA130" s="231"/>
      <c r="AB130" s="206"/>
      <c r="AC130" s="269"/>
      <c r="AD130" s="231"/>
      <c r="AE130" s="138"/>
      <c r="AF130" s="269"/>
      <c r="AG130" s="208"/>
      <c r="AH130" s="138"/>
      <c r="AI130" s="269"/>
      <c r="AJ130" s="208"/>
      <c r="AK130" s="206"/>
      <c r="AL130" s="269"/>
      <c r="AM130" s="231"/>
      <c r="AN130" s="206"/>
      <c r="AO130" s="269"/>
      <c r="AP130" s="231"/>
      <c r="AQ130" s="206"/>
      <c r="AR130" s="269"/>
      <c r="AS130" s="231"/>
      <c r="AT130" s="138"/>
      <c r="AU130" s="269"/>
      <c r="AV130" s="208"/>
      <c r="AW130" s="206"/>
      <c r="AX130" s="269"/>
      <c r="AY130" s="208"/>
      <c r="AZ130" s="206"/>
      <c r="BA130" s="269"/>
      <c r="BB130" s="231"/>
      <c r="BC130" s="208"/>
      <c r="BD130" s="269"/>
      <c r="BE130" s="208"/>
      <c r="BF130" s="206"/>
      <c r="BG130" s="269"/>
      <c r="BH130" s="208"/>
      <c r="BI130" s="138"/>
      <c r="BJ130" s="269"/>
      <c r="BK130" s="207"/>
      <c r="BL130" s="283"/>
    </row>
    <row r="131" spans="3:64" ht="12" customHeight="1" x14ac:dyDescent="0.2">
      <c r="C131" s="549"/>
      <c r="D131" s="555" t="s">
        <v>224</v>
      </c>
      <c r="E131" s="556"/>
      <c r="F131" s="556"/>
      <c r="G131" s="542" t="s">
        <v>225</v>
      </c>
      <c r="H131" s="150"/>
      <c r="I131" s="142"/>
      <c r="J131" s="263"/>
      <c r="K131" s="284">
        <v>29</v>
      </c>
      <c r="L131" s="266"/>
      <c r="M131" s="263"/>
      <c r="N131" s="284">
        <v>29</v>
      </c>
      <c r="O131" s="266"/>
      <c r="P131" s="263"/>
      <c r="Q131" s="284">
        <v>25</v>
      </c>
      <c r="R131" s="266"/>
      <c r="S131" s="263"/>
      <c r="T131" s="284">
        <v>33</v>
      </c>
      <c r="U131" s="285"/>
      <c r="V131" s="263"/>
      <c r="W131" s="284">
        <v>19</v>
      </c>
      <c r="X131" s="286"/>
      <c r="Y131" s="263"/>
      <c r="Z131" s="284">
        <v>34</v>
      </c>
      <c r="AA131" s="285"/>
      <c r="AB131" s="263"/>
      <c r="AC131" s="284">
        <v>18</v>
      </c>
      <c r="AD131" s="285"/>
      <c r="AE131" s="263"/>
      <c r="AF131" s="284">
        <v>29</v>
      </c>
      <c r="AG131" s="266"/>
      <c r="AH131" s="150"/>
      <c r="AI131" s="284">
        <v>30</v>
      </c>
      <c r="AJ131" s="266"/>
      <c r="AK131" s="263"/>
      <c r="AL131" s="284">
        <v>39</v>
      </c>
      <c r="AM131" s="285"/>
      <c r="AN131" s="263"/>
      <c r="AO131" s="284">
        <v>28</v>
      </c>
      <c r="AP131" s="285"/>
      <c r="AQ131" s="263"/>
      <c r="AR131" s="284">
        <v>51</v>
      </c>
      <c r="AS131" s="285"/>
      <c r="AT131" s="263"/>
      <c r="AU131" s="284">
        <v>23</v>
      </c>
      <c r="AV131" s="266"/>
      <c r="AW131" s="263"/>
      <c r="AX131" s="284">
        <v>40</v>
      </c>
      <c r="AY131" s="266"/>
      <c r="AZ131" s="148"/>
      <c r="BA131" s="284">
        <v>20</v>
      </c>
      <c r="BB131" s="285"/>
      <c r="BC131" s="266"/>
      <c r="BD131" s="284">
        <v>23</v>
      </c>
      <c r="BE131" s="266"/>
      <c r="BF131" s="263"/>
      <c r="BG131" s="284">
        <v>15</v>
      </c>
      <c r="BH131" s="266"/>
      <c r="BI131" s="263"/>
      <c r="BJ131" s="284">
        <v>22</v>
      </c>
      <c r="BK131" s="286"/>
      <c r="BL131" s="151"/>
    </row>
    <row r="132" spans="3:64" ht="12" customHeight="1" x14ac:dyDescent="0.2">
      <c r="C132" s="550"/>
      <c r="D132" s="546"/>
      <c r="E132" s="547"/>
      <c r="F132" s="547"/>
      <c r="G132" s="543"/>
      <c r="H132" s="68"/>
      <c r="I132" s="69"/>
      <c r="J132" s="70"/>
      <c r="K132" s="126">
        <v>29</v>
      </c>
      <c r="L132" s="40"/>
      <c r="M132" s="70"/>
      <c r="N132" s="126">
        <v>29</v>
      </c>
      <c r="O132" s="40"/>
      <c r="P132" s="70"/>
      <c r="Q132" s="126">
        <v>25</v>
      </c>
      <c r="R132" s="40"/>
      <c r="S132" s="70"/>
      <c r="T132" s="126">
        <v>32</v>
      </c>
      <c r="U132" s="41"/>
      <c r="V132" s="70"/>
      <c r="W132" s="126">
        <v>18</v>
      </c>
      <c r="X132" s="73"/>
      <c r="Y132" s="70"/>
      <c r="Z132" s="126">
        <v>28</v>
      </c>
      <c r="AA132" s="41"/>
      <c r="AB132" s="70"/>
      <c r="AC132" s="126">
        <v>18</v>
      </c>
      <c r="AD132" s="41"/>
      <c r="AE132" s="70"/>
      <c r="AF132" s="126">
        <v>29</v>
      </c>
      <c r="AG132" s="40"/>
      <c r="AH132" s="68"/>
      <c r="AI132" s="126">
        <v>42</v>
      </c>
      <c r="AJ132" s="40"/>
      <c r="AK132" s="70"/>
      <c r="AL132" s="126">
        <v>41</v>
      </c>
      <c r="AM132" s="41"/>
      <c r="AN132" s="70"/>
      <c r="AO132" s="126">
        <v>27</v>
      </c>
      <c r="AP132" s="41"/>
      <c r="AQ132" s="70"/>
      <c r="AR132" s="126">
        <v>50</v>
      </c>
      <c r="AS132" s="41"/>
      <c r="AT132" s="70"/>
      <c r="AU132" s="126">
        <v>25</v>
      </c>
      <c r="AV132" s="40"/>
      <c r="AW132" s="70"/>
      <c r="AX132" s="126">
        <v>40</v>
      </c>
      <c r="AY132" s="40"/>
      <c r="AZ132" s="287"/>
      <c r="BA132" s="126">
        <v>19</v>
      </c>
      <c r="BB132" s="41"/>
      <c r="BC132" s="40"/>
      <c r="BD132" s="126">
        <v>23</v>
      </c>
      <c r="BE132" s="40"/>
      <c r="BF132" s="70"/>
      <c r="BG132" s="126">
        <v>15</v>
      </c>
      <c r="BH132" s="40"/>
      <c r="BI132" s="70"/>
      <c r="BJ132" s="126">
        <v>22</v>
      </c>
      <c r="BK132" s="73"/>
      <c r="BL132" s="151"/>
    </row>
    <row r="133" spans="3:64" ht="11.9" customHeight="1" x14ac:dyDescent="0.2">
      <c r="E133" s="288"/>
      <c r="I133" s="4"/>
      <c r="J133" s="4" t="s">
        <v>226</v>
      </c>
      <c r="L133" s="289" t="s">
        <v>227</v>
      </c>
      <c r="N133" s="288"/>
      <c r="T133" s="289"/>
      <c r="Y133" s="4"/>
      <c r="AB133" s="4" t="s">
        <v>226</v>
      </c>
      <c r="AD133" s="289" t="s">
        <v>227</v>
      </c>
      <c r="AG133" s="288"/>
      <c r="AH133" s="25"/>
      <c r="AN133" s="4"/>
      <c r="AT133" s="4" t="s">
        <v>226</v>
      </c>
      <c r="AU133" s="288"/>
      <c r="AV133" s="289" t="s">
        <v>227</v>
      </c>
      <c r="BB133" s="290"/>
      <c r="BC133" s="4"/>
      <c r="BE133" s="289"/>
    </row>
    <row r="134" spans="3:64" ht="11.9" customHeight="1" x14ac:dyDescent="0.2">
      <c r="E134" s="288"/>
      <c r="I134" s="288"/>
      <c r="L134" s="289" t="s">
        <v>228</v>
      </c>
      <c r="N134" s="288"/>
      <c r="T134" s="289"/>
      <c r="AD134" s="289" t="s">
        <v>228</v>
      </c>
      <c r="AG134" s="288"/>
      <c r="AU134" s="288"/>
      <c r="AV134" s="289" t="s">
        <v>228</v>
      </c>
      <c r="BB134" s="289"/>
      <c r="BE134" s="289"/>
    </row>
    <row r="135" spans="3:64" ht="11.9" customHeight="1" x14ac:dyDescent="0.2">
      <c r="E135" s="4"/>
      <c r="L135" s="291" t="s">
        <v>229</v>
      </c>
      <c r="N135" s="4"/>
      <c r="T135" s="291"/>
      <c r="AD135" s="291" t="s">
        <v>229</v>
      </c>
      <c r="AG135" s="4"/>
      <c r="AU135" s="4"/>
      <c r="AV135" s="291" t="s">
        <v>229</v>
      </c>
      <c r="BB135" s="291"/>
      <c r="BE135" s="291"/>
    </row>
    <row r="136" spans="3:64" x14ac:dyDescent="0.2">
      <c r="L136" s="291" t="s">
        <v>230</v>
      </c>
      <c r="AD136" s="291" t="s">
        <v>230</v>
      </c>
      <c r="AV136" s="291" t="s">
        <v>230</v>
      </c>
      <c r="BE136" s="291"/>
    </row>
  </sheetData>
  <mergeCells count="249">
    <mergeCell ref="M4:O4"/>
    <mergeCell ref="P4:R4"/>
    <mergeCell ref="S4:U4"/>
    <mergeCell ref="V4:X4"/>
    <mergeCell ref="J2:AA2"/>
    <mergeCell ref="AB2:AS2"/>
    <mergeCell ref="AT2:BK2"/>
    <mergeCell ref="C3:G3"/>
    <mergeCell ref="Y3:AA3"/>
    <mergeCell ref="AQ3:AS3"/>
    <mergeCell ref="BI3:BK3"/>
    <mergeCell ref="BI4:BK4"/>
    <mergeCell ref="AQ4:AS4"/>
    <mergeCell ref="AT4:AV4"/>
    <mergeCell ref="AW4:AY4"/>
    <mergeCell ref="AZ4:BB4"/>
    <mergeCell ref="BC4:BE4"/>
    <mergeCell ref="BF4:BH4"/>
    <mergeCell ref="Y4:AA4"/>
    <mergeCell ref="AB4:AD4"/>
    <mergeCell ref="AE4:AG4"/>
    <mergeCell ref="AH4:AJ4"/>
    <mergeCell ref="AK4:AM4"/>
    <mergeCell ref="AN4:AP4"/>
    <mergeCell ref="C5:G5"/>
    <mergeCell ref="J5:L5"/>
    <mergeCell ref="M5:O5"/>
    <mergeCell ref="P5:R5"/>
    <mergeCell ref="S5:U5"/>
    <mergeCell ref="V5:X5"/>
    <mergeCell ref="Y5:AA5"/>
    <mergeCell ref="AB5:AD5"/>
    <mergeCell ref="AE5:AG5"/>
    <mergeCell ref="C4:G4"/>
    <mergeCell ref="J4:L4"/>
    <mergeCell ref="AZ5:BB5"/>
    <mergeCell ref="BC5:BE5"/>
    <mergeCell ref="BF5:BH5"/>
    <mergeCell ref="BI5:BK5"/>
    <mergeCell ref="C6:G6"/>
    <mergeCell ref="J6:L6"/>
    <mergeCell ref="M6:O6"/>
    <mergeCell ref="P6:R6"/>
    <mergeCell ref="S6:U6"/>
    <mergeCell ref="V6:X6"/>
    <mergeCell ref="AH5:AJ5"/>
    <mergeCell ref="AK5:AM5"/>
    <mergeCell ref="AN5:AP5"/>
    <mergeCell ref="AQ5:AS5"/>
    <mergeCell ref="AT5:AV5"/>
    <mergeCell ref="AW5:AY5"/>
    <mergeCell ref="BI6:BK6"/>
    <mergeCell ref="AQ6:AS6"/>
    <mergeCell ref="AT6:AV6"/>
    <mergeCell ref="AW6:AY6"/>
    <mergeCell ref="AZ6:BB6"/>
    <mergeCell ref="BC6:BE6"/>
    <mergeCell ref="C7:G7"/>
    <mergeCell ref="J7:L7"/>
    <mergeCell ref="M7:O7"/>
    <mergeCell ref="P7:R7"/>
    <mergeCell ref="S7:U7"/>
    <mergeCell ref="V7:X7"/>
    <mergeCell ref="Y7:AA7"/>
    <mergeCell ref="AB7:AD7"/>
    <mergeCell ref="AE7:AG7"/>
    <mergeCell ref="AH8:AJ8"/>
    <mergeCell ref="BF6:BH6"/>
    <mergeCell ref="Y6:AA6"/>
    <mergeCell ref="AB6:AD6"/>
    <mergeCell ref="AE6:AG6"/>
    <mergeCell ref="AH6:AJ6"/>
    <mergeCell ref="AK6:AM6"/>
    <mergeCell ref="AN6:AP6"/>
    <mergeCell ref="AZ7:BB7"/>
    <mergeCell ref="BC7:BE7"/>
    <mergeCell ref="BF7:BH7"/>
    <mergeCell ref="AK8:AM8"/>
    <mergeCell ref="AN8:AP8"/>
    <mergeCell ref="AB9:AD9"/>
    <mergeCell ref="BI7:BK7"/>
    <mergeCell ref="C8:G8"/>
    <mergeCell ref="J8:L8"/>
    <mergeCell ref="M8:O8"/>
    <mergeCell ref="P8:R8"/>
    <mergeCell ref="S8:U8"/>
    <mergeCell ref="V8:X8"/>
    <mergeCell ref="AH7:AJ7"/>
    <mergeCell ref="AK7:AM7"/>
    <mergeCell ref="AN7:AP7"/>
    <mergeCell ref="AQ7:AS7"/>
    <mergeCell ref="AT7:AV7"/>
    <mergeCell ref="AW7:AY7"/>
    <mergeCell ref="BI8:BK8"/>
    <mergeCell ref="AQ8:AS8"/>
    <mergeCell ref="AT8:AV8"/>
    <mergeCell ref="AW8:AY8"/>
    <mergeCell ref="AZ8:BB8"/>
    <mergeCell ref="BC8:BE8"/>
    <mergeCell ref="BF8:BH8"/>
    <mergeCell ref="Y8:AA8"/>
    <mergeCell ref="AB8:AD8"/>
    <mergeCell ref="AE8:AG8"/>
    <mergeCell ref="AW9:AY9"/>
    <mergeCell ref="AZ9:BB9"/>
    <mergeCell ref="BC9:BE9"/>
    <mergeCell ref="BF9:BH9"/>
    <mergeCell ref="BI9:BK9"/>
    <mergeCell ref="C10:C18"/>
    <mergeCell ref="D10:F10"/>
    <mergeCell ref="D11:F11"/>
    <mergeCell ref="D12:F12"/>
    <mergeCell ref="D13:F13"/>
    <mergeCell ref="AE9:AG9"/>
    <mergeCell ref="AH9:AJ9"/>
    <mergeCell ref="AK9:AM9"/>
    <mergeCell ref="AN9:AP9"/>
    <mergeCell ref="AQ9:AS9"/>
    <mergeCell ref="AT9:AV9"/>
    <mergeCell ref="C9:G9"/>
    <mergeCell ref="H9:I9"/>
    <mergeCell ref="J9:L9"/>
    <mergeCell ref="M9:O9"/>
    <mergeCell ref="P9:R9"/>
    <mergeCell ref="S9:U9"/>
    <mergeCell ref="V9:X9"/>
    <mergeCell ref="Y9:AA9"/>
    <mergeCell ref="C19:G19"/>
    <mergeCell ref="C20:G21"/>
    <mergeCell ref="C22:G23"/>
    <mergeCell ref="C24:F25"/>
    <mergeCell ref="C26:F27"/>
    <mergeCell ref="C28:F29"/>
    <mergeCell ref="G28:G29"/>
    <mergeCell ref="D14:F14"/>
    <mergeCell ref="D15:E15"/>
    <mergeCell ref="F15:G15"/>
    <mergeCell ref="D16:F16"/>
    <mergeCell ref="D17:F17"/>
    <mergeCell ref="D18:F18"/>
    <mergeCell ref="D43:E43"/>
    <mergeCell ref="F43:G43"/>
    <mergeCell ref="D44:F44"/>
    <mergeCell ref="D45:F45"/>
    <mergeCell ref="D46:F46"/>
    <mergeCell ref="D47:F47"/>
    <mergeCell ref="C30:F30"/>
    <mergeCell ref="C31:F32"/>
    <mergeCell ref="C33:F34"/>
    <mergeCell ref="C35:F36"/>
    <mergeCell ref="C37:C48"/>
    <mergeCell ref="D37:F38"/>
    <mergeCell ref="D39:F39"/>
    <mergeCell ref="D40:F40"/>
    <mergeCell ref="D41:F41"/>
    <mergeCell ref="D42:F42"/>
    <mergeCell ref="D48:F48"/>
    <mergeCell ref="C49:C75"/>
    <mergeCell ref="D49:F49"/>
    <mergeCell ref="D50:F50"/>
    <mergeCell ref="H50:I50"/>
    <mergeCell ref="D51:F51"/>
    <mergeCell ref="D52:F52"/>
    <mergeCell ref="D53:F53"/>
    <mergeCell ref="D54:F54"/>
    <mergeCell ref="D55:F55"/>
    <mergeCell ref="D66:F66"/>
    <mergeCell ref="D67:F67"/>
    <mergeCell ref="D68:F68"/>
    <mergeCell ref="D69:F69"/>
    <mergeCell ref="D70:F70"/>
    <mergeCell ref="D71:F71"/>
    <mergeCell ref="D60:F60"/>
    <mergeCell ref="D61:F61"/>
    <mergeCell ref="D74:F74"/>
    <mergeCell ref="D75:F75"/>
    <mergeCell ref="C76:C86"/>
    <mergeCell ref="D76:F76"/>
    <mergeCell ref="D77:F77"/>
    <mergeCell ref="D78:F78"/>
    <mergeCell ref="D79:F79"/>
    <mergeCell ref="D80:F80"/>
    <mergeCell ref="H55:I55"/>
    <mergeCell ref="D56:F56"/>
    <mergeCell ref="H56:I56"/>
    <mergeCell ref="D57:F57"/>
    <mergeCell ref="D58:F58"/>
    <mergeCell ref="D59:F59"/>
    <mergeCell ref="D81:F81"/>
    <mergeCell ref="D82:F82"/>
    <mergeCell ref="D83:F83"/>
    <mergeCell ref="D84:F84"/>
    <mergeCell ref="D85:F85"/>
    <mergeCell ref="D86:F86"/>
    <mergeCell ref="D62:F62"/>
    <mergeCell ref="D63:F63"/>
    <mergeCell ref="D64:F64"/>
    <mergeCell ref="D65:F65"/>
    <mergeCell ref="D72:F72"/>
    <mergeCell ref="D73:F73"/>
    <mergeCell ref="D101:F101"/>
    <mergeCell ref="D102:F102"/>
    <mergeCell ref="D103:F103"/>
    <mergeCell ref="D104:F104"/>
    <mergeCell ref="D105:F105"/>
    <mergeCell ref="D106:F106"/>
    <mergeCell ref="C87:C91"/>
    <mergeCell ref="D87:F87"/>
    <mergeCell ref="D88:F88"/>
    <mergeCell ref="D89:F89"/>
    <mergeCell ref="D90:F90"/>
    <mergeCell ref="D91:F91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G131:G132"/>
    <mergeCell ref="D125:F125"/>
    <mergeCell ref="D126:F126"/>
    <mergeCell ref="D127:F127"/>
    <mergeCell ref="C128:C132"/>
    <mergeCell ref="D128:F128"/>
    <mergeCell ref="D129:F129"/>
    <mergeCell ref="D130:F130"/>
    <mergeCell ref="D131:F132"/>
    <mergeCell ref="C92:C127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19:F119"/>
    <mergeCell ref="D120:F120"/>
    <mergeCell ref="D121:F121"/>
    <mergeCell ref="D122:F122"/>
    <mergeCell ref="D123:F123"/>
  </mergeCells>
  <phoneticPr fontId="2"/>
  <conditionalFormatting sqref="K40">
    <cfRule type="cellIs" dxfId="11951" priority="18" operator="greaterThanOrEqual">
      <formula>4.13</formula>
    </cfRule>
  </conditionalFormatting>
  <conditionalFormatting sqref="N40">
    <cfRule type="cellIs" dxfId="11950" priority="17" operator="greaterThanOrEqual">
      <formula>5.78</formula>
    </cfRule>
  </conditionalFormatting>
  <conditionalFormatting sqref="Q40">
    <cfRule type="cellIs" dxfId="11949" priority="16" stopIfTrue="1" operator="greaterThanOrEqual">
      <formula>6.33</formula>
    </cfRule>
  </conditionalFormatting>
  <conditionalFormatting sqref="T40">
    <cfRule type="cellIs" dxfId="11948" priority="15" stopIfTrue="1" operator="greaterThanOrEqual">
      <formula>4.68</formula>
    </cfRule>
  </conditionalFormatting>
  <conditionalFormatting sqref="W40">
    <cfRule type="cellIs" dxfId="11947" priority="14" stopIfTrue="1" operator="greaterThanOrEqual">
      <formula>3.58</formula>
    </cfRule>
  </conditionalFormatting>
  <conditionalFormatting sqref="Z40">
    <cfRule type="cellIs" dxfId="11946" priority="13" stopIfTrue="1" operator="greaterThanOrEqual">
      <formula>19.25</formula>
    </cfRule>
  </conditionalFormatting>
  <conditionalFormatting sqref="AC40">
    <cfRule type="cellIs" dxfId="11945" priority="12" stopIfTrue="1" operator="greaterThanOrEqual">
      <formula>5.23</formula>
    </cfRule>
  </conditionalFormatting>
  <conditionalFormatting sqref="AF40">
    <cfRule type="cellIs" dxfId="11944" priority="11" stopIfTrue="1" operator="greaterThanOrEqual">
      <formula>14.3</formula>
    </cfRule>
  </conditionalFormatting>
  <conditionalFormatting sqref="AI40">
    <cfRule type="cellIs" dxfId="11943" priority="10" stopIfTrue="1" operator="greaterThanOrEqual">
      <formula>16.78</formula>
    </cfRule>
  </conditionalFormatting>
  <conditionalFormatting sqref="AL40">
    <cfRule type="cellIs" dxfId="11942" priority="9" stopIfTrue="1" operator="greaterThanOrEqual">
      <formula>14.58</formula>
    </cfRule>
  </conditionalFormatting>
  <conditionalFormatting sqref="AO40">
    <cfRule type="cellIs" dxfId="11941" priority="8" stopIfTrue="1" operator="greaterThanOrEqual">
      <formula>8.8</formula>
    </cfRule>
  </conditionalFormatting>
  <conditionalFormatting sqref="AR40">
    <cfRule type="cellIs" dxfId="11940" priority="7" stopIfTrue="1" operator="greaterThanOrEqual">
      <formula>11.28</formula>
    </cfRule>
  </conditionalFormatting>
  <conditionalFormatting sqref="AU40">
    <cfRule type="cellIs" dxfId="11939" priority="6" stopIfTrue="1" operator="greaterThanOrEqual">
      <formula>4.95</formula>
    </cfRule>
  </conditionalFormatting>
  <conditionalFormatting sqref="AX40">
    <cfRule type="cellIs" dxfId="11938" priority="5" stopIfTrue="1" operator="greaterThanOrEqual">
      <formula>4.68</formula>
    </cfRule>
  </conditionalFormatting>
  <conditionalFormatting sqref="BA40">
    <cfRule type="cellIs" dxfId="11937" priority="4" stopIfTrue="1" operator="greaterThanOrEqual">
      <formula>4.4</formula>
    </cfRule>
  </conditionalFormatting>
  <conditionalFormatting sqref="BD40">
    <cfRule type="cellIs" dxfId="11936" priority="3" stopIfTrue="1" operator="greaterThanOrEqual">
      <formula>3.03</formula>
    </cfRule>
  </conditionalFormatting>
  <conditionalFormatting sqref="BG40">
    <cfRule type="cellIs" dxfId="11935" priority="2" stopIfTrue="1" operator="greaterThanOrEqual">
      <formula>2.48</formula>
    </cfRule>
  </conditionalFormatting>
  <conditionalFormatting sqref="BJ40">
    <cfRule type="cellIs" dxfId="11934" priority="1" stopIfTrue="1" operator="greaterThanOrEqual">
      <formula>3.03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 r:id="rId1"/>
  <colBreaks count="2" manualBreakCount="2">
    <brk id="27" max="135" man="1"/>
    <brk id="45" max="1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AFA6-EA03-4D5A-8699-7B3632690FD2}">
  <dimension ref="A1:DG146"/>
  <sheetViews>
    <sheetView view="pageBreakPreview" zoomScale="80" zoomScaleNormal="40" zoomScaleSheetLayoutView="80" workbookViewId="0"/>
  </sheetViews>
  <sheetFormatPr defaultColWidth="9" defaultRowHeight="12" x14ac:dyDescent="0.2"/>
  <cols>
    <col min="1" max="1" width="5.26953125" style="321" customWidth="1"/>
    <col min="2" max="2" width="3" style="321" customWidth="1"/>
    <col min="3" max="3" width="3.26953125" style="321" customWidth="1"/>
    <col min="4" max="4" width="9.26953125" style="321" customWidth="1"/>
    <col min="5" max="5" width="8.6328125" style="321" customWidth="1"/>
    <col min="6" max="6" width="4.26953125" style="321" customWidth="1"/>
    <col min="7" max="7" width="5.90625" style="321" customWidth="1"/>
    <col min="8" max="8" width="8.6328125" style="321" customWidth="1"/>
    <col min="9" max="9" width="4.6328125" style="321" customWidth="1"/>
    <col min="10" max="10" width="2.08984375" style="321" customWidth="1"/>
    <col min="11" max="11" width="10" style="321" customWidth="1"/>
    <col min="12" max="12" width="4.6328125" style="321" customWidth="1"/>
    <col min="13" max="13" width="2.08984375" style="321" customWidth="1"/>
    <col min="14" max="14" width="10" style="321" customWidth="1"/>
    <col min="15" max="15" width="4.7265625" style="321" customWidth="1"/>
    <col min="16" max="16" width="2.08984375" style="321" customWidth="1"/>
    <col min="17" max="17" width="10" style="321" customWidth="1"/>
    <col min="18" max="18" width="4.6328125" style="321" customWidth="1"/>
    <col min="19" max="19" width="2.08984375" style="321" customWidth="1"/>
    <col min="20" max="20" width="10" style="321" customWidth="1"/>
    <col min="21" max="21" width="4.6328125" style="321" customWidth="1"/>
    <col min="22" max="22" width="2.08984375" style="321" customWidth="1"/>
    <col min="23" max="23" width="10" style="321" customWidth="1"/>
    <col min="24" max="24" width="4.6328125" style="321" customWidth="1"/>
    <col min="25" max="25" width="2.08984375" style="321" customWidth="1"/>
    <col min="26" max="26" width="10" style="321" customWidth="1"/>
    <col min="27" max="27" width="4.7265625" style="321" customWidth="1"/>
    <col min="28" max="28" width="2.08984375" style="321" customWidth="1"/>
    <col min="29" max="29" width="10" style="321" customWidth="1"/>
    <col min="30" max="30" width="4.6328125" style="321" customWidth="1"/>
    <col min="31" max="31" width="2.08984375" style="321" customWidth="1"/>
    <col min="32" max="32" width="10" style="321" customWidth="1"/>
    <col min="33" max="33" width="4.6328125" style="321" customWidth="1"/>
    <col min="34" max="34" width="2.08984375" style="321" customWidth="1"/>
    <col min="35" max="35" width="10" style="321" customWidth="1"/>
    <col min="36" max="36" width="4.6328125" style="321" customWidth="1"/>
    <col min="37" max="37" width="2.08984375" style="321" customWidth="1"/>
    <col min="38" max="38" width="10" style="321" customWidth="1"/>
    <col min="39" max="39" width="4.6328125" style="321" customWidth="1"/>
    <col min="40" max="40" width="2.08984375" style="321" customWidth="1"/>
    <col min="41" max="41" width="10" style="321" customWidth="1"/>
    <col min="42" max="42" width="4.6328125" style="321" customWidth="1"/>
    <col min="43" max="43" width="2.08984375" style="321" customWidth="1"/>
    <col min="44" max="44" width="10" style="321" customWidth="1"/>
    <col min="45" max="45" width="4.6328125" style="321" customWidth="1"/>
    <col min="46" max="46" width="2.08984375" style="321" customWidth="1"/>
    <col min="47" max="47" width="10" style="321" customWidth="1"/>
    <col min="48" max="48" width="4.7265625" style="321" customWidth="1"/>
    <col min="49" max="49" width="2.08984375" style="321" customWidth="1"/>
    <col min="50" max="50" width="10" style="321" customWidth="1"/>
    <col min="51" max="51" width="4.6328125" style="321" customWidth="1"/>
    <col min="52" max="52" width="2.08984375" style="321" customWidth="1"/>
    <col min="53" max="53" width="10" style="321" customWidth="1"/>
    <col min="54" max="54" width="4.6328125" style="321" customWidth="1"/>
    <col min="55" max="55" width="2.08984375" style="321" customWidth="1"/>
    <col min="56" max="56" width="10" style="321" customWidth="1"/>
    <col min="57" max="57" width="4.6328125" style="321" customWidth="1"/>
    <col min="58" max="58" width="2.08984375" style="321" customWidth="1"/>
    <col min="59" max="59" width="10" style="321" customWidth="1"/>
    <col min="60" max="60" width="4.6328125" style="321" customWidth="1"/>
    <col min="61" max="61" width="2.08984375" style="321" customWidth="1"/>
    <col min="62" max="62" width="10" style="321" customWidth="1"/>
    <col min="63" max="63" width="4.6328125" style="321" customWidth="1"/>
    <col min="64" max="64" width="2.08984375" style="321" customWidth="1"/>
    <col min="65" max="65" width="10" style="321" customWidth="1"/>
    <col min="66" max="66" width="4.6328125" style="321" customWidth="1"/>
    <col min="67" max="67" width="2.08984375" style="321" customWidth="1"/>
    <col min="68" max="68" width="10" style="321" customWidth="1"/>
    <col min="69" max="69" width="4.6328125" style="321" customWidth="1"/>
    <col min="70" max="70" width="2.08984375" style="321" customWidth="1"/>
    <col min="71" max="71" width="10" style="321" customWidth="1"/>
    <col min="72" max="72" width="4.6328125" style="321" customWidth="1"/>
    <col min="73" max="73" width="2.08984375" style="321" customWidth="1"/>
    <col min="74" max="74" width="10" style="321" customWidth="1"/>
    <col min="75" max="75" width="4.6328125" style="321" customWidth="1"/>
    <col min="76" max="76" width="2.08984375" style="321" customWidth="1"/>
    <col min="77" max="77" width="10" style="321" customWidth="1"/>
    <col min="78" max="78" width="4.6328125" style="321" customWidth="1"/>
    <col min="79" max="79" width="2.08984375" style="321" customWidth="1"/>
    <col min="80" max="80" width="10" style="321" customWidth="1"/>
    <col min="81" max="81" width="4.6328125" style="321" customWidth="1"/>
    <col min="82" max="82" width="2.08984375" style="321" customWidth="1"/>
    <col min="83" max="83" width="10" style="321" customWidth="1"/>
    <col min="84" max="84" width="4.6328125" style="321" customWidth="1"/>
    <col min="85" max="85" width="2.08984375" style="321" customWidth="1"/>
    <col min="86" max="86" width="10" style="321" customWidth="1"/>
    <col min="87" max="87" width="4.6328125" style="321" customWidth="1"/>
    <col min="88" max="88" width="2.08984375" style="321" customWidth="1"/>
    <col min="89" max="89" width="10" style="321" customWidth="1"/>
    <col min="90" max="90" width="4.6328125" style="321" customWidth="1"/>
    <col min="91" max="91" width="2.08984375" style="321" customWidth="1"/>
    <col min="92" max="92" width="10" style="321" customWidth="1"/>
    <col min="93" max="93" width="4.6328125" style="321" customWidth="1"/>
    <col min="94" max="94" width="2.08984375" style="321" customWidth="1"/>
    <col min="95" max="95" width="10" style="321" customWidth="1"/>
    <col min="96" max="96" width="4.6328125" style="321" customWidth="1"/>
    <col min="97" max="97" width="2.08984375" style="321" customWidth="1"/>
    <col min="98" max="98" width="10" style="321" customWidth="1"/>
    <col min="99" max="99" width="4.6328125" style="321" customWidth="1"/>
    <col min="100" max="100" width="2.08984375" style="321" customWidth="1"/>
    <col min="101" max="16384" width="9" style="321"/>
  </cols>
  <sheetData>
    <row r="1" spans="3:100" ht="18" customHeight="1" x14ac:dyDescent="0.2"/>
    <row r="2" spans="3:100" ht="20.25" customHeight="1" x14ac:dyDescent="0.2">
      <c r="C2" s="2" t="s">
        <v>0</v>
      </c>
      <c r="D2" s="2"/>
      <c r="E2" s="3"/>
      <c r="F2" s="3"/>
      <c r="G2" s="3"/>
      <c r="H2" s="3"/>
      <c r="I2" s="3"/>
      <c r="J2" s="600" t="s">
        <v>1</v>
      </c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 t="s">
        <v>1</v>
      </c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 t="s">
        <v>1</v>
      </c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  <c r="BL2" s="600" t="s">
        <v>1</v>
      </c>
      <c r="BM2" s="600"/>
      <c r="BN2" s="600"/>
      <c r="BO2" s="600"/>
      <c r="BP2" s="600"/>
      <c r="BQ2" s="600"/>
      <c r="BR2" s="600"/>
      <c r="BS2" s="600"/>
      <c r="BT2" s="600"/>
      <c r="BU2" s="600"/>
      <c r="BV2" s="600"/>
      <c r="BW2" s="600"/>
      <c r="BX2" s="600"/>
      <c r="BY2" s="600"/>
      <c r="BZ2" s="600"/>
      <c r="CA2" s="600"/>
      <c r="CB2" s="600"/>
      <c r="CC2" s="600"/>
      <c r="CD2" s="600" t="s">
        <v>1</v>
      </c>
      <c r="CE2" s="600"/>
      <c r="CF2" s="600"/>
      <c r="CG2" s="600"/>
      <c r="CH2" s="600"/>
      <c r="CI2" s="600"/>
      <c r="CJ2" s="600"/>
      <c r="CK2" s="600"/>
      <c r="CL2" s="600"/>
      <c r="CM2" s="600"/>
      <c r="CN2" s="600"/>
      <c r="CO2" s="600"/>
      <c r="CP2" s="600"/>
      <c r="CQ2" s="600"/>
      <c r="CR2" s="600"/>
      <c r="CS2" s="600"/>
      <c r="CT2" s="600"/>
      <c r="CU2" s="600"/>
    </row>
    <row r="3" spans="3:100" ht="20.25" customHeight="1" x14ac:dyDescent="0.2">
      <c r="C3" s="601">
        <f>Q19</f>
        <v>45792</v>
      </c>
      <c r="D3" s="601"/>
      <c r="E3" s="601"/>
      <c r="F3" s="601"/>
      <c r="G3" s="601"/>
      <c r="H3" s="4"/>
      <c r="I3" s="4"/>
      <c r="Y3" s="602">
        <f>$Q$19</f>
        <v>45792</v>
      </c>
      <c r="Z3" s="602"/>
      <c r="AA3" s="602"/>
      <c r="AQ3" s="602">
        <f>$Q$19</f>
        <v>45792</v>
      </c>
      <c r="AR3" s="602"/>
      <c r="AS3" s="602"/>
      <c r="AW3" s="603"/>
      <c r="AX3" s="604"/>
      <c r="AY3" s="604"/>
      <c r="BI3" s="602">
        <f>$Q$19</f>
        <v>45792</v>
      </c>
      <c r="BJ3" s="602"/>
      <c r="BK3" s="602"/>
      <c r="BR3" s="603"/>
      <c r="BS3" s="604"/>
      <c r="BT3" s="604"/>
      <c r="CA3" s="602">
        <f>$Q$19</f>
        <v>45792</v>
      </c>
      <c r="CB3" s="602"/>
      <c r="CC3" s="602"/>
      <c r="CL3" s="6"/>
      <c r="CS3" s="602">
        <f>$Q$19</f>
        <v>45792</v>
      </c>
      <c r="CT3" s="602"/>
      <c r="CU3" s="602"/>
    </row>
    <row r="4" spans="3:100" ht="11.9" customHeight="1" x14ac:dyDescent="0.2">
      <c r="C4" s="551" t="s">
        <v>2</v>
      </c>
      <c r="D4" s="552"/>
      <c r="E4" s="552"/>
      <c r="F4" s="552"/>
      <c r="G4" s="572"/>
      <c r="H4" s="317"/>
      <c r="I4" s="319"/>
      <c r="J4" s="594" t="s">
        <v>232</v>
      </c>
      <c r="K4" s="595"/>
      <c r="L4" s="596"/>
      <c r="M4" s="594" t="s">
        <v>233</v>
      </c>
      <c r="N4" s="595"/>
      <c r="O4" s="596"/>
      <c r="P4" s="594" t="s">
        <v>3</v>
      </c>
      <c r="Q4" s="595"/>
      <c r="R4" s="596"/>
      <c r="S4" s="594" t="s">
        <v>3</v>
      </c>
      <c r="T4" s="595"/>
      <c r="U4" s="596"/>
      <c r="V4" s="594" t="s">
        <v>4</v>
      </c>
      <c r="W4" s="595"/>
      <c r="X4" s="596"/>
      <c r="Y4" s="594" t="s">
        <v>5</v>
      </c>
      <c r="Z4" s="595"/>
      <c r="AA4" s="596"/>
      <c r="AB4" s="594" t="s">
        <v>6</v>
      </c>
      <c r="AC4" s="595"/>
      <c r="AD4" s="596"/>
      <c r="AE4" s="594" t="s">
        <v>234</v>
      </c>
      <c r="AF4" s="595"/>
      <c r="AG4" s="596"/>
      <c r="AH4" s="594" t="s">
        <v>7</v>
      </c>
      <c r="AI4" s="595"/>
      <c r="AJ4" s="596"/>
      <c r="AK4" s="594" t="s">
        <v>8</v>
      </c>
      <c r="AL4" s="595"/>
      <c r="AM4" s="596"/>
      <c r="AN4" s="594" t="s">
        <v>8</v>
      </c>
      <c r="AO4" s="595"/>
      <c r="AP4" s="596"/>
      <c r="AQ4" s="594" t="s">
        <v>235</v>
      </c>
      <c r="AR4" s="595"/>
      <c r="AS4" s="596"/>
      <c r="AT4" s="594" t="s">
        <v>9</v>
      </c>
      <c r="AU4" s="595"/>
      <c r="AV4" s="596"/>
      <c r="AW4" s="594" t="s">
        <v>10</v>
      </c>
      <c r="AX4" s="595"/>
      <c r="AY4" s="596"/>
      <c r="AZ4" s="595" t="s">
        <v>236</v>
      </c>
      <c r="BA4" s="595"/>
      <c r="BB4" s="596"/>
      <c r="BC4" s="594" t="s">
        <v>237</v>
      </c>
      <c r="BD4" s="595"/>
      <c r="BE4" s="596"/>
      <c r="BF4" s="594" t="s">
        <v>238</v>
      </c>
      <c r="BG4" s="595"/>
      <c r="BH4" s="596"/>
      <c r="BI4" s="594" t="s">
        <v>11</v>
      </c>
      <c r="BJ4" s="595"/>
      <c r="BK4" s="596"/>
      <c r="BL4" s="594" t="s">
        <v>11</v>
      </c>
      <c r="BM4" s="595"/>
      <c r="BN4" s="596"/>
      <c r="BO4" s="594" t="s">
        <v>239</v>
      </c>
      <c r="BP4" s="595"/>
      <c r="BQ4" s="596"/>
      <c r="BR4" s="594" t="s">
        <v>240</v>
      </c>
      <c r="BS4" s="595"/>
      <c r="BT4" s="596"/>
      <c r="BU4" s="594" t="s">
        <v>12</v>
      </c>
      <c r="BV4" s="595"/>
      <c r="BW4" s="596"/>
      <c r="BX4" s="594" t="s">
        <v>13</v>
      </c>
      <c r="BY4" s="595"/>
      <c r="BZ4" s="596"/>
      <c r="CA4" s="594" t="s">
        <v>14</v>
      </c>
      <c r="CB4" s="595"/>
      <c r="CC4" s="596"/>
      <c r="CD4" s="594" t="s">
        <v>15</v>
      </c>
      <c r="CE4" s="595"/>
      <c r="CF4" s="596"/>
      <c r="CG4" s="594" t="s">
        <v>241</v>
      </c>
      <c r="CH4" s="595"/>
      <c r="CI4" s="596"/>
      <c r="CJ4" s="594" t="s">
        <v>16</v>
      </c>
      <c r="CK4" s="595"/>
      <c r="CL4" s="596"/>
      <c r="CM4" s="594" t="s">
        <v>17</v>
      </c>
      <c r="CN4" s="595"/>
      <c r="CO4" s="596"/>
      <c r="CP4" s="594" t="s">
        <v>242</v>
      </c>
      <c r="CQ4" s="595"/>
      <c r="CR4" s="596"/>
      <c r="CS4" s="594" t="s">
        <v>243</v>
      </c>
      <c r="CT4" s="595"/>
      <c r="CU4" s="596"/>
      <c r="CV4" s="320"/>
    </row>
    <row r="5" spans="3:100" ht="11.9" customHeight="1" x14ac:dyDescent="0.2">
      <c r="C5" s="597" t="s">
        <v>18</v>
      </c>
      <c r="D5" s="598"/>
      <c r="E5" s="598"/>
      <c r="F5" s="598"/>
      <c r="G5" s="599"/>
      <c r="H5" s="315"/>
      <c r="I5" s="316"/>
      <c r="J5" s="597" t="s">
        <v>244</v>
      </c>
      <c r="K5" s="598"/>
      <c r="L5" s="599"/>
      <c r="M5" s="597" t="s">
        <v>245</v>
      </c>
      <c r="N5" s="598"/>
      <c r="O5" s="599"/>
      <c r="P5" s="597" t="s">
        <v>19</v>
      </c>
      <c r="Q5" s="598"/>
      <c r="R5" s="599"/>
      <c r="S5" s="597" t="s">
        <v>20</v>
      </c>
      <c r="T5" s="598"/>
      <c r="U5" s="599"/>
      <c r="V5" s="597" t="s">
        <v>21</v>
      </c>
      <c r="W5" s="598"/>
      <c r="X5" s="599"/>
      <c r="Y5" s="597" t="s">
        <v>22</v>
      </c>
      <c r="Z5" s="598"/>
      <c r="AA5" s="599"/>
      <c r="AB5" s="597" t="s">
        <v>23</v>
      </c>
      <c r="AC5" s="598"/>
      <c r="AD5" s="599"/>
      <c r="AE5" s="597" t="s">
        <v>246</v>
      </c>
      <c r="AF5" s="598"/>
      <c r="AG5" s="599"/>
      <c r="AH5" s="597" t="s">
        <v>24</v>
      </c>
      <c r="AI5" s="598"/>
      <c r="AJ5" s="599"/>
      <c r="AK5" s="597" t="s">
        <v>25</v>
      </c>
      <c r="AL5" s="598"/>
      <c r="AM5" s="599"/>
      <c r="AN5" s="597" t="s">
        <v>26</v>
      </c>
      <c r="AO5" s="598"/>
      <c r="AP5" s="599"/>
      <c r="AQ5" s="597" t="s">
        <v>247</v>
      </c>
      <c r="AR5" s="598"/>
      <c r="AS5" s="599"/>
      <c r="AT5" s="597" t="s">
        <v>27</v>
      </c>
      <c r="AU5" s="598"/>
      <c r="AV5" s="599"/>
      <c r="AW5" s="597" t="s">
        <v>28</v>
      </c>
      <c r="AX5" s="598"/>
      <c r="AY5" s="599"/>
      <c r="AZ5" s="547" t="s">
        <v>248</v>
      </c>
      <c r="BA5" s="547"/>
      <c r="BB5" s="543"/>
      <c r="BC5" s="597" t="s">
        <v>249</v>
      </c>
      <c r="BD5" s="598"/>
      <c r="BE5" s="599"/>
      <c r="BF5" s="546" t="s">
        <v>250</v>
      </c>
      <c r="BG5" s="547"/>
      <c r="BH5" s="543"/>
      <c r="BI5" s="597" t="s">
        <v>29</v>
      </c>
      <c r="BJ5" s="598"/>
      <c r="BK5" s="599"/>
      <c r="BL5" s="597" t="s">
        <v>30</v>
      </c>
      <c r="BM5" s="598"/>
      <c r="BN5" s="599"/>
      <c r="BO5" s="597" t="s">
        <v>251</v>
      </c>
      <c r="BP5" s="598"/>
      <c r="BQ5" s="599"/>
      <c r="BR5" s="597" t="s">
        <v>245</v>
      </c>
      <c r="BS5" s="598"/>
      <c r="BT5" s="599"/>
      <c r="BU5" s="597" t="s">
        <v>31</v>
      </c>
      <c r="BV5" s="598"/>
      <c r="BW5" s="599"/>
      <c r="BX5" s="597" t="s">
        <v>32</v>
      </c>
      <c r="BY5" s="598"/>
      <c r="BZ5" s="599"/>
      <c r="CA5" s="597" t="s">
        <v>33</v>
      </c>
      <c r="CB5" s="598"/>
      <c r="CC5" s="599"/>
      <c r="CD5" s="597" t="s">
        <v>34</v>
      </c>
      <c r="CE5" s="598"/>
      <c r="CF5" s="599"/>
      <c r="CG5" s="597" t="s">
        <v>252</v>
      </c>
      <c r="CH5" s="598"/>
      <c r="CI5" s="599"/>
      <c r="CJ5" s="597" t="s">
        <v>35</v>
      </c>
      <c r="CK5" s="598"/>
      <c r="CL5" s="599"/>
      <c r="CM5" s="597" t="s">
        <v>36</v>
      </c>
      <c r="CN5" s="598"/>
      <c r="CO5" s="599"/>
      <c r="CP5" s="597" t="s">
        <v>253</v>
      </c>
      <c r="CQ5" s="598"/>
      <c r="CR5" s="599"/>
      <c r="CS5" s="597" t="s">
        <v>254</v>
      </c>
      <c r="CT5" s="598"/>
      <c r="CU5" s="599"/>
      <c r="CV5" s="320"/>
    </row>
    <row r="6" spans="3:100" ht="11.9" customHeight="1" x14ac:dyDescent="0.2">
      <c r="C6" s="594" t="s">
        <v>37</v>
      </c>
      <c r="D6" s="595"/>
      <c r="E6" s="595"/>
      <c r="F6" s="595"/>
      <c r="G6" s="596"/>
      <c r="H6" s="312"/>
      <c r="I6" s="314"/>
      <c r="J6" s="594">
        <v>1</v>
      </c>
      <c r="K6" s="595"/>
      <c r="L6" s="596"/>
      <c r="M6" s="594">
        <v>2</v>
      </c>
      <c r="N6" s="595"/>
      <c r="O6" s="596"/>
      <c r="P6" s="594">
        <v>3</v>
      </c>
      <c r="Q6" s="595"/>
      <c r="R6" s="596"/>
      <c r="S6" s="594">
        <v>4</v>
      </c>
      <c r="T6" s="595"/>
      <c r="U6" s="596"/>
      <c r="V6" s="594">
        <v>5</v>
      </c>
      <c r="W6" s="595"/>
      <c r="X6" s="596"/>
      <c r="Y6" s="594">
        <v>6</v>
      </c>
      <c r="Z6" s="595"/>
      <c r="AA6" s="596"/>
      <c r="AB6" s="594">
        <v>7</v>
      </c>
      <c r="AC6" s="595"/>
      <c r="AD6" s="596"/>
      <c r="AE6" s="594">
        <v>8</v>
      </c>
      <c r="AF6" s="595"/>
      <c r="AG6" s="596"/>
      <c r="AH6" s="594">
        <v>9</v>
      </c>
      <c r="AI6" s="595"/>
      <c r="AJ6" s="596"/>
      <c r="AK6" s="594">
        <v>10</v>
      </c>
      <c r="AL6" s="595"/>
      <c r="AM6" s="596"/>
      <c r="AN6" s="594">
        <v>11</v>
      </c>
      <c r="AO6" s="595"/>
      <c r="AP6" s="596"/>
      <c r="AQ6" s="594">
        <v>12</v>
      </c>
      <c r="AR6" s="595"/>
      <c r="AS6" s="596"/>
      <c r="AT6" s="594">
        <v>13</v>
      </c>
      <c r="AU6" s="595"/>
      <c r="AV6" s="596"/>
      <c r="AW6" s="594">
        <v>14</v>
      </c>
      <c r="AX6" s="595"/>
      <c r="AY6" s="596"/>
      <c r="AZ6" s="595">
        <v>15</v>
      </c>
      <c r="BA6" s="595"/>
      <c r="BB6" s="596"/>
      <c r="BC6" s="594">
        <v>16</v>
      </c>
      <c r="BD6" s="595"/>
      <c r="BE6" s="596"/>
      <c r="BF6" s="594">
        <v>17</v>
      </c>
      <c r="BG6" s="595"/>
      <c r="BH6" s="596"/>
      <c r="BI6" s="594">
        <v>18</v>
      </c>
      <c r="BJ6" s="595"/>
      <c r="BK6" s="596"/>
      <c r="BL6" s="594">
        <v>19</v>
      </c>
      <c r="BM6" s="595"/>
      <c r="BN6" s="596"/>
      <c r="BO6" s="594">
        <v>20</v>
      </c>
      <c r="BP6" s="595"/>
      <c r="BQ6" s="596"/>
      <c r="BR6" s="594">
        <v>21</v>
      </c>
      <c r="BS6" s="595"/>
      <c r="BT6" s="596"/>
      <c r="BU6" s="594">
        <v>22</v>
      </c>
      <c r="BV6" s="595"/>
      <c r="BW6" s="596"/>
      <c r="BX6" s="594">
        <v>23</v>
      </c>
      <c r="BY6" s="595"/>
      <c r="BZ6" s="596"/>
      <c r="CA6" s="594">
        <v>24</v>
      </c>
      <c r="CB6" s="595"/>
      <c r="CC6" s="596"/>
      <c r="CD6" s="594">
        <v>25</v>
      </c>
      <c r="CE6" s="595"/>
      <c r="CF6" s="596"/>
      <c r="CG6" s="594">
        <v>26</v>
      </c>
      <c r="CH6" s="595"/>
      <c r="CI6" s="596"/>
      <c r="CJ6" s="594">
        <v>27</v>
      </c>
      <c r="CK6" s="595"/>
      <c r="CL6" s="596"/>
      <c r="CM6" s="594">
        <v>28</v>
      </c>
      <c r="CN6" s="595"/>
      <c r="CO6" s="596"/>
      <c r="CP6" s="594">
        <v>29</v>
      </c>
      <c r="CQ6" s="595"/>
      <c r="CR6" s="596"/>
      <c r="CS6" s="594">
        <v>30</v>
      </c>
      <c r="CT6" s="595"/>
      <c r="CU6" s="596"/>
      <c r="CV6" s="320"/>
    </row>
    <row r="7" spans="3:100" ht="11.9" customHeight="1" x14ac:dyDescent="0.2">
      <c r="C7" s="581" t="s">
        <v>38</v>
      </c>
      <c r="D7" s="582"/>
      <c r="E7" s="582"/>
      <c r="F7" s="582"/>
      <c r="G7" s="589"/>
      <c r="H7" s="320"/>
      <c r="I7" s="322"/>
      <c r="J7" s="586" t="s">
        <v>255</v>
      </c>
      <c r="K7" s="587"/>
      <c r="L7" s="588"/>
      <c r="M7" s="586" t="s">
        <v>256</v>
      </c>
      <c r="N7" s="587"/>
      <c r="O7" s="588"/>
      <c r="P7" s="586" t="s">
        <v>39</v>
      </c>
      <c r="Q7" s="587"/>
      <c r="R7" s="588"/>
      <c r="S7" s="586" t="s">
        <v>40</v>
      </c>
      <c r="T7" s="587"/>
      <c r="U7" s="588"/>
      <c r="V7" s="586" t="s">
        <v>41</v>
      </c>
      <c r="W7" s="587"/>
      <c r="X7" s="588"/>
      <c r="Y7" s="586" t="s">
        <v>42</v>
      </c>
      <c r="Z7" s="587"/>
      <c r="AA7" s="588"/>
      <c r="AB7" s="586" t="s">
        <v>43</v>
      </c>
      <c r="AC7" s="587"/>
      <c r="AD7" s="588"/>
      <c r="AE7" s="586" t="s">
        <v>257</v>
      </c>
      <c r="AF7" s="587"/>
      <c r="AG7" s="588"/>
      <c r="AH7" s="586" t="s">
        <v>44</v>
      </c>
      <c r="AI7" s="587"/>
      <c r="AJ7" s="588"/>
      <c r="AK7" s="586" t="s">
        <v>45</v>
      </c>
      <c r="AL7" s="587"/>
      <c r="AM7" s="588"/>
      <c r="AN7" s="586" t="s">
        <v>46</v>
      </c>
      <c r="AO7" s="587"/>
      <c r="AP7" s="588"/>
      <c r="AQ7" s="586" t="s">
        <v>258</v>
      </c>
      <c r="AR7" s="587"/>
      <c r="AS7" s="588"/>
      <c r="AT7" s="586" t="s">
        <v>47</v>
      </c>
      <c r="AU7" s="587"/>
      <c r="AV7" s="588"/>
      <c r="AW7" s="586" t="s">
        <v>48</v>
      </c>
      <c r="AX7" s="587"/>
      <c r="AY7" s="588"/>
      <c r="AZ7" s="587" t="s">
        <v>259</v>
      </c>
      <c r="BA7" s="587"/>
      <c r="BB7" s="588"/>
      <c r="BC7" s="586" t="s">
        <v>260</v>
      </c>
      <c r="BD7" s="587"/>
      <c r="BE7" s="588"/>
      <c r="BF7" s="586" t="s">
        <v>261</v>
      </c>
      <c r="BG7" s="587"/>
      <c r="BH7" s="588"/>
      <c r="BI7" s="586" t="s">
        <v>49</v>
      </c>
      <c r="BJ7" s="587"/>
      <c r="BK7" s="588"/>
      <c r="BL7" s="586" t="s">
        <v>50</v>
      </c>
      <c r="BM7" s="587"/>
      <c r="BN7" s="588"/>
      <c r="BO7" s="586" t="s">
        <v>262</v>
      </c>
      <c r="BP7" s="587"/>
      <c r="BQ7" s="588"/>
      <c r="BR7" s="586" t="s">
        <v>263</v>
      </c>
      <c r="BS7" s="587"/>
      <c r="BT7" s="588"/>
      <c r="BU7" s="586" t="s">
        <v>51</v>
      </c>
      <c r="BV7" s="587"/>
      <c r="BW7" s="588"/>
      <c r="BX7" s="586" t="s">
        <v>52</v>
      </c>
      <c r="BY7" s="587"/>
      <c r="BZ7" s="588"/>
      <c r="CA7" s="586" t="s">
        <v>53</v>
      </c>
      <c r="CB7" s="587"/>
      <c r="CC7" s="588"/>
      <c r="CD7" s="586" t="s">
        <v>54</v>
      </c>
      <c r="CE7" s="587"/>
      <c r="CF7" s="588"/>
      <c r="CG7" s="586" t="s">
        <v>264</v>
      </c>
      <c r="CH7" s="587"/>
      <c r="CI7" s="588"/>
      <c r="CJ7" s="586" t="s">
        <v>55</v>
      </c>
      <c r="CK7" s="587"/>
      <c r="CL7" s="588"/>
      <c r="CM7" s="586" t="s">
        <v>56</v>
      </c>
      <c r="CN7" s="587"/>
      <c r="CO7" s="588"/>
      <c r="CP7" s="586" t="s">
        <v>265</v>
      </c>
      <c r="CQ7" s="587"/>
      <c r="CR7" s="588"/>
      <c r="CS7" s="586" t="s">
        <v>266</v>
      </c>
      <c r="CT7" s="587"/>
      <c r="CU7" s="588"/>
      <c r="CV7" s="323"/>
    </row>
    <row r="8" spans="3:100" ht="11.9" customHeight="1" x14ac:dyDescent="0.2">
      <c r="C8" s="581" t="s">
        <v>57</v>
      </c>
      <c r="D8" s="582"/>
      <c r="E8" s="582"/>
      <c r="F8" s="582"/>
      <c r="G8" s="589"/>
      <c r="H8" s="320"/>
      <c r="I8" s="322"/>
      <c r="J8" s="586" t="s">
        <v>267</v>
      </c>
      <c r="K8" s="587"/>
      <c r="L8" s="588"/>
      <c r="M8" s="586" t="s">
        <v>268</v>
      </c>
      <c r="N8" s="587"/>
      <c r="O8" s="588"/>
      <c r="P8" s="590" t="s">
        <v>58</v>
      </c>
      <c r="Q8" s="591"/>
      <c r="R8" s="592"/>
      <c r="S8" s="586" t="s">
        <v>59</v>
      </c>
      <c r="T8" s="587"/>
      <c r="U8" s="588"/>
      <c r="V8" s="586" t="s">
        <v>60</v>
      </c>
      <c r="W8" s="587"/>
      <c r="X8" s="588"/>
      <c r="Y8" s="590" t="s">
        <v>61</v>
      </c>
      <c r="Z8" s="591"/>
      <c r="AA8" s="592"/>
      <c r="AB8" s="586" t="s">
        <v>62</v>
      </c>
      <c r="AC8" s="587"/>
      <c r="AD8" s="588"/>
      <c r="AE8" s="586" t="s">
        <v>269</v>
      </c>
      <c r="AF8" s="587"/>
      <c r="AG8" s="588"/>
      <c r="AH8" s="586" t="s">
        <v>63</v>
      </c>
      <c r="AI8" s="587"/>
      <c r="AJ8" s="588"/>
      <c r="AK8" s="586" t="s">
        <v>64</v>
      </c>
      <c r="AL8" s="587"/>
      <c r="AM8" s="588"/>
      <c r="AN8" s="586" t="s">
        <v>65</v>
      </c>
      <c r="AO8" s="587"/>
      <c r="AP8" s="588"/>
      <c r="AQ8" s="586" t="s">
        <v>270</v>
      </c>
      <c r="AR8" s="587"/>
      <c r="AS8" s="588"/>
      <c r="AT8" s="586" t="s">
        <v>66</v>
      </c>
      <c r="AU8" s="587"/>
      <c r="AV8" s="588"/>
      <c r="AW8" s="586" t="s">
        <v>67</v>
      </c>
      <c r="AX8" s="587"/>
      <c r="AY8" s="588"/>
      <c r="AZ8" s="587" t="s">
        <v>271</v>
      </c>
      <c r="BA8" s="587"/>
      <c r="BB8" s="588"/>
      <c r="BC8" s="586" t="s">
        <v>272</v>
      </c>
      <c r="BD8" s="587"/>
      <c r="BE8" s="588"/>
      <c r="BF8" s="586" t="s">
        <v>273</v>
      </c>
      <c r="BG8" s="587"/>
      <c r="BH8" s="588"/>
      <c r="BI8" s="586" t="s">
        <v>68</v>
      </c>
      <c r="BJ8" s="587"/>
      <c r="BK8" s="588"/>
      <c r="BL8" s="586" t="s">
        <v>69</v>
      </c>
      <c r="BM8" s="587"/>
      <c r="BN8" s="588"/>
      <c r="BO8" s="586" t="s">
        <v>274</v>
      </c>
      <c r="BP8" s="587"/>
      <c r="BQ8" s="588"/>
      <c r="BR8" s="586" t="s">
        <v>275</v>
      </c>
      <c r="BS8" s="587"/>
      <c r="BT8" s="588"/>
      <c r="BU8" s="586" t="s">
        <v>70</v>
      </c>
      <c r="BV8" s="587"/>
      <c r="BW8" s="588"/>
      <c r="BX8" s="586" t="s">
        <v>71</v>
      </c>
      <c r="BY8" s="587"/>
      <c r="BZ8" s="588"/>
      <c r="CA8" s="586" t="s">
        <v>72</v>
      </c>
      <c r="CB8" s="587"/>
      <c r="CC8" s="588"/>
      <c r="CD8" s="586" t="s">
        <v>73</v>
      </c>
      <c r="CE8" s="587"/>
      <c r="CF8" s="588"/>
      <c r="CG8" s="586" t="s">
        <v>276</v>
      </c>
      <c r="CH8" s="587"/>
      <c r="CI8" s="588"/>
      <c r="CJ8" s="586" t="s">
        <v>74</v>
      </c>
      <c r="CK8" s="587"/>
      <c r="CL8" s="588"/>
      <c r="CM8" s="586" t="s">
        <v>75</v>
      </c>
      <c r="CN8" s="587"/>
      <c r="CO8" s="588"/>
      <c r="CP8" s="586" t="s">
        <v>277</v>
      </c>
      <c r="CQ8" s="587"/>
      <c r="CR8" s="588"/>
      <c r="CS8" s="586" t="s">
        <v>278</v>
      </c>
      <c r="CT8" s="587"/>
      <c r="CU8" s="588"/>
      <c r="CV8" s="323"/>
    </row>
    <row r="9" spans="3:100" ht="11.9" customHeight="1" x14ac:dyDescent="0.2">
      <c r="C9" s="583" t="s">
        <v>76</v>
      </c>
      <c r="D9" s="584"/>
      <c r="E9" s="584"/>
      <c r="F9" s="584"/>
      <c r="G9" s="585"/>
      <c r="H9" s="583" t="s">
        <v>77</v>
      </c>
      <c r="I9" s="585"/>
      <c r="J9" s="338"/>
      <c r="K9" s="339"/>
      <c r="L9" s="340"/>
      <c r="M9" s="341"/>
      <c r="N9" s="339"/>
      <c r="O9" s="340"/>
      <c r="P9" s="575" t="s">
        <v>78</v>
      </c>
      <c r="Q9" s="576"/>
      <c r="R9" s="577"/>
      <c r="S9" s="575" t="s">
        <v>79</v>
      </c>
      <c r="T9" s="576"/>
      <c r="U9" s="577"/>
      <c r="V9" s="575" t="s">
        <v>80</v>
      </c>
      <c r="W9" s="576"/>
      <c r="X9" s="577"/>
      <c r="Y9" s="575" t="s">
        <v>80</v>
      </c>
      <c r="Z9" s="576"/>
      <c r="AA9" s="577"/>
      <c r="AB9" s="575" t="s">
        <v>81</v>
      </c>
      <c r="AC9" s="576"/>
      <c r="AD9" s="577"/>
      <c r="AE9" s="341"/>
      <c r="AF9" s="339"/>
      <c r="AG9" s="340"/>
      <c r="AH9" s="575" t="s">
        <v>82</v>
      </c>
      <c r="AI9" s="576"/>
      <c r="AJ9" s="577"/>
      <c r="AK9" s="575" t="s">
        <v>80</v>
      </c>
      <c r="AL9" s="576"/>
      <c r="AM9" s="577"/>
      <c r="AN9" s="575" t="s">
        <v>82</v>
      </c>
      <c r="AO9" s="576"/>
      <c r="AP9" s="577"/>
      <c r="AQ9" s="341"/>
      <c r="AR9" s="339"/>
      <c r="AS9" s="340"/>
      <c r="AT9" s="575" t="s">
        <v>82</v>
      </c>
      <c r="AU9" s="576"/>
      <c r="AV9" s="577"/>
      <c r="AW9" s="575" t="s">
        <v>82</v>
      </c>
      <c r="AX9" s="576"/>
      <c r="AY9" s="577"/>
      <c r="AZ9" s="339"/>
      <c r="BA9" s="339"/>
      <c r="BB9" s="340"/>
      <c r="BC9" s="341"/>
      <c r="BD9" s="339"/>
      <c r="BE9" s="340"/>
      <c r="BF9" s="341"/>
      <c r="BG9" s="339"/>
      <c r="BH9" s="340"/>
      <c r="BI9" s="575" t="s">
        <v>80</v>
      </c>
      <c r="BJ9" s="576"/>
      <c r="BK9" s="577"/>
      <c r="BL9" s="575" t="s">
        <v>79</v>
      </c>
      <c r="BM9" s="576"/>
      <c r="BN9" s="577"/>
      <c r="BO9" s="341"/>
      <c r="BP9" s="339"/>
      <c r="BQ9" s="340"/>
      <c r="BR9" s="341"/>
      <c r="BS9" s="339"/>
      <c r="BT9" s="340"/>
      <c r="BU9" s="575" t="s">
        <v>81</v>
      </c>
      <c r="BV9" s="576"/>
      <c r="BW9" s="577"/>
      <c r="BX9" s="575" t="s">
        <v>81</v>
      </c>
      <c r="BY9" s="576"/>
      <c r="BZ9" s="577"/>
      <c r="CA9" s="575" t="s">
        <v>81</v>
      </c>
      <c r="CB9" s="576"/>
      <c r="CC9" s="577"/>
      <c r="CD9" s="575" t="s">
        <v>81</v>
      </c>
      <c r="CE9" s="576"/>
      <c r="CF9" s="577"/>
      <c r="CG9" s="341"/>
      <c r="CH9" s="339"/>
      <c r="CI9" s="340"/>
      <c r="CJ9" s="575" t="s">
        <v>81</v>
      </c>
      <c r="CK9" s="576"/>
      <c r="CL9" s="577"/>
      <c r="CM9" s="575" t="s">
        <v>81</v>
      </c>
      <c r="CN9" s="576"/>
      <c r="CO9" s="577"/>
      <c r="CP9" s="575" t="s">
        <v>81</v>
      </c>
      <c r="CQ9" s="576"/>
      <c r="CR9" s="577"/>
      <c r="CS9" s="575" t="s">
        <v>81</v>
      </c>
      <c r="CT9" s="576"/>
      <c r="CU9" s="577"/>
      <c r="CV9" s="323"/>
    </row>
    <row r="10" spans="3:100" ht="11.9" customHeight="1" x14ac:dyDescent="0.2">
      <c r="C10" s="578" t="s">
        <v>83</v>
      </c>
      <c r="D10" s="581" t="s">
        <v>84</v>
      </c>
      <c r="E10" s="582"/>
      <c r="F10" s="582"/>
      <c r="G10" s="322" t="s">
        <v>85</v>
      </c>
      <c r="H10" s="320"/>
      <c r="I10" s="322"/>
      <c r="J10" s="342"/>
      <c r="K10" s="343"/>
      <c r="L10" s="343"/>
      <c r="M10" s="344"/>
      <c r="N10" s="343"/>
      <c r="O10" s="343"/>
      <c r="P10" s="323"/>
      <c r="Q10" s="324" t="s">
        <v>86</v>
      </c>
      <c r="R10" s="324"/>
      <c r="S10" s="323"/>
      <c r="T10" s="321" t="s">
        <v>86</v>
      </c>
      <c r="U10" s="324"/>
      <c r="V10" s="323"/>
      <c r="W10" s="324" t="s">
        <v>86</v>
      </c>
      <c r="X10" s="325"/>
      <c r="Y10" s="323"/>
      <c r="Z10" s="324" t="s">
        <v>86</v>
      </c>
      <c r="AA10" s="325"/>
      <c r="AB10" s="323"/>
      <c r="AC10" s="324" t="s">
        <v>86</v>
      </c>
      <c r="AD10" s="325"/>
      <c r="AE10" s="344"/>
      <c r="AF10" s="343"/>
      <c r="AG10" s="343"/>
      <c r="AH10" s="323"/>
      <c r="AI10" s="321" t="s">
        <v>87</v>
      </c>
      <c r="AJ10" s="324"/>
      <c r="AK10" s="323"/>
      <c r="AL10" s="324" t="s">
        <v>86</v>
      </c>
      <c r="AM10" s="325"/>
      <c r="AN10" s="323"/>
      <c r="AO10" s="321" t="s">
        <v>87</v>
      </c>
      <c r="AP10" s="324"/>
      <c r="AQ10" s="344"/>
      <c r="AR10" s="343"/>
      <c r="AS10" s="345"/>
      <c r="AT10" s="323"/>
      <c r="AU10" s="321" t="s">
        <v>87</v>
      </c>
      <c r="AV10" s="324"/>
      <c r="AW10" s="323"/>
      <c r="AX10" s="321" t="s">
        <v>87</v>
      </c>
      <c r="AY10" s="325"/>
      <c r="AZ10" s="343"/>
      <c r="BA10" s="343"/>
      <c r="BB10" s="345"/>
      <c r="BC10" s="344"/>
      <c r="BD10" s="343"/>
      <c r="BE10" s="343"/>
      <c r="BF10" s="344"/>
      <c r="BG10" s="343"/>
      <c r="BH10" s="343"/>
      <c r="BI10" s="323"/>
      <c r="BJ10" s="324" t="s">
        <v>86</v>
      </c>
      <c r="BK10" s="325"/>
      <c r="BL10" s="323"/>
      <c r="BM10" s="321" t="s">
        <v>86</v>
      </c>
      <c r="BN10" s="324"/>
      <c r="BO10" s="344"/>
      <c r="BP10" s="343"/>
      <c r="BQ10" s="345"/>
      <c r="BR10" s="344"/>
      <c r="BS10" s="343"/>
      <c r="BT10" s="345"/>
      <c r="BU10" s="323"/>
      <c r="BV10" s="324" t="s">
        <v>86</v>
      </c>
      <c r="BW10" s="324"/>
      <c r="BX10" s="323"/>
      <c r="BY10" s="324" t="s">
        <v>86</v>
      </c>
      <c r="BZ10" s="324"/>
      <c r="CA10" s="323"/>
      <c r="CB10" s="324" t="s">
        <v>86</v>
      </c>
      <c r="CC10" s="325"/>
      <c r="CD10" s="323"/>
      <c r="CE10" s="324" t="s">
        <v>86</v>
      </c>
      <c r="CF10" s="325"/>
      <c r="CG10" s="344"/>
      <c r="CH10" s="343"/>
      <c r="CI10" s="343"/>
      <c r="CJ10" s="323"/>
      <c r="CK10" s="324" t="s">
        <v>86</v>
      </c>
      <c r="CL10" s="324"/>
      <c r="CM10" s="323"/>
      <c r="CN10" s="324" t="s">
        <v>86</v>
      </c>
      <c r="CO10" s="325"/>
      <c r="CP10" s="323"/>
      <c r="CQ10" s="324" t="s">
        <v>86</v>
      </c>
      <c r="CR10" s="324"/>
      <c r="CS10" s="323"/>
      <c r="CT10" s="324" t="s">
        <v>86</v>
      </c>
      <c r="CU10" s="325"/>
      <c r="CV10" s="323"/>
    </row>
    <row r="11" spans="3:100" ht="11.9" customHeight="1" x14ac:dyDescent="0.2">
      <c r="C11" s="579"/>
      <c r="D11" s="544" t="s">
        <v>88</v>
      </c>
      <c r="E11" s="545"/>
      <c r="F11" s="545"/>
      <c r="G11" s="332" t="s">
        <v>89</v>
      </c>
      <c r="H11" s="320"/>
      <c r="I11" s="322"/>
      <c r="J11" s="342"/>
      <c r="K11" s="343"/>
      <c r="L11" s="343"/>
      <c r="M11" s="344"/>
      <c r="N11" s="343"/>
      <c r="O11" s="343"/>
      <c r="P11" s="323"/>
      <c r="Q11" s="321">
        <v>5</v>
      </c>
      <c r="R11" s="324" t="s">
        <v>90</v>
      </c>
      <c r="S11" s="323"/>
      <c r="T11" s="321">
        <v>5</v>
      </c>
      <c r="U11" s="324" t="s">
        <v>90</v>
      </c>
      <c r="V11" s="323"/>
      <c r="W11" s="321">
        <v>5</v>
      </c>
      <c r="X11" s="325" t="s">
        <v>90</v>
      </c>
      <c r="Y11" s="323"/>
      <c r="Z11" s="321">
        <v>5</v>
      </c>
      <c r="AA11" s="325" t="s">
        <v>90</v>
      </c>
      <c r="AB11" s="323"/>
      <c r="AC11" s="321">
        <v>7.5</v>
      </c>
      <c r="AD11" s="325" t="s">
        <v>90</v>
      </c>
      <c r="AE11" s="344"/>
      <c r="AF11" s="343"/>
      <c r="AG11" s="343"/>
      <c r="AH11" s="323"/>
      <c r="AI11" s="321">
        <v>2</v>
      </c>
      <c r="AJ11" s="324" t="s">
        <v>90</v>
      </c>
      <c r="AK11" s="323"/>
      <c r="AL11" s="321">
        <v>5</v>
      </c>
      <c r="AM11" s="325" t="s">
        <v>90</v>
      </c>
      <c r="AN11" s="323"/>
      <c r="AO11" s="321">
        <v>2</v>
      </c>
      <c r="AP11" s="324" t="s">
        <v>90</v>
      </c>
      <c r="AQ11" s="344"/>
      <c r="AR11" s="343"/>
      <c r="AS11" s="345"/>
      <c r="AT11" s="323"/>
      <c r="AU11" s="321">
        <v>2</v>
      </c>
      <c r="AV11" s="324" t="s">
        <v>90</v>
      </c>
      <c r="AW11" s="323"/>
      <c r="AX11" s="321">
        <v>2</v>
      </c>
      <c r="AY11" s="325" t="s">
        <v>90</v>
      </c>
      <c r="AZ11" s="343"/>
      <c r="BA11" s="343"/>
      <c r="BB11" s="345"/>
      <c r="BC11" s="344"/>
      <c r="BD11" s="343"/>
      <c r="BE11" s="343"/>
      <c r="BF11" s="344"/>
      <c r="BG11" s="343"/>
      <c r="BH11" s="343"/>
      <c r="BI11" s="323"/>
      <c r="BJ11" s="321">
        <v>5</v>
      </c>
      <c r="BK11" s="325" t="s">
        <v>90</v>
      </c>
      <c r="BL11" s="323"/>
      <c r="BM11" s="321">
        <v>5</v>
      </c>
      <c r="BN11" s="324" t="s">
        <v>90</v>
      </c>
      <c r="BO11" s="344"/>
      <c r="BP11" s="343"/>
      <c r="BQ11" s="345"/>
      <c r="BR11" s="344"/>
      <c r="BS11" s="343"/>
      <c r="BT11" s="345"/>
      <c r="BU11" s="323"/>
      <c r="BV11" s="321">
        <v>7.5</v>
      </c>
      <c r="BW11" s="324" t="s">
        <v>90</v>
      </c>
      <c r="BX11" s="323"/>
      <c r="BY11" s="321">
        <v>7.5</v>
      </c>
      <c r="BZ11" s="324" t="s">
        <v>90</v>
      </c>
      <c r="CA11" s="323"/>
      <c r="CB11" s="321">
        <v>7.5</v>
      </c>
      <c r="CC11" s="325" t="s">
        <v>90</v>
      </c>
      <c r="CD11" s="323"/>
      <c r="CE11" s="321">
        <v>7.5</v>
      </c>
      <c r="CF11" s="325" t="s">
        <v>90</v>
      </c>
      <c r="CG11" s="344"/>
      <c r="CH11" s="343"/>
      <c r="CI11" s="343"/>
      <c r="CJ11" s="323"/>
      <c r="CK11" s="321">
        <v>7.5</v>
      </c>
      <c r="CL11" s="324" t="s">
        <v>90</v>
      </c>
      <c r="CM11" s="323"/>
      <c r="CN11" s="321">
        <v>7.5</v>
      </c>
      <c r="CO11" s="325" t="s">
        <v>90</v>
      </c>
      <c r="CP11" s="323"/>
      <c r="CQ11" s="321">
        <v>7.5</v>
      </c>
      <c r="CR11" s="324" t="s">
        <v>90</v>
      </c>
      <c r="CS11" s="323"/>
      <c r="CT11" s="321">
        <v>7.5</v>
      </c>
      <c r="CU11" s="325" t="s">
        <v>90</v>
      </c>
      <c r="CV11" s="323"/>
    </row>
    <row r="12" spans="3:100" ht="11.9" customHeight="1" x14ac:dyDescent="0.2">
      <c r="C12" s="579"/>
      <c r="D12" s="544" t="s">
        <v>91</v>
      </c>
      <c r="E12" s="545"/>
      <c r="F12" s="545"/>
      <c r="G12" s="332" t="s">
        <v>89</v>
      </c>
      <c r="H12" s="320"/>
      <c r="I12" s="322"/>
      <c r="J12" s="342"/>
      <c r="K12" s="343"/>
      <c r="L12" s="343"/>
      <c r="M12" s="344"/>
      <c r="N12" s="343"/>
      <c r="O12" s="343"/>
      <c r="P12" s="323"/>
      <c r="Q12" s="321">
        <v>3</v>
      </c>
      <c r="R12" s="324" t="s">
        <v>92</v>
      </c>
      <c r="S12" s="323"/>
      <c r="T12" s="321">
        <v>5</v>
      </c>
      <c r="U12" s="324" t="s">
        <v>92</v>
      </c>
      <c r="V12" s="323"/>
      <c r="W12" s="321">
        <v>3</v>
      </c>
      <c r="X12" s="325" t="s">
        <v>92</v>
      </c>
      <c r="Y12" s="323"/>
      <c r="Z12" s="321">
        <v>3</v>
      </c>
      <c r="AA12" s="325" t="s">
        <v>92</v>
      </c>
      <c r="AB12" s="323"/>
      <c r="AC12" s="321">
        <v>2</v>
      </c>
      <c r="AD12" s="325" t="s">
        <v>92</v>
      </c>
      <c r="AE12" s="344"/>
      <c r="AF12" s="343"/>
      <c r="AG12" s="343"/>
      <c r="AH12" s="323"/>
      <c r="AI12" s="321">
        <v>8</v>
      </c>
      <c r="AJ12" s="324" t="s">
        <v>92</v>
      </c>
      <c r="AK12" s="323"/>
      <c r="AL12" s="321">
        <v>3</v>
      </c>
      <c r="AM12" s="325" t="s">
        <v>92</v>
      </c>
      <c r="AN12" s="323"/>
      <c r="AO12" s="321">
        <v>8</v>
      </c>
      <c r="AP12" s="324" t="s">
        <v>92</v>
      </c>
      <c r="AQ12" s="344"/>
      <c r="AR12" s="343"/>
      <c r="AS12" s="345"/>
      <c r="AT12" s="323"/>
      <c r="AU12" s="321">
        <v>8</v>
      </c>
      <c r="AV12" s="324" t="s">
        <v>92</v>
      </c>
      <c r="AW12" s="323"/>
      <c r="AX12" s="321">
        <v>8</v>
      </c>
      <c r="AY12" s="325" t="s">
        <v>92</v>
      </c>
      <c r="AZ12" s="343"/>
      <c r="BA12" s="343"/>
      <c r="BB12" s="345"/>
      <c r="BC12" s="344"/>
      <c r="BD12" s="343"/>
      <c r="BE12" s="343"/>
      <c r="BF12" s="344"/>
      <c r="BG12" s="343"/>
      <c r="BH12" s="343"/>
      <c r="BI12" s="323"/>
      <c r="BJ12" s="321">
        <v>3</v>
      </c>
      <c r="BK12" s="325" t="s">
        <v>92</v>
      </c>
      <c r="BL12" s="323"/>
      <c r="BM12" s="321">
        <v>5</v>
      </c>
      <c r="BN12" s="324" t="s">
        <v>92</v>
      </c>
      <c r="BO12" s="344"/>
      <c r="BP12" s="343"/>
      <c r="BQ12" s="345"/>
      <c r="BR12" s="344"/>
      <c r="BS12" s="343"/>
      <c r="BT12" s="345"/>
      <c r="BU12" s="323"/>
      <c r="BV12" s="321">
        <v>2</v>
      </c>
      <c r="BW12" s="324" t="s">
        <v>92</v>
      </c>
      <c r="BX12" s="323"/>
      <c r="BY12" s="321">
        <v>2</v>
      </c>
      <c r="BZ12" s="324" t="s">
        <v>92</v>
      </c>
      <c r="CA12" s="323"/>
      <c r="CB12" s="321">
        <v>2</v>
      </c>
      <c r="CC12" s="325" t="s">
        <v>92</v>
      </c>
      <c r="CD12" s="323"/>
      <c r="CE12" s="321">
        <v>2</v>
      </c>
      <c r="CF12" s="325" t="s">
        <v>92</v>
      </c>
      <c r="CG12" s="344"/>
      <c r="CH12" s="343"/>
      <c r="CI12" s="343"/>
      <c r="CJ12" s="323"/>
      <c r="CK12" s="321">
        <v>2</v>
      </c>
      <c r="CL12" s="324" t="s">
        <v>92</v>
      </c>
      <c r="CM12" s="323"/>
      <c r="CN12" s="321">
        <v>2</v>
      </c>
      <c r="CO12" s="325" t="s">
        <v>92</v>
      </c>
      <c r="CP12" s="323"/>
      <c r="CQ12" s="321">
        <v>2</v>
      </c>
      <c r="CR12" s="324" t="s">
        <v>92</v>
      </c>
      <c r="CS12" s="323"/>
      <c r="CT12" s="321">
        <v>2</v>
      </c>
      <c r="CU12" s="325" t="s">
        <v>92</v>
      </c>
      <c r="CV12" s="323"/>
    </row>
    <row r="13" spans="3:100" ht="11.9" customHeight="1" x14ac:dyDescent="0.2">
      <c r="C13" s="579"/>
      <c r="D13" s="544" t="s">
        <v>93</v>
      </c>
      <c r="E13" s="545"/>
      <c r="F13" s="545"/>
      <c r="G13" s="332" t="s">
        <v>89</v>
      </c>
      <c r="H13" s="320"/>
      <c r="I13" s="322"/>
      <c r="J13" s="342"/>
      <c r="K13" s="343"/>
      <c r="L13" s="343"/>
      <c r="M13" s="344"/>
      <c r="N13" s="343"/>
      <c r="O13" s="343"/>
      <c r="P13" s="344"/>
      <c r="Q13" s="346"/>
      <c r="R13" s="343"/>
      <c r="S13" s="344"/>
      <c r="T13" s="346"/>
      <c r="U13" s="343"/>
      <c r="V13" s="344"/>
      <c r="W13" s="346"/>
      <c r="X13" s="345"/>
      <c r="Y13" s="344"/>
      <c r="Z13" s="346"/>
      <c r="AA13" s="345"/>
      <c r="AB13" s="344"/>
      <c r="AC13" s="346"/>
      <c r="AD13" s="345"/>
      <c r="AE13" s="344"/>
      <c r="AF13" s="343"/>
      <c r="AG13" s="343"/>
      <c r="AH13" s="344"/>
      <c r="AI13" s="346"/>
      <c r="AJ13" s="343"/>
      <c r="AK13" s="344"/>
      <c r="AL13" s="346"/>
      <c r="AM13" s="345"/>
      <c r="AN13" s="344"/>
      <c r="AO13" s="346"/>
      <c r="AP13" s="343"/>
      <c r="AQ13" s="344"/>
      <c r="AR13" s="343"/>
      <c r="AS13" s="345"/>
      <c r="AT13" s="344"/>
      <c r="AU13" s="346"/>
      <c r="AV13" s="343"/>
      <c r="AW13" s="344"/>
      <c r="AX13" s="346"/>
      <c r="AY13" s="345"/>
      <c r="AZ13" s="343"/>
      <c r="BA13" s="343"/>
      <c r="BB13" s="345"/>
      <c r="BC13" s="344"/>
      <c r="BD13" s="343"/>
      <c r="BE13" s="343"/>
      <c r="BF13" s="344"/>
      <c r="BG13" s="343"/>
      <c r="BH13" s="343"/>
      <c r="BI13" s="344"/>
      <c r="BJ13" s="346"/>
      <c r="BK13" s="345"/>
      <c r="BL13" s="344"/>
      <c r="BM13" s="346"/>
      <c r="BN13" s="343"/>
      <c r="BO13" s="344"/>
      <c r="BP13" s="343"/>
      <c r="BQ13" s="345"/>
      <c r="BR13" s="344"/>
      <c r="BS13" s="343"/>
      <c r="BT13" s="345"/>
      <c r="BU13" s="344"/>
      <c r="BV13" s="346"/>
      <c r="BW13" s="343"/>
      <c r="BX13" s="344"/>
      <c r="BY13" s="346"/>
      <c r="BZ13" s="343"/>
      <c r="CA13" s="344"/>
      <c r="CB13" s="346"/>
      <c r="CC13" s="345"/>
      <c r="CD13" s="344"/>
      <c r="CE13" s="346"/>
      <c r="CF13" s="345"/>
      <c r="CG13" s="344"/>
      <c r="CH13" s="343"/>
      <c r="CI13" s="343"/>
      <c r="CJ13" s="344"/>
      <c r="CK13" s="346"/>
      <c r="CL13" s="343"/>
      <c r="CM13" s="344"/>
      <c r="CN13" s="346"/>
      <c r="CO13" s="345"/>
      <c r="CP13" s="344"/>
      <c r="CQ13" s="346"/>
      <c r="CR13" s="343"/>
      <c r="CS13" s="344"/>
      <c r="CT13" s="346"/>
      <c r="CU13" s="345"/>
      <c r="CV13" s="323"/>
    </row>
    <row r="14" spans="3:100" ht="19.5" customHeight="1" x14ac:dyDescent="0.2">
      <c r="C14" s="579"/>
      <c r="D14" s="544" t="s">
        <v>94</v>
      </c>
      <c r="E14" s="545"/>
      <c r="F14" s="545"/>
      <c r="G14" s="332" t="s">
        <v>89</v>
      </c>
      <c r="H14" s="320"/>
      <c r="I14" s="322"/>
      <c r="J14" s="342"/>
      <c r="K14" s="343"/>
      <c r="L14" s="343"/>
      <c r="M14" s="344"/>
      <c r="N14" s="343"/>
      <c r="O14" s="343"/>
      <c r="P14" s="323"/>
      <c r="Q14" s="321">
        <v>25</v>
      </c>
      <c r="R14" s="324" t="s">
        <v>92</v>
      </c>
      <c r="S14" s="323"/>
      <c r="T14" s="321">
        <v>50</v>
      </c>
      <c r="U14" s="324" t="s">
        <v>92</v>
      </c>
      <c r="V14" s="323"/>
      <c r="W14" s="321">
        <v>25</v>
      </c>
      <c r="X14" s="325" t="s">
        <v>92</v>
      </c>
      <c r="Y14" s="323"/>
      <c r="Z14" s="321">
        <v>25</v>
      </c>
      <c r="AA14" s="325" t="s">
        <v>92</v>
      </c>
      <c r="AB14" s="323"/>
      <c r="AC14" s="321">
        <v>25</v>
      </c>
      <c r="AD14" s="325" t="s">
        <v>92</v>
      </c>
      <c r="AE14" s="344"/>
      <c r="AF14" s="343"/>
      <c r="AG14" s="343"/>
      <c r="AH14" s="323"/>
      <c r="AI14" s="321">
        <v>100</v>
      </c>
      <c r="AJ14" s="324" t="s">
        <v>92</v>
      </c>
      <c r="AK14" s="323"/>
      <c r="AL14" s="321">
        <v>25</v>
      </c>
      <c r="AM14" s="325" t="s">
        <v>92</v>
      </c>
      <c r="AN14" s="323"/>
      <c r="AO14" s="321">
        <v>100</v>
      </c>
      <c r="AP14" s="324" t="s">
        <v>92</v>
      </c>
      <c r="AQ14" s="344"/>
      <c r="AR14" s="343"/>
      <c r="AS14" s="345"/>
      <c r="AT14" s="323"/>
      <c r="AU14" s="321">
        <v>100</v>
      </c>
      <c r="AV14" s="324" t="s">
        <v>92</v>
      </c>
      <c r="AW14" s="323"/>
      <c r="AX14" s="321">
        <v>100</v>
      </c>
      <c r="AY14" s="325" t="s">
        <v>92</v>
      </c>
      <c r="AZ14" s="343"/>
      <c r="BA14" s="343"/>
      <c r="BB14" s="345"/>
      <c r="BC14" s="344"/>
      <c r="BD14" s="343"/>
      <c r="BE14" s="343"/>
      <c r="BF14" s="344"/>
      <c r="BG14" s="343"/>
      <c r="BH14" s="343"/>
      <c r="BI14" s="323"/>
      <c r="BJ14" s="321">
        <v>25</v>
      </c>
      <c r="BK14" s="325" t="s">
        <v>92</v>
      </c>
      <c r="BL14" s="323"/>
      <c r="BM14" s="321">
        <v>50</v>
      </c>
      <c r="BN14" s="325" t="s">
        <v>92</v>
      </c>
      <c r="BO14" s="344"/>
      <c r="BP14" s="343"/>
      <c r="BQ14" s="345"/>
      <c r="BR14" s="344"/>
      <c r="BS14" s="343"/>
      <c r="BT14" s="345"/>
      <c r="BU14" s="323"/>
      <c r="BV14" s="321">
        <v>25</v>
      </c>
      <c r="BW14" s="324" t="s">
        <v>92</v>
      </c>
      <c r="BX14" s="323"/>
      <c r="BY14" s="321">
        <v>25</v>
      </c>
      <c r="BZ14" s="324" t="s">
        <v>92</v>
      </c>
      <c r="CA14" s="323"/>
      <c r="CB14" s="321">
        <v>25</v>
      </c>
      <c r="CC14" s="325" t="s">
        <v>92</v>
      </c>
      <c r="CD14" s="323"/>
      <c r="CE14" s="321">
        <v>25</v>
      </c>
      <c r="CF14" s="325" t="s">
        <v>92</v>
      </c>
      <c r="CG14" s="344"/>
      <c r="CH14" s="343"/>
      <c r="CI14" s="343"/>
      <c r="CJ14" s="323"/>
      <c r="CK14" s="321">
        <v>25</v>
      </c>
      <c r="CL14" s="324" t="s">
        <v>92</v>
      </c>
      <c r="CM14" s="323"/>
      <c r="CN14" s="321">
        <v>25</v>
      </c>
      <c r="CO14" s="325" t="s">
        <v>92</v>
      </c>
      <c r="CP14" s="323"/>
      <c r="CQ14" s="321">
        <v>25</v>
      </c>
      <c r="CR14" s="324" t="s">
        <v>92</v>
      </c>
      <c r="CS14" s="323"/>
      <c r="CT14" s="321">
        <v>25</v>
      </c>
      <c r="CU14" s="325" t="s">
        <v>92</v>
      </c>
      <c r="CV14" s="323"/>
    </row>
    <row r="15" spans="3:100" ht="13.5" customHeight="1" x14ac:dyDescent="0.2">
      <c r="C15" s="579"/>
      <c r="D15" s="544" t="s">
        <v>95</v>
      </c>
      <c r="E15" s="545"/>
      <c r="F15" s="573" t="s">
        <v>96</v>
      </c>
      <c r="G15" s="574"/>
      <c r="H15" s="326"/>
      <c r="I15" s="332"/>
      <c r="J15" s="342"/>
      <c r="K15" s="343"/>
      <c r="L15" s="343"/>
      <c r="M15" s="344"/>
      <c r="N15" s="343"/>
      <c r="O15" s="343"/>
      <c r="P15" s="326"/>
      <c r="Q15" s="327">
        <v>1000</v>
      </c>
      <c r="R15" s="332" t="s">
        <v>92</v>
      </c>
      <c r="S15" s="347"/>
      <c r="T15" s="348"/>
      <c r="U15" s="349"/>
      <c r="V15" s="326"/>
      <c r="W15" s="327">
        <v>1000</v>
      </c>
      <c r="X15" s="332" t="s">
        <v>92</v>
      </c>
      <c r="Y15" s="326"/>
      <c r="Z15" s="327">
        <v>1000</v>
      </c>
      <c r="AA15" s="332" t="s">
        <v>92</v>
      </c>
      <c r="AB15" s="326"/>
      <c r="AC15" s="327">
        <v>300</v>
      </c>
      <c r="AD15" s="332" t="s">
        <v>92</v>
      </c>
      <c r="AE15" s="342"/>
      <c r="AF15" s="346"/>
      <c r="AG15" s="346"/>
      <c r="AH15" s="350"/>
      <c r="AI15" s="351"/>
      <c r="AJ15" s="352"/>
      <c r="AK15" s="326"/>
      <c r="AL15" s="327">
        <v>1000</v>
      </c>
      <c r="AM15" s="332" t="s">
        <v>92</v>
      </c>
      <c r="AN15" s="350"/>
      <c r="AO15" s="351"/>
      <c r="AP15" s="352"/>
      <c r="AQ15" s="342"/>
      <c r="AR15" s="346"/>
      <c r="AS15" s="353"/>
      <c r="AT15" s="350"/>
      <c r="AU15" s="351"/>
      <c r="AV15" s="352"/>
      <c r="AW15" s="350"/>
      <c r="AX15" s="351"/>
      <c r="AY15" s="352"/>
      <c r="AZ15" s="346"/>
      <c r="BA15" s="346"/>
      <c r="BB15" s="353"/>
      <c r="BC15" s="342"/>
      <c r="BD15" s="346"/>
      <c r="BE15" s="346"/>
      <c r="BF15" s="342"/>
      <c r="BG15" s="346"/>
      <c r="BH15" s="346"/>
      <c r="BI15" s="326"/>
      <c r="BJ15" s="327">
        <v>1000</v>
      </c>
      <c r="BK15" s="332" t="s">
        <v>92</v>
      </c>
      <c r="BL15" s="347"/>
      <c r="BM15" s="348"/>
      <c r="BN15" s="349"/>
      <c r="BO15" s="342"/>
      <c r="BP15" s="346"/>
      <c r="BQ15" s="353"/>
      <c r="BR15" s="342"/>
      <c r="BS15" s="346"/>
      <c r="BT15" s="353"/>
      <c r="BU15" s="326"/>
      <c r="BV15" s="327">
        <v>300</v>
      </c>
      <c r="BW15" s="332" t="s">
        <v>92</v>
      </c>
      <c r="BX15" s="326"/>
      <c r="BY15" s="327">
        <v>300</v>
      </c>
      <c r="BZ15" s="332" t="s">
        <v>92</v>
      </c>
      <c r="CA15" s="326"/>
      <c r="CB15" s="327">
        <v>300</v>
      </c>
      <c r="CC15" s="332" t="s">
        <v>92</v>
      </c>
      <c r="CD15" s="326"/>
      <c r="CE15" s="327">
        <v>300</v>
      </c>
      <c r="CF15" s="332" t="s">
        <v>92</v>
      </c>
      <c r="CG15" s="342"/>
      <c r="CH15" s="346"/>
      <c r="CI15" s="346"/>
      <c r="CJ15" s="326"/>
      <c r="CK15" s="327">
        <v>300</v>
      </c>
      <c r="CL15" s="332" t="s">
        <v>92</v>
      </c>
      <c r="CM15" s="326"/>
      <c r="CN15" s="327">
        <v>300</v>
      </c>
      <c r="CO15" s="332" t="s">
        <v>92</v>
      </c>
      <c r="CP15" s="326"/>
      <c r="CQ15" s="327">
        <v>300</v>
      </c>
      <c r="CR15" s="332" t="s">
        <v>92</v>
      </c>
      <c r="CS15" s="326"/>
      <c r="CT15" s="327">
        <v>300</v>
      </c>
      <c r="CU15" s="332" t="s">
        <v>92</v>
      </c>
      <c r="CV15" s="32"/>
    </row>
    <row r="16" spans="3:100" ht="13.5" customHeight="1" x14ac:dyDescent="0.2">
      <c r="C16" s="579"/>
      <c r="D16" s="544" t="s">
        <v>97</v>
      </c>
      <c r="E16" s="545"/>
      <c r="F16" s="545"/>
      <c r="G16" s="332" t="s">
        <v>98</v>
      </c>
      <c r="H16" s="326"/>
      <c r="I16" s="332"/>
      <c r="J16" s="342"/>
      <c r="K16" s="343"/>
      <c r="L16" s="343"/>
      <c r="M16" s="344"/>
      <c r="N16" s="343"/>
      <c r="O16" s="343"/>
      <c r="P16" s="32"/>
      <c r="Q16" s="33">
        <v>0.03</v>
      </c>
      <c r="R16" s="34" t="s">
        <v>92</v>
      </c>
      <c r="S16" s="32"/>
      <c r="T16" s="327">
        <v>0.03</v>
      </c>
      <c r="U16" s="34" t="s">
        <v>92</v>
      </c>
      <c r="V16" s="32"/>
      <c r="W16" s="33">
        <v>0.03</v>
      </c>
      <c r="X16" s="34" t="s">
        <v>92</v>
      </c>
      <c r="Y16" s="32"/>
      <c r="Z16" s="33">
        <v>0.03</v>
      </c>
      <c r="AA16" s="35" t="s">
        <v>92</v>
      </c>
      <c r="AB16" s="32"/>
      <c r="AC16" s="33">
        <v>0.03</v>
      </c>
      <c r="AD16" s="35" t="s">
        <v>92</v>
      </c>
      <c r="AE16" s="344"/>
      <c r="AF16" s="343"/>
      <c r="AG16" s="343"/>
      <c r="AH16" s="354"/>
      <c r="AI16" s="351"/>
      <c r="AJ16" s="355"/>
      <c r="AK16" s="32"/>
      <c r="AL16" s="33">
        <v>0.03</v>
      </c>
      <c r="AM16" s="34" t="s">
        <v>92</v>
      </c>
      <c r="AN16" s="354"/>
      <c r="AO16" s="351"/>
      <c r="AP16" s="355"/>
      <c r="AQ16" s="344"/>
      <c r="AR16" s="343"/>
      <c r="AS16" s="345"/>
      <c r="AT16" s="354"/>
      <c r="AU16" s="351"/>
      <c r="AV16" s="355"/>
      <c r="AW16" s="354"/>
      <c r="AX16" s="351"/>
      <c r="AY16" s="356"/>
      <c r="AZ16" s="343"/>
      <c r="BA16" s="343"/>
      <c r="BB16" s="343"/>
      <c r="BC16" s="344"/>
      <c r="BD16" s="343"/>
      <c r="BE16" s="343"/>
      <c r="BF16" s="344"/>
      <c r="BG16" s="343"/>
      <c r="BH16" s="343"/>
      <c r="BI16" s="32"/>
      <c r="BJ16" s="33">
        <v>0.03</v>
      </c>
      <c r="BK16" s="35" t="s">
        <v>92</v>
      </c>
      <c r="BL16" s="32"/>
      <c r="BM16" s="327">
        <v>0.03</v>
      </c>
      <c r="BN16" s="34" t="s">
        <v>92</v>
      </c>
      <c r="BO16" s="344"/>
      <c r="BP16" s="343"/>
      <c r="BQ16" s="343"/>
      <c r="BR16" s="344"/>
      <c r="BS16" s="343"/>
      <c r="BT16" s="343"/>
      <c r="BU16" s="32"/>
      <c r="BV16" s="33">
        <v>0.03</v>
      </c>
      <c r="BW16" s="34" t="s">
        <v>92</v>
      </c>
      <c r="BX16" s="32"/>
      <c r="BY16" s="33">
        <v>0.03</v>
      </c>
      <c r="BZ16" s="34" t="s">
        <v>92</v>
      </c>
      <c r="CA16" s="32"/>
      <c r="CB16" s="33">
        <v>0.03</v>
      </c>
      <c r="CC16" s="35" t="s">
        <v>92</v>
      </c>
      <c r="CD16" s="32"/>
      <c r="CE16" s="33">
        <v>0.03</v>
      </c>
      <c r="CF16" s="35" t="s">
        <v>92</v>
      </c>
      <c r="CG16" s="344"/>
      <c r="CH16" s="343"/>
      <c r="CI16" s="343"/>
      <c r="CJ16" s="32"/>
      <c r="CK16" s="33">
        <v>0.03</v>
      </c>
      <c r="CL16" s="34" t="s">
        <v>92</v>
      </c>
      <c r="CM16" s="32"/>
      <c r="CN16" s="33">
        <v>0.03</v>
      </c>
      <c r="CO16" s="34" t="s">
        <v>92</v>
      </c>
      <c r="CP16" s="32"/>
      <c r="CQ16" s="33">
        <v>0.03</v>
      </c>
      <c r="CR16" s="34" t="s">
        <v>92</v>
      </c>
      <c r="CS16" s="32"/>
      <c r="CT16" s="33">
        <v>0.03</v>
      </c>
      <c r="CU16" s="35" t="s">
        <v>92</v>
      </c>
      <c r="CV16" s="32"/>
    </row>
    <row r="17" spans="3:111" ht="13.5" customHeight="1" x14ac:dyDescent="0.2">
      <c r="C17" s="579"/>
      <c r="D17" s="544" t="s">
        <v>99</v>
      </c>
      <c r="E17" s="545"/>
      <c r="F17" s="545"/>
      <c r="G17" s="332" t="s">
        <v>98</v>
      </c>
      <c r="H17" s="326"/>
      <c r="I17" s="332"/>
      <c r="J17" s="342"/>
      <c r="K17" s="343"/>
      <c r="L17" s="343"/>
      <c r="M17" s="344"/>
      <c r="N17" s="343"/>
      <c r="O17" s="343"/>
      <c r="P17" s="32"/>
      <c r="Q17" s="39">
        <v>2E-3</v>
      </c>
      <c r="R17" s="34" t="s">
        <v>92</v>
      </c>
      <c r="S17" s="32"/>
      <c r="T17" s="327">
        <v>2E-3</v>
      </c>
      <c r="U17" s="34" t="s">
        <v>92</v>
      </c>
      <c r="V17" s="32"/>
      <c r="W17" s="39">
        <v>2E-3</v>
      </c>
      <c r="X17" s="34" t="s">
        <v>92</v>
      </c>
      <c r="Y17" s="32"/>
      <c r="Z17" s="39">
        <v>2E-3</v>
      </c>
      <c r="AA17" s="35" t="s">
        <v>92</v>
      </c>
      <c r="AB17" s="32"/>
      <c r="AC17" s="39">
        <v>2E-3</v>
      </c>
      <c r="AD17" s="35" t="s">
        <v>92</v>
      </c>
      <c r="AE17" s="344"/>
      <c r="AF17" s="343"/>
      <c r="AG17" s="343"/>
      <c r="AH17" s="354"/>
      <c r="AI17" s="351"/>
      <c r="AJ17" s="355"/>
      <c r="AK17" s="32"/>
      <c r="AL17" s="39">
        <v>2E-3</v>
      </c>
      <c r="AM17" s="34" t="s">
        <v>92</v>
      </c>
      <c r="AN17" s="354"/>
      <c r="AO17" s="351"/>
      <c r="AP17" s="355"/>
      <c r="AQ17" s="344"/>
      <c r="AR17" s="343"/>
      <c r="AS17" s="345"/>
      <c r="AT17" s="354"/>
      <c r="AU17" s="351"/>
      <c r="AV17" s="355"/>
      <c r="AW17" s="354"/>
      <c r="AX17" s="351"/>
      <c r="AY17" s="356"/>
      <c r="AZ17" s="343"/>
      <c r="BA17" s="343"/>
      <c r="BB17" s="343"/>
      <c r="BC17" s="344"/>
      <c r="BD17" s="343"/>
      <c r="BE17" s="343"/>
      <c r="BF17" s="344"/>
      <c r="BG17" s="343"/>
      <c r="BH17" s="343"/>
      <c r="BI17" s="32"/>
      <c r="BJ17" s="39">
        <v>2E-3</v>
      </c>
      <c r="BK17" s="35" t="s">
        <v>92</v>
      </c>
      <c r="BL17" s="32"/>
      <c r="BM17" s="327">
        <v>2E-3</v>
      </c>
      <c r="BN17" s="34" t="s">
        <v>92</v>
      </c>
      <c r="BO17" s="344"/>
      <c r="BP17" s="343"/>
      <c r="BQ17" s="343"/>
      <c r="BR17" s="344"/>
      <c r="BS17" s="343"/>
      <c r="BT17" s="343"/>
      <c r="BU17" s="32"/>
      <c r="BV17" s="39">
        <v>2E-3</v>
      </c>
      <c r="BW17" s="34" t="s">
        <v>92</v>
      </c>
      <c r="BX17" s="32"/>
      <c r="BY17" s="39">
        <v>2E-3</v>
      </c>
      <c r="BZ17" s="34" t="s">
        <v>92</v>
      </c>
      <c r="CA17" s="32"/>
      <c r="CB17" s="39">
        <v>2E-3</v>
      </c>
      <c r="CC17" s="35" t="s">
        <v>92</v>
      </c>
      <c r="CD17" s="32"/>
      <c r="CE17" s="39">
        <v>2E-3</v>
      </c>
      <c r="CF17" s="35" t="s">
        <v>92</v>
      </c>
      <c r="CG17" s="344"/>
      <c r="CH17" s="343"/>
      <c r="CI17" s="343"/>
      <c r="CJ17" s="32"/>
      <c r="CK17" s="39">
        <v>2E-3</v>
      </c>
      <c r="CL17" s="34" t="s">
        <v>92</v>
      </c>
      <c r="CM17" s="32"/>
      <c r="CN17" s="39">
        <v>2E-3</v>
      </c>
      <c r="CO17" s="34" t="s">
        <v>92</v>
      </c>
      <c r="CP17" s="32"/>
      <c r="CQ17" s="39">
        <v>2E-3</v>
      </c>
      <c r="CR17" s="34" t="s">
        <v>92</v>
      </c>
      <c r="CS17" s="32"/>
      <c r="CT17" s="39">
        <v>2E-3</v>
      </c>
      <c r="CU17" s="35" t="s">
        <v>92</v>
      </c>
      <c r="CV17" s="32"/>
    </row>
    <row r="18" spans="3:111" ht="13.5" customHeight="1" x14ac:dyDescent="0.2">
      <c r="C18" s="580"/>
      <c r="D18" s="546" t="s">
        <v>100</v>
      </c>
      <c r="E18" s="547"/>
      <c r="F18" s="547"/>
      <c r="G18" s="332" t="s">
        <v>98</v>
      </c>
      <c r="H18" s="326"/>
      <c r="I18" s="332"/>
      <c r="J18" s="342"/>
      <c r="K18" s="343"/>
      <c r="L18" s="357"/>
      <c r="M18" s="344"/>
      <c r="N18" s="343"/>
      <c r="O18" s="357"/>
      <c r="P18" s="32"/>
      <c r="Q18" s="33">
        <v>0.05</v>
      </c>
      <c r="R18" s="40" t="s">
        <v>92</v>
      </c>
      <c r="S18" s="32"/>
      <c r="T18" s="33">
        <v>0.05</v>
      </c>
      <c r="U18" s="40" t="s">
        <v>92</v>
      </c>
      <c r="V18" s="32"/>
      <c r="W18" s="33">
        <v>0.05</v>
      </c>
      <c r="X18" s="40" t="s">
        <v>92</v>
      </c>
      <c r="Y18" s="32"/>
      <c r="Z18" s="33">
        <v>0.05</v>
      </c>
      <c r="AA18" s="41" t="s">
        <v>92</v>
      </c>
      <c r="AB18" s="32"/>
      <c r="AC18" s="33">
        <v>0.05</v>
      </c>
      <c r="AD18" s="41" t="s">
        <v>92</v>
      </c>
      <c r="AE18" s="344"/>
      <c r="AF18" s="343"/>
      <c r="AG18" s="357"/>
      <c r="AH18" s="354"/>
      <c r="AI18" s="351"/>
      <c r="AJ18" s="358"/>
      <c r="AK18" s="32"/>
      <c r="AL18" s="33">
        <v>0.05</v>
      </c>
      <c r="AM18" s="40" t="s">
        <v>92</v>
      </c>
      <c r="AN18" s="354"/>
      <c r="AO18" s="351"/>
      <c r="AP18" s="358"/>
      <c r="AQ18" s="344"/>
      <c r="AR18" s="343"/>
      <c r="AS18" s="359"/>
      <c r="AT18" s="354"/>
      <c r="AU18" s="351"/>
      <c r="AV18" s="358"/>
      <c r="AW18" s="360"/>
      <c r="AX18" s="361"/>
      <c r="AY18" s="362"/>
      <c r="AZ18" s="343"/>
      <c r="BA18" s="343"/>
      <c r="BB18" s="357"/>
      <c r="BC18" s="344"/>
      <c r="BD18" s="343"/>
      <c r="BE18" s="357"/>
      <c r="BF18" s="344"/>
      <c r="BG18" s="343"/>
      <c r="BH18" s="357"/>
      <c r="BI18" s="32"/>
      <c r="BJ18" s="33">
        <v>0.05</v>
      </c>
      <c r="BK18" s="41" t="s">
        <v>92</v>
      </c>
      <c r="BL18" s="32"/>
      <c r="BM18" s="33">
        <v>0.05</v>
      </c>
      <c r="BN18" s="40" t="s">
        <v>92</v>
      </c>
      <c r="BO18" s="344"/>
      <c r="BP18" s="343"/>
      <c r="BQ18" s="357"/>
      <c r="BR18" s="344"/>
      <c r="BS18" s="343"/>
      <c r="BT18" s="357"/>
      <c r="BU18" s="32"/>
      <c r="BV18" s="33">
        <v>0.05</v>
      </c>
      <c r="BW18" s="40" t="s">
        <v>92</v>
      </c>
      <c r="BX18" s="32"/>
      <c r="BY18" s="33">
        <v>0.05</v>
      </c>
      <c r="BZ18" s="40" t="s">
        <v>92</v>
      </c>
      <c r="CA18" s="32"/>
      <c r="CB18" s="33">
        <v>0.05</v>
      </c>
      <c r="CC18" s="41" t="s">
        <v>92</v>
      </c>
      <c r="CD18" s="32"/>
      <c r="CE18" s="33">
        <v>0.05</v>
      </c>
      <c r="CF18" s="41" t="s">
        <v>92</v>
      </c>
      <c r="CG18" s="344"/>
      <c r="CH18" s="343"/>
      <c r="CI18" s="357"/>
      <c r="CJ18" s="32"/>
      <c r="CK18" s="33">
        <v>0.05</v>
      </c>
      <c r="CL18" s="40" t="s">
        <v>92</v>
      </c>
      <c r="CM18" s="32"/>
      <c r="CN18" s="33">
        <v>0.05</v>
      </c>
      <c r="CO18" s="40" t="s">
        <v>92</v>
      </c>
      <c r="CP18" s="70"/>
      <c r="CQ18" s="33">
        <v>0.05</v>
      </c>
      <c r="CR18" s="40" t="s">
        <v>92</v>
      </c>
      <c r="CS18" s="32"/>
      <c r="CT18" s="33">
        <v>0.05</v>
      </c>
      <c r="CU18" s="41" t="s">
        <v>92</v>
      </c>
      <c r="CV18" s="32"/>
    </row>
    <row r="19" spans="3:111" ht="11.9" customHeight="1" x14ac:dyDescent="0.2">
      <c r="C19" s="569" t="s">
        <v>101</v>
      </c>
      <c r="D19" s="570"/>
      <c r="E19" s="570"/>
      <c r="F19" s="570"/>
      <c r="G19" s="571"/>
      <c r="H19" s="328"/>
      <c r="I19" s="329"/>
      <c r="J19" s="328"/>
      <c r="K19" s="48">
        <v>45792</v>
      </c>
      <c r="L19" s="49" t="s">
        <v>102</v>
      </c>
      <c r="M19" s="328"/>
      <c r="N19" s="48">
        <f>K19</f>
        <v>45792</v>
      </c>
      <c r="O19" s="49" t="s">
        <v>102</v>
      </c>
      <c r="P19" s="328"/>
      <c r="Q19" s="48">
        <f>N19</f>
        <v>45792</v>
      </c>
      <c r="R19" s="49" t="s">
        <v>102</v>
      </c>
      <c r="S19" s="328"/>
      <c r="T19" s="48">
        <f t="shared" ref="T19" si="0">$Q$19</f>
        <v>45792</v>
      </c>
      <c r="U19" s="49" t="s">
        <v>102</v>
      </c>
      <c r="V19" s="328"/>
      <c r="W19" s="48">
        <f t="shared" ref="W19" si="1">$Q$19</f>
        <v>45792</v>
      </c>
      <c r="X19" s="49" t="s">
        <v>102</v>
      </c>
      <c r="Y19" s="328"/>
      <c r="Z19" s="48">
        <f t="shared" ref="Z19" si="2">$Q$19</f>
        <v>45792</v>
      </c>
      <c r="AA19" s="50" t="s">
        <v>102</v>
      </c>
      <c r="AB19" s="328"/>
      <c r="AC19" s="48">
        <f t="shared" ref="AC19" si="3">$Q$19</f>
        <v>45792</v>
      </c>
      <c r="AD19" s="49" t="s">
        <v>102</v>
      </c>
      <c r="AE19" s="328"/>
      <c r="AF19" s="48">
        <f t="shared" ref="AF19" si="4">$Q$19</f>
        <v>45792</v>
      </c>
      <c r="AG19" s="49" t="s">
        <v>102</v>
      </c>
      <c r="AH19" s="328"/>
      <c r="AI19" s="48">
        <f t="shared" ref="AI19" si="5">$Q$19</f>
        <v>45792</v>
      </c>
      <c r="AJ19" s="49" t="s">
        <v>102</v>
      </c>
      <c r="AK19" s="328"/>
      <c r="AL19" s="48">
        <f t="shared" ref="AL19" si="6">$Q$19</f>
        <v>45792</v>
      </c>
      <c r="AM19" s="49" t="s">
        <v>102</v>
      </c>
      <c r="AN19" s="328"/>
      <c r="AO19" s="48">
        <f t="shared" ref="AO19" si="7">$Q$19</f>
        <v>45792</v>
      </c>
      <c r="AP19" s="49" t="s">
        <v>102</v>
      </c>
      <c r="AQ19" s="328"/>
      <c r="AR19" s="48">
        <f t="shared" ref="AR19" si="8">$Q$19</f>
        <v>45792</v>
      </c>
      <c r="AS19" s="50" t="s">
        <v>102</v>
      </c>
      <c r="AT19" s="328"/>
      <c r="AU19" s="48">
        <f t="shared" ref="AU19" si="9">$Q$19</f>
        <v>45792</v>
      </c>
      <c r="AV19" s="49" t="s">
        <v>102</v>
      </c>
      <c r="AW19" s="328"/>
      <c r="AX19" s="48">
        <f t="shared" ref="AX19" si="10">$Q$19</f>
        <v>45792</v>
      </c>
      <c r="AY19" s="49" t="s">
        <v>102</v>
      </c>
      <c r="AZ19" s="328"/>
      <c r="BA19" s="48">
        <f t="shared" ref="BA19" si="11">$Q$19</f>
        <v>45792</v>
      </c>
      <c r="BB19" s="49" t="s">
        <v>102</v>
      </c>
      <c r="BC19" s="328"/>
      <c r="BD19" s="48">
        <f t="shared" ref="BD19" si="12">$Q$19</f>
        <v>45792</v>
      </c>
      <c r="BE19" s="49" t="s">
        <v>102</v>
      </c>
      <c r="BF19" s="328"/>
      <c r="BG19" s="48">
        <f t="shared" ref="BG19" si="13">$Q$19</f>
        <v>45792</v>
      </c>
      <c r="BH19" s="49" t="s">
        <v>102</v>
      </c>
      <c r="BI19" s="328"/>
      <c r="BJ19" s="48">
        <f t="shared" ref="BJ19" si="14">$Q$19</f>
        <v>45792</v>
      </c>
      <c r="BK19" s="50" t="s">
        <v>102</v>
      </c>
      <c r="BL19" s="328"/>
      <c r="BM19" s="48">
        <f t="shared" ref="BM19" si="15">$Q$19</f>
        <v>45792</v>
      </c>
      <c r="BN19" s="49" t="s">
        <v>102</v>
      </c>
      <c r="BO19" s="328"/>
      <c r="BP19" s="48">
        <f t="shared" ref="BP19" si="16">$Q$19</f>
        <v>45792</v>
      </c>
      <c r="BQ19" s="49" t="s">
        <v>102</v>
      </c>
      <c r="BR19" s="328"/>
      <c r="BS19" s="48">
        <f t="shared" ref="BS19" si="17">$Q$19</f>
        <v>45792</v>
      </c>
      <c r="BT19" s="49" t="s">
        <v>102</v>
      </c>
      <c r="BU19" s="328"/>
      <c r="BV19" s="48">
        <f t="shared" ref="BV19" si="18">$Q$19</f>
        <v>45792</v>
      </c>
      <c r="BW19" s="49" t="s">
        <v>102</v>
      </c>
      <c r="BX19" s="328"/>
      <c r="BY19" s="48">
        <f t="shared" ref="BY19" si="19">$Q$19</f>
        <v>45792</v>
      </c>
      <c r="BZ19" s="49" t="s">
        <v>102</v>
      </c>
      <c r="CA19" s="328"/>
      <c r="CB19" s="48">
        <f t="shared" ref="CB19" si="20">$Q$19</f>
        <v>45792</v>
      </c>
      <c r="CC19" s="50" t="s">
        <v>102</v>
      </c>
      <c r="CD19" s="328"/>
      <c r="CE19" s="48">
        <f t="shared" ref="CE19" si="21">$Q$19</f>
        <v>45792</v>
      </c>
      <c r="CF19" s="49" t="s">
        <v>102</v>
      </c>
      <c r="CG19" s="328"/>
      <c r="CH19" s="48">
        <f t="shared" ref="CH19" si="22">$Q$19</f>
        <v>45792</v>
      </c>
      <c r="CI19" s="49" t="s">
        <v>102</v>
      </c>
      <c r="CJ19" s="328"/>
      <c r="CK19" s="48">
        <f t="shared" ref="CK19" si="23">$Q$19</f>
        <v>45792</v>
      </c>
      <c r="CL19" s="49" t="s">
        <v>102</v>
      </c>
      <c r="CM19" s="328"/>
      <c r="CN19" s="48">
        <f t="shared" ref="CN19" si="24">$Q$19</f>
        <v>45792</v>
      </c>
      <c r="CO19" s="49" t="s">
        <v>102</v>
      </c>
      <c r="CP19" s="328"/>
      <c r="CQ19" s="48">
        <f t="shared" ref="CQ19" si="25">$Q$19</f>
        <v>45792</v>
      </c>
      <c r="CR19" s="49" t="s">
        <v>102</v>
      </c>
      <c r="CS19" s="328"/>
      <c r="CT19" s="48">
        <f t="shared" ref="CT19" si="26">$Q$19</f>
        <v>45792</v>
      </c>
      <c r="CU19" s="50" t="s">
        <v>102</v>
      </c>
      <c r="CV19" s="326"/>
    </row>
    <row r="20" spans="3:111" ht="12" customHeight="1" x14ac:dyDescent="0.2">
      <c r="C20" s="551" t="s">
        <v>103</v>
      </c>
      <c r="D20" s="552"/>
      <c r="E20" s="552"/>
      <c r="F20" s="552"/>
      <c r="G20" s="552"/>
      <c r="H20" s="317"/>
      <c r="I20" s="319"/>
      <c r="J20" s="317"/>
      <c r="K20" s="51">
        <v>700</v>
      </c>
      <c r="L20" s="52"/>
      <c r="M20" s="317"/>
      <c r="N20" s="51">
        <v>725</v>
      </c>
      <c r="O20" s="52"/>
      <c r="P20" s="317"/>
      <c r="Q20" s="51">
        <v>830</v>
      </c>
      <c r="R20" s="52"/>
      <c r="S20" s="317"/>
      <c r="T20" s="51">
        <v>805</v>
      </c>
      <c r="U20" s="52"/>
      <c r="V20" s="317"/>
      <c r="W20" s="51">
        <v>930</v>
      </c>
      <c r="X20" s="52"/>
      <c r="Y20" s="317"/>
      <c r="Z20" s="51">
        <v>900</v>
      </c>
      <c r="AA20" s="55"/>
      <c r="AB20" s="317"/>
      <c r="AC20" s="51">
        <v>940</v>
      </c>
      <c r="AD20" s="52"/>
      <c r="AE20" s="317"/>
      <c r="AF20" s="51">
        <v>1020</v>
      </c>
      <c r="AG20" s="52"/>
      <c r="AH20" s="317"/>
      <c r="AI20" s="51">
        <v>1020</v>
      </c>
      <c r="AJ20" s="52"/>
      <c r="AK20" s="317"/>
      <c r="AL20" s="51">
        <v>850</v>
      </c>
      <c r="AM20" s="52"/>
      <c r="AN20" s="317"/>
      <c r="AO20" s="51">
        <v>700</v>
      </c>
      <c r="AP20" s="52"/>
      <c r="AQ20" s="317"/>
      <c r="AR20" s="51">
        <v>835</v>
      </c>
      <c r="AS20" s="55"/>
      <c r="AT20" s="317"/>
      <c r="AU20" s="51">
        <v>715</v>
      </c>
      <c r="AV20" s="52"/>
      <c r="AW20" s="317"/>
      <c r="AX20" s="51">
        <v>735</v>
      </c>
      <c r="AY20" s="52"/>
      <c r="AZ20" s="317"/>
      <c r="BA20" s="51">
        <v>720</v>
      </c>
      <c r="BB20" s="52"/>
      <c r="BC20" s="317"/>
      <c r="BD20" s="51">
        <v>700</v>
      </c>
      <c r="BE20" s="52"/>
      <c r="BF20" s="317"/>
      <c r="BG20" s="51">
        <v>900</v>
      </c>
      <c r="BH20" s="52"/>
      <c r="BI20" s="317"/>
      <c r="BJ20" s="51">
        <v>745</v>
      </c>
      <c r="BK20" s="55"/>
      <c r="BL20" s="317"/>
      <c r="BM20" s="51">
        <v>840</v>
      </c>
      <c r="BN20" s="52"/>
      <c r="BO20" s="317"/>
      <c r="BP20" s="51">
        <v>815</v>
      </c>
      <c r="BQ20" s="52"/>
      <c r="BR20" s="317"/>
      <c r="BS20" s="51">
        <v>930</v>
      </c>
      <c r="BT20" s="52"/>
      <c r="BU20" s="317"/>
      <c r="BV20" s="51">
        <v>1050</v>
      </c>
      <c r="BW20" s="52"/>
      <c r="BX20" s="317"/>
      <c r="BY20" s="51">
        <v>1020</v>
      </c>
      <c r="BZ20" s="52"/>
      <c r="CA20" s="317"/>
      <c r="CB20" s="51">
        <v>910</v>
      </c>
      <c r="CC20" s="55"/>
      <c r="CD20" s="317"/>
      <c r="CE20" s="51">
        <v>930</v>
      </c>
      <c r="CF20" s="52"/>
      <c r="CG20" s="317"/>
      <c r="CH20" s="51">
        <v>840</v>
      </c>
      <c r="CI20" s="52"/>
      <c r="CJ20" s="317"/>
      <c r="CK20" s="51">
        <v>820</v>
      </c>
      <c r="CL20" s="52"/>
      <c r="CM20" s="317"/>
      <c r="CN20" s="51">
        <v>750</v>
      </c>
      <c r="CO20" s="52"/>
      <c r="CP20" s="317"/>
      <c r="CQ20" s="51">
        <v>730</v>
      </c>
      <c r="CR20" s="52"/>
      <c r="CS20" s="317"/>
      <c r="CT20" s="51">
        <v>700</v>
      </c>
      <c r="CU20" s="55"/>
      <c r="CV20" s="419"/>
      <c r="CZ20" s="57"/>
    </row>
    <row r="21" spans="3:111" ht="12" customHeight="1" x14ac:dyDescent="0.2">
      <c r="C21" s="544"/>
      <c r="D21" s="545"/>
      <c r="E21" s="545"/>
      <c r="F21" s="545"/>
      <c r="G21" s="545"/>
      <c r="H21" s="326"/>
      <c r="I21" s="332"/>
      <c r="J21" s="326"/>
      <c r="K21" s="58">
        <v>1300</v>
      </c>
      <c r="L21" s="59"/>
      <c r="M21" s="326"/>
      <c r="N21" s="58">
        <v>1330</v>
      </c>
      <c r="O21" s="59"/>
      <c r="P21" s="326"/>
      <c r="Q21" s="58">
        <v>1420</v>
      </c>
      <c r="R21" s="59"/>
      <c r="S21" s="326"/>
      <c r="T21" s="58">
        <v>1350</v>
      </c>
      <c r="U21" s="59"/>
      <c r="V21" s="326"/>
      <c r="W21" s="58">
        <v>1515</v>
      </c>
      <c r="X21" s="59"/>
      <c r="Y21" s="326"/>
      <c r="Z21" s="58">
        <v>1450</v>
      </c>
      <c r="AA21" s="61"/>
      <c r="AB21" s="326"/>
      <c r="AC21" s="58">
        <v>1500</v>
      </c>
      <c r="AD21" s="59"/>
      <c r="AE21" s="326"/>
      <c r="AF21" s="58">
        <v>1525</v>
      </c>
      <c r="AG21" s="59"/>
      <c r="AH21" s="326"/>
      <c r="AI21" s="58">
        <v>1600</v>
      </c>
      <c r="AJ21" s="59"/>
      <c r="AK21" s="326"/>
      <c r="AL21" s="58">
        <v>1425</v>
      </c>
      <c r="AM21" s="59"/>
      <c r="AN21" s="326"/>
      <c r="AO21" s="58">
        <v>1300</v>
      </c>
      <c r="AP21" s="59"/>
      <c r="AQ21" s="326"/>
      <c r="AR21" s="58">
        <v>1405</v>
      </c>
      <c r="AS21" s="61"/>
      <c r="AT21" s="326"/>
      <c r="AU21" s="58">
        <v>1310</v>
      </c>
      <c r="AV21" s="59"/>
      <c r="AW21" s="326"/>
      <c r="AX21" s="58">
        <v>1330</v>
      </c>
      <c r="AY21" s="59"/>
      <c r="AZ21" s="326"/>
      <c r="BA21" s="58">
        <v>1320</v>
      </c>
      <c r="BB21" s="59"/>
      <c r="BC21" s="326"/>
      <c r="BD21" s="58">
        <v>1300</v>
      </c>
      <c r="BE21" s="59"/>
      <c r="BF21" s="326"/>
      <c r="BG21" s="58">
        <v>1450</v>
      </c>
      <c r="BH21" s="59"/>
      <c r="BI21" s="326"/>
      <c r="BJ21" s="58">
        <v>1350</v>
      </c>
      <c r="BK21" s="61"/>
      <c r="BL21" s="326"/>
      <c r="BM21" s="58">
        <v>1430</v>
      </c>
      <c r="BN21" s="59"/>
      <c r="BO21" s="326"/>
      <c r="BP21" s="58">
        <v>1410</v>
      </c>
      <c r="BQ21" s="59"/>
      <c r="BR21" s="326"/>
      <c r="BS21" s="58">
        <v>1510</v>
      </c>
      <c r="BT21" s="59"/>
      <c r="BU21" s="326"/>
      <c r="BV21" s="58">
        <v>1545</v>
      </c>
      <c r="BW21" s="59"/>
      <c r="BX21" s="326"/>
      <c r="BY21" s="58">
        <v>1525</v>
      </c>
      <c r="BZ21" s="59"/>
      <c r="CA21" s="326"/>
      <c r="CB21" s="58">
        <v>1450</v>
      </c>
      <c r="CC21" s="61"/>
      <c r="CD21" s="326"/>
      <c r="CE21" s="58">
        <v>1505</v>
      </c>
      <c r="CF21" s="59"/>
      <c r="CG21" s="326"/>
      <c r="CH21" s="58">
        <v>1425</v>
      </c>
      <c r="CI21" s="59"/>
      <c r="CJ21" s="326"/>
      <c r="CK21" s="58">
        <v>1405</v>
      </c>
      <c r="CL21" s="59"/>
      <c r="CM21" s="326"/>
      <c r="CN21" s="58">
        <v>1345</v>
      </c>
      <c r="CO21" s="59"/>
      <c r="CP21" s="326"/>
      <c r="CQ21" s="58">
        <v>1320</v>
      </c>
      <c r="CR21" s="59"/>
      <c r="CS21" s="326"/>
      <c r="CT21" s="58">
        <v>1300</v>
      </c>
      <c r="CU21" s="61"/>
      <c r="CV21" s="420"/>
      <c r="CZ21" s="57"/>
    </row>
    <row r="22" spans="3:111" ht="12" customHeight="1" x14ac:dyDescent="0.2">
      <c r="C22" s="551" t="s">
        <v>104</v>
      </c>
      <c r="D22" s="552"/>
      <c r="E22" s="552"/>
      <c r="F22" s="552"/>
      <c r="G22" s="552"/>
      <c r="H22" s="317"/>
      <c r="I22" s="319"/>
      <c r="J22" s="317"/>
      <c r="K22" s="65" t="s">
        <v>279</v>
      </c>
      <c r="L22" s="64"/>
      <c r="M22" s="62"/>
      <c r="N22" s="63" t="s">
        <v>106</v>
      </c>
      <c r="O22" s="65"/>
      <c r="P22" s="62"/>
      <c r="Q22" s="63" t="s">
        <v>106</v>
      </c>
      <c r="R22" s="64"/>
      <c r="S22" s="62"/>
      <c r="T22" s="63" t="s">
        <v>106</v>
      </c>
      <c r="U22" s="65"/>
      <c r="V22" s="62"/>
      <c r="W22" s="63" t="s">
        <v>106</v>
      </c>
      <c r="X22" s="65"/>
      <c r="Y22" s="62"/>
      <c r="Z22" s="63" t="s">
        <v>106</v>
      </c>
      <c r="AA22" s="66"/>
      <c r="AB22" s="62"/>
      <c r="AC22" s="63" t="s">
        <v>106</v>
      </c>
      <c r="AD22" s="67"/>
      <c r="AE22" s="62"/>
      <c r="AF22" s="63" t="s">
        <v>280</v>
      </c>
      <c r="AG22" s="66"/>
      <c r="AH22" s="62"/>
      <c r="AI22" s="63" t="s">
        <v>281</v>
      </c>
      <c r="AJ22" s="64"/>
      <c r="AK22" s="62"/>
      <c r="AL22" s="63" t="s">
        <v>106</v>
      </c>
      <c r="AM22" s="64"/>
      <c r="AN22" s="62"/>
      <c r="AO22" s="63" t="s">
        <v>106</v>
      </c>
      <c r="AP22" s="65"/>
      <c r="AQ22" s="62"/>
      <c r="AR22" s="63" t="s">
        <v>106</v>
      </c>
      <c r="AS22" s="67"/>
      <c r="AT22" s="62"/>
      <c r="AU22" s="63" t="s">
        <v>106</v>
      </c>
      <c r="AV22" s="65"/>
      <c r="AW22" s="62"/>
      <c r="AX22" s="63" t="s">
        <v>106</v>
      </c>
      <c r="AY22" s="67"/>
      <c r="AZ22" s="65"/>
      <c r="BA22" s="63" t="s">
        <v>106</v>
      </c>
      <c r="BB22" s="66"/>
      <c r="BC22" s="317"/>
      <c r="BD22" s="63" t="s">
        <v>106</v>
      </c>
      <c r="BE22" s="64"/>
      <c r="BF22" s="62"/>
      <c r="BG22" s="63" t="s">
        <v>106</v>
      </c>
      <c r="BH22" s="67"/>
      <c r="BI22" s="62"/>
      <c r="BJ22" s="63" t="s">
        <v>106</v>
      </c>
      <c r="BK22" s="67"/>
      <c r="BL22" s="62"/>
      <c r="BM22" s="63" t="s">
        <v>106</v>
      </c>
      <c r="BN22" s="65"/>
      <c r="BO22" s="62"/>
      <c r="BP22" s="63" t="s">
        <v>106</v>
      </c>
      <c r="BQ22" s="64"/>
      <c r="BR22" s="62"/>
      <c r="BS22" s="63" t="s">
        <v>106</v>
      </c>
      <c r="BT22" s="67"/>
      <c r="BU22" s="62"/>
      <c r="BV22" s="63" t="s">
        <v>106</v>
      </c>
      <c r="BW22" s="65"/>
      <c r="BX22" s="62"/>
      <c r="BY22" s="63" t="s">
        <v>106</v>
      </c>
      <c r="BZ22" s="64"/>
      <c r="CA22" s="62"/>
      <c r="CB22" s="63" t="s">
        <v>106</v>
      </c>
      <c r="CC22" s="66"/>
      <c r="CD22" s="62"/>
      <c r="CE22" s="63" t="s">
        <v>106</v>
      </c>
      <c r="CF22" s="67"/>
      <c r="CG22" s="62"/>
      <c r="CH22" s="63" t="s">
        <v>106</v>
      </c>
      <c r="CI22" s="64"/>
      <c r="CJ22" s="62"/>
      <c r="CK22" s="63" t="s">
        <v>106</v>
      </c>
      <c r="CL22" s="67"/>
      <c r="CM22" s="62"/>
      <c r="CN22" s="63" t="s">
        <v>106</v>
      </c>
      <c r="CO22" s="66"/>
      <c r="CP22" s="62"/>
      <c r="CQ22" s="63" t="s">
        <v>106</v>
      </c>
      <c r="CR22" s="65"/>
      <c r="CS22" s="62"/>
      <c r="CT22" s="63" t="s">
        <v>106</v>
      </c>
      <c r="CU22" s="67"/>
      <c r="CV22" s="32"/>
      <c r="CZ22" s="34"/>
    </row>
    <row r="23" spans="3:111" ht="12" customHeight="1" x14ac:dyDescent="0.2">
      <c r="C23" s="546"/>
      <c r="D23" s="547"/>
      <c r="E23" s="547"/>
      <c r="F23" s="547"/>
      <c r="G23" s="547"/>
      <c r="H23" s="330"/>
      <c r="I23" s="337"/>
      <c r="J23" s="330"/>
      <c r="K23" s="40" t="s">
        <v>279</v>
      </c>
      <c r="L23" s="72"/>
      <c r="M23" s="70"/>
      <c r="N23" s="71" t="s">
        <v>282</v>
      </c>
      <c r="O23" s="40"/>
      <c r="P23" s="70"/>
      <c r="Q23" s="71" t="s">
        <v>106</v>
      </c>
      <c r="R23" s="72"/>
      <c r="S23" s="70"/>
      <c r="T23" s="71" t="s">
        <v>106</v>
      </c>
      <c r="U23" s="40"/>
      <c r="V23" s="70"/>
      <c r="W23" s="71" t="s">
        <v>106</v>
      </c>
      <c r="X23" s="40"/>
      <c r="Y23" s="70"/>
      <c r="Z23" s="71" t="s">
        <v>106</v>
      </c>
      <c r="AA23" s="41"/>
      <c r="AB23" s="70"/>
      <c r="AC23" s="71" t="s">
        <v>106</v>
      </c>
      <c r="AD23" s="73"/>
      <c r="AE23" s="70"/>
      <c r="AF23" s="71" t="s">
        <v>106</v>
      </c>
      <c r="AG23" s="41"/>
      <c r="AH23" s="70"/>
      <c r="AI23" s="71" t="s">
        <v>281</v>
      </c>
      <c r="AJ23" s="72"/>
      <c r="AK23" s="70"/>
      <c r="AL23" s="71" t="s">
        <v>280</v>
      </c>
      <c r="AM23" s="72"/>
      <c r="AN23" s="70"/>
      <c r="AO23" s="71" t="s">
        <v>280</v>
      </c>
      <c r="AP23" s="40"/>
      <c r="AQ23" s="70"/>
      <c r="AR23" s="71" t="s">
        <v>280</v>
      </c>
      <c r="AS23" s="73"/>
      <c r="AT23" s="70"/>
      <c r="AU23" s="71" t="s">
        <v>280</v>
      </c>
      <c r="AV23" s="40"/>
      <c r="AW23" s="70"/>
      <c r="AX23" s="71" t="s">
        <v>280</v>
      </c>
      <c r="AY23" s="73"/>
      <c r="AZ23" s="40"/>
      <c r="BA23" s="71" t="s">
        <v>281</v>
      </c>
      <c r="BB23" s="41"/>
      <c r="BC23" s="330"/>
      <c r="BD23" s="71" t="s">
        <v>106</v>
      </c>
      <c r="BE23" s="72"/>
      <c r="BF23" s="70"/>
      <c r="BG23" s="71" t="s">
        <v>106</v>
      </c>
      <c r="BH23" s="73"/>
      <c r="BI23" s="70"/>
      <c r="BJ23" s="71" t="s">
        <v>106</v>
      </c>
      <c r="BK23" s="73"/>
      <c r="BL23" s="70"/>
      <c r="BM23" s="71" t="s">
        <v>106</v>
      </c>
      <c r="BN23" s="40"/>
      <c r="BO23" s="70"/>
      <c r="BP23" s="71" t="s">
        <v>281</v>
      </c>
      <c r="BQ23" s="72"/>
      <c r="BR23" s="70"/>
      <c r="BS23" s="71" t="s">
        <v>106</v>
      </c>
      <c r="BT23" s="73"/>
      <c r="BU23" s="70"/>
      <c r="BV23" s="71" t="s">
        <v>106</v>
      </c>
      <c r="BW23" s="40"/>
      <c r="BX23" s="70"/>
      <c r="BY23" s="71" t="s">
        <v>106</v>
      </c>
      <c r="BZ23" s="72"/>
      <c r="CA23" s="70"/>
      <c r="CB23" s="71" t="s">
        <v>106</v>
      </c>
      <c r="CC23" s="41"/>
      <c r="CD23" s="70"/>
      <c r="CE23" s="71" t="s">
        <v>106</v>
      </c>
      <c r="CF23" s="73"/>
      <c r="CG23" s="70"/>
      <c r="CH23" s="71" t="s">
        <v>106</v>
      </c>
      <c r="CI23" s="72"/>
      <c r="CJ23" s="70"/>
      <c r="CK23" s="71" t="s">
        <v>280</v>
      </c>
      <c r="CL23" s="73"/>
      <c r="CM23" s="70"/>
      <c r="CN23" s="71" t="s">
        <v>280</v>
      </c>
      <c r="CO23" s="41"/>
      <c r="CP23" s="70"/>
      <c r="CQ23" s="71" t="s">
        <v>280</v>
      </c>
      <c r="CR23" s="40"/>
      <c r="CS23" s="70"/>
      <c r="CT23" s="71" t="s">
        <v>280</v>
      </c>
      <c r="CU23" s="73"/>
      <c r="CV23" s="32"/>
      <c r="CZ23" s="34"/>
    </row>
    <row r="24" spans="3:111" ht="12" customHeight="1" x14ac:dyDescent="0.2">
      <c r="C24" s="551" t="s">
        <v>107</v>
      </c>
      <c r="D24" s="552"/>
      <c r="E24" s="552"/>
      <c r="F24" s="552"/>
      <c r="G24" s="313"/>
      <c r="H24" s="312"/>
      <c r="I24" s="314"/>
      <c r="J24" s="312"/>
      <c r="K24" s="363">
        <v>20.2</v>
      </c>
      <c r="L24" s="77"/>
      <c r="M24" s="75"/>
      <c r="N24" s="363">
        <v>22.5</v>
      </c>
      <c r="O24" s="76"/>
      <c r="P24" s="75"/>
      <c r="Q24" s="363">
        <v>24.5</v>
      </c>
      <c r="R24" s="77"/>
      <c r="S24" s="75"/>
      <c r="T24" s="363">
        <v>21.5</v>
      </c>
      <c r="U24" s="76"/>
      <c r="V24" s="75"/>
      <c r="W24" s="363">
        <v>25.5</v>
      </c>
      <c r="X24" s="76"/>
      <c r="Y24" s="75"/>
      <c r="Z24" s="363">
        <v>25</v>
      </c>
      <c r="AA24" s="79"/>
      <c r="AB24" s="75"/>
      <c r="AC24" s="363">
        <v>26.2</v>
      </c>
      <c r="AD24" s="80"/>
      <c r="AE24" s="75"/>
      <c r="AF24" s="363">
        <v>24.5</v>
      </c>
      <c r="AG24" s="79"/>
      <c r="AH24" s="75"/>
      <c r="AI24" s="363">
        <v>26.2</v>
      </c>
      <c r="AJ24" s="77"/>
      <c r="AK24" s="75"/>
      <c r="AL24" s="363">
        <v>24</v>
      </c>
      <c r="AM24" s="77"/>
      <c r="AN24" s="75"/>
      <c r="AO24" s="363">
        <v>19.600000000000001</v>
      </c>
      <c r="AP24" s="76"/>
      <c r="AQ24" s="75"/>
      <c r="AR24" s="363">
        <v>23.5</v>
      </c>
      <c r="AS24" s="79"/>
      <c r="AT24" s="81"/>
      <c r="AU24" s="363">
        <v>19.899999999999999</v>
      </c>
      <c r="AV24" s="76"/>
      <c r="AW24" s="75"/>
      <c r="AX24" s="363">
        <v>21.3</v>
      </c>
      <c r="AY24" s="80"/>
      <c r="AZ24" s="76"/>
      <c r="BA24" s="363">
        <v>23.5</v>
      </c>
      <c r="BB24" s="79"/>
      <c r="BC24" s="81"/>
      <c r="BD24" s="363">
        <v>20.5</v>
      </c>
      <c r="BE24" s="77"/>
      <c r="BF24" s="75"/>
      <c r="BG24" s="363">
        <v>24.3</v>
      </c>
      <c r="BH24" s="79"/>
      <c r="BI24" s="75"/>
      <c r="BJ24" s="363">
        <v>22.6</v>
      </c>
      <c r="BK24" s="80"/>
      <c r="BL24" s="75"/>
      <c r="BM24" s="363">
        <v>23.5</v>
      </c>
      <c r="BN24" s="76"/>
      <c r="BO24" s="75"/>
      <c r="BP24" s="363">
        <v>22.6</v>
      </c>
      <c r="BQ24" s="77"/>
      <c r="BR24" s="75"/>
      <c r="BS24" s="363">
        <v>23.7</v>
      </c>
      <c r="BT24" s="79"/>
      <c r="BU24" s="75"/>
      <c r="BV24" s="363">
        <v>23.2</v>
      </c>
      <c r="BW24" s="76"/>
      <c r="BX24" s="75"/>
      <c r="BY24" s="363">
        <v>20.5</v>
      </c>
      <c r="BZ24" s="77"/>
      <c r="CA24" s="75"/>
      <c r="CB24" s="363">
        <v>23.7</v>
      </c>
      <c r="CC24" s="79"/>
      <c r="CD24" s="75"/>
      <c r="CE24" s="363">
        <v>21.1</v>
      </c>
      <c r="CF24" s="80"/>
      <c r="CG24" s="75"/>
      <c r="CH24" s="363">
        <v>20</v>
      </c>
      <c r="CI24" s="76"/>
      <c r="CJ24" s="75"/>
      <c r="CK24" s="363">
        <v>19.2</v>
      </c>
      <c r="CL24" s="80"/>
      <c r="CM24" s="75"/>
      <c r="CN24" s="363">
        <v>19.8</v>
      </c>
      <c r="CO24" s="79"/>
      <c r="CP24" s="75"/>
      <c r="CQ24" s="363">
        <v>18.399999999999999</v>
      </c>
      <c r="CR24" s="76"/>
      <c r="CS24" s="75"/>
      <c r="CT24" s="363">
        <v>18.399999999999999</v>
      </c>
      <c r="CU24" s="80"/>
      <c r="CV24" s="139"/>
      <c r="CZ24" s="76"/>
    </row>
    <row r="25" spans="3:111" ht="12" customHeight="1" x14ac:dyDescent="0.2">
      <c r="C25" s="546"/>
      <c r="D25" s="547"/>
      <c r="E25" s="547"/>
      <c r="F25" s="547"/>
      <c r="G25" s="337" t="s">
        <v>108</v>
      </c>
      <c r="H25" s="330"/>
      <c r="I25" s="337"/>
      <c r="J25" s="330"/>
      <c r="K25" s="364">
        <v>26.1</v>
      </c>
      <c r="L25" s="77"/>
      <c r="M25" s="75"/>
      <c r="N25" s="364">
        <v>25.1</v>
      </c>
      <c r="O25" s="76"/>
      <c r="P25" s="75"/>
      <c r="Q25" s="364">
        <v>26.3</v>
      </c>
      <c r="R25" s="77"/>
      <c r="S25" s="75"/>
      <c r="T25" s="364">
        <v>26.6</v>
      </c>
      <c r="U25" s="76"/>
      <c r="V25" s="75"/>
      <c r="W25" s="364">
        <v>25.4</v>
      </c>
      <c r="X25" s="76"/>
      <c r="Y25" s="75"/>
      <c r="Z25" s="364">
        <v>26.2</v>
      </c>
      <c r="AA25" s="79"/>
      <c r="AB25" s="75"/>
      <c r="AC25" s="364">
        <v>26</v>
      </c>
      <c r="AD25" s="80"/>
      <c r="AE25" s="75"/>
      <c r="AF25" s="364">
        <v>27.5</v>
      </c>
      <c r="AG25" s="79"/>
      <c r="AH25" s="75"/>
      <c r="AI25" s="364">
        <v>24.8</v>
      </c>
      <c r="AJ25" s="77"/>
      <c r="AK25" s="75"/>
      <c r="AL25" s="364">
        <v>26.6</v>
      </c>
      <c r="AM25" s="77"/>
      <c r="AN25" s="75"/>
      <c r="AO25" s="364">
        <v>25.6</v>
      </c>
      <c r="AP25" s="76"/>
      <c r="AQ25" s="75"/>
      <c r="AR25" s="364">
        <v>25.9</v>
      </c>
      <c r="AS25" s="79"/>
      <c r="AT25" s="82"/>
      <c r="AU25" s="364">
        <v>24.4</v>
      </c>
      <c r="AV25" s="76"/>
      <c r="AW25" s="75"/>
      <c r="AX25" s="364">
        <v>26</v>
      </c>
      <c r="AY25" s="80"/>
      <c r="AZ25" s="76"/>
      <c r="BA25" s="364">
        <v>27.2</v>
      </c>
      <c r="BB25" s="79"/>
      <c r="BC25" s="82"/>
      <c r="BD25" s="364">
        <v>26.8</v>
      </c>
      <c r="BE25" s="77"/>
      <c r="BF25" s="75"/>
      <c r="BG25" s="364">
        <v>25.3</v>
      </c>
      <c r="BH25" s="79"/>
      <c r="BI25" s="75"/>
      <c r="BJ25" s="364">
        <v>26</v>
      </c>
      <c r="BK25" s="80"/>
      <c r="BL25" s="75"/>
      <c r="BM25" s="364">
        <v>25.6</v>
      </c>
      <c r="BN25" s="76"/>
      <c r="BO25" s="75"/>
      <c r="BP25" s="364">
        <v>25.3</v>
      </c>
      <c r="BQ25" s="77"/>
      <c r="BR25" s="75"/>
      <c r="BS25" s="364">
        <v>25.9</v>
      </c>
      <c r="BT25" s="79"/>
      <c r="BU25" s="75"/>
      <c r="BV25" s="364">
        <v>25</v>
      </c>
      <c r="BW25" s="76"/>
      <c r="BX25" s="75"/>
      <c r="BY25" s="364">
        <v>26.1</v>
      </c>
      <c r="BZ25" s="77"/>
      <c r="CA25" s="75"/>
      <c r="CB25" s="364">
        <v>24.9</v>
      </c>
      <c r="CC25" s="79"/>
      <c r="CD25" s="75"/>
      <c r="CE25" s="364">
        <v>25.5</v>
      </c>
      <c r="CF25" s="80"/>
      <c r="CG25" s="75"/>
      <c r="CH25" s="364">
        <v>26.3</v>
      </c>
      <c r="CI25" s="76"/>
      <c r="CJ25" s="75"/>
      <c r="CK25" s="364">
        <v>25.6</v>
      </c>
      <c r="CL25" s="80"/>
      <c r="CM25" s="75"/>
      <c r="CN25" s="364">
        <v>24.4</v>
      </c>
      <c r="CO25" s="79"/>
      <c r="CP25" s="75"/>
      <c r="CQ25" s="364">
        <v>25</v>
      </c>
      <c r="CR25" s="76"/>
      <c r="CS25" s="75"/>
      <c r="CT25" s="364">
        <v>25.6</v>
      </c>
      <c r="CU25" s="80"/>
      <c r="CV25" s="139"/>
      <c r="CZ25" s="76"/>
    </row>
    <row r="26" spans="3:111" ht="12" customHeight="1" x14ac:dyDescent="0.2">
      <c r="C26" s="544" t="s">
        <v>109</v>
      </c>
      <c r="D26" s="545"/>
      <c r="E26" s="545"/>
      <c r="F26" s="545"/>
      <c r="H26" s="320"/>
      <c r="I26" s="322"/>
      <c r="J26" s="320"/>
      <c r="K26" s="363">
        <v>20.2</v>
      </c>
      <c r="L26" s="85"/>
      <c r="M26" s="83"/>
      <c r="N26" s="363">
        <v>21</v>
      </c>
      <c r="O26" s="84"/>
      <c r="P26" s="83"/>
      <c r="Q26" s="363">
        <v>21.5</v>
      </c>
      <c r="R26" s="85"/>
      <c r="S26" s="83"/>
      <c r="T26" s="363">
        <v>20.6</v>
      </c>
      <c r="U26" s="84"/>
      <c r="V26" s="83"/>
      <c r="W26" s="363">
        <v>23.1</v>
      </c>
      <c r="X26" s="84"/>
      <c r="Y26" s="83"/>
      <c r="Z26" s="363">
        <v>23.2</v>
      </c>
      <c r="AA26" s="87"/>
      <c r="AB26" s="83"/>
      <c r="AC26" s="363">
        <v>18.2</v>
      </c>
      <c r="AD26" s="88"/>
      <c r="AE26" s="83"/>
      <c r="AF26" s="363">
        <v>18.8</v>
      </c>
      <c r="AG26" s="87"/>
      <c r="AH26" s="83"/>
      <c r="AI26" s="363">
        <v>22.8</v>
      </c>
      <c r="AJ26" s="85"/>
      <c r="AK26" s="83"/>
      <c r="AL26" s="363">
        <v>17.600000000000001</v>
      </c>
      <c r="AM26" s="85"/>
      <c r="AN26" s="83"/>
      <c r="AO26" s="363">
        <v>17.3</v>
      </c>
      <c r="AP26" s="84"/>
      <c r="AQ26" s="83"/>
      <c r="AR26" s="363">
        <v>16.3</v>
      </c>
      <c r="AS26" s="87"/>
      <c r="AT26" s="81"/>
      <c r="AU26" s="363">
        <v>18.7</v>
      </c>
      <c r="AV26" s="84"/>
      <c r="AW26" s="83"/>
      <c r="AX26" s="363">
        <v>20.100000000000001</v>
      </c>
      <c r="AY26" s="88"/>
      <c r="AZ26" s="84"/>
      <c r="BA26" s="363">
        <v>19</v>
      </c>
      <c r="BB26" s="87"/>
      <c r="BC26" s="81"/>
      <c r="BD26" s="363">
        <v>18.100000000000001</v>
      </c>
      <c r="BE26" s="85"/>
      <c r="BF26" s="83"/>
      <c r="BG26" s="363">
        <v>20.5</v>
      </c>
      <c r="BH26" s="87"/>
      <c r="BI26" s="83"/>
      <c r="BJ26" s="363">
        <v>20</v>
      </c>
      <c r="BK26" s="88"/>
      <c r="BL26" s="83"/>
      <c r="BM26" s="363">
        <v>20.8</v>
      </c>
      <c r="BN26" s="84"/>
      <c r="BO26" s="83"/>
      <c r="BP26" s="363">
        <v>18.899999999999999</v>
      </c>
      <c r="BQ26" s="85"/>
      <c r="BR26" s="83"/>
      <c r="BS26" s="363">
        <v>22.9</v>
      </c>
      <c r="BT26" s="87"/>
      <c r="BU26" s="83"/>
      <c r="BV26" s="363">
        <v>21.7</v>
      </c>
      <c r="BW26" s="84"/>
      <c r="BX26" s="83"/>
      <c r="BY26" s="363">
        <v>21.3</v>
      </c>
      <c r="BZ26" s="85"/>
      <c r="CA26" s="83"/>
      <c r="CB26" s="363">
        <v>20.100000000000001</v>
      </c>
      <c r="CC26" s="87"/>
      <c r="CD26" s="83"/>
      <c r="CE26" s="363">
        <v>18.8</v>
      </c>
      <c r="CF26" s="88"/>
      <c r="CG26" s="83"/>
      <c r="CH26" s="363">
        <v>19.5</v>
      </c>
      <c r="CI26" s="84"/>
      <c r="CJ26" s="83"/>
      <c r="CK26" s="363">
        <v>17.2</v>
      </c>
      <c r="CL26" s="88"/>
      <c r="CM26" s="83"/>
      <c r="CN26" s="363">
        <v>17.8</v>
      </c>
      <c r="CO26" s="87"/>
      <c r="CP26" s="83"/>
      <c r="CQ26" s="363">
        <v>18</v>
      </c>
      <c r="CR26" s="84"/>
      <c r="CS26" s="83"/>
      <c r="CT26" s="363">
        <v>17</v>
      </c>
      <c r="CU26" s="88"/>
      <c r="CV26" s="139"/>
      <c r="CZ26" s="76"/>
    </row>
    <row r="27" spans="3:111" ht="12" customHeight="1" x14ac:dyDescent="0.2">
      <c r="C27" s="544"/>
      <c r="D27" s="545"/>
      <c r="E27" s="545"/>
      <c r="F27" s="545"/>
      <c r="G27" s="332" t="s">
        <v>108</v>
      </c>
      <c r="H27" s="326"/>
      <c r="I27" s="332"/>
      <c r="J27" s="326"/>
      <c r="K27" s="364">
        <v>27.1</v>
      </c>
      <c r="L27" s="77"/>
      <c r="M27" s="75"/>
      <c r="N27" s="364">
        <v>24</v>
      </c>
      <c r="O27" s="76"/>
      <c r="P27" s="75"/>
      <c r="Q27" s="364">
        <v>25.1</v>
      </c>
      <c r="R27" s="77"/>
      <c r="S27" s="75"/>
      <c r="T27" s="364">
        <v>25.4</v>
      </c>
      <c r="U27" s="76"/>
      <c r="V27" s="75"/>
      <c r="W27" s="364">
        <v>24.2</v>
      </c>
      <c r="X27" s="76"/>
      <c r="Y27" s="75"/>
      <c r="Z27" s="364">
        <v>23.4</v>
      </c>
      <c r="AA27" s="79"/>
      <c r="AB27" s="75"/>
      <c r="AC27" s="364">
        <v>20</v>
      </c>
      <c r="AD27" s="80"/>
      <c r="AE27" s="75"/>
      <c r="AF27" s="364">
        <v>20.2</v>
      </c>
      <c r="AG27" s="79"/>
      <c r="AH27" s="75"/>
      <c r="AI27" s="364">
        <v>24.9</v>
      </c>
      <c r="AJ27" s="77"/>
      <c r="AK27" s="75"/>
      <c r="AL27" s="364">
        <v>20</v>
      </c>
      <c r="AM27" s="77"/>
      <c r="AN27" s="75"/>
      <c r="AO27" s="364">
        <v>18.5</v>
      </c>
      <c r="AP27" s="76"/>
      <c r="AQ27" s="75"/>
      <c r="AR27" s="364">
        <v>20.8</v>
      </c>
      <c r="AS27" s="79"/>
      <c r="AT27" s="75"/>
      <c r="AU27" s="364">
        <v>24.3</v>
      </c>
      <c r="AV27" s="76"/>
      <c r="AW27" s="75"/>
      <c r="AX27" s="364">
        <v>24.8</v>
      </c>
      <c r="AY27" s="80"/>
      <c r="AZ27" s="76"/>
      <c r="BA27" s="364">
        <v>22.8</v>
      </c>
      <c r="BB27" s="79"/>
      <c r="BC27" s="75"/>
      <c r="BD27" s="364">
        <v>22.7</v>
      </c>
      <c r="BE27" s="77"/>
      <c r="BF27" s="75"/>
      <c r="BG27" s="364">
        <v>24.4</v>
      </c>
      <c r="BH27" s="79"/>
      <c r="BI27" s="75"/>
      <c r="BJ27" s="364">
        <v>25.5</v>
      </c>
      <c r="BK27" s="80"/>
      <c r="BL27" s="75"/>
      <c r="BM27" s="364">
        <v>23.5</v>
      </c>
      <c r="BN27" s="76"/>
      <c r="BO27" s="75"/>
      <c r="BP27" s="364">
        <v>23.2</v>
      </c>
      <c r="BQ27" s="77"/>
      <c r="BR27" s="75"/>
      <c r="BS27" s="364">
        <v>25.7</v>
      </c>
      <c r="BT27" s="79"/>
      <c r="BU27" s="75"/>
      <c r="BV27" s="364">
        <v>24.1</v>
      </c>
      <c r="BW27" s="76"/>
      <c r="BX27" s="75"/>
      <c r="BY27" s="364">
        <v>23.9</v>
      </c>
      <c r="BZ27" s="77"/>
      <c r="CA27" s="75"/>
      <c r="CB27" s="364">
        <v>23.2</v>
      </c>
      <c r="CC27" s="79"/>
      <c r="CD27" s="75"/>
      <c r="CE27" s="364">
        <v>22.4</v>
      </c>
      <c r="CF27" s="80"/>
      <c r="CG27" s="75"/>
      <c r="CH27" s="364">
        <v>24.7</v>
      </c>
      <c r="CI27" s="76"/>
      <c r="CJ27" s="75"/>
      <c r="CK27" s="364">
        <v>21.6</v>
      </c>
      <c r="CL27" s="80"/>
      <c r="CM27" s="75"/>
      <c r="CN27" s="364">
        <v>21.4</v>
      </c>
      <c r="CO27" s="79"/>
      <c r="CP27" s="75"/>
      <c r="CQ27" s="364">
        <v>21.6</v>
      </c>
      <c r="CR27" s="76"/>
      <c r="CS27" s="75"/>
      <c r="CT27" s="364">
        <v>23.5</v>
      </c>
      <c r="CU27" s="80"/>
      <c r="CV27" s="139"/>
      <c r="CZ27" s="76"/>
    </row>
    <row r="28" spans="3:111" s="421" customFormat="1" ht="12" customHeight="1" x14ac:dyDescent="0.2">
      <c r="C28" s="605" t="s">
        <v>110</v>
      </c>
      <c r="D28" s="606"/>
      <c r="E28" s="606"/>
      <c r="F28" s="606"/>
      <c r="G28" s="609" t="s">
        <v>283</v>
      </c>
      <c r="H28" s="365"/>
      <c r="I28" s="366"/>
      <c r="J28" s="365"/>
      <c r="K28" s="367">
        <v>0.08</v>
      </c>
      <c r="L28" s="368"/>
      <c r="M28" s="369"/>
      <c r="N28" s="367">
        <v>0.06</v>
      </c>
      <c r="O28" s="370"/>
      <c r="P28" s="371"/>
      <c r="Q28" s="367">
        <v>0.72</v>
      </c>
      <c r="R28" s="372"/>
      <c r="S28" s="371"/>
      <c r="T28" s="367">
        <v>0.9</v>
      </c>
      <c r="U28" s="370"/>
      <c r="V28" s="371"/>
      <c r="W28" s="367">
        <v>0.08</v>
      </c>
      <c r="X28" s="373"/>
      <c r="Y28" s="369"/>
      <c r="Z28" s="367">
        <v>0.08</v>
      </c>
      <c r="AA28" s="374"/>
      <c r="AB28" s="369"/>
      <c r="AC28" s="367">
        <v>0.4</v>
      </c>
      <c r="AD28" s="375"/>
      <c r="AE28" s="369"/>
      <c r="AF28" s="367">
        <v>0.15</v>
      </c>
      <c r="AG28" s="374"/>
      <c r="AH28" s="369"/>
      <c r="AI28" s="367">
        <v>0.1</v>
      </c>
      <c r="AJ28" s="368"/>
      <c r="AK28" s="369"/>
      <c r="AL28" s="367">
        <v>0.02</v>
      </c>
      <c r="AM28" s="368"/>
      <c r="AN28" s="371"/>
      <c r="AO28" s="367">
        <v>0.36</v>
      </c>
      <c r="AP28" s="370"/>
      <c r="AQ28" s="371"/>
      <c r="AR28" s="367">
        <v>0.11</v>
      </c>
      <c r="AS28" s="376"/>
      <c r="AT28" s="377"/>
      <c r="AU28" s="367">
        <v>0.21</v>
      </c>
      <c r="AV28" s="370"/>
      <c r="AW28" s="369"/>
      <c r="AX28" s="367">
        <v>0.08</v>
      </c>
      <c r="AY28" s="375"/>
      <c r="AZ28" s="373"/>
      <c r="BA28" s="367">
        <v>0.01</v>
      </c>
      <c r="BB28" s="375"/>
      <c r="BC28" s="365"/>
      <c r="BD28" s="367">
        <v>0.03</v>
      </c>
      <c r="BE28" s="368"/>
      <c r="BF28" s="369"/>
      <c r="BG28" s="367">
        <v>0.16</v>
      </c>
      <c r="BH28" s="374"/>
      <c r="BI28" s="369"/>
      <c r="BJ28" s="367">
        <v>0.02</v>
      </c>
      <c r="BK28" s="375"/>
      <c r="BL28" s="369"/>
      <c r="BM28" s="367">
        <v>0.16</v>
      </c>
      <c r="BN28" s="373"/>
      <c r="BO28" s="369"/>
      <c r="BP28" s="367">
        <v>0.15</v>
      </c>
      <c r="BQ28" s="368"/>
      <c r="BR28" s="369"/>
      <c r="BS28" s="367">
        <v>0.28000000000000003</v>
      </c>
      <c r="BT28" s="374"/>
      <c r="BU28" s="369"/>
      <c r="BV28" s="367">
        <v>0.32</v>
      </c>
      <c r="BW28" s="373"/>
      <c r="BX28" s="369"/>
      <c r="BY28" s="367">
        <v>0.14000000000000001</v>
      </c>
      <c r="BZ28" s="368"/>
      <c r="CA28" s="369"/>
      <c r="CB28" s="367">
        <v>0.1</v>
      </c>
      <c r="CC28" s="374"/>
      <c r="CD28" s="369"/>
      <c r="CE28" s="367">
        <v>0.08</v>
      </c>
      <c r="CF28" s="375"/>
      <c r="CG28" s="369"/>
      <c r="CH28" s="367">
        <v>7.0000000000000007E-2</v>
      </c>
      <c r="CI28" s="373"/>
      <c r="CJ28" s="369"/>
      <c r="CK28" s="367">
        <v>0.06</v>
      </c>
      <c r="CL28" s="375"/>
      <c r="CM28" s="369"/>
      <c r="CN28" s="367">
        <v>0.11</v>
      </c>
      <c r="CO28" s="374"/>
      <c r="CP28" s="369"/>
      <c r="CQ28" s="367">
        <v>7.0000000000000007E-2</v>
      </c>
      <c r="CR28" s="373"/>
      <c r="CS28" s="369"/>
      <c r="CT28" s="367">
        <v>0.06</v>
      </c>
      <c r="CU28" s="375"/>
      <c r="CV28" s="382"/>
      <c r="CZ28" s="386"/>
    </row>
    <row r="29" spans="3:111" s="421" customFormat="1" ht="12" customHeight="1" x14ac:dyDescent="0.2">
      <c r="C29" s="607"/>
      <c r="D29" s="608"/>
      <c r="E29" s="608"/>
      <c r="F29" s="608"/>
      <c r="G29" s="610"/>
      <c r="H29" s="378"/>
      <c r="I29" s="379"/>
      <c r="J29" s="378"/>
      <c r="K29" s="380">
        <v>0.04</v>
      </c>
      <c r="L29" s="381"/>
      <c r="M29" s="382"/>
      <c r="N29" s="380">
        <v>0.11</v>
      </c>
      <c r="O29" s="383"/>
      <c r="P29" s="384"/>
      <c r="Q29" s="380">
        <v>0.61</v>
      </c>
      <c r="R29" s="385"/>
      <c r="S29" s="384"/>
      <c r="T29" s="380">
        <v>0.79</v>
      </c>
      <c r="U29" s="383"/>
      <c r="V29" s="384"/>
      <c r="W29" s="380">
        <v>0.08</v>
      </c>
      <c r="X29" s="386"/>
      <c r="Y29" s="382"/>
      <c r="Z29" s="380">
        <v>0.05</v>
      </c>
      <c r="AA29" s="387"/>
      <c r="AB29" s="382"/>
      <c r="AC29" s="380">
        <v>0.35</v>
      </c>
      <c r="AD29" s="388"/>
      <c r="AE29" s="382"/>
      <c r="AF29" s="380">
        <v>0.16</v>
      </c>
      <c r="AG29" s="387"/>
      <c r="AH29" s="382"/>
      <c r="AI29" s="380">
        <v>0.1</v>
      </c>
      <c r="AJ29" s="381"/>
      <c r="AK29" s="382"/>
      <c r="AL29" s="380">
        <v>0.02</v>
      </c>
      <c r="AM29" s="381"/>
      <c r="AN29" s="384"/>
      <c r="AO29" s="380">
        <v>0.2</v>
      </c>
      <c r="AP29" s="383"/>
      <c r="AQ29" s="384"/>
      <c r="AR29" s="380">
        <v>0.1</v>
      </c>
      <c r="AS29" s="389"/>
      <c r="AT29" s="384"/>
      <c r="AU29" s="380">
        <v>0.2</v>
      </c>
      <c r="AV29" s="383"/>
      <c r="AW29" s="382"/>
      <c r="AX29" s="380">
        <v>0.06</v>
      </c>
      <c r="AY29" s="388"/>
      <c r="AZ29" s="386"/>
      <c r="BA29" s="380">
        <v>0.01</v>
      </c>
      <c r="BB29" s="388"/>
      <c r="BC29" s="378"/>
      <c r="BD29" s="380">
        <v>0.03</v>
      </c>
      <c r="BE29" s="381"/>
      <c r="BF29" s="382"/>
      <c r="BG29" s="380">
        <v>0.16</v>
      </c>
      <c r="BH29" s="387"/>
      <c r="BI29" s="382"/>
      <c r="BJ29" s="380">
        <v>0.01</v>
      </c>
      <c r="BK29" s="388"/>
      <c r="BL29" s="382"/>
      <c r="BM29" s="380">
        <v>0.18</v>
      </c>
      <c r="BN29" s="386"/>
      <c r="BO29" s="382"/>
      <c r="BP29" s="380">
        <v>0.14000000000000001</v>
      </c>
      <c r="BQ29" s="381"/>
      <c r="BR29" s="382"/>
      <c r="BS29" s="380">
        <v>0.08</v>
      </c>
      <c r="BT29" s="387"/>
      <c r="BU29" s="382"/>
      <c r="BV29" s="380">
        <v>0.36</v>
      </c>
      <c r="BW29" s="386"/>
      <c r="BX29" s="382"/>
      <c r="BY29" s="380">
        <v>0.14000000000000001</v>
      </c>
      <c r="BZ29" s="381"/>
      <c r="CA29" s="382"/>
      <c r="CB29" s="380">
        <v>0.09</v>
      </c>
      <c r="CC29" s="387"/>
      <c r="CD29" s="382"/>
      <c r="CE29" s="380">
        <v>0.05</v>
      </c>
      <c r="CF29" s="388"/>
      <c r="CG29" s="382"/>
      <c r="CH29" s="380">
        <v>7.0000000000000007E-2</v>
      </c>
      <c r="CI29" s="386"/>
      <c r="CJ29" s="382"/>
      <c r="CK29" s="380">
        <v>0.06</v>
      </c>
      <c r="CL29" s="388"/>
      <c r="CM29" s="382"/>
      <c r="CN29" s="380">
        <v>0.11</v>
      </c>
      <c r="CO29" s="387"/>
      <c r="CP29" s="382"/>
      <c r="CQ29" s="380">
        <v>0.08</v>
      </c>
      <c r="CR29" s="386"/>
      <c r="CS29" s="382"/>
      <c r="CT29" s="380">
        <v>0.06</v>
      </c>
      <c r="CU29" s="388"/>
      <c r="CV29" s="382"/>
      <c r="CZ29" s="386"/>
    </row>
    <row r="30" spans="3:111" s="421" customFormat="1" ht="12" customHeight="1" x14ac:dyDescent="0.2">
      <c r="C30" s="611" t="s">
        <v>112</v>
      </c>
      <c r="D30" s="612"/>
      <c r="E30" s="612"/>
      <c r="F30" s="612"/>
      <c r="G30" s="390"/>
      <c r="H30" s="391"/>
      <c r="I30" s="392"/>
      <c r="J30" s="393"/>
      <c r="K30" s="394">
        <f t="shared" ref="K30:BV30" si="27">ROUND((K28+K29)/2,2)</f>
        <v>0.06</v>
      </c>
      <c r="L30" s="111"/>
      <c r="M30" s="395"/>
      <c r="N30" s="394">
        <f t="shared" si="27"/>
        <v>0.09</v>
      </c>
      <c r="O30" s="396"/>
      <c r="P30" s="395"/>
      <c r="Q30" s="394">
        <f t="shared" si="27"/>
        <v>0.67</v>
      </c>
      <c r="R30" s="396"/>
      <c r="S30" s="395"/>
      <c r="T30" s="394">
        <f t="shared" si="27"/>
        <v>0.85</v>
      </c>
      <c r="U30" s="397"/>
      <c r="V30" s="395"/>
      <c r="W30" s="394">
        <f t="shared" si="27"/>
        <v>0.08</v>
      </c>
      <c r="X30" s="396"/>
      <c r="Y30" s="395"/>
      <c r="Z30" s="394">
        <f t="shared" si="27"/>
        <v>7.0000000000000007E-2</v>
      </c>
      <c r="AA30" s="398"/>
      <c r="AB30" s="395"/>
      <c r="AC30" s="394">
        <f t="shared" si="27"/>
        <v>0.38</v>
      </c>
      <c r="AD30" s="396"/>
      <c r="AE30" s="395"/>
      <c r="AF30" s="394">
        <f t="shared" si="27"/>
        <v>0.16</v>
      </c>
      <c r="AG30" s="396"/>
      <c r="AH30" s="395"/>
      <c r="AI30" s="394">
        <f t="shared" si="27"/>
        <v>0.1</v>
      </c>
      <c r="AJ30" s="396"/>
      <c r="AK30" s="395"/>
      <c r="AL30" s="394">
        <f t="shared" si="27"/>
        <v>0.02</v>
      </c>
      <c r="AM30" s="396"/>
      <c r="AN30" s="395"/>
      <c r="AO30" s="394">
        <f t="shared" si="27"/>
        <v>0.28000000000000003</v>
      </c>
      <c r="AP30" s="396"/>
      <c r="AQ30" s="395"/>
      <c r="AR30" s="394">
        <f t="shared" si="27"/>
        <v>0.11</v>
      </c>
      <c r="AS30" s="398"/>
      <c r="AT30" s="395"/>
      <c r="AU30" s="394">
        <f t="shared" si="27"/>
        <v>0.21</v>
      </c>
      <c r="AV30" s="396"/>
      <c r="AW30" s="395"/>
      <c r="AX30" s="394">
        <f t="shared" si="27"/>
        <v>7.0000000000000007E-2</v>
      </c>
      <c r="AY30" s="396"/>
      <c r="AZ30" s="395"/>
      <c r="BA30" s="394">
        <f t="shared" si="27"/>
        <v>0.01</v>
      </c>
      <c r="BB30" s="396"/>
      <c r="BC30" s="395"/>
      <c r="BD30" s="394">
        <f t="shared" si="27"/>
        <v>0.03</v>
      </c>
      <c r="BE30" s="396"/>
      <c r="BF30" s="395"/>
      <c r="BG30" s="394">
        <f t="shared" si="27"/>
        <v>0.16</v>
      </c>
      <c r="BH30" s="396"/>
      <c r="BI30" s="395"/>
      <c r="BJ30" s="394">
        <f t="shared" si="27"/>
        <v>0.02</v>
      </c>
      <c r="BK30" s="398"/>
      <c r="BL30" s="395"/>
      <c r="BM30" s="394">
        <f t="shared" si="27"/>
        <v>0.17</v>
      </c>
      <c r="BN30" s="396"/>
      <c r="BO30" s="395"/>
      <c r="BP30" s="394">
        <f t="shared" si="27"/>
        <v>0.15</v>
      </c>
      <c r="BQ30" s="396"/>
      <c r="BR30" s="395"/>
      <c r="BS30" s="394">
        <f t="shared" si="27"/>
        <v>0.18</v>
      </c>
      <c r="BT30" s="396"/>
      <c r="BU30" s="395"/>
      <c r="BV30" s="394">
        <f t="shared" si="27"/>
        <v>0.34</v>
      </c>
      <c r="BW30" s="396"/>
      <c r="BX30" s="395"/>
      <c r="BY30" s="394">
        <f t="shared" ref="BY30:CT30" si="28">ROUND((BY28+BY29)/2,2)</f>
        <v>0.14000000000000001</v>
      </c>
      <c r="BZ30" s="396"/>
      <c r="CA30" s="395"/>
      <c r="CB30" s="394">
        <f t="shared" si="28"/>
        <v>0.1</v>
      </c>
      <c r="CC30" s="398"/>
      <c r="CD30" s="395"/>
      <c r="CE30" s="394">
        <f t="shared" si="28"/>
        <v>7.0000000000000007E-2</v>
      </c>
      <c r="CF30" s="396"/>
      <c r="CG30" s="395"/>
      <c r="CH30" s="394">
        <f t="shared" si="28"/>
        <v>7.0000000000000007E-2</v>
      </c>
      <c r="CI30" s="396"/>
      <c r="CJ30" s="395"/>
      <c r="CK30" s="394">
        <f t="shared" si="28"/>
        <v>0.06</v>
      </c>
      <c r="CL30" s="396"/>
      <c r="CM30" s="395"/>
      <c r="CN30" s="394">
        <f t="shared" si="28"/>
        <v>0.11</v>
      </c>
      <c r="CO30" s="396"/>
      <c r="CP30" s="395"/>
      <c r="CQ30" s="394">
        <f t="shared" si="28"/>
        <v>0.08</v>
      </c>
      <c r="CR30" s="396"/>
      <c r="CS30" s="395"/>
      <c r="CT30" s="394">
        <f t="shared" si="28"/>
        <v>0.06</v>
      </c>
      <c r="CU30" s="398"/>
      <c r="CV30" s="384"/>
      <c r="CW30" s="383"/>
      <c r="CX30" s="386"/>
      <c r="CY30" s="383"/>
      <c r="CZ30" s="386"/>
      <c r="DA30" s="386"/>
      <c r="DB30" s="383"/>
      <c r="DC30" s="383"/>
      <c r="DD30" s="386"/>
      <c r="DE30" s="383"/>
      <c r="DF30" s="383"/>
      <c r="DG30" s="386"/>
    </row>
    <row r="31" spans="3:111" ht="12" customHeight="1" x14ac:dyDescent="0.2">
      <c r="C31" s="551" t="s">
        <v>113</v>
      </c>
      <c r="D31" s="552"/>
      <c r="E31" s="552"/>
      <c r="F31" s="552"/>
      <c r="G31" s="318"/>
      <c r="H31" s="317"/>
      <c r="I31" s="319"/>
      <c r="J31" s="113" t="s">
        <v>114</v>
      </c>
      <c r="K31" s="318">
        <v>30</v>
      </c>
      <c r="L31" s="114"/>
      <c r="M31" s="113" t="s">
        <v>114</v>
      </c>
      <c r="N31" s="318">
        <v>30</v>
      </c>
      <c r="O31" s="114"/>
      <c r="P31" s="113" t="s">
        <v>114</v>
      </c>
      <c r="Q31" s="115">
        <v>30</v>
      </c>
      <c r="R31" s="114"/>
      <c r="S31" s="113" t="s">
        <v>114</v>
      </c>
      <c r="T31" s="115">
        <v>30</v>
      </c>
      <c r="U31" s="116"/>
      <c r="V31" s="113" t="s">
        <v>114</v>
      </c>
      <c r="W31" s="115">
        <v>30</v>
      </c>
      <c r="X31" s="116"/>
      <c r="Y31" s="113" t="s">
        <v>114</v>
      </c>
      <c r="Z31" s="115">
        <v>30</v>
      </c>
      <c r="AA31" s="118"/>
      <c r="AB31" s="113" t="s">
        <v>114</v>
      </c>
      <c r="AC31" s="115">
        <v>30</v>
      </c>
      <c r="AD31" s="120"/>
      <c r="AE31" s="113" t="s">
        <v>114</v>
      </c>
      <c r="AF31" s="115">
        <v>30</v>
      </c>
      <c r="AG31" s="114"/>
      <c r="AH31" s="113" t="s">
        <v>114</v>
      </c>
      <c r="AI31" s="115">
        <v>30</v>
      </c>
      <c r="AJ31" s="114"/>
      <c r="AK31" s="113" t="s">
        <v>114</v>
      </c>
      <c r="AL31" s="115">
        <v>30</v>
      </c>
      <c r="AM31" s="114"/>
      <c r="AN31" s="113" t="s">
        <v>114</v>
      </c>
      <c r="AO31" s="115">
        <v>30</v>
      </c>
      <c r="AP31" s="116"/>
      <c r="AQ31" s="113" t="s">
        <v>114</v>
      </c>
      <c r="AR31" s="115">
        <v>30</v>
      </c>
      <c r="AS31" s="120"/>
      <c r="AT31" s="113" t="s">
        <v>114</v>
      </c>
      <c r="AU31" s="115">
        <v>30</v>
      </c>
      <c r="AV31" s="116"/>
      <c r="AW31" s="113" t="s">
        <v>114</v>
      </c>
      <c r="AX31" s="115">
        <v>30</v>
      </c>
      <c r="AY31" s="120"/>
      <c r="AZ31" s="113" t="s">
        <v>114</v>
      </c>
      <c r="BA31" s="115">
        <v>30</v>
      </c>
      <c r="BB31" s="114"/>
      <c r="BC31" s="113" t="s">
        <v>114</v>
      </c>
      <c r="BD31" s="115">
        <v>30</v>
      </c>
      <c r="BE31" s="114"/>
      <c r="BF31" s="113" t="s">
        <v>114</v>
      </c>
      <c r="BG31" s="115">
        <v>30</v>
      </c>
      <c r="BH31" s="114"/>
      <c r="BI31" s="113" t="s">
        <v>114</v>
      </c>
      <c r="BJ31" s="115">
        <v>30</v>
      </c>
      <c r="BK31" s="120"/>
      <c r="BL31" s="113" t="s">
        <v>114</v>
      </c>
      <c r="BM31" s="115">
        <v>30</v>
      </c>
      <c r="BN31" s="116"/>
      <c r="BO31" s="113" t="s">
        <v>114</v>
      </c>
      <c r="BP31" s="115">
        <v>30</v>
      </c>
      <c r="BQ31" s="114"/>
      <c r="BR31" s="113" t="s">
        <v>114</v>
      </c>
      <c r="BS31" s="115">
        <v>30</v>
      </c>
      <c r="BT31" s="120"/>
      <c r="BU31" s="113" t="s">
        <v>114</v>
      </c>
      <c r="BV31" s="115">
        <v>30</v>
      </c>
      <c r="BW31" s="116"/>
      <c r="BX31" s="113" t="s">
        <v>114</v>
      </c>
      <c r="BY31" s="115">
        <v>30</v>
      </c>
      <c r="BZ31" s="114"/>
      <c r="CA31" s="113" t="s">
        <v>114</v>
      </c>
      <c r="CB31" s="115">
        <v>30</v>
      </c>
      <c r="CC31" s="118"/>
      <c r="CD31" s="113" t="s">
        <v>114</v>
      </c>
      <c r="CE31" s="115">
        <v>30</v>
      </c>
      <c r="CF31" s="120"/>
      <c r="CG31" s="113" t="s">
        <v>114</v>
      </c>
      <c r="CH31" s="115">
        <v>30</v>
      </c>
      <c r="CI31" s="114"/>
      <c r="CJ31" s="113" t="s">
        <v>114</v>
      </c>
      <c r="CK31" s="115">
        <v>30</v>
      </c>
      <c r="CL31" s="120"/>
      <c r="CM31" s="113" t="s">
        <v>114</v>
      </c>
      <c r="CN31" s="115">
        <v>30</v>
      </c>
      <c r="CO31" s="118"/>
      <c r="CP31" s="113" t="s">
        <v>114</v>
      </c>
      <c r="CQ31" s="115">
        <v>30</v>
      </c>
      <c r="CR31" s="116"/>
      <c r="CS31" s="113" t="s">
        <v>114</v>
      </c>
      <c r="CT31" s="115">
        <v>30</v>
      </c>
      <c r="CU31" s="120"/>
      <c r="CV31" s="152"/>
      <c r="CZ31" s="327"/>
    </row>
    <row r="32" spans="3:111" ht="12" customHeight="1" x14ac:dyDescent="0.2">
      <c r="C32" s="546"/>
      <c r="D32" s="547"/>
      <c r="E32" s="547"/>
      <c r="F32" s="547"/>
      <c r="G32" s="337" t="s">
        <v>115</v>
      </c>
      <c r="H32" s="330"/>
      <c r="I32" s="337"/>
      <c r="J32" s="121" t="s">
        <v>114</v>
      </c>
      <c r="K32" s="331">
        <v>30</v>
      </c>
      <c r="L32" s="123"/>
      <c r="M32" s="121" t="s">
        <v>114</v>
      </c>
      <c r="N32" s="331">
        <v>30</v>
      </c>
      <c r="O32" s="123"/>
      <c r="P32" s="121" t="s">
        <v>114</v>
      </c>
      <c r="Q32" s="124">
        <v>30</v>
      </c>
      <c r="R32" s="123"/>
      <c r="S32" s="121" t="s">
        <v>114</v>
      </c>
      <c r="T32" s="124">
        <v>30</v>
      </c>
      <c r="U32" s="125"/>
      <c r="V32" s="121" t="s">
        <v>114</v>
      </c>
      <c r="W32" s="124">
        <v>30</v>
      </c>
      <c r="X32" s="125"/>
      <c r="Y32" s="121" t="s">
        <v>114</v>
      </c>
      <c r="Z32" s="124">
        <v>30</v>
      </c>
      <c r="AA32" s="127"/>
      <c r="AB32" s="121" t="s">
        <v>114</v>
      </c>
      <c r="AC32" s="124">
        <v>30</v>
      </c>
      <c r="AD32" s="129"/>
      <c r="AE32" s="121" t="s">
        <v>114</v>
      </c>
      <c r="AF32" s="124">
        <v>30</v>
      </c>
      <c r="AG32" s="123"/>
      <c r="AH32" s="121" t="s">
        <v>114</v>
      </c>
      <c r="AI32" s="124">
        <v>30</v>
      </c>
      <c r="AJ32" s="123"/>
      <c r="AK32" s="121" t="s">
        <v>114</v>
      </c>
      <c r="AL32" s="124">
        <v>30</v>
      </c>
      <c r="AM32" s="123"/>
      <c r="AN32" s="121" t="s">
        <v>114</v>
      </c>
      <c r="AO32" s="124">
        <v>30</v>
      </c>
      <c r="AP32" s="125"/>
      <c r="AQ32" s="121" t="s">
        <v>114</v>
      </c>
      <c r="AR32" s="124">
        <v>30</v>
      </c>
      <c r="AS32" s="129"/>
      <c r="AT32" s="121" t="s">
        <v>114</v>
      </c>
      <c r="AU32" s="124">
        <v>30</v>
      </c>
      <c r="AV32" s="125"/>
      <c r="AW32" s="121" t="s">
        <v>114</v>
      </c>
      <c r="AX32" s="124">
        <v>30</v>
      </c>
      <c r="AY32" s="129"/>
      <c r="AZ32" s="121" t="s">
        <v>114</v>
      </c>
      <c r="BA32" s="124">
        <v>30</v>
      </c>
      <c r="BB32" s="123"/>
      <c r="BC32" s="121" t="s">
        <v>114</v>
      </c>
      <c r="BD32" s="124">
        <v>30</v>
      </c>
      <c r="BE32" s="123"/>
      <c r="BF32" s="121" t="s">
        <v>114</v>
      </c>
      <c r="BG32" s="124">
        <v>30</v>
      </c>
      <c r="BH32" s="123"/>
      <c r="BI32" s="121" t="s">
        <v>114</v>
      </c>
      <c r="BJ32" s="124">
        <v>30</v>
      </c>
      <c r="BK32" s="129"/>
      <c r="BL32" s="121" t="s">
        <v>114</v>
      </c>
      <c r="BM32" s="124">
        <v>30</v>
      </c>
      <c r="BN32" s="125"/>
      <c r="BO32" s="121" t="s">
        <v>114</v>
      </c>
      <c r="BP32" s="124">
        <v>30</v>
      </c>
      <c r="BQ32" s="123"/>
      <c r="BR32" s="121" t="s">
        <v>114</v>
      </c>
      <c r="BS32" s="124">
        <v>30</v>
      </c>
      <c r="BT32" s="129"/>
      <c r="BU32" s="121" t="s">
        <v>114</v>
      </c>
      <c r="BV32" s="124">
        <v>30</v>
      </c>
      <c r="BW32" s="125"/>
      <c r="BX32" s="121" t="s">
        <v>114</v>
      </c>
      <c r="BY32" s="124">
        <v>30</v>
      </c>
      <c r="BZ32" s="123"/>
      <c r="CA32" s="121" t="s">
        <v>114</v>
      </c>
      <c r="CB32" s="124">
        <v>30</v>
      </c>
      <c r="CC32" s="127"/>
      <c r="CD32" s="121" t="s">
        <v>114</v>
      </c>
      <c r="CE32" s="124">
        <v>30</v>
      </c>
      <c r="CF32" s="129"/>
      <c r="CG32" s="121" t="s">
        <v>114</v>
      </c>
      <c r="CH32" s="124">
        <v>30</v>
      </c>
      <c r="CI32" s="123"/>
      <c r="CJ32" s="121" t="s">
        <v>114</v>
      </c>
      <c r="CK32" s="124">
        <v>30</v>
      </c>
      <c r="CL32" s="129"/>
      <c r="CM32" s="121" t="s">
        <v>114</v>
      </c>
      <c r="CN32" s="124">
        <v>30</v>
      </c>
      <c r="CO32" s="127"/>
      <c r="CP32" s="121" t="s">
        <v>114</v>
      </c>
      <c r="CQ32" s="124">
        <v>30</v>
      </c>
      <c r="CR32" s="125"/>
      <c r="CS32" s="121" t="s">
        <v>114</v>
      </c>
      <c r="CT32" s="124">
        <v>30</v>
      </c>
      <c r="CU32" s="129"/>
      <c r="CV32" s="152"/>
      <c r="CZ32" s="327"/>
    </row>
    <row r="33" spans="1:104" ht="12" customHeight="1" x14ac:dyDescent="0.2">
      <c r="C33" s="551" t="s">
        <v>116</v>
      </c>
      <c r="D33" s="552"/>
      <c r="E33" s="552"/>
      <c r="F33" s="552"/>
      <c r="G33" s="318"/>
      <c r="H33" s="317"/>
      <c r="I33" s="319"/>
      <c r="J33" s="317"/>
      <c r="K33" s="65" t="s">
        <v>118</v>
      </c>
      <c r="L33" s="114"/>
      <c r="M33" s="113"/>
      <c r="N33" s="63" t="s">
        <v>118</v>
      </c>
      <c r="O33" s="116"/>
      <c r="P33" s="113"/>
      <c r="Q33" s="65" t="s">
        <v>117</v>
      </c>
      <c r="R33" s="114"/>
      <c r="S33" s="113"/>
      <c r="T33" s="65" t="s">
        <v>117</v>
      </c>
      <c r="U33" s="114"/>
      <c r="V33" s="113"/>
      <c r="W33" s="63" t="s">
        <v>117</v>
      </c>
      <c r="X33" s="116"/>
      <c r="Y33" s="113"/>
      <c r="Z33" s="63" t="s">
        <v>117</v>
      </c>
      <c r="AA33" s="118"/>
      <c r="AB33" s="113"/>
      <c r="AC33" s="63" t="s">
        <v>117</v>
      </c>
      <c r="AD33" s="120"/>
      <c r="AE33" s="113"/>
      <c r="AF33" s="63" t="s">
        <v>117</v>
      </c>
      <c r="AG33" s="118"/>
      <c r="AH33" s="113"/>
      <c r="AI33" s="63" t="s">
        <v>117</v>
      </c>
      <c r="AJ33" s="114"/>
      <c r="AK33" s="113"/>
      <c r="AL33" s="63" t="s">
        <v>117</v>
      </c>
      <c r="AM33" s="114"/>
      <c r="AN33" s="113"/>
      <c r="AO33" s="63" t="s">
        <v>117</v>
      </c>
      <c r="AP33" s="116"/>
      <c r="AQ33" s="113"/>
      <c r="AR33" s="63" t="s">
        <v>117</v>
      </c>
      <c r="AS33" s="120"/>
      <c r="AT33" s="317"/>
      <c r="AU33" s="63" t="s">
        <v>118</v>
      </c>
      <c r="AV33" s="116"/>
      <c r="AW33" s="113"/>
      <c r="AX33" s="63" t="s">
        <v>118</v>
      </c>
      <c r="AY33" s="120"/>
      <c r="AZ33" s="116"/>
      <c r="BA33" s="63" t="s">
        <v>118</v>
      </c>
      <c r="BB33" s="118"/>
      <c r="BC33" s="317"/>
      <c r="BD33" s="63" t="s">
        <v>117</v>
      </c>
      <c r="BE33" s="114"/>
      <c r="BF33" s="113"/>
      <c r="BG33" s="63" t="s">
        <v>118</v>
      </c>
      <c r="BH33" s="118"/>
      <c r="BI33" s="113"/>
      <c r="BJ33" s="63" t="s">
        <v>119</v>
      </c>
      <c r="BK33" s="120"/>
      <c r="BL33" s="113"/>
      <c r="BM33" s="63" t="s">
        <v>118</v>
      </c>
      <c r="BN33" s="116"/>
      <c r="BO33" s="113"/>
      <c r="BP33" s="63" t="s">
        <v>118</v>
      </c>
      <c r="BQ33" s="114"/>
      <c r="BR33" s="113"/>
      <c r="BS33" s="63" t="s">
        <v>118</v>
      </c>
      <c r="BT33" s="118"/>
      <c r="BU33" s="113"/>
      <c r="BV33" s="63" t="s">
        <v>117</v>
      </c>
      <c r="BW33" s="116"/>
      <c r="BX33" s="113"/>
      <c r="BY33" s="65" t="s">
        <v>117</v>
      </c>
      <c r="BZ33" s="114"/>
      <c r="CA33" s="62"/>
      <c r="CB33" s="63" t="s">
        <v>117</v>
      </c>
      <c r="CC33" s="118"/>
      <c r="CD33" s="113"/>
      <c r="CE33" s="63" t="s">
        <v>117</v>
      </c>
      <c r="CF33" s="120"/>
      <c r="CG33" s="113"/>
      <c r="CH33" s="63" t="s">
        <v>117</v>
      </c>
      <c r="CI33" s="116"/>
      <c r="CJ33" s="113"/>
      <c r="CK33" s="63" t="s">
        <v>117</v>
      </c>
      <c r="CL33" s="120"/>
      <c r="CM33" s="113"/>
      <c r="CN33" s="63" t="s">
        <v>117</v>
      </c>
      <c r="CO33" s="118"/>
      <c r="CP33" s="113"/>
      <c r="CQ33" s="63" t="s">
        <v>117</v>
      </c>
      <c r="CR33" s="116"/>
      <c r="CS33" s="113"/>
      <c r="CT33" s="63" t="s">
        <v>117</v>
      </c>
      <c r="CU33" s="120"/>
      <c r="CV33" s="152"/>
      <c r="CZ33" s="34"/>
    </row>
    <row r="34" spans="1:104" ht="12" customHeight="1" x14ac:dyDescent="0.2">
      <c r="C34" s="546"/>
      <c r="D34" s="547"/>
      <c r="E34" s="547"/>
      <c r="F34" s="547"/>
      <c r="G34" s="331"/>
      <c r="H34" s="330"/>
      <c r="I34" s="337"/>
      <c r="J34" s="330"/>
      <c r="K34" s="40" t="s">
        <v>117</v>
      </c>
      <c r="L34" s="123"/>
      <c r="M34" s="121"/>
      <c r="N34" s="71" t="s">
        <v>118</v>
      </c>
      <c r="O34" s="125"/>
      <c r="P34" s="121"/>
      <c r="Q34" s="40" t="s">
        <v>117</v>
      </c>
      <c r="R34" s="123"/>
      <c r="S34" s="121"/>
      <c r="T34" s="40" t="s">
        <v>117</v>
      </c>
      <c r="U34" s="123"/>
      <c r="V34" s="121"/>
      <c r="W34" s="71" t="s">
        <v>117</v>
      </c>
      <c r="X34" s="40"/>
      <c r="Y34" s="121"/>
      <c r="Z34" s="71" t="s">
        <v>117</v>
      </c>
      <c r="AA34" s="129"/>
      <c r="AB34" s="121"/>
      <c r="AC34" s="71" t="s">
        <v>117</v>
      </c>
      <c r="AD34" s="129"/>
      <c r="AE34" s="121"/>
      <c r="AF34" s="71" t="s">
        <v>117</v>
      </c>
      <c r="AG34" s="127"/>
      <c r="AH34" s="121"/>
      <c r="AI34" s="71" t="s">
        <v>117</v>
      </c>
      <c r="AJ34" s="123"/>
      <c r="AK34" s="121"/>
      <c r="AL34" s="71" t="s">
        <v>117</v>
      </c>
      <c r="AM34" s="123"/>
      <c r="AN34" s="121"/>
      <c r="AO34" s="71" t="s">
        <v>118</v>
      </c>
      <c r="AP34" s="125"/>
      <c r="AQ34" s="121"/>
      <c r="AR34" s="71" t="s">
        <v>117</v>
      </c>
      <c r="AS34" s="129"/>
      <c r="AT34" s="330"/>
      <c r="AU34" s="71" t="s">
        <v>118</v>
      </c>
      <c r="AV34" s="125"/>
      <c r="AW34" s="121"/>
      <c r="AX34" s="71" t="s">
        <v>118</v>
      </c>
      <c r="AY34" s="129"/>
      <c r="AZ34" s="125"/>
      <c r="BA34" s="71" t="s">
        <v>118</v>
      </c>
      <c r="BB34" s="127"/>
      <c r="BC34" s="330"/>
      <c r="BD34" s="71" t="s">
        <v>118</v>
      </c>
      <c r="BE34" s="123"/>
      <c r="BF34" s="121"/>
      <c r="BG34" s="71" t="s">
        <v>118</v>
      </c>
      <c r="BH34" s="127"/>
      <c r="BI34" s="121"/>
      <c r="BJ34" s="71" t="s">
        <v>119</v>
      </c>
      <c r="BK34" s="129"/>
      <c r="BL34" s="121"/>
      <c r="BM34" s="71" t="s">
        <v>118</v>
      </c>
      <c r="BN34" s="125"/>
      <c r="BO34" s="121"/>
      <c r="BP34" s="71" t="s">
        <v>118</v>
      </c>
      <c r="BQ34" s="123"/>
      <c r="BR34" s="121"/>
      <c r="BS34" s="71" t="s">
        <v>118</v>
      </c>
      <c r="BT34" s="127"/>
      <c r="BU34" s="121"/>
      <c r="BV34" s="71" t="s">
        <v>117</v>
      </c>
      <c r="BW34" s="125"/>
      <c r="BX34" s="121"/>
      <c r="BY34" s="40" t="s">
        <v>117</v>
      </c>
      <c r="BZ34" s="123"/>
      <c r="CA34" s="70"/>
      <c r="CB34" s="71" t="s">
        <v>117</v>
      </c>
      <c r="CC34" s="127"/>
      <c r="CD34" s="121"/>
      <c r="CE34" s="71" t="s">
        <v>117</v>
      </c>
      <c r="CF34" s="129"/>
      <c r="CG34" s="121"/>
      <c r="CH34" s="71" t="s">
        <v>117</v>
      </c>
      <c r="CI34" s="125"/>
      <c r="CJ34" s="121"/>
      <c r="CK34" s="71" t="s">
        <v>117</v>
      </c>
      <c r="CL34" s="129"/>
      <c r="CM34" s="121"/>
      <c r="CN34" s="71" t="s">
        <v>117</v>
      </c>
      <c r="CO34" s="127"/>
      <c r="CP34" s="121"/>
      <c r="CQ34" s="71" t="s">
        <v>117</v>
      </c>
      <c r="CR34" s="125"/>
      <c r="CS34" s="121"/>
      <c r="CT34" s="71" t="s">
        <v>117</v>
      </c>
      <c r="CU34" s="129"/>
      <c r="CV34" s="152"/>
      <c r="CZ34" s="34"/>
    </row>
    <row r="35" spans="1:104" ht="12" customHeight="1" x14ac:dyDescent="0.2">
      <c r="C35" s="551" t="s">
        <v>120</v>
      </c>
      <c r="D35" s="552"/>
      <c r="E35" s="552"/>
      <c r="F35" s="552"/>
      <c r="G35" s="319"/>
      <c r="H35" s="326"/>
      <c r="I35" s="332"/>
      <c r="J35" s="326"/>
      <c r="K35" s="34" t="s">
        <v>123</v>
      </c>
      <c r="L35" s="130"/>
      <c r="M35" s="32"/>
      <c r="N35" s="131" t="s">
        <v>123</v>
      </c>
      <c r="O35" s="34"/>
      <c r="P35" s="32"/>
      <c r="Q35" s="34" t="s">
        <v>121</v>
      </c>
      <c r="R35" s="130"/>
      <c r="S35" s="32"/>
      <c r="T35" s="131" t="s">
        <v>121</v>
      </c>
      <c r="U35" s="34"/>
      <c r="V35" s="32"/>
      <c r="W35" s="131" t="s">
        <v>121</v>
      </c>
      <c r="X35" s="34"/>
      <c r="Y35" s="32"/>
      <c r="Z35" s="131" t="s">
        <v>121</v>
      </c>
      <c r="AA35" s="35"/>
      <c r="AB35" s="32"/>
      <c r="AC35" s="34" t="s">
        <v>121</v>
      </c>
      <c r="AD35" s="132"/>
      <c r="AE35" s="32"/>
      <c r="AF35" s="131" t="s">
        <v>121</v>
      </c>
      <c r="AG35" s="35"/>
      <c r="AH35" s="32"/>
      <c r="AI35" s="131" t="s">
        <v>123</v>
      </c>
      <c r="AJ35" s="130"/>
      <c r="AK35" s="32"/>
      <c r="AL35" s="34" t="s">
        <v>121</v>
      </c>
      <c r="AM35" s="130"/>
      <c r="AN35" s="32"/>
      <c r="AO35" s="131" t="s">
        <v>121</v>
      </c>
      <c r="AP35" s="34"/>
      <c r="AQ35" s="32"/>
      <c r="AR35" s="63" t="s">
        <v>121</v>
      </c>
      <c r="AS35" s="35"/>
      <c r="AT35" s="326"/>
      <c r="AU35" s="131" t="s">
        <v>121</v>
      </c>
      <c r="AV35" s="34"/>
      <c r="AW35" s="32"/>
      <c r="AX35" s="131" t="s">
        <v>121</v>
      </c>
      <c r="AY35" s="132"/>
      <c r="AZ35" s="34"/>
      <c r="BA35" s="131" t="s">
        <v>123</v>
      </c>
      <c r="BB35" s="35"/>
      <c r="BC35" s="326"/>
      <c r="BD35" s="131" t="s">
        <v>123</v>
      </c>
      <c r="BE35" s="130"/>
      <c r="BF35" s="32"/>
      <c r="BG35" s="131" t="s">
        <v>123</v>
      </c>
      <c r="BH35" s="132"/>
      <c r="BI35" s="32"/>
      <c r="BJ35" s="34" t="s">
        <v>123</v>
      </c>
      <c r="BK35" s="132"/>
      <c r="BL35" s="32"/>
      <c r="BM35" s="131" t="s">
        <v>123</v>
      </c>
      <c r="BN35" s="35"/>
      <c r="BO35" s="32"/>
      <c r="BP35" s="34" t="s">
        <v>123</v>
      </c>
      <c r="BQ35" s="130"/>
      <c r="BR35" s="32"/>
      <c r="BS35" s="131" t="s">
        <v>123</v>
      </c>
      <c r="BT35" s="35"/>
      <c r="BU35" s="32"/>
      <c r="BV35" s="131" t="s">
        <v>121</v>
      </c>
      <c r="BW35" s="34"/>
      <c r="BX35" s="32"/>
      <c r="BY35" s="131" t="s">
        <v>284</v>
      </c>
      <c r="BZ35" s="130"/>
      <c r="CA35" s="32"/>
      <c r="CB35" s="131" t="s">
        <v>123</v>
      </c>
      <c r="CC35" s="35"/>
      <c r="CD35" s="32"/>
      <c r="CE35" s="131" t="s">
        <v>121</v>
      </c>
      <c r="CF35" s="132"/>
      <c r="CG35" s="32"/>
      <c r="CH35" s="131" t="s">
        <v>121</v>
      </c>
      <c r="CI35" s="34"/>
      <c r="CJ35" s="32"/>
      <c r="CK35" s="131" t="s">
        <v>121</v>
      </c>
      <c r="CL35" s="132"/>
      <c r="CM35" s="32"/>
      <c r="CN35" s="131" t="s">
        <v>121</v>
      </c>
      <c r="CO35" s="35"/>
      <c r="CP35" s="32"/>
      <c r="CQ35" s="131" t="s">
        <v>121</v>
      </c>
      <c r="CR35" s="34"/>
      <c r="CS35" s="32"/>
      <c r="CT35" s="131" t="s">
        <v>121</v>
      </c>
      <c r="CU35" s="132"/>
      <c r="CV35" s="32"/>
      <c r="CZ35" s="34"/>
    </row>
    <row r="36" spans="1:104" ht="12" customHeight="1" x14ac:dyDescent="0.2">
      <c r="C36" s="546"/>
      <c r="D36" s="547"/>
      <c r="E36" s="547"/>
      <c r="F36" s="547"/>
      <c r="G36" s="337"/>
      <c r="H36" s="326"/>
      <c r="I36" s="332"/>
      <c r="J36" s="326"/>
      <c r="K36" s="34" t="s">
        <v>123</v>
      </c>
      <c r="L36" s="130"/>
      <c r="M36" s="32"/>
      <c r="N36" s="131" t="s">
        <v>123</v>
      </c>
      <c r="O36" s="34"/>
      <c r="P36" s="32"/>
      <c r="Q36" s="34" t="s">
        <v>121</v>
      </c>
      <c r="R36" s="130"/>
      <c r="S36" s="32"/>
      <c r="T36" s="131" t="s">
        <v>121</v>
      </c>
      <c r="U36" s="34"/>
      <c r="V36" s="32"/>
      <c r="W36" s="131" t="s">
        <v>123</v>
      </c>
      <c r="X36" s="34"/>
      <c r="Y36" s="32"/>
      <c r="Z36" s="131" t="s">
        <v>121</v>
      </c>
      <c r="AA36" s="35"/>
      <c r="AB36" s="32"/>
      <c r="AC36" s="34" t="s">
        <v>121</v>
      </c>
      <c r="AD36" s="132"/>
      <c r="AE36" s="32"/>
      <c r="AF36" s="131" t="s">
        <v>121</v>
      </c>
      <c r="AG36" s="35"/>
      <c r="AH36" s="32"/>
      <c r="AI36" s="131" t="s">
        <v>123</v>
      </c>
      <c r="AJ36" s="130"/>
      <c r="AK36" s="32"/>
      <c r="AL36" s="34" t="s">
        <v>121</v>
      </c>
      <c r="AM36" s="130"/>
      <c r="AN36" s="32"/>
      <c r="AO36" s="131" t="s">
        <v>121</v>
      </c>
      <c r="AP36" s="34"/>
      <c r="AQ36" s="32"/>
      <c r="AR36" s="71" t="s">
        <v>121</v>
      </c>
      <c r="AS36" s="35"/>
      <c r="AT36" s="326"/>
      <c r="AU36" s="131" t="s">
        <v>121</v>
      </c>
      <c r="AV36" s="34"/>
      <c r="AW36" s="32"/>
      <c r="AX36" s="131" t="s">
        <v>121</v>
      </c>
      <c r="AY36" s="132"/>
      <c r="AZ36" s="34"/>
      <c r="BA36" s="131" t="s">
        <v>123</v>
      </c>
      <c r="BB36" s="35"/>
      <c r="BC36" s="326"/>
      <c r="BD36" s="131" t="s">
        <v>123</v>
      </c>
      <c r="BE36" s="130"/>
      <c r="BF36" s="32"/>
      <c r="BG36" s="131" t="s">
        <v>123</v>
      </c>
      <c r="BH36" s="132"/>
      <c r="BI36" s="32"/>
      <c r="BJ36" s="34" t="s">
        <v>123</v>
      </c>
      <c r="BK36" s="132"/>
      <c r="BL36" s="32"/>
      <c r="BM36" s="131" t="s">
        <v>123</v>
      </c>
      <c r="BN36" s="35"/>
      <c r="BO36" s="32"/>
      <c r="BP36" s="34" t="s">
        <v>123</v>
      </c>
      <c r="BQ36" s="130"/>
      <c r="BR36" s="32"/>
      <c r="BS36" s="131" t="s">
        <v>123</v>
      </c>
      <c r="BT36" s="35"/>
      <c r="BU36" s="32"/>
      <c r="BV36" s="131" t="s">
        <v>121</v>
      </c>
      <c r="BW36" s="34"/>
      <c r="BX36" s="32"/>
      <c r="BY36" s="131" t="s">
        <v>284</v>
      </c>
      <c r="BZ36" s="130"/>
      <c r="CA36" s="32"/>
      <c r="CB36" s="131" t="s">
        <v>123</v>
      </c>
      <c r="CC36" s="35"/>
      <c r="CD36" s="32"/>
      <c r="CE36" s="131" t="s">
        <v>121</v>
      </c>
      <c r="CF36" s="132"/>
      <c r="CG36" s="32"/>
      <c r="CH36" s="131" t="s">
        <v>121</v>
      </c>
      <c r="CI36" s="34"/>
      <c r="CJ36" s="32"/>
      <c r="CK36" s="131" t="s">
        <v>121</v>
      </c>
      <c r="CL36" s="132"/>
      <c r="CM36" s="32"/>
      <c r="CN36" s="131" t="s">
        <v>121</v>
      </c>
      <c r="CO36" s="35"/>
      <c r="CP36" s="32"/>
      <c r="CQ36" s="131" t="s">
        <v>121</v>
      </c>
      <c r="CR36" s="34"/>
      <c r="CS36" s="32"/>
      <c r="CT36" s="131" t="s">
        <v>121</v>
      </c>
      <c r="CU36" s="132"/>
      <c r="CV36" s="32"/>
      <c r="CZ36" s="34"/>
    </row>
    <row r="37" spans="1:104" ht="12" customHeight="1" x14ac:dyDescent="0.2">
      <c r="C37" s="549" t="s">
        <v>124</v>
      </c>
      <c r="D37" s="551" t="s">
        <v>125</v>
      </c>
      <c r="E37" s="552"/>
      <c r="F37" s="552"/>
      <c r="G37" s="313"/>
      <c r="H37" s="312"/>
      <c r="I37" s="314"/>
      <c r="J37" s="312"/>
      <c r="K37" s="363">
        <v>7.8</v>
      </c>
      <c r="L37" s="399"/>
      <c r="M37" s="133"/>
      <c r="N37" s="363">
        <v>8.1999999999999993</v>
      </c>
      <c r="O37" s="134"/>
      <c r="P37" s="133"/>
      <c r="Q37" s="363">
        <v>8.6999999999999993</v>
      </c>
      <c r="R37" s="134" t="str">
        <f>IF(Q37="","",(IF(AND(6.5&lt;=Q37,Q37&lt;=8.5),"○","×")))</f>
        <v>×</v>
      </c>
      <c r="S37" s="133"/>
      <c r="T37" s="363">
        <v>8.4</v>
      </c>
      <c r="U37" s="134" t="str">
        <f>IF(T37="","",(IF(AND(6.5&lt;=T37,T37&lt;=8.5),"○","×")))</f>
        <v>○</v>
      </c>
      <c r="V37" s="133"/>
      <c r="W37" s="363">
        <v>8.9</v>
      </c>
      <c r="X37" s="134" t="str">
        <f>IF(W37="","",(IF(AND(6.5&lt;=W37,W37&lt;=8.5),"○","×")))</f>
        <v>×</v>
      </c>
      <c r="Y37" s="133"/>
      <c r="Z37" s="363">
        <v>9</v>
      </c>
      <c r="AA37" s="136" t="str">
        <f>IF(Z37="","",(IF(AND(6.5&lt;=Z37,Z37&lt;=8.5),"○","×")))</f>
        <v>×</v>
      </c>
      <c r="AB37" s="133"/>
      <c r="AC37" s="363">
        <v>8.1</v>
      </c>
      <c r="AD37" s="135" t="str">
        <f>IF(AC37="","",(IF(AND(6.5&lt;=AC37,AC37&lt;=8.5),"○","×")))</f>
        <v>○</v>
      </c>
      <c r="AE37" s="133"/>
      <c r="AF37" s="363">
        <v>8.1999999999999993</v>
      </c>
      <c r="AG37" s="134"/>
      <c r="AH37" s="133"/>
      <c r="AI37" s="363">
        <v>7.8</v>
      </c>
      <c r="AJ37" s="134" t="str">
        <f>IF(AI37="","",(IF(AND(6&lt;=AI37,AI37&lt;=8.5),"○","×")))</f>
        <v>○</v>
      </c>
      <c r="AK37" s="133"/>
      <c r="AL37" s="363">
        <v>7.9</v>
      </c>
      <c r="AM37" s="399" t="str">
        <f>IF(AL37="","",(IF(AND(6.5&lt;=AL37,AL37&lt;=8.5),"○","×")))</f>
        <v>○</v>
      </c>
      <c r="AN37" s="312"/>
      <c r="AO37" s="363">
        <v>7.5</v>
      </c>
      <c r="AP37" s="134" t="str">
        <f>IF(AO37="","",(IF(AND(6&lt;=AO37,AO37&lt;=8.5),"○","×")))</f>
        <v>○</v>
      </c>
      <c r="AQ37" s="312"/>
      <c r="AR37" s="363">
        <v>8</v>
      </c>
      <c r="AS37" s="135"/>
      <c r="AT37" s="312"/>
      <c r="AU37" s="363">
        <v>7.4</v>
      </c>
      <c r="AV37" s="134" t="str">
        <f>IF(AU37="","",(IF(AND(6&lt;=AU37,AU37&lt;=8.5),"○","×")))</f>
        <v>○</v>
      </c>
      <c r="AW37" s="133"/>
      <c r="AX37" s="363">
        <v>7.5</v>
      </c>
      <c r="AY37" s="135" t="str">
        <f>IF(AX37="","",(IF(AND(6&lt;=AX37,AX37&lt;=8.5),"○","×")))</f>
        <v>○</v>
      </c>
      <c r="AZ37" s="133"/>
      <c r="BA37" s="363">
        <v>7.5</v>
      </c>
      <c r="BB37" s="399"/>
      <c r="BC37" s="312"/>
      <c r="BD37" s="363">
        <v>7.6</v>
      </c>
      <c r="BE37" s="399"/>
      <c r="BF37" s="133"/>
      <c r="BG37" s="363">
        <v>8</v>
      </c>
      <c r="BH37" s="399"/>
      <c r="BI37" s="133"/>
      <c r="BJ37" s="363">
        <v>8.4</v>
      </c>
      <c r="BK37" s="136" t="str">
        <f>IF(BJ37="","",(IF(AND(6.5&lt;=BJ37,BJ37&lt;=8.5),"○","×")))</f>
        <v>○</v>
      </c>
      <c r="BL37" s="133"/>
      <c r="BM37" s="363">
        <v>7.8</v>
      </c>
      <c r="BN37" s="134" t="str">
        <f>IF(BM37="","",(IF(AND(6&lt;=BM37,BM37&lt;=8.5),"○","×")))</f>
        <v>○</v>
      </c>
      <c r="BO37" s="312"/>
      <c r="BP37" s="363">
        <v>7.5</v>
      </c>
      <c r="BQ37" s="399"/>
      <c r="BR37" s="312"/>
      <c r="BS37" s="363">
        <v>7.6</v>
      </c>
      <c r="BT37" s="135"/>
      <c r="BU37" s="312"/>
      <c r="BV37" s="363">
        <v>8</v>
      </c>
      <c r="BW37" s="134" t="str">
        <f>IF(BV37="","",(IF(AND(6.5&lt;=BV37,BV37&lt;=8.5),"○","×")))</f>
        <v>○</v>
      </c>
      <c r="BX37" s="133"/>
      <c r="BY37" s="363">
        <v>7.9</v>
      </c>
      <c r="BZ37" s="134" t="str">
        <f>IF(BY37="","",(IF(AND(6.5&lt;=BY37,BY37&lt;=8.5),"○","×")))</f>
        <v>○</v>
      </c>
      <c r="CA37" s="83"/>
      <c r="CB37" s="363">
        <v>8.1999999999999993</v>
      </c>
      <c r="CC37" s="136" t="str">
        <f>IF(CB37="","",(IF(AND(6.5&lt;=CB37,CB37&lt;=8.5),"○","×")))</f>
        <v>○</v>
      </c>
      <c r="CD37" s="133"/>
      <c r="CE37" s="363">
        <v>7.9</v>
      </c>
      <c r="CF37" s="136" t="str">
        <f>IF(CE37="","",(IF(AND(6.5&lt;=CE37,CE37&lt;=8.5),"○","×")))</f>
        <v>○</v>
      </c>
      <c r="CG37" s="133"/>
      <c r="CH37" s="363">
        <v>8.6</v>
      </c>
      <c r="CI37" s="134"/>
      <c r="CJ37" s="133"/>
      <c r="CK37" s="363">
        <v>8.1</v>
      </c>
      <c r="CL37" s="134" t="str">
        <f>IF(CK37="","",(IF(AND(6.5&lt;=CK37,CK37&lt;=8.5),"○","×")))</f>
        <v>○</v>
      </c>
      <c r="CM37" s="312"/>
      <c r="CN37" s="363">
        <v>7.8</v>
      </c>
      <c r="CO37" s="134" t="str">
        <f>IF(CN37="","",(IF(AND(6.5&lt;=CN37,CN37&lt;=8.5),"○","×")))</f>
        <v>○</v>
      </c>
      <c r="CP37" s="312"/>
      <c r="CQ37" s="363">
        <v>7.8</v>
      </c>
      <c r="CR37" s="134" t="str">
        <f>IF(CQ37="","",(IF(AND(6.5&lt;=CQ37,CQ37&lt;=8.5),"○","×")))</f>
        <v>○</v>
      </c>
      <c r="CS37" s="133"/>
      <c r="CT37" s="363">
        <v>7.7</v>
      </c>
      <c r="CU37" s="135" t="str">
        <f>IF(CT37="","",(IF(AND(6.5&lt;=CT37,CT37&lt;=8.5),"○","×")))</f>
        <v>○</v>
      </c>
      <c r="CV37" s="139"/>
      <c r="CZ37" s="76"/>
    </row>
    <row r="38" spans="1:104" ht="12" customHeight="1" x14ac:dyDescent="0.2">
      <c r="C38" s="549"/>
      <c r="D38" s="553"/>
      <c r="E38" s="554"/>
      <c r="F38" s="554"/>
      <c r="G38" s="335" t="s">
        <v>126</v>
      </c>
      <c r="H38" s="334"/>
      <c r="I38" s="332"/>
      <c r="J38" s="326"/>
      <c r="K38" s="400">
        <v>8</v>
      </c>
      <c r="L38" s="401"/>
      <c r="M38" s="139"/>
      <c r="N38" s="400">
        <v>9.6999999999999993</v>
      </c>
      <c r="O38" s="141"/>
      <c r="P38" s="139"/>
      <c r="Q38" s="400">
        <v>9.1</v>
      </c>
      <c r="R38" s="140" t="str">
        <f>IF(Q38="","",(IF(AND(6.5&lt;=Q38,Q38&lt;=8.5),"○","×")))</f>
        <v>×</v>
      </c>
      <c r="S38" s="139"/>
      <c r="T38" s="400">
        <v>9.3000000000000007</v>
      </c>
      <c r="U38" s="402" t="str">
        <f>IF(T38="","",(IF(AND(6.5&lt;=T38,T38&lt;=8.5),"○","×")))</f>
        <v>×</v>
      </c>
      <c r="V38" s="139"/>
      <c r="W38" s="400">
        <v>9.1999999999999993</v>
      </c>
      <c r="X38" s="402" t="str">
        <f>IF(W38="","",(IF(AND(6.5&lt;=W38,W38&lt;=8.5),"○","×")))</f>
        <v>×</v>
      </c>
      <c r="Y38" s="139"/>
      <c r="Z38" s="400">
        <v>8.9</v>
      </c>
      <c r="AA38" s="402" t="str">
        <f>IF(Z38="","",(IF(AND(6.5&lt;=Z38,Z38&lt;=8.5),"○","×")))</f>
        <v>×</v>
      </c>
      <c r="AB38" s="139"/>
      <c r="AC38" s="400">
        <v>8.5</v>
      </c>
      <c r="AD38" s="140" t="str">
        <f>IF(AC38="","",(IF(AND(6.5&lt;=AC38,AC38&lt;=8.5),"○","×")))</f>
        <v>○</v>
      </c>
      <c r="AE38" s="139"/>
      <c r="AF38" s="400">
        <v>8.1999999999999993</v>
      </c>
      <c r="AG38" s="402"/>
      <c r="AH38" s="139"/>
      <c r="AI38" s="400">
        <v>8.5</v>
      </c>
      <c r="AJ38" s="402" t="str">
        <f>IF(AI38="","",(IF(AND(6&lt;=AI38,AI38&lt;=8.5),"○","×")))</f>
        <v>○</v>
      </c>
      <c r="AK38" s="139"/>
      <c r="AL38" s="400">
        <v>9</v>
      </c>
      <c r="AM38" s="140" t="str">
        <f>IF(AL38="","",(IF(AND(6.5&lt;=AL38,AL38&lt;=8.5),"○","×")))</f>
        <v>×</v>
      </c>
      <c r="AN38" s="326"/>
      <c r="AO38" s="400">
        <v>7.8</v>
      </c>
      <c r="AP38" s="402" t="str">
        <f>IF(AO38="","",(IF(AND(6&lt;=AO38,AO38&lt;=8.5),"○","×")))</f>
        <v>○</v>
      </c>
      <c r="AQ38" s="326"/>
      <c r="AR38" s="400">
        <v>9.1</v>
      </c>
      <c r="AS38" s="140"/>
      <c r="AT38" s="326"/>
      <c r="AU38" s="400">
        <v>7.8</v>
      </c>
      <c r="AV38" s="402" t="str">
        <f>IF(AU38="","",(IF(AND(6&lt;=AU38,AU38&lt;=8.5),"○","×")))</f>
        <v>○</v>
      </c>
      <c r="AW38" s="139"/>
      <c r="AX38" s="400">
        <v>7.8</v>
      </c>
      <c r="AY38" s="140" t="str">
        <f>IF(AX38="","",(IF(AND(6&lt;=AX38,AX38&lt;=8.5),"○","×")))</f>
        <v>○</v>
      </c>
      <c r="AZ38" s="139"/>
      <c r="BA38" s="400">
        <v>7.9</v>
      </c>
      <c r="BB38" s="401"/>
      <c r="BC38" s="326"/>
      <c r="BD38" s="400">
        <v>8.9</v>
      </c>
      <c r="BE38" s="401"/>
      <c r="BF38" s="139"/>
      <c r="BG38" s="400">
        <v>9</v>
      </c>
      <c r="BH38" s="401"/>
      <c r="BI38" s="139"/>
      <c r="BJ38" s="400">
        <v>9.3000000000000007</v>
      </c>
      <c r="BK38" s="140" t="str">
        <f>IF(BJ38="","",(IF(AND(6.5&lt;=BJ38,BJ38&lt;=8.5),"○","×")))</f>
        <v>×</v>
      </c>
      <c r="BL38" s="139"/>
      <c r="BM38" s="400">
        <v>8.9</v>
      </c>
      <c r="BN38" s="402" t="str">
        <f>IF(BM38="","",(IF(AND(6&lt;=BM38,BM38&lt;=8.5),"○","×")))</f>
        <v>×</v>
      </c>
      <c r="BO38" s="326"/>
      <c r="BP38" s="400">
        <v>8.4</v>
      </c>
      <c r="BQ38" s="401"/>
      <c r="BR38" s="326"/>
      <c r="BS38" s="400">
        <v>7.9</v>
      </c>
      <c r="BT38" s="140"/>
      <c r="BU38" s="326"/>
      <c r="BV38" s="400">
        <v>8.9</v>
      </c>
      <c r="BW38" s="402" t="str">
        <f>IF(BV38="","",(IF(AND(6.5&lt;=BV38,BV38&lt;=8.5),"○","×")))</f>
        <v>×</v>
      </c>
      <c r="BX38" s="139"/>
      <c r="BY38" s="400">
        <v>8.6</v>
      </c>
      <c r="BZ38" s="401" t="str">
        <f>IF(BY38="","",(IF(AND(6.5&lt;=BY38,BY38&lt;=8.5),"○","×")))</f>
        <v>×</v>
      </c>
      <c r="CA38" s="75"/>
      <c r="CB38" s="400">
        <v>9.1999999999999993</v>
      </c>
      <c r="CC38" s="402" t="str">
        <f>IF(CB38="","",(IF(AND(6.5&lt;=CB38,CB38&lt;=8.5),"○","×")))</f>
        <v>×</v>
      </c>
      <c r="CD38" s="139"/>
      <c r="CE38" s="400">
        <v>8.1999999999999993</v>
      </c>
      <c r="CF38" s="140" t="str">
        <f>IF(CE38="","",(IF(AND(6.5&lt;=CE38,CE38&lt;=8.5),"○","×")))</f>
        <v>○</v>
      </c>
      <c r="CG38" s="139"/>
      <c r="CH38" s="400">
        <v>9.3000000000000007</v>
      </c>
      <c r="CI38" s="141"/>
      <c r="CJ38" s="139"/>
      <c r="CK38" s="400">
        <v>8.5</v>
      </c>
      <c r="CL38" s="140" t="str">
        <f>IF(CK38="","",(IF(AND(6.5&lt;=CK38,CK38&lt;=8.5),"○","×")))</f>
        <v>○</v>
      </c>
      <c r="CM38" s="326"/>
      <c r="CN38" s="400">
        <v>8</v>
      </c>
      <c r="CO38" s="402" t="str">
        <f>IF(CN38="","",(IF(AND(6.5&lt;=CN38,CN38&lt;=8.5),"○","×")))</f>
        <v>○</v>
      </c>
      <c r="CP38" s="326"/>
      <c r="CQ38" s="400">
        <v>8.9</v>
      </c>
      <c r="CR38" s="402" t="str">
        <f>IF(CQ38="","",(IF(AND(6.5&lt;=CQ38,CQ38&lt;=8.5),"○","×")))</f>
        <v>×</v>
      </c>
      <c r="CS38" s="139"/>
      <c r="CT38" s="400">
        <v>8.6999999999999993</v>
      </c>
      <c r="CU38" s="140" t="str">
        <f>IF(CT38="","",(IF(AND(6.5&lt;=CT38,CT38&lt;=8.5),"○","×")))</f>
        <v>×</v>
      </c>
      <c r="CV38" s="139"/>
      <c r="CZ38" s="76"/>
    </row>
    <row r="39" spans="1:104" ht="12" customHeight="1" x14ac:dyDescent="0.2">
      <c r="C39" s="549"/>
      <c r="D39" s="544" t="s">
        <v>88</v>
      </c>
      <c r="E39" s="545"/>
      <c r="F39" s="545"/>
      <c r="G39" s="327" t="s">
        <v>89</v>
      </c>
      <c r="H39" s="326"/>
      <c r="I39" s="336"/>
      <c r="J39" s="333"/>
      <c r="K39" s="403">
        <v>11</v>
      </c>
      <c r="L39" s="404"/>
      <c r="M39" s="143"/>
      <c r="N39" s="403">
        <v>14</v>
      </c>
      <c r="O39" s="405"/>
      <c r="P39" s="143"/>
      <c r="Q39" s="403">
        <v>13</v>
      </c>
      <c r="R39" s="145" t="str">
        <f>IF(Q39="","",IF(Q39&gt;=5,"○","×"))</f>
        <v>○</v>
      </c>
      <c r="S39" s="143"/>
      <c r="T39" s="403">
        <v>14</v>
      </c>
      <c r="U39" s="147" t="str">
        <f>IF(T39="","",IF(T39&gt;=5,"○","×"))</f>
        <v>○</v>
      </c>
      <c r="V39" s="143"/>
      <c r="W39" s="403">
        <v>12</v>
      </c>
      <c r="X39" s="147" t="str">
        <f>IF(W39="","",IF(W39&gt;=5,"○","×"))</f>
        <v>○</v>
      </c>
      <c r="Y39" s="148"/>
      <c r="Z39" s="403">
        <v>16</v>
      </c>
      <c r="AA39" s="147" t="str">
        <f>IF(Z39="","",IF(Z39&gt;=5,"○","×"))</f>
        <v>○</v>
      </c>
      <c r="AB39" s="143"/>
      <c r="AC39" s="403">
        <v>10</v>
      </c>
      <c r="AD39" s="149" t="str">
        <f>IF(AC39="","",IF(AC39&gt;=7.5,"○","×"))</f>
        <v>○</v>
      </c>
      <c r="AE39" s="143"/>
      <c r="AF39" s="403">
        <v>11</v>
      </c>
      <c r="AG39" s="147"/>
      <c r="AH39" s="143"/>
      <c r="AI39" s="403">
        <v>10</v>
      </c>
      <c r="AJ39" s="147" t="str">
        <f>IF(AI39="","",IF(AI39&gt;=2,"○","×"))</f>
        <v>○</v>
      </c>
      <c r="AK39" s="143"/>
      <c r="AL39" s="403">
        <v>13</v>
      </c>
      <c r="AM39" s="149" t="str">
        <f>IF(AL39="","",IF(AL39&gt;=5,"○","×"))</f>
        <v>○</v>
      </c>
      <c r="AN39" s="333"/>
      <c r="AO39" s="403">
        <v>9.6</v>
      </c>
      <c r="AP39" s="147" t="str">
        <f>IF(AO39="","",IF(AO39&gt;=2,"○","×"))</f>
        <v>○</v>
      </c>
      <c r="AQ39" s="333"/>
      <c r="AR39" s="403">
        <v>13</v>
      </c>
      <c r="AS39" s="149"/>
      <c r="AT39" s="333"/>
      <c r="AU39" s="403">
        <v>8.8000000000000007</v>
      </c>
      <c r="AV39" s="147" t="str">
        <f>IF(AU39="","",IF(AU39&gt;=2,"○","×"))</f>
        <v>○</v>
      </c>
      <c r="AW39" s="143"/>
      <c r="AX39" s="403">
        <v>11</v>
      </c>
      <c r="AY39" s="149" t="str">
        <f>IF(AX39="","",IF(AX39&gt;=2,"○","×"))</f>
        <v>○</v>
      </c>
      <c r="AZ39" s="143"/>
      <c r="BA39" s="403">
        <v>9.1</v>
      </c>
      <c r="BB39" s="149"/>
      <c r="BC39" s="333"/>
      <c r="BD39" s="403">
        <v>12</v>
      </c>
      <c r="BE39" s="404"/>
      <c r="BF39" s="143"/>
      <c r="BG39" s="403">
        <v>10</v>
      </c>
      <c r="BH39" s="147"/>
      <c r="BI39" s="143"/>
      <c r="BJ39" s="403">
        <v>17</v>
      </c>
      <c r="BK39" s="149" t="str">
        <f>IF(BJ39="","",IF(BJ39&gt;=5,"○","×"))</f>
        <v>○</v>
      </c>
      <c r="BL39" s="143"/>
      <c r="BM39" s="403">
        <v>14</v>
      </c>
      <c r="BN39" s="147" t="str">
        <f>IF(BM39="","",IF(BM39&gt;=5,"○","×"))</f>
        <v>○</v>
      </c>
      <c r="BO39" s="333"/>
      <c r="BP39" s="403">
        <v>10</v>
      </c>
      <c r="BQ39" s="149"/>
      <c r="BR39" s="333"/>
      <c r="BS39" s="403">
        <v>9.3000000000000007</v>
      </c>
      <c r="BT39" s="149"/>
      <c r="BU39" s="333"/>
      <c r="BV39" s="403">
        <v>9.6</v>
      </c>
      <c r="BW39" s="147" t="str">
        <f>IF(BV39="","",IF(BV39&gt;=7.5,"○","×"))</f>
        <v>○</v>
      </c>
      <c r="BX39" s="143"/>
      <c r="BY39" s="403">
        <v>12</v>
      </c>
      <c r="BZ39" s="149" t="str">
        <f>IF(BY39="","",IF(BY39&gt;=7.5,"○","×"))</f>
        <v>○</v>
      </c>
      <c r="CA39" s="143"/>
      <c r="CB39" s="403">
        <v>11</v>
      </c>
      <c r="CC39" s="147" t="str">
        <f>IF(CB39="","",IF(CB39&gt;=7.5,"○","×"))</f>
        <v>○</v>
      </c>
      <c r="CD39" s="143"/>
      <c r="CE39" s="403">
        <v>9.1999999999999993</v>
      </c>
      <c r="CF39" s="149" t="str">
        <f>IF(CE39="","",IF(CE39&gt;=7.5,"○","×"))</f>
        <v>○</v>
      </c>
      <c r="CG39" s="143"/>
      <c r="CH39" s="403">
        <v>11</v>
      </c>
      <c r="CI39" s="405"/>
      <c r="CJ39" s="143"/>
      <c r="CK39" s="403">
        <v>10</v>
      </c>
      <c r="CL39" s="149" t="str">
        <f>IF(CK39="","",IF(CK39&gt;=7.5,"○","×"))</f>
        <v>○</v>
      </c>
      <c r="CM39" s="333"/>
      <c r="CN39" s="403">
        <v>8.6999999999999993</v>
      </c>
      <c r="CO39" s="147" t="str">
        <f>IF(CN39="","",IF(CN39&gt;=7.5,"○","×"))</f>
        <v>○</v>
      </c>
      <c r="CP39" s="333"/>
      <c r="CQ39" s="403">
        <v>13</v>
      </c>
      <c r="CR39" s="147" t="str">
        <f>IF(CQ39="","",IF(CQ39&gt;=7.5,"○","×"))</f>
        <v>○</v>
      </c>
      <c r="CS39" s="143"/>
      <c r="CT39" s="403">
        <v>10</v>
      </c>
      <c r="CU39" s="149" t="str">
        <f>IF(CT39="","",IF(CT39&gt;=7.5,"○","×"))</f>
        <v>○</v>
      </c>
      <c r="CV39" s="75"/>
      <c r="CZ39" s="151"/>
    </row>
    <row r="40" spans="1:104" ht="12" customHeight="1" x14ac:dyDescent="0.2">
      <c r="A40" s="321" t="s">
        <v>128</v>
      </c>
      <c r="C40" s="549"/>
      <c r="D40" s="544" t="s">
        <v>91</v>
      </c>
      <c r="E40" s="545"/>
      <c r="F40" s="545"/>
      <c r="G40" s="327" t="s">
        <v>89</v>
      </c>
      <c r="H40" s="326"/>
      <c r="I40" s="332"/>
      <c r="J40" s="152"/>
      <c r="K40" s="403">
        <v>2.9</v>
      </c>
      <c r="L40" s="160"/>
      <c r="M40" s="152"/>
      <c r="N40" s="403">
        <v>2.4</v>
      </c>
      <c r="O40" s="153"/>
      <c r="P40" s="152"/>
      <c r="Q40" s="403">
        <v>1.1000000000000001</v>
      </c>
      <c r="R40" s="153" t="s">
        <v>129</v>
      </c>
      <c r="S40" s="152"/>
      <c r="T40" s="403">
        <v>1.2</v>
      </c>
      <c r="U40" s="154" t="s">
        <v>129</v>
      </c>
      <c r="V40" s="139"/>
      <c r="W40" s="403">
        <v>1.3</v>
      </c>
      <c r="X40" s="156" t="s">
        <v>129</v>
      </c>
      <c r="Y40" s="152"/>
      <c r="Z40" s="403">
        <v>1.6</v>
      </c>
      <c r="AA40" s="154" t="s">
        <v>129</v>
      </c>
      <c r="AB40" s="152"/>
      <c r="AC40" s="403">
        <v>1</v>
      </c>
      <c r="AD40" s="156" t="s">
        <v>129</v>
      </c>
      <c r="AE40" s="152" t="s">
        <v>131</v>
      </c>
      <c r="AF40" s="403">
        <v>0.5</v>
      </c>
      <c r="AG40" s="153"/>
      <c r="AH40" s="326"/>
      <c r="AI40" s="403">
        <v>5.0999999999999996</v>
      </c>
      <c r="AJ40" s="154" t="s">
        <v>129</v>
      </c>
      <c r="AK40" s="326"/>
      <c r="AL40" s="403">
        <v>0.9</v>
      </c>
      <c r="AM40" s="80" t="s">
        <v>129</v>
      </c>
      <c r="AN40" s="326"/>
      <c r="AO40" s="403">
        <v>2.1</v>
      </c>
      <c r="AP40" s="153" t="s">
        <v>129</v>
      </c>
      <c r="AQ40" s="152"/>
      <c r="AR40" s="403">
        <v>0.7</v>
      </c>
      <c r="AS40" s="156"/>
      <c r="AT40" s="152"/>
      <c r="AU40" s="403">
        <v>3.6</v>
      </c>
      <c r="AV40" s="153" t="s">
        <v>129</v>
      </c>
      <c r="AW40" s="326"/>
      <c r="AX40" s="403">
        <v>4.4000000000000004</v>
      </c>
      <c r="AY40" s="154" t="s">
        <v>129</v>
      </c>
      <c r="AZ40" s="152"/>
      <c r="BA40" s="403">
        <v>2.7</v>
      </c>
      <c r="BB40" s="154"/>
      <c r="BC40" s="152"/>
      <c r="BD40" s="403">
        <v>1</v>
      </c>
      <c r="BE40" s="156"/>
      <c r="BF40" s="152"/>
      <c r="BG40" s="403">
        <v>3.5</v>
      </c>
      <c r="BH40" s="153"/>
      <c r="BI40" s="326"/>
      <c r="BJ40" s="403">
        <v>1.4</v>
      </c>
      <c r="BK40" s="80" t="s">
        <v>129</v>
      </c>
      <c r="BL40" s="326"/>
      <c r="BM40" s="403">
        <v>2.2000000000000002</v>
      </c>
      <c r="BN40" s="80" t="s">
        <v>129</v>
      </c>
      <c r="BO40" s="326"/>
      <c r="BP40" s="403">
        <v>2.4</v>
      </c>
      <c r="BQ40" s="153"/>
      <c r="BR40" s="152"/>
      <c r="BS40" s="403">
        <v>3.7</v>
      </c>
      <c r="BT40" s="160"/>
      <c r="BU40" s="152"/>
      <c r="BV40" s="403">
        <v>1.7</v>
      </c>
      <c r="BW40" s="154" t="s">
        <v>129</v>
      </c>
      <c r="BX40" s="139"/>
      <c r="BY40" s="403">
        <v>1.8</v>
      </c>
      <c r="BZ40" s="156" t="s">
        <v>129</v>
      </c>
      <c r="CA40" s="152"/>
      <c r="CB40" s="403">
        <v>1.2</v>
      </c>
      <c r="CC40" s="154" t="s">
        <v>129</v>
      </c>
      <c r="CD40" s="152"/>
      <c r="CE40" s="403">
        <v>1</v>
      </c>
      <c r="CF40" s="160" t="s">
        <v>129</v>
      </c>
      <c r="CG40" s="326"/>
      <c r="CH40" s="403">
        <v>1.2</v>
      </c>
      <c r="CI40" s="154"/>
      <c r="CJ40" s="326"/>
      <c r="CK40" s="403">
        <v>0.6</v>
      </c>
      <c r="CL40" s="153" t="s">
        <v>129</v>
      </c>
      <c r="CM40" s="152"/>
      <c r="CN40" s="403">
        <v>0.8</v>
      </c>
      <c r="CO40" s="156" t="s">
        <v>129</v>
      </c>
      <c r="CP40" s="152"/>
      <c r="CQ40" s="403">
        <v>0.7</v>
      </c>
      <c r="CR40" s="160" t="s">
        <v>129</v>
      </c>
      <c r="CS40" s="152"/>
      <c r="CT40" s="403">
        <v>0.9</v>
      </c>
      <c r="CU40" s="154" t="s">
        <v>129</v>
      </c>
      <c r="CV40" s="152"/>
      <c r="CZ40" s="76"/>
    </row>
    <row r="41" spans="1:104" ht="12" customHeight="1" x14ac:dyDescent="0.2">
      <c r="C41" s="549"/>
      <c r="D41" s="544" t="s">
        <v>93</v>
      </c>
      <c r="E41" s="545"/>
      <c r="F41" s="545"/>
      <c r="G41" s="327" t="s">
        <v>89</v>
      </c>
      <c r="H41" s="326"/>
      <c r="I41" s="332"/>
      <c r="J41" s="326"/>
      <c r="K41" s="403">
        <v>7.4</v>
      </c>
      <c r="L41" s="160"/>
      <c r="M41" s="152"/>
      <c r="N41" s="403">
        <v>7.2</v>
      </c>
      <c r="O41" s="153"/>
      <c r="P41" s="152"/>
      <c r="Q41" s="403">
        <v>4.4000000000000004</v>
      </c>
      <c r="R41" s="160"/>
      <c r="S41" s="152"/>
      <c r="T41" s="403">
        <v>3.9</v>
      </c>
      <c r="U41" s="153"/>
      <c r="V41" s="152"/>
      <c r="W41" s="403">
        <v>5.8</v>
      </c>
      <c r="X41" s="153"/>
      <c r="Y41" s="152"/>
      <c r="Z41" s="403">
        <v>4.5</v>
      </c>
      <c r="AA41" s="154"/>
      <c r="AB41" s="139"/>
      <c r="AC41" s="403">
        <v>3.7</v>
      </c>
      <c r="AD41" s="156"/>
      <c r="AE41" s="152"/>
      <c r="AF41" s="403">
        <v>3.3</v>
      </c>
      <c r="AG41" s="154"/>
      <c r="AH41" s="152"/>
      <c r="AI41" s="403">
        <v>10</v>
      </c>
      <c r="AJ41" s="153"/>
      <c r="AK41" s="152"/>
      <c r="AL41" s="403">
        <v>4.0999999999999996</v>
      </c>
      <c r="AM41" s="160"/>
      <c r="AN41" s="326"/>
      <c r="AO41" s="403">
        <v>5.5</v>
      </c>
      <c r="AP41" s="153"/>
      <c r="AQ41" s="326"/>
      <c r="AR41" s="403">
        <v>4.0999999999999996</v>
      </c>
      <c r="AS41" s="80"/>
      <c r="AT41" s="326"/>
      <c r="AU41" s="403">
        <v>7.4</v>
      </c>
      <c r="AV41" s="153"/>
      <c r="AW41" s="152"/>
      <c r="AX41" s="403">
        <v>9.1</v>
      </c>
      <c r="AY41" s="156"/>
      <c r="AZ41" s="152"/>
      <c r="BA41" s="403">
        <v>6.5</v>
      </c>
      <c r="BB41" s="156"/>
      <c r="BC41" s="326"/>
      <c r="BD41" s="403">
        <v>5.3</v>
      </c>
      <c r="BE41" s="160"/>
      <c r="BF41" s="152"/>
      <c r="BG41" s="403">
        <v>11</v>
      </c>
      <c r="BH41" s="154"/>
      <c r="BI41" s="152"/>
      <c r="BJ41" s="403">
        <v>6.4</v>
      </c>
      <c r="BK41" s="156"/>
      <c r="BL41" s="152"/>
      <c r="BM41" s="403">
        <v>6.3</v>
      </c>
      <c r="BN41" s="153"/>
      <c r="BO41" s="326"/>
      <c r="BP41" s="403">
        <v>6.2</v>
      </c>
      <c r="BQ41" s="80"/>
      <c r="BR41" s="326"/>
      <c r="BS41" s="403">
        <v>16</v>
      </c>
      <c r="BT41" s="80"/>
      <c r="BU41" s="326"/>
      <c r="BV41" s="403">
        <v>5.4</v>
      </c>
      <c r="BW41" s="153"/>
      <c r="BX41" s="152"/>
      <c r="BY41" s="403">
        <v>5.6</v>
      </c>
      <c r="BZ41" s="160"/>
      <c r="CA41" s="152"/>
      <c r="CB41" s="403">
        <v>5.7</v>
      </c>
      <c r="CC41" s="154"/>
      <c r="CD41" s="139"/>
      <c r="CE41" s="403">
        <v>4.5</v>
      </c>
      <c r="CF41" s="156"/>
      <c r="CG41" s="152"/>
      <c r="CH41" s="403">
        <v>4.9000000000000004</v>
      </c>
      <c r="CI41" s="153"/>
      <c r="CJ41" s="152"/>
      <c r="CK41" s="403">
        <v>4.0999999999999996</v>
      </c>
      <c r="CL41" s="160"/>
      <c r="CM41" s="326"/>
      <c r="CN41" s="403">
        <v>4.4000000000000004</v>
      </c>
      <c r="CO41" s="154"/>
      <c r="CP41" s="326"/>
      <c r="CQ41" s="403">
        <v>5</v>
      </c>
      <c r="CR41" s="153"/>
      <c r="CS41" s="152"/>
      <c r="CT41" s="403">
        <v>4.0999999999999996</v>
      </c>
      <c r="CU41" s="156"/>
      <c r="CV41" s="152"/>
      <c r="CZ41" s="76"/>
    </row>
    <row r="42" spans="1:104" ht="12" customHeight="1" x14ac:dyDescent="0.2">
      <c r="C42" s="549"/>
      <c r="D42" s="544" t="s">
        <v>94</v>
      </c>
      <c r="E42" s="545"/>
      <c r="F42" s="545"/>
      <c r="G42" s="327" t="s">
        <v>89</v>
      </c>
      <c r="H42" s="334"/>
      <c r="I42" s="335"/>
      <c r="J42" s="334"/>
      <c r="K42" s="400">
        <v>10</v>
      </c>
      <c r="L42" s="406"/>
      <c r="M42" s="161"/>
      <c r="N42" s="400">
        <v>2</v>
      </c>
      <c r="O42" s="165"/>
      <c r="P42" s="161"/>
      <c r="Q42" s="400">
        <v>1</v>
      </c>
      <c r="R42" s="163" t="s">
        <v>129</v>
      </c>
      <c r="S42" s="161"/>
      <c r="T42" s="400">
        <v>2</v>
      </c>
      <c r="U42" s="165" t="s">
        <v>129</v>
      </c>
      <c r="V42" s="161"/>
      <c r="W42" s="400">
        <v>1</v>
      </c>
      <c r="X42" s="165" t="s">
        <v>129</v>
      </c>
      <c r="Y42" s="161"/>
      <c r="Z42" s="400">
        <v>4</v>
      </c>
      <c r="AA42" s="167" t="s">
        <v>129</v>
      </c>
      <c r="AB42" s="161"/>
      <c r="AC42" s="400">
        <v>1</v>
      </c>
      <c r="AD42" s="166" t="s">
        <v>129</v>
      </c>
      <c r="AE42" s="161"/>
      <c r="AF42" s="400">
        <v>1</v>
      </c>
      <c r="AG42" s="167"/>
      <c r="AH42" s="161"/>
      <c r="AI42" s="400">
        <v>10</v>
      </c>
      <c r="AJ42" s="165" t="s">
        <v>129</v>
      </c>
      <c r="AK42" s="161" t="s">
        <v>131</v>
      </c>
      <c r="AL42" s="400">
        <v>1</v>
      </c>
      <c r="AM42" s="163" t="s">
        <v>129</v>
      </c>
      <c r="AN42" s="334"/>
      <c r="AO42" s="400">
        <v>6</v>
      </c>
      <c r="AP42" s="165" t="s">
        <v>129</v>
      </c>
      <c r="AQ42" s="334"/>
      <c r="AR42" s="400">
        <v>1</v>
      </c>
      <c r="AS42" s="211"/>
      <c r="AT42" s="334"/>
      <c r="AU42" s="400">
        <v>5</v>
      </c>
      <c r="AV42" s="165" t="s">
        <v>129</v>
      </c>
      <c r="AW42" s="161"/>
      <c r="AX42" s="400">
        <v>4</v>
      </c>
      <c r="AY42" s="167" t="s">
        <v>129</v>
      </c>
      <c r="AZ42" s="161"/>
      <c r="BA42" s="400">
        <v>3</v>
      </c>
      <c r="BB42" s="166"/>
      <c r="BC42" s="334"/>
      <c r="BD42" s="400">
        <v>1</v>
      </c>
      <c r="BE42" s="163"/>
      <c r="BF42" s="161"/>
      <c r="BG42" s="400">
        <v>9</v>
      </c>
      <c r="BH42" s="167"/>
      <c r="BI42" s="161"/>
      <c r="BJ42" s="400">
        <v>7</v>
      </c>
      <c r="BK42" s="166" t="s">
        <v>129</v>
      </c>
      <c r="BL42" s="161"/>
      <c r="BM42" s="400">
        <v>6</v>
      </c>
      <c r="BN42" s="165" t="s">
        <v>129</v>
      </c>
      <c r="BO42" s="334"/>
      <c r="BP42" s="400">
        <v>8</v>
      </c>
      <c r="BQ42" s="211"/>
      <c r="BR42" s="334"/>
      <c r="BS42" s="400">
        <v>6</v>
      </c>
      <c r="BT42" s="211"/>
      <c r="BU42" s="334"/>
      <c r="BV42" s="400">
        <v>5</v>
      </c>
      <c r="BW42" s="165" t="s">
        <v>129</v>
      </c>
      <c r="BX42" s="161"/>
      <c r="BY42" s="400">
        <v>8</v>
      </c>
      <c r="BZ42" s="163" t="s">
        <v>129</v>
      </c>
      <c r="CA42" s="161"/>
      <c r="CB42" s="400">
        <v>6</v>
      </c>
      <c r="CC42" s="167" t="s">
        <v>129</v>
      </c>
      <c r="CD42" s="161"/>
      <c r="CE42" s="400">
        <v>1</v>
      </c>
      <c r="CF42" s="166" t="s">
        <v>129</v>
      </c>
      <c r="CG42" s="161"/>
      <c r="CH42" s="400">
        <v>1</v>
      </c>
      <c r="CI42" s="165"/>
      <c r="CJ42" s="161"/>
      <c r="CK42" s="400">
        <v>1</v>
      </c>
      <c r="CL42" s="163" t="s">
        <v>129</v>
      </c>
      <c r="CM42" s="334"/>
      <c r="CN42" s="400">
        <v>6</v>
      </c>
      <c r="CO42" s="167" t="s">
        <v>129</v>
      </c>
      <c r="CP42" s="334"/>
      <c r="CQ42" s="400">
        <v>1</v>
      </c>
      <c r="CR42" s="165" t="s">
        <v>129</v>
      </c>
      <c r="CS42" s="161"/>
      <c r="CT42" s="400">
        <v>2</v>
      </c>
      <c r="CU42" s="166" t="s">
        <v>129</v>
      </c>
      <c r="CV42" s="152"/>
      <c r="CZ42" s="151"/>
    </row>
    <row r="43" spans="1:104" s="327" customFormat="1" ht="11.25" customHeight="1" x14ac:dyDescent="0.2">
      <c r="C43" s="549"/>
      <c r="D43" s="555" t="s">
        <v>95</v>
      </c>
      <c r="E43" s="556"/>
      <c r="F43" s="556" t="s">
        <v>96</v>
      </c>
      <c r="G43" s="556"/>
      <c r="H43" s="326"/>
      <c r="I43" s="332"/>
      <c r="J43" s="168"/>
      <c r="K43" s="403"/>
      <c r="L43" s="407"/>
      <c r="M43" s="168"/>
      <c r="N43" s="403"/>
      <c r="O43" s="151"/>
      <c r="P43" s="168"/>
      <c r="Q43" s="403">
        <v>18</v>
      </c>
      <c r="R43" s="407" t="s">
        <v>129</v>
      </c>
      <c r="S43" s="168"/>
      <c r="T43" s="403"/>
      <c r="U43" s="169"/>
      <c r="V43" s="168"/>
      <c r="W43" s="403">
        <v>4</v>
      </c>
      <c r="X43" s="407" t="s">
        <v>129</v>
      </c>
      <c r="Y43" s="168"/>
      <c r="Z43" s="403">
        <v>23</v>
      </c>
      <c r="AA43" s="174" t="s">
        <v>129</v>
      </c>
      <c r="AB43" s="168"/>
      <c r="AC43" s="403">
        <v>360</v>
      </c>
      <c r="AD43" s="169" t="s">
        <v>130</v>
      </c>
      <c r="AE43" s="168"/>
      <c r="AF43" s="403"/>
      <c r="AG43" s="408"/>
      <c r="AH43" s="168"/>
      <c r="AI43" s="403"/>
      <c r="AJ43" s="169"/>
      <c r="AK43" s="168"/>
      <c r="AL43" s="403">
        <v>28</v>
      </c>
      <c r="AM43" s="407" t="s">
        <v>129</v>
      </c>
      <c r="AN43" s="168"/>
      <c r="AO43" s="403"/>
      <c r="AP43" s="409"/>
      <c r="AQ43" s="168"/>
      <c r="AR43" s="403"/>
      <c r="AS43" s="174"/>
      <c r="AT43" s="168"/>
      <c r="AU43" s="403"/>
      <c r="AV43" s="169"/>
      <c r="AW43" s="168"/>
      <c r="AX43" s="403"/>
      <c r="AY43" s="169"/>
      <c r="AZ43" s="168"/>
      <c r="BA43" s="403"/>
      <c r="BB43" s="408"/>
      <c r="BC43" s="168"/>
      <c r="BD43" s="403"/>
      <c r="BE43" s="407"/>
      <c r="BF43" s="168"/>
      <c r="BG43" s="403"/>
      <c r="BH43" s="408"/>
      <c r="BI43" s="168"/>
      <c r="BJ43" s="403">
        <v>8</v>
      </c>
      <c r="BK43" s="174" t="s">
        <v>129</v>
      </c>
      <c r="BL43" s="168"/>
      <c r="BM43" s="403"/>
      <c r="BN43" s="169"/>
      <c r="BO43" s="168"/>
      <c r="BP43" s="403"/>
      <c r="BQ43" s="407"/>
      <c r="BR43" s="168"/>
      <c r="BS43" s="403"/>
      <c r="BT43" s="174"/>
      <c r="BU43" s="168"/>
      <c r="BV43" s="403">
        <v>2</v>
      </c>
      <c r="BW43" s="407" t="s">
        <v>129</v>
      </c>
      <c r="BX43" s="168"/>
      <c r="BY43" s="403">
        <v>240</v>
      </c>
      <c r="BZ43" s="407" t="s">
        <v>129</v>
      </c>
      <c r="CA43" s="168"/>
      <c r="CB43" s="403">
        <v>11</v>
      </c>
      <c r="CC43" s="169" t="s">
        <v>129</v>
      </c>
      <c r="CD43" s="168"/>
      <c r="CE43" s="403">
        <v>19</v>
      </c>
      <c r="CF43" s="407" t="s">
        <v>129</v>
      </c>
      <c r="CG43" s="168"/>
      <c r="CH43" s="403"/>
      <c r="CI43" s="151"/>
      <c r="CJ43" s="168"/>
      <c r="CK43" s="403">
        <v>87</v>
      </c>
      <c r="CL43" s="407" t="s">
        <v>129</v>
      </c>
      <c r="CM43" s="168"/>
      <c r="CN43" s="403">
        <v>42</v>
      </c>
      <c r="CO43" s="407" t="s">
        <v>129</v>
      </c>
      <c r="CP43" s="168"/>
      <c r="CQ43" s="403">
        <v>27</v>
      </c>
      <c r="CR43" s="407" t="s">
        <v>129</v>
      </c>
      <c r="CS43" s="168"/>
      <c r="CT43" s="403">
        <v>11</v>
      </c>
      <c r="CU43" s="169" t="s">
        <v>129</v>
      </c>
      <c r="CV43" s="168"/>
      <c r="CZ43" s="171"/>
    </row>
    <row r="44" spans="1:104" ht="12" customHeight="1" x14ac:dyDescent="0.2">
      <c r="C44" s="549"/>
      <c r="D44" s="544" t="s">
        <v>132</v>
      </c>
      <c r="E44" s="545"/>
      <c r="F44" s="545"/>
      <c r="G44" s="327" t="s">
        <v>89</v>
      </c>
      <c r="H44" s="326"/>
      <c r="I44" s="332"/>
      <c r="J44" s="326"/>
      <c r="K44" s="403"/>
      <c r="L44" s="130"/>
      <c r="M44" s="32"/>
      <c r="N44" s="403"/>
      <c r="O44" s="76"/>
      <c r="P44" s="75"/>
      <c r="Q44" s="403">
        <v>0.74</v>
      </c>
      <c r="R44" s="77"/>
      <c r="S44" s="75"/>
      <c r="T44" s="403">
        <v>0.85</v>
      </c>
      <c r="U44" s="76"/>
      <c r="V44" s="75"/>
      <c r="W44" s="403">
        <v>0.75</v>
      </c>
      <c r="X44" s="76"/>
      <c r="Y44" s="75"/>
      <c r="Z44" s="403">
        <v>0.71</v>
      </c>
      <c r="AA44" s="79"/>
      <c r="AB44" s="75"/>
      <c r="AC44" s="403">
        <v>0.92</v>
      </c>
      <c r="AD44" s="80"/>
      <c r="AE44" s="75"/>
      <c r="AF44" s="403"/>
      <c r="AG44" s="79"/>
      <c r="AH44" s="75"/>
      <c r="AI44" s="403">
        <v>2.7</v>
      </c>
      <c r="AJ44" s="130"/>
      <c r="AK44" s="32"/>
      <c r="AL44" s="403">
        <v>0.72</v>
      </c>
      <c r="AM44" s="174"/>
      <c r="AN44" s="326"/>
      <c r="AO44" s="403">
        <v>1.6</v>
      </c>
      <c r="AP44" s="34"/>
      <c r="AQ44" s="326"/>
      <c r="AR44" s="403"/>
      <c r="AS44" s="132"/>
      <c r="AT44" s="326"/>
      <c r="AU44" s="403">
        <v>3</v>
      </c>
      <c r="AV44" s="34"/>
      <c r="AW44" s="168"/>
      <c r="AX44" s="403">
        <v>2.6</v>
      </c>
      <c r="AY44" s="174"/>
      <c r="AZ44" s="168"/>
      <c r="BA44" s="403"/>
      <c r="BB44" s="35"/>
      <c r="BC44" s="326"/>
      <c r="BD44" s="403"/>
      <c r="BE44" s="130"/>
      <c r="BF44" s="32"/>
      <c r="BG44" s="403"/>
      <c r="BH44" s="79"/>
      <c r="BI44" s="75"/>
      <c r="BJ44" s="403">
        <v>0.92</v>
      </c>
      <c r="BK44" s="80"/>
      <c r="BL44" s="75"/>
      <c r="BM44" s="403">
        <v>2</v>
      </c>
      <c r="BN44" s="76"/>
      <c r="BO44" s="326"/>
      <c r="BP44" s="403"/>
      <c r="BQ44" s="130"/>
      <c r="BR44" s="326"/>
      <c r="BS44" s="403"/>
      <c r="BT44" s="132"/>
      <c r="BU44" s="326"/>
      <c r="BV44" s="403">
        <v>1.5</v>
      </c>
      <c r="BW44" s="34"/>
      <c r="BX44" s="75"/>
      <c r="BY44" s="403">
        <v>1.5</v>
      </c>
      <c r="BZ44" s="77"/>
      <c r="CA44" s="75"/>
      <c r="CB44" s="403">
        <v>1.6</v>
      </c>
      <c r="CC44" s="80"/>
      <c r="CD44" s="75"/>
      <c r="CE44" s="403">
        <v>1.3</v>
      </c>
      <c r="CF44" s="80"/>
      <c r="CG44" s="75"/>
      <c r="CH44" s="403"/>
      <c r="CI44" s="76"/>
      <c r="CJ44" s="75"/>
      <c r="CK44" s="403">
        <v>1</v>
      </c>
      <c r="CL44" s="132"/>
      <c r="CM44" s="326"/>
      <c r="CN44" s="403">
        <v>0.59</v>
      </c>
      <c r="CO44" s="35"/>
      <c r="CP44" s="326"/>
      <c r="CQ44" s="403">
        <v>0.3</v>
      </c>
      <c r="CR44" s="34"/>
      <c r="CS44" s="75"/>
      <c r="CT44" s="403">
        <v>0.45</v>
      </c>
      <c r="CU44" s="80"/>
      <c r="CV44" s="75"/>
      <c r="CZ44" s="76"/>
    </row>
    <row r="45" spans="1:104" ht="12" customHeight="1" x14ac:dyDescent="0.2">
      <c r="C45" s="549"/>
      <c r="D45" s="544" t="s">
        <v>133</v>
      </c>
      <c r="E45" s="545"/>
      <c r="F45" s="545"/>
      <c r="G45" s="327" t="s">
        <v>89</v>
      </c>
      <c r="H45" s="326"/>
      <c r="I45" s="332"/>
      <c r="J45" s="326"/>
      <c r="K45" s="403"/>
      <c r="L45" s="77"/>
      <c r="M45" s="152"/>
      <c r="N45" s="403"/>
      <c r="O45" s="153"/>
      <c r="P45" s="152"/>
      <c r="Q45" s="403">
        <v>0.11</v>
      </c>
      <c r="R45" s="160"/>
      <c r="S45" s="177"/>
      <c r="T45" s="403">
        <v>0.11</v>
      </c>
      <c r="U45" s="112"/>
      <c r="V45" s="152"/>
      <c r="W45" s="403">
        <v>7.2999999999999995E-2</v>
      </c>
      <c r="X45" s="153"/>
      <c r="Y45" s="152"/>
      <c r="Z45" s="403">
        <v>7.5999999999999998E-2</v>
      </c>
      <c r="AA45" s="154"/>
      <c r="AB45" s="139"/>
      <c r="AC45" s="403">
        <v>4.4999999999999998E-2</v>
      </c>
      <c r="AD45" s="156"/>
      <c r="AE45" s="152"/>
      <c r="AF45" s="403"/>
      <c r="AG45" s="154"/>
      <c r="AH45" s="152"/>
      <c r="AI45" s="403">
        <v>0.4</v>
      </c>
      <c r="AJ45" s="160"/>
      <c r="AK45" s="152"/>
      <c r="AL45" s="403">
        <v>7.1999999999999995E-2</v>
      </c>
      <c r="AM45" s="160"/>
      <c r="AN45" s="326"/>
      <c r="AO45" s="403">
        <v>0.18</v>
      </c>
      <c r="AP45" s="153"/>
      <c r="AQ45" s="326"/>
      <c r="AR45" s="403"/>
      <c r="AS45" s="80"/>
      <c r="AT45" s="326"/>
      <c r="AU45" s="403">
        <v>0.28000000000000003</v>
      </c>
      <c r="AV45" s="153"/>
      <c r="AW45" s="152"/>
      <c r="AX45" s="403">
        <v>0.43</v>
      </c>
      <c r="AY45" s="156"/>
      <c r="AZ45" s="152"/>
      <c r="BA45" s="403"/>
      <c r="BB45" s="156"/>
      <c r="BC45" s="326"/>
      <c r="BD45" s="403"/>
      <c r="BE45" s="160"/>
      <c r="BF45" s="152"/>
      <c r="BG45" s="403"/>
      <c r="BH45" s="154"/>
      <c r="BI45" s="152"/>
      <c r="BJ45" s="403">
        <v>7.1999999999999995E-2</v>
      </c>
      <c r="BK45" s="156"/>
      <c r="BL45" s="152"/>
      <c r="BM45" s="403">
        <v>0.32</v>
      </c>
      <c r="BN45" s="153"/>
      <c r="BO45" s="326"/>
      <c r="BP45" s="403"/>
      <c r="BQ45" s="80"/>
      <c r="BR45" s="326"/>
      <c r="BS45" s="403"/>
      <c r="BT45" s="80"/>
      <c r="BU45" s="326"/>
      <c r="BV45" s="403">
        <v>0.12</v>
      </c>
      <c r="BW45" s="153"/>
      <c r="BX45" s="152"/>
      <c r="BY45" s="403">
        <v>0.12</v>
      </c>
      <c r="BZ45" s="160"/>
      <c r="CA45" s="152"/>
      <c r="CB45" s="403">
        <v>0.11</v>
      </c>
      <c r="CC45" s="154"/>
      <c r="CD45" s="139"/>
      <c r="CE45" s="403">
        <v>0.08</v>
      </c>
      <c r="CF45" s="156"/>
      <c r="CG45" s="152"/>
      <c r="CH45" s="403"/>
      <c r="CI45" s="153"/>
      <c r="CJ45" s="152"/>
      <c r="CK45" s="403">
        <v>2.7E-2</v>
      </c>
      <c r="CL45" s="160"/>
      <c r="CM45" s="326"/>
      <c r="CN45" s="403">
        <v>6.0999999999999999E-2</v>
      </c>
      <c r="CO45" s="154"/>
      <c r="CP45" s="326"/>
      <c r="CQ45" s="403">
        <v>3.9E-2</v>
      </c>
      <c r="CR45" s="153"/>
      <c r="CS45" s="152"/>
      <c r="CT45" s="403">
        <v>4.2000000000000003E-2</v>
      </c>
      <c r="CU45" s="156"/>
      <c r="CV45" s="177"/>
      <c r="CZ45" s="112"/>
    </row>
    <row r="46" spans="1:104" ht="12" customHeight="1" x14ac:dyDescent="0.2">
      <c r="C46" s="549"/>
      <c r="D46" s="544" t="s">
        <v>97</v>
      </c>
      <c r="E46" s="545"/>
      <c r="F46" s="545"/>
      <c r="G46" s="332" t="s">
        <v>89</v>
      </c>
      <c r="H46" s="326"/>
      <c r="I46" s="332"/>
      <c r="J46" s="326"/>
      <c r="K46" s="403"/>
      <c r="L46" s="130"/>
      <c r="M46" s="32"/>
      <c r="N46" s="403"/>
      <c r="O46" s="112"/>
      <c r="P46" s="181"/>
      <c r="Q46" s="403">
        <v>1.0999999999999999E-2</v>
      </c>
      <c r="R46" s="182" t="str">
        <f>IF(Q46="","",(IF(Q46&lt;=0.03,"○","×")))</f>
        <v>○</v>
      </c>
      <c r="S46" s="181"/>
      <c r="T46" s="403"/>
      <c r="U46" s="182" t="str">
        <f>IF(T46="","",(IF(T46&lt;=0.03,"○","×")))</f>
        <v/>
      </c>
      <c r="V46" s="181"/>
      <c r="W46" s="403"/>
      <c r="X46" s="182" t="str">
        <f>IF(W46="","",(IF(W46&lt;=0.03,"○","×")))</f>
        <v/>
      </c>
      <c r="Y46" s="181"/>
      <c r="Z46" s="403"/>
      <c r="AA46" s="183" t="str">
        <f>IF(Z46="","",(IF(Z46&lt;=0.03,"○","×")))</f>
        <v/>
      </c>
      <c r="AB46" s="181"/>
      <c r="AC46" s="403"/>
      <c r="AD46" s="183" t="str">
        <f>IF(AC46="","",(IF(AC46&lt;=0.03,"○","×")))</f>
        <v/>
      </c>
      <c r="AE46" s="181"/>
      <c r="AF46" s="403"/>
      <c r="AG46" s="186"/>
      <c r="AH46" s="181"/>
      <c r="AI46" s="403"/>
      <c r="AJ46" s="182"/>
      <c r="AK46" s="181"/>
      <c r="AL46" s="403">
        <v>3.0000000000000001E-3</v>
      </c>
      <c r="AM46" s="182" t="str">
        <f>IF(AL46="","",(IF(AL46&lt;=0.03,"○","×")))</f>
        <v>○</v>
      </c>
      <c r="AN46" s="181"/>
      <c r="AO46" s="403"/>
      <c r="AP46" s="182"/>
      <c r="AQ46" s="181"/>
      <c r="AR46" s="403"/>
      <c r="AS46" s="186"/>
      <c r="AT46" s="181"/>
      <c r="AU46" s="403"/>
      <c r="AV46" s="176"/>
      <c r="AW46" s="181"/>
      <c r="AX46" s="403"/>
      <c r="AY46" s="183"/>
      <c r="AZ46" s="181"/>
      <c r="BA46" s="403"/>
      <c r="BB46" s="186"/>
      <c r="BC46" s="181"/>
      <c r="BD46" s="403"/>
      <c r="BE46" s="182"/>
      <c r="BF46" s="181"/>
      <c r="BG46" s="403"/>
      <c r="BH46" s="186"/>
      <c r="BI46" s="181"/>
      <c r="BJ46" s="403"/>
      <c r="BK46" s="183" t="str">
        <f>IF(BJ46="","",(IF(BJ46&lt;=0.03,"○","×")))</f>
        <v/>
      </c>
      <c r="BL46" s="181"/>
      <c r="BM46" s="403">
        <v>2.1999999999999999E-2</v>
      </c>
      <c r="BN46" s="183" t="str">
        <f>IF(BM46="","",(IF(BM46&lt;=0.03,"○","×")))</f>
        <v>○</v>
      </c>
      <c r="BO46" s="181"/>
      <c r="BP46" s="403"/>
      <c r="BQ46" s="176"/>
      <c r="BR46" s="181"/>
      <c r="BS46" s="403"/>
      <c r="BT46" s="186"/>
      <c r="BU46" s="181"/>
      <c r="BV46" s="403">
        <v>4.5999999999999999E-2</v>
      </c>
      <c r="BW46" s="176" t="str">
        <f>IF(BV46="","",(IF(BV46&lt;=0.03,"○","×")))</f>
        <v>×</v>
      </c>
      <c r="BX46" s="181"/>
      <c r="BY46" s="403"/>
      <c r="BZ46" s="176" t="str">
        <f>IF(BY46="","",(IF(BY46&lt;=0.03,"○","×")))</f>
        <v/>
      </c>
      <c r="CA46" s="181"/>
      <c r="CB46" s="403"/>
      <c r="CC46" s="183" t="str">
        <f>IF(CB46="","",(IF(CB46&lt;=0.03,"○","×")))</f>
        <v/>
      </c>
      <c r="CD46" s="181"/>
      <c r="CE46" s="403"/>
      <c r="CF46" s="176" t="str">
        <f>IF(CE46="","",(IF(CE46&lt;=0.03,"○","×")))</f>
        <v/>
      </c>
      <c r="CG46" s="181"/>
      <c r="CH46" s="403"/>
      <c r="CI46" s="176"/>
      <c r="CJ46" s="181"/>
      <c r="CK46" s="403"/>
      <c r="CL46" s="176" t="str">
        <f>IF(CK46="","",(IF(CK46&lt;=0.03,"○","×")))</f>
        <v/>
      </c>
      <c r="CM46" s="181"/>
      <c r="CN46" s="403"/>
      <c r="CO46" s="176" t="str">
        <f>IF(CN46="","",(IF(CN46&lt;=0.03,"○","×")))</f>
        <v/>
      </c>
      <c r="CP46" s="181"/>
      <c r="CQ46" s="403"/>
      <c r="CR46" s="176" t="str">
        <f>IF(CQ46="","",(IF(CQ46&lt;=0.03,"○","×")))</f>
        <v/>
      </c>
      <c r="CS46" s="181"/>
      <c r="CT46" s="403"/>
      <c r="CU46" s="183" t="str">
        <f>IF(CT46="","",(IF(CT46&lt;=0.03,"○","×")))</f>
        <v/>
      </c>
      <c r="CV46" s="177"/>
      <c r="CZ46" s="176"/>
    </row>
    <row r="47" spans="1:104" ht="12" customHeight="1" x14ac:dyDescent="0.2">
      <c r="C47" s="549"/>
      <c r="D47" s="544" t="s">
        <v>99</v>
      </c>
      <c r="E47" s="545"/>
      <c r="F47" s="545"/>
      <c r="G47" s="332" t="s">
        <v>98</v>
      </c>
      <c r="H47" s="326"/>
      <c r="I47" s="332"/>
      <c r="J47" s="326"/>
      <c r="K47" s="403"/>
      <c r="L47" s="130"/>
      <c r="M47" s="32"/>
      <c r="N47" s="403"/>
      <c r="O47" s="34"/>
      <c r="P47" s="32"/>
      <c r="Q47" s="403"/>
      <c r="R47" s="188" t="str">
        <f>IF(Q47="","",IF(Q47&lt;=0.002,"○","×"))</f>
        <v/>
      </c>
      <c r="S47" s="189"/>
      <c r="T47" s="403"/>
      <c r="U47" s="188" t="str">
        <f>IF(T47="","",IF(T47&lt;=0.002,"○","×"))</f>
        <v/>
      </c>
      <c r="V47" s="32"/>
      <c r="W47" s="403"/>
      <c r="X47" s="188" t="str">
        <f>IF(W47="","",IF(W47&lt;=0.002,"○","×"))</f>
        <v/>
      </c>
      <c r="Y47" s="32"/>
      <c r="Z47" s="403"/>
      <c r="AA47" s="191" t="str">
        <f>IF(Z47="","",IF(Z47&lt;=0.002,"○","×"))</f>
        <v/>
      </c>
      <c r="AB47" s="32"/>
      <c r="AC47" s="403"/>
      <c r="AD47" s="191" t="str">
        <f>IF(AC47="","",IF(AC47&lt;=0.002,"○","×"))</f>
        <v/>
      </c>
      <c r="AE47" s="189"/>
      <c r="AF47" s="403"/>
      <c r="AG47" s="410"/>
      <c r="AH47" s="189"/>
      <c r="AI47" s="403"/>
      <c r="AJ47" s="188"/>
      <c r="AK47" s="32"/>
      <c r="AL47" s="403"/>
      <c r="AM47" s="188" t="str">
        <f>IF(AL47="","",IF(AL47&lt;=0.002,"○","×"))</f>
        <v/>
      </c>
      <c r="AN47" s="189"/>
      <c r="AO47" s="403"/>
      <c r="AP47" s="188"/>
      <c r="AQ47" s="189"/>
      <c r="AR47" s="403"/>
      <c r="AS47" s="410"/>
      <c r="AT47" s="189"/>
      <c r="AU47" s="403"/>
      <c r="AV47" s="188"/>
      <c r="AW47" s="189"/>
      <c r="AX47" s="403"/>
      <c r="AY47" s="191"/>
      <c r="AZ47" s="189"/>
      <c r="BA47" s="403"/>
      <c r="BB47" s="410"/>
      <c r="BC47" s="189"/>
      <c r="BD47" s="403"/>
      <c r="BE47" s="188"/>
      <c r="BF47" s="189"/>
      <c r="BG47" s="403"/>
      <c r="BH47" s="410"/>
      <c r="BI47" s="32"/>
      <c r="BJ47" s="403"/>
      <c r="BK47" s="191" t="str">
        <f>IF(BJ47="","",IF(BJ47&lt;=0.002,"○","×"))</f>
        <v/>
      </c>
      <c r="BL47" s="189" t="s">
        <v>285</v>
      </c>
      <c r="BM47" s="403">
        <v>6.0000000000000002E-5</v>
      </c>
      <c r="BN47" s="191" t="str">
        <f>IF(BM47="","",IF(BM47&lt;=0.002,"○","×"))</f>
        <v>○</v>
      </c>
      <c r="BO47" s="189"/>
      <c r="BP47" s="403"/>
      <c r="BQ47" s="411"/>
      <c r="BR47" s="189"/>
      <c r="BS47" s="403"/>
      <c r="BT47" s="410"/>
      <c r="BU47" s="32"/>
      <c r="BV47" s="403"/>
      <c r="BW47" s="188" t="str">
        <f>IF(BV47="","",IF(BV47&lt;=0.002,"○","×"))</f>
        <v/>
      </c>
      <c r="BX47" s="32"/>
      <c r="BY47" s="403"/>
      <c r="BZ47" s="188" t="str">
        <f>IF(BY47="","",IF(BY47&lt;=0.002,"○","×"))</f>
        <v/>
      </c>
      <c r="CA47" s="32"/>
      <c r="CB47" s="403"/>
      <c r="CC47" s="191" t="str">
        <f>IF(CB47="","",IF(CB47&lt;=0.002,"○","×"))</f>
        <v/>
      </c>
      <c r="CD47" s="32"/>
      <c r="CE47" s="403"/>
      <c r="CF47" s="188" t="str">
        <f>IF(CE47="","",IF(CE47&lt;=0.002,"○","×"))</f>
        <v/>
      </c>
      <c r="CG47" s="189"/>
      <c r="CH47" s="403"/>
      <c r="CI47" s="411"/>
      <c r="CJ47" s="32"/>
      <c r="CK47" s="403"/>
      <c r="CL47" s="188" t="str">
        <f>IF(CK47="","",IF(CK47&lt;=0.002,"○","×"))</f>
        <v/>
      </c>
      <c r="CM47" s="32"/>
      <c r="CN47" s="403"/>
      <c r="CO47" s="188" t="str">
        <f>IF(CN47="","",IF(CN47&lt;=0.002,"○","×"))</f>
        <v/>
      </c>
      <c r="CP47" s="32"/>
      <c r="CQ47" s="403"/>
      <c r="CR47" s="188" t="str">
        <f>IF(CQ47="","",IF(CQ47&lt;=0.002,"○","×"))</f>
        <v/>
      </c>
      <c r="CS47" s="32"/>
      <c r="CT47" s="403"/>
      <c r="CU47" s="156" t="str">
        <f>IF(CT47="","",IF(CT47&lt;=0.002,"○","×"))</f>
        <v/>
      </c>
      <c r="CV47" s="181"/>
      <c r="CZ47" s="187"/>
    </row>
    <row r="48" spans="1:104" ht="12" customHeight="1" x14ac:dyDescent="0.2">
      <c r="C48" s="550"/>
      <c r="D48" s="546" t="s">
        <v>100</v>
      </c>
      <c r="E48" s="547"/>
      <c r="F48" s="547"/>
      <c r="G48" s="332" t="s">
        <v>89</v>
      </c>
      <c r="H48" s="326"/>
      <c r="I48" s="332"/>
      <c r="J48" s="326"/>
      <c r="K48" s="364"/>
      <c r="L48" s="130"/>
      <c r="M48" s="32"/>
      <c r="N48" s="364"/>
      <c r="O48" s="34"/>
      <c r="P48" s="32"/>
      <c r="Q48" s="364"/>
      <c r="R48" s="188" t="str">
        <f>IF(Q48="","",IF(Q48&lt;=0.05,"○","×"))</f>
        <v/>
      </c>
      <c r="S48" s="189"/>
      <c r="T48" s="364"/>
      <c r="U48" s="188" t="str">
        <f>IF(T48="","",IF(T48&lt;=0.05,"○","×"))</f>
        <v/>
      </c>
      <c r="V48" s="189"/>
      <c r="W48" s="364"/>
      <c r="X48" s="188" t="str">
        <f>IF(W48="","",IF(W48&lt;=0.05,"○","×"))</f>
        <v/>
      </c>
      <c r="Y48" s="189"/>
      <c r="Z48" s="364"/>
      <c r="AA48" s="195" t="str">
        <f>IF(Z48="","",IF(Z48&lt;=0.05,"○","×"))</f>
        <v/>
      </c>
      <c r="AB48" s="189"/>
      <c r="AC48" s="364"/>
      <c r="AD48" s="195" t="str">
        <f>IF(AC48="","",IF(AC48&lt;=0.05,"○","×"))</f>
        <v/>
      </c>
      <c r="AE48" s="189"/>
      <c r="AF48" s="364"/>
      <c r="AG48" s="410"/>
      <c r="AH48" s="189"/>
      <c r="AI48" s="364"/>
      <c r="AJ48" s="188"/>
      <c r="AK48" s="189"/>
      <c r="AL48" s="364">
        <v>2E-3</v>
      </c>
      <c r="AM48" s="188" t="str">
        <f>IF(AL48="","",IF(AL48&lt;=0.05,"○","×"))</f>
        <v>○</v>
      </c>
      <c r="AN48" s="189"/>
      <c r="AO48" s="364"/>
      <c r="AP48" s="188"/>
      <c r="AQ48" s="189"/>
      <c r="AR48" s="364"/>
      <c r="AS48" s="195"/>
      <c r="AT48" s="189"/>
      <c r="AU48" s="364"/>
      <c r="AV48" s="188"/>
      <c r="AW48" s="189"/>
      <c r="AX48" s="364"/>
      <c r="AY48" s="195"/>
      <c r="AZ48" s="189"/>
      <c r="BA48" s="364"/>
      <c r="BB48" s="410"/>
      <c r="BC48" s="189"/>
      <c r="BD48" s="364"/>
      <c r="BE48" s="188"/>
      <c r="BF48" s="189"/>
      <c r="BG48" s="364"/>
      <c r="BH48" s="195"/>
      <c r="BI48" s="189"/>
      <c r="BJ48" s="364"/>
      <c r="BK48" s="195" t="str">
        <f>IF(BJ48="","",IF(BJ48&lt;=0.05,"○","×"))</f>
        <v/>
      </c>
      <c r="BL48" s="189"/>
      <c r="BM48" s="364">
        <v>1.5E-3</v>
      </c>
      <c r="BN48" s="195" t="str">
        <f>IF(BM48="","",IF(BM48&lt;=0.05,"○","×"))</f>
        <v>○</v>
      </c>
      <c r="BO48" s="189"/>
      <c r="BP48" s="364"/>
      <c r="BQ48" s="411"/>
      <c r="BR48" s="189"/>
      <c r="BS48" s="364"/>
      <c r="BT48" s="410"/>
      <c r="BU48" s="189"/>
      <c r="BV48" s="364"/>
      <c r="BW48" s="188" t="str">
        <f>IF(BV48="","",IF(BV48&lt;=0.05,"○","×"))</f>
        <v/>
      </c>
      <c r="BX48" s="189"/>
      <c r="BY48" s="364"/>
      <c r="BZ48" s="188" t="str">
        <f>IF(BY48="","",IF(BY48&lt;=0.05,"○","×"))</f>
        <v/>
      </c>
      <c r="CA48" s="189"/>
      <c r="CB48" s="364"/>
      <c r="CC48" s="195" t="str">
        <f>IF(CB48="","",IF(CB48&lt;=0.05,"○","×"))</f>
        <v/>
      </c>
      <c r="CD48" s="189"/>
      <c r="CE48" s="364"/>
      <c r="CF48" s="188" t="str">
        <f>IF(CE48="","",IF(CE48&lt;=0.05,"○","×"))</f>
        <v/>
      </c>
      <c r="CG48" s="189"/>
      <c r="CH48" s="364"/>
      <c r="CI48" s="411"/>
      <c r="CJ48" s="189"/>
      <c r="CK48" s="364"/>
      <c r="CL48" s="188" t="str">
        <f>IF(CK48="","",IF(CK48&lt;=0.05,"○","×"))</f>
        <v/>
      </c>
      <c r="CM48" s="189"/>
      <c r="CN48" s="364"/>
      <c r="CO48" s="188" t="str">
        <f>IF(CN48="","",IF(CN48&lt;=0.05,"○","×"))</f>
        <v/>
      </c>
      <c r="CP48" s="189"/>
      <c r="CQ48" s="364"/>
      <c r="CR48" s="188" t="str">
        <f>IF(CQ48="","",IF(CQ48&lt;=0.05,"○","×"))</f>
        <v/>
      </c>
      <c r="CS48" s="189"/>
      <c r="CT48" s="364"/>
      <c r="CU48" s="195" t="str">
        <f>IF(CT48="","",IF(CT48&lt;=0.05,"○","×"))</f>
        <v/>
      </c>
      <c r="CV48" s="181"/>
    </row>
    <row r="49" spans="3:104" ht="12" customHeight="1" x14ac:dyDescent="0.2">
      <c r="C49" s="548" t="s">
        <v>134</v>
      </c>
      <c r="D49" s="551" t="s">
        <v>135</v>
      </c>
      <c r="E49" s="552"/>
      <c r="F49" s="552"/>
      <c r="G49" s="319" t="s">
        <v>89</v>
      </c>
      <c r="H49" s="317">
        <v>3.0000000000000001E-3</v>
      </c>
      <c r="I49" s="319" t="s">
        <v>92</v>
      </c>
      <c r="J49" s="196"/>
      <c r="K49" s="403"/>
      <c r="L49" s="198" t="str">
        <f t="shared" ref="L49:L75" si="29">IF(K49="","",(IF(K49&lt;=$H49,"○","×")))</f>
        <v/>
      </c>
      <c r="M49" s="196"/>
      <c r="N49" s="403"/>
      <c r="O49" s="198" t="str">
        <f t="shared" ref="O49:O75" si="30">IF(N49="","",(IF(N49&lt;=$H49,"○","×")))</f>
        <v/>
      </c>
      <c r="P49" s="196"/>
      <c r="Q49" s="403"/>
      <c r="R49" s="198" t="str">
        <f>IF(Q49="","",(IF(Q49&lt;=$H49,"○","×")))</f>
        <v/>
      </c>
      <c r="S49" s="196"/>
      <c r="T49" s="403"/>
      <c r="U49" s="198" t="str">
        <f>IF(T49="","",(IF(T49&lt;=$H49,"○","×")))</f>
        <v/>
      </c>
      <c r="V49" s="196"/>
      <c r="W49" s="403"/>
      <c r="X49" s="198" t="str">
        <f t="shared" ref="X49:X75" si="31">IF(W49="","",(IF(W49&lt;=$H49,"○","×")))</f>
        <v/>
      </c>
      <c r="Y49" s="196"/>
      <c r="Z49" s="403"/>
      <c r="AA49" s="198" t="str">
        <f t="shared" ref="AA49:AA75" si="32">IF(Z49="","",(IF(Z49&lt;=$H49,"○","×")))</f>
        <v/>
      </c>
      <c r="AB49" s="196"/>
      <c r="AC49" s="403"/>
      <c r="AD49" s="198" t="str">
        <f t="shared" ref="AD49:AD75" si="33">IF(AC49="","",(IF(AC49&lt;=$H49,"○","×")))</f>
        <v/>
      </c>
      <c r="AE49" s="196"/>
      <c r="AF49" s="403"/>
      <c r="AG49" s="198" t="str">
        <f t="shared" ref="AG49:AG75" si="34">IF(AF49="","",(IF(AF49&lt;=$H49,"○","×")))</f>
        <v/>
      </c>
      <c r="AH49" s="196"/>
      <c r="AI49" s="403"/>
      <c r="AJ49" s="198" t="str">
        <f t="shared" ref="AJ49:AJ75" si="35">IF(AI49="","",(IF(AI49&lt;=$H49,"○","×")))</f>
        <v/>
      </c>
      <c r="AK49" s="196"/>
      <c r="AL49" s="403"/>
      <c r="AM49" s="198" t="str">
        <f t="shared" ref="AM49:AM75" si="36">IF(AL49="","",(IF(AL49&lt;=$H49,"○","×")))</f>
        <v/>
      </c>
      <c r="AN49" s="196"/>
      <c r="AO49" s="403"/>
      <c r="AP49" s="198" t="str">
        <f t="shared" ref="AP49:AP75" si="37">IF(AO49="","",(IF(AO49&lt;=$H49,"○","×")))</f>
        <v/>
      </c>
      <c r="AQ49" s="196"/>
      <c r="AR49" s="403"/>
      <c r="AS49" s="198" t="str">
        <f t="shared" ref="AS49:AS75" si="38">IF(AR49="","",(IF(AR49&lt;=$H49,"○","×")))</f>
        <v/>
      </c>
      <c r="AT49" s="196"/>
      <c r="AU49" s="403"/>
      <c r="AV49" s="198" t="str">
        <f t="shared" ref="AV49:AV75" si="39">IF(AU49="","",(IF(AU49&lt;=$H49,"○","×")))</f>
        <v/>
      </c>
      <c r="AW49" s="196"/>
      <c r="AX49" s="403"/>
      <c r="AY49" s="198" t="str">
        <f t="shared" ref="AY49:AY75" si="40">IF(AX49="","",(IF(AX49&lt;=$H49,"○","×")))</f>
        <v/>
      </c>
      <c r="AZ49" s="196"/>
      <c r="BA49" s="403"/>
      <c r="BB49" s="198" t="str">
        <f t="shared" ref="BB49:BB75" si="41">IF(BA49="","",(IF(BA49&lt;=$H49,"○","×")))</f>
        <v/>
      </c>
      <c r="BC49" s="196"/>
      <c r="BD49" s="403"/>
      <c r="BE49" s="198" t="str">
        <f t="shared" ref="BE49:BE75" si="42">IF(BD49="","",(IF(BD49&lt;=$H49,"○","×")))</f>
        <v/>
      </c>
      <c r="BF49" s="196"/>
      <c r="BG49" s="403"/>
      <c r="BH49" s="198" t="str">
        <f t="shared" ref="BH49:BH75" si="43">IF(BG49="","",(IF(BG49&lt;=$H49,"○","×")))</f>
        <v/>
      </c>
      <c r="BI49" s="196"/>
      <c r="BJ49" s="403"/>
      <c r="BK49" s="198" t="str">
        <f t="shared" ref="BK49:BK75" si="44">IF(BJ49="","",(IF(BJ49&lt;=$H49,"○","×")))</f>
        <v/>
      </c>
      <c r="BL49" s="196"/>
      <c r="BM49" s="403"/>
      <c r="BN49" s="198" t="str">
        <f t="shared" ref="BN49:BN75" si="45">IF(BM49="","",(IF(BM49&lt;=$H49,"○","×")))</f>
        <v/>
      </c>
      <c r="BO49" s="196"/>
      <c r="BP49" s="403"/>
      <c r="BQ49" s="198" t="str">
        <f t="shared" ref="BQ49:BQ75" si="46">IF(BP49="","",(IF(BP49&lt;=$H49,"○","×")))</f>
        <v/>
      </c>
      <c r="BR49" s="196"/>
      <c r="BS49" s="403"/>
      <c r="BT49" s="198" t="str">
        <f t="shared" ref="BT49:BT75" si="47">IF(BS49="","",(IF(BS49&lt;=$H49,"○","×")))</f>
        <v/>
      </c>
      <c r="BU49" s="196"/>
      <c r="BV49" s="403"/>
      <c r="BW49" s="198" t="str">
        <f t="shared" ref="BW49:BW75" si="48">IF(BV49="","",(IF(BV49&lt;=$H49,"○","×")))</f>
        <v/>
      </c>
      <c r="BX49" s="196"/>
      <c r="BY49" s="403"/>
      <c r="BZ49" s="198" t="str">
        <f t="shared" ref="BZ49:BZ75" si="49">IF(BY49="","",(IF(BY49&lt;=$H49,"○","×")))</f>
        <v/>
      </c>
      <c r="CA49" s="196"/>
      <c r="CB49" s="403"/>
      <c r="CC49" s="198" t="str">
        <f t="shared" ref="CC49:CC75" si="50">IF(CB49="","",(IF(CB49&lt;=$H49,"○","×")))</f>
        <v/>
      </c>
      <c r="CD49" s="196"/>
      <c r="CE49" s="403"/>
      <c r="CF49" s="198" t="str">
        <f t="shared" ref="CF49:CF75" si="51">IF(CE49="","",(IF(CE49&lt;=$H49,"○","×")))</f>
        <v/>
      </c>
      <c r="CG49" s="196"/>
      <c r="CH49" s="403"/>
      <c r="CI49" s="198" t="str">
        <f t="shared" ref="CI49:CI75" si="52">IF(CH49="","",(IF(CH49&lt;=$H49,"○","×")))</f>
        <v/>
      </c>
      <c r="CJ49" s="196"/>
      <c r="CK49" s="403"/>
      <c r="CL49" s="198" t="str">
        <f t="shared" ref="CL49:CL75" si="53">IF(CK49="","",(IF(CK49&lt;=$H49,"○","×")))</f>
        <v/>
      </c>
      <c r="CM49" s="196"/>
      <c r="CN49" s="403"/>
      <c r="CO49" s="198" t="str">
        <f t="shared" ref="CO49:CO75" si="54">IF(CN49="","",(IF(CN49&lt;=$H49,"○","×")))</f>
        <v/>
      </c>
      <c r="CP49" s="196"/>
      <c r="CQ49" s="403"/>
      <c r="CR49" s="198" t="str">
        <f t="shared" ref="CR49:CR75" si="55">IF(CQ49="","",(IF(CQ49&lt;=$H49,"○","×")))</f>
        <v/>
      </c>
      <c r="CS49" s="196"/>
      <c r="CT49" s="403"/>
      <c r="CU49" s="198" t="str">
        <f t="shared" ref="CU49:CU75" si="56">IF(CT49="","",(IF(CT49&lt;=$H49,"○","×")))</f>
        <v/>
      </c>
      <c r="CV49" s="168"/>
      <c r="CZ49" s="200"/>
    </row>
    <row r="50" spans="3:104" ht="12" customHeight="1" x14ac:dyDescent="0.2">
      <c r="C50" s="549"/>
      <c r="D50" s="544" t="s">
        <v>136</v>
      </c>
      <c r="E50" s="545"/>
      <c r="F50" s="545"/>
      <c r="G50" s="332" t="s">
        <v>89</v>
      </c>
      <c r="H50" s="544" t="s">
        <v>137</v>
      </c>
      <c r="I50" s="565"/>
      <c r="J50" s="168"/>
      <c r="K50" s="403"/>
      <c r="L50" s="174" t="str">
        <f>IF(K50="","",(IF(K50&lt;=0.1,"○","×")))</f>
        <v/>
      </c>
      <c r="M50" s="168"/>
      <c r="N50" s="403"/>
      <c r="O50" s="174" t="str">
        <f t="shared" ref="O50" si="57">IF(N50="","",(IF(N50&lt;=0.1,"○","×")))</f>
        <v/>
      </c>
      <c r="P50" s="168"/>
      <c r="Q50" s="403"/>
      <c r="R50" s="174" t="str">
        <f t="shared" ref="R50" si="58">IF(Q50="","",(IF(Q50&lt;=0.1,"○","×")))</f>
        <v/>
      </c>
      <c r="S50" s="168"/>
      <c r="T50" s="403"/>
      <c r="U50" s="174" t="str">
        <f t="shared" ref="U50" si="59">IF(T50="","",(IF(T50&lt;=0.1,"○","×")))</f>
        <v/>
      </c>
      <c r="V50" s="168"/>
      <c r="W50" s="403"/>
      <c r="X50" s="174" t="str">
        <f t="shared" ref="X50" si="60">IF(W50="","",(IF(W50&lt;=0.1,"○","×")))</f>
        <v/>
      </c>
      <c r="Y50" s="168"/>
      <c r="Z50" s="403"/>
      <c r="AA50" s="174" t="str">
        <f t="shared" ref="AA50" si="61">IF(Z50="","",(IF(Z50&lt;=0.1,"○","×")))</f>
        <v/>
      </c>
      <c r="AB50" s="168"/>
      <c r="AC50" s="403"/>
      <c r="AD50" s="174" t="str">
        <f t="shared" ref="AD50" si="62">IF(AC50="","",(IF(AC50&lt;=0.1,"○","×")))</f>
        <v/>
      </c>
      <c r="AE50" s="168"/>
      <c r="AF50" s="403"/>
      <c r="AG50" s="174" t="str">
        <f t="shared" ref="AG50" si="63">IF(AF50="","",(IF(AF50&lt;=0.1,"○","×")))</f>
        <v/>
      </c>
      <c r="AH50" s="168"/>
      <c r="AI50" s="403"/>
      <c r="AJ50" s="174" t="str">
        <f t="shared" ref="AJ50" si="64">IF(AI50="","",(IF(AI50&lt;=0.1,"○","×")))</f>
        <v/>
      </c>
      <c r="AK50" s="168"/>
      <c r="AL50" s="403"/>
      <c r="AM50" s="174" t="str">
        <f t="shared" ref="AM50" si="65">IF(AL50="","",(IF(AL50&lt;=0.1,"○","×")))</f>
        <v/>
      </c>
      <c r="AN50" s="168"/>
      <c r="AO50" s="403"/>
      <c r="AP50" s="174" t="str">
        <f t="shared" ref="AP50" si="66">IF(AO50="","",(IF(AO50&lt;=0.1,"○","×")))</f>
        <v/>
      </c>
      <c r="AQ50" s="168"/>
      <c r="AR50" s="403"/>
      <c r="AS50" s="174" t="str">
        <f t="shared" ref="AS50" si="67">IF(AR50="","",(IF(AR50&lt;=0.1,"○","×")))</f>
        <v/>
      </c>
      <c r="AT50" s="168"/>
      <c r="AU50" s="403"/>
      <c r="AV50" s="174" t="str">
        <f t="shared" ref="AV50" si="68">IF(AU50="","",(IF(AU50&lt;=0.1,"○","×")))</f>
        <v/>
      </c>
      <c r="AW50" s="168"/>
      <c r="AX50" s="403"/>
      <c r="AY50" s="174" t="str">
        <f t="shared" ref="AY50" si="69">IF(AX50="","",(IF(AX50&lt;=0.1,"○","×")))</f>
        <v/>
      </c>
      <c r="AZ50" s="168"/>
      <c r="BA50" s="403"/>
      <c r="BB50" s="174" t="str">
        <f t="shared" ref="BB50" si="70">IF(BA50="","",(IF(BA50&lt;=0.1,"○","×")))</f>
        <v/>
      </c>
      <c r="BC50" s="168"/>
      <c r="BD50" s="403"/>
      <c r="BE50" s="174" t="str">
        <f t="shared" ref="BE50" si="71">IF(BD50="","",(IF(BD50&lt;=0.1,"○","×")))</f>
        <v/>
      </c>
      <c r="BF50" s="168"/>
      <c r="BG50" s="403"/>
      <c r="BH50" s="174" t="str">
        <f t="shared" ref="BH50" si="72">IF(BG50="","",(IF(BG50&lt;=0.1,"○","×")))</f>
        <v/>
      </c>
      <c r="BI50" s="168"/>
      <c r="BJ50" s="403"/>
      <c r="BK50" s="174" t="str">
        <f t="shared" ref="BK50" si="73">IF(BJ50="","",(IF(BJ50&lt;=0.1,"○","×")))</f>
        <v/>
      </c>
      <c r="BL50" s="168"/>
      <c r="BM50" s="403"/>
      <c r="BN50" s="174" t="str">
        <f t="shared" ref="BN50" si="74">IF(BM50="","",(IF(BM50&lt;=0.1,"○","×")))</f>
        <v/>
      </c>
      <c r="BO50" s="168"/>
      <c r="BP50" s="403"/>
      <c r="BQ50" s="174" t="str">
        <f t="shared" ref="BQ50" si="75">IF(BP50="","",(IF(BP50&lt;=0.1,"○","×")))</f>
        <v/>
      </c>
      <c r="BR50" s="168"/>
      <c r="BS50" s="403"/>
      <c r="BT50" s="174" t="str">
        <f t="shared" ref="BT50" si="76">IF(BS50="","",(IF(BS50&lt;=0.1,"○","×")))</f>
        <v/>
      </c>
      <c r="BU50" s="168"/>
      <c r="BV50" s="403"/>
      <c r="BW50" s="174" t="str">
        <f t="shared" ref="BW50" si="77">IF(BV50="","",(IF(BV50&lt;=0.1,"○","×")))</f>
        <v/>
      </c>
      <c r="BX50" s="168"/>
      <c r="BY50" s="403"/>
      <c r="BZ50" s="174" t="str">
        <f t="shared" ref="BZ50" si="78">IF(BY50="","",(IF(BY50&lt;=0.1,"○","×")))</f>
        <v/>
      </c>
      <c r="CA50" s="168"/>
      <c r="CB50" s="403"/>
      <c r="CC50" s="174" t="str">
        <f t="shared" ref="CC50" si="79">IF(CB50="","",(IF(CB50&lt;=0.1,"○","×")))</f>
        <v/>
      </c>
      <c r="CD50" s="168"/>
      <c r="CE50" s="403"/>
      <c r="CF50" s="174" t="str">
        <f t="shared" ref="CF50" si="80">IF(CE50="","",(IF(CE50&lt;=0.1,"○","×")))</f>
        <v/>
      </c>
      <c r="CG50" s="168"/>
      <c r="CH50" s="403"/>
      <c r="CI50" s="174" t="str">
        <f t="shared" ref="CI50" si="81">IF(CH50="","",(IF(CH50&lt;=0.1,"○","×")))</f>
        <v/>
      </c>
      <c r="CJ50" s="168"/>
      <c r="CK50" s="403"/>
      <c r="CL50" s="174" t="str">
        <f t="shared" ref="CL50" si="82">IF(CK50="","",(IF(CK50&lt;=0.1,"○","×")))</f>
        <v/>
      </c>
      <c r="CM50" s="168"/>
      <c r="CN50" s="403"/>
      <c r="CO50" s="174" t="str">
        <f t="shared" ref="CO50" si="83">IF(CN50="","",(IF(CN50&lt;=0.1,"○","×")))</f>
        <v/>
      </c>
      <c r="CP50" s="168"/>
      <c r="CQ50" s="403"/>
      <c r="CR50" s="174" t="str">
        <f t="shared" ref="CR50" si="84">IF(CQ50="","",(IF(CQ50&lt;=0.1,"○","×")))</f>
        <v/>
      </c>
      <c r="CS50" s="168"/>
      <c r="CT50" s="403"/>
      <c r="CU50" s="174" t="str">
        <f t="shared" ref="CU50" si="85">IF(CT50="","",(IF(CT50&lt;=0.1,"○","×")))</f>
        <v/>
      </c>
      <c r="CV50" s="168"/>
      <c r="CZ50" s="327"/>
    </row>
    <row r="51" spans="3:104" ht="12" customHeight="1" x14ac:dyDescent="0.2">
      <c r="C51" s="549"/>
      <c r="D51" s="544" t="s">
        <v>138</v>
      </c>
      <c r="E51" s="545"/>
      <c r="F51" s="545"/>
      <c r="G51" s="332" t="s">
        <v>89</v>
      </c>
      <c r="H51" s="326">
        <v>0.01</v>
      </c>
      <c r="I51" s="332" t="s">
        <v>92</v>
      </c>
      <c r="J51" s="168"/>
      <c r="K51" s="403"/>
      <c r="L51" s="174" t="str">
        <f t="shared" si="29"/>
        <v/>
      </c>
      <c r="M51" s="168"/>
      <c r="N51" s="403"/>
      <c r="O51" s="174" t="str">
        <f t="shared" si="30"/>
        <v/>
      </c>
      <c r="P51" s="168"/>
      <c r="Q51" s="403"/>
      <c r="R51" s="174" t="str">
        <f t="shared" ref="R51:R75" si="86">IF(Q51="","",(IF(Q51&lt;=$H51,"○","×")))</f>
        <v/>
      </c>
      <c r="S51" s="168"/>
      <c r="T51" s="403"/>
      <c r="U51" s="174" t="str">
        <f t="shared" ref="U51:U75" si="87">IF(T51="","",(IF(T51&lt;=$H51,"○","×")))</f>
        <v/>
      </c>
      <c r="V51" s="168"/>
      <c r="W51" s="403"/>
      <c r="X51" s="174" t="str">
        <f t="shared" si="31"/>
        <v/>
      </c>
      <c r="Y51" s="168"/>
      <c r="Z51" s="403"/>
      <c r="AA51" s="174" t="str">
        <f t="shared" si="32"/>
        <v/>
      </c>
      <c r="AB51" s="168" t="s">
        <v>285</v>
      </c>
      <c r="AC51" s="403">
        <v>5.0000000000000001E-3</v>
      </c>
      <c r="AD51" s="174" t="str">
        <f t="shared" si="33"/>
        <v>○</v>
      </c>
      <c r="AE51" s="168"/>
      <c r="AF51" s="403"/>
      <c r="AG51" s="174" t="str">
        <f t="shared" si="34"/>
        <v/>
      </c>
      <c r="AH51" s="168"/>
      <c r="AI51" s="403"/>
      <c r="AJ51" s="174" t="str">
        <f t="shared" si="35"/>
        <v/>
      </c>
      <c r="AK51" s="168"/>
      <c r="AL51" s="403"/>
      <c r="AM51" s="174" t="str">
        <f t="shared" si="36"/>
        <v/>
      </c>
      <c r="AN51" s="168"/>
      <c r="AO51" s="403"/>
      <c r="AP51" s="174" t="str">
        <f t="shared" si="37"/>
        <v/>
      </c>
      <c r="AQ51" s="168"/>
      <c r="AR51" s="403"/>
      <c r="AS51" s="174" t="str">
        <f t="shared" si="38"/>
        <v/>
      </c>
      <c r="AT51" s="168"/>
      <c r="AU51" s="403"/>
      <c r="AV51" s="174" t="str">
        <f t="shared" si="39"/>
        <v/>
      </c>
      <c r="AW51" s="168"/>
      <c r="AX51" s="403"/>
      <c r="AY51" s="174" t="str">
        <f t="shared" si="40"/>
        <v/>
      </c>
      <c r="AZ51" s="168"/>
      <c r="BA51" s="403"/>
      <c r="BB51" s="174" t="str">
        <f t="shared" si="41"/>
        <v/>
      </c>
      <c r="BC51" s="168"/>
      <c r="BD51" s="403"/>
      <c r="BE51" s="174" t="str">
        <f t="shared" si="42"/>
        <v/>
      </c>
      <c r="BF51" s="168"/>
      <c r="BG51" s="403"/>
      <c r="BH51" s="174" t="str">
        <f t="shared" si="43"/>
        <v/>
      </c>
      <c r="BI51" s="168"/>
      <c r="BJ51" s="403"/>
      <c r="BK51" s="174" t="str">
        <f t="shared" si="44"/>
        <v/>
      </c>
      <c r="BL51" s="168"/>
      <c r="BM51" s="403"/>
      <c r="BN51" s="174" t="str">
        <f t="shared" si="45"/>
        <v/>
      </c>
      <c r="BO51" s="168"/>
      <c r="BP51" s="403"/>
      <c r="BQ51" s="174" t="str">
        <f t="shared" si="46"/>
        <v/>
      </c>
      <c r="BR51" s="168" t="s">
        <v>285</v>
      </c>
      <c r="BS51" s="403">
        <v>5.0000000000000001E-3</v>
      </c>
      <c r="BT51" s="174" t="str">
        <f t="shared" si="47"/>
        <v>○</v>
      </c>
      <c r="BU51" s="168"/>
      <c r="BV51" s="403"/>
      <c r="BW51" s="174" t="str">
        <f t="shared" si="48"/>
        <v/>
      </c>
      <c r="BX51" s="168"/>
      <c r="BY51" s="403"/>
      <c r="BZ51" s="174" t="str">
        <f t="shared" si="49"/>
        <v/>
      </c>
      <c r="CA51" s="168"/>
      <c r="CB51" s="403"/>
      <c r="CC51" s="174" t="str">
        <f t="shared" si="50"/>
        <v/>
      </c>
      <c r="CD51" s="168"/>
      <c r="CE51" s="403"/>
      <c r="CF51" s="174" t="str">
        <f t="shared" si="51"/>
        <v/>
      </c>
      <c r="CG51" s="168" t="s">
        <v>285</v>
      </c>
      <c r="CH51" s="403">
        <v>5.0000000000000001E-3</v>
      </c>
      <c r="CI51" s="174" t="str">
        <f t="shared" si="52"/>
        <v>○</v>
      </c>
      <c r="CJ51" s="168"/>
      <c r="CK51" s="403"/>
      <c r="CL51" s="174" t="str">
        <f t="shared" si="53"/>
        <v/>
      </c>
      <c r="CM51" s="168" t="s">
        <v>285</v>
      </c>
      <c r="CN51" s="403">
        <v>5.0000000000000001E-3</v>
      </c>
      <c r="CO51" s="174" t="str">
        <f t="shared" si="54"/>
        <v>○</v>
      </c>
      <c r="CP51" s="168"/>
      <c r="CQ51" s="403"/>
      <c r="CR51" s="174" t="str">
        <f t="shared" si="55"/>
        <v/>
      </c>
      <c r="CS51" s="168"/>
      <c r="CT51" s="403"/>
      <c r="CU51" s="174" t="str">
        <f t="shared" si="56"/>
        <v/>
      </c>
      <c r="CV51" s="168"/>
      <c r="CZ51" s="200"/>
    </row>
    <row r="52" spans="3:104" ht="12" customHeight="1" x14ac:dyDescent="0.2">
      <c r="C52" s="549"/>
      <c r="D52" s="553" t="s">
        <v>139</v>
      </c>
      <c r="E52" s="554"/>
      <c r="F52" s="554"/>
      <c r="G52" s="335" t="s">
        <v>89</v>
      </c>
      <c r="H52" s="334">
        <v>0.02</v>
      </c>
      <c r="I52" s="332" t="s">
        <v>92</v>
      </c>
      <c r="J52" s="201"/>
      <c r="K52" s="400"/>
      <c r="L52" s="203" t="str">
        <f t="shared" si="29"/>
        <v/>
      </c>
      <c r="M52" s="201"/>
      <c r="N52" s="400"/>
      <c r="O52" s="203" t="str">
        <f t="shared" si="30"/>
        <v/>
      </c>
      <c r="P52" s="201"/>
      <c r="Q52" s="400"/>
      <c r="R52" s="203" t="str">
        <f t="shared" si="86"/>
        <v/>
      </c>
      <c r="S52" s="201"/>
      <c r="T52" s="400"/>
      <c r="U52" s="203" t="str">
        <f t="shared" si="87"/>
        <v/>
      </c>
      <c r="V52" s="201"/>
      <c r="W52" s="400"/>
      <c r="X52" s="203" t="str">
        <f t="shared" si="31"/>
        <v/>
      </c>
      <c r="Y52" s="201"/>
      <c r="Z52" s="400"/>
      <c r="AA52" s="203" t="str">
        <f t="shared" si="32"/>
        <v/>
      </c>
      <c r="AB52" s="201"/>
      <c r="AC52" s="400"/>
      <c r="AD52" s="203" t="str">
        <f t="shared" si="33"/>
        <v/>
      </c>
      <c r="AE52" s="201"/>
      <c r="AF52" s="400"/>
      <c r="AG52" s="203" t="str">
        <f t="shared" si="34"/>
        <v/>
      </c>
      <c r="AH52" s="201"/>
      <c r="AI52" s="400"/>
      <c r="AJ52" s="203" t="str">
        <f t="shared" si="35"/>
        <v/>
      </c>
      <c r="AK52" s="201"/>
      <c r="AL52" s="400"/>
      <c r="AM52" s="203" t="str">
        <f t="shared" si="36"/>
        <v/>
      </c>
      <c r="AN52" s="201"/>
      <c r="AO52" s="400"/>
      <c r="AP52" s="203" t="str">
        <f t="shared" si="37"/>
        <v/>
      </c>
      <c r="AQ52" s="201"/>
      <c r="AR52" s="400"/>
      <c r="AS52" s="203" t="str">
        <f t="shared" si="38"/>
        <v/>
      </c>
      <c r="AT52" s="201"/>
      <c r="AU52" s="400"/>
      <c r="AV52" s="203" t="str">
        <f t="shared" si="39"/>
        <v/>
      </c>
      <c r="AW52" s="201"/>
      <c r="AX52" s="400"/>
      <c r="AY52" s="203" t="str">
        <f t="shared" si="40"/>
        <v/>
      </c>
      <c r="AZ52" s="201"/>
      <c r="BA52" s="400"/>
      <c r="BB52" s="203" t="str">
        <f t="shared" si="41"/>
        <v/>
      </c>
      <c r="BC52" s="201"/>
      <c r="BD52" s="400"/>
      <c r="BE52" s="203" t="str">
        <f t="shared" si="42"/>
        <v/>
      </c>
      <c r="BF52" s="201"/>
      <c r="BG52" s="400"/>
      <c r="BH52" s="203" t="str">
        <f t="shared" si="43"/>
        <v/>
      </c>
      <c r="BI52" s="201"/>
      <c r="BJ52" s="400"/>
      <c r="BK52" s="203" t="str">
        <f t="shared" si="44"/>
        <v/>
      </c>
      <c r="BL52" s="201"/>
      <c r="BM52" s="400"/>
      <c r="BN52" s="203" t="str">
        <f t="shared" si="45"/>
        <v/>
      </c>
      <c r="BO52" s="201"/>
      <c r="BP52" s="400"/>
      <c r="BQ52" s="203" t="str">
        <f t="shared" si="46"/>
        <v/>
      </c>
      <c r="BR52" s="201"/>
      <c r="BS52" s="400"/>
      <c r="BT52" s="203" t="str">
        <f t="shared" si="47"/>
        <v/>
      </c>
      <c r="BU52" s="201"/>
      <c r="BV52" s="400"/>
      <c r="BW52" s="203" t="str">
        <f t="shared" si="48"/>
        <v/>
      </c>
      <c r="BX52" s="201"/>
      <c r="BY52" s="400"/>
      <c r="BZ52" s="203" t="str">
        <f t="shared" si="49"/>
        <v/>
      </c>
      <c r="CA52" s="201"/>
      <c r="CB52" s="400"/>
      <c r="CC52" s="203" t="str">
        <f t="shared" si="50"/>
        <v/>
      </c>
      <c r="CD52" s="201"/>
      <c r="CE52" s="400"/>
      <c r="CF52" s="203" t="str">
        <f t="shared" si="51"/>
        <v/>
      </c>
      <c r="CG52" s="201"/>
      <c r="CH52" s="400"/>
      <c r="CI52" s="203" t="str">
        <f t="shared" si="52"/>
        <v/>
      </c>
      <c r="CJ52" s="201"/>
      <c r="CK52" s="400"/>
      <c r="CL52" s="203" t="str">
        <f t="shared" si="53"/>
        <v/>
      </c>
      <c r="CM52" s="201"/>
      <c r="CN52" s="400"/>
      <c r="CO52" s="203" t="str">
        <f t="shared" si="54"/>
        <v/>
      </c>
      <c r="CP52" s="201"/>
      <c r="CQ52" s="400"/>
      <c r="CR52" s="203" t="str">
        <f t="shared" si="55"/>
        <v/>
      </c>
      <c r="CS52" s="201"/>
      <c r="CT52" s="400"/>
      <c r="CU52" s="203" t="str">
        <f t="shared" si="56"/>
        <v/>
      </c>
      <c r="CV52" s="168"/>
      <c r="CZ52" s="200"/>
    </row>
    <row r="53" spans="3:104" ht="12" customHeight="1" x14ac:dyDescent="0.2">
      <c r="C53" s="549"/>
      <c r="D53" s="544" t="s">
        <v>140</v>
      </c>
      <c r="E53" s="545"/>
      <c r="F53" s="545"/>
      <c r="G53" s="332" t="s">
        <v>89</v>
      </c>
      <c r="H53" s="326">
        <v>0.01</v>
      </c>
      <c r="I53" s="336" t="s">
        <v>92</v>
      </c>
      <c r="J53" s="168"/>
      <c r="K53" s="403"/>
      <c r="L53" s="174" t="str">
        <f t="shared" si="29"/>
        <v/>
      </c>
      <c r="M53" s="168"/>
      <c r="N53" s="403"/>
      <c r="O53" s="174" t="str">
        <f t="shared" si="30"/>
        <v/>
      </c>
      <c r="P53" s="168"/>
      <c r="Q53" s="403"/>
      <c r="R53" s="174" t="str">
        <f t="shared" si="86"/>
        <v/>
      </c>
      <c r="S53" s="168"/>
      <c r="T53" s="403"/>
      <c r="U53" s="174" t="str">
        <f t="shared" si="87"/>
        <v/>
      </c>
      <c r="V53" s="168"/>
      <c r="W53" s="403"/>
      <c r="X53" s="174" t="str">
        <f t="shared" si="31"/>
        <v/>
      </c>
      <c r="Y53" s="168"/>
      <c r="Z53" s="403"/>
      <c r="AA53" s="174" t="str">
        <f t="shared" si="32"/>
        <v/>
      </c>
      <c r="AB53" s="168"/>
      <c r="AC53" s="403"/>
      <c r="AD53" s="174" t="str">
        <f t="shared" si="33"/>
        <v/>
      </c>
      <c r="AE53" s="168"/>
      <c r="AF53" s="403"/>
      <c r="AG53" s="174" t="str">
        <f t="shared" si="34"/>
        <v/>
      </c>
      <c r="AH53" s="168"/>
      <c r="AI53" s="403"/>
      <c r="AJ53" s="174" t="str">
        <f t="shared" si="35"/>
        <v/>
      </c>
      <c r="AK53" s="168"/>
      <c r="AL53" s="403"/>
      <c r="AM53" s="174" t="str">
        <f t="shared" si="36"/>
        <v/>
      </c>
      <c r="AN53" s="168"/>
      <c r="AO53" s="403"/>
      <c r="AP53" s="174" t="str">
        <f t="shared" si="37"/>
        <v/>
      </c>
      <c r="AQ53" s="168"/>
      <c r="AR53" s="403"/>
      <c r="AS53" s="174" t="str">
        <f t="shared" si="38"/>
        <v/>
      </c>
      <c r="AT53" s="168"/>
      <c r="AU53" s="403"/>
      <c r="AV53" s="174" t="str">
        <f t="shared" si="39"/>
        <v/>
      </c>
      <c r="AW53" s="168"/>
      <c r="AX53" s="403"/>
      <c r="AY53" s="174" t="str">
        <f t="shared" si="40"/>
        <v/>
      </c>
      <c r="AZ53" s="168"/>
      <c r="BA53" s="403"/>
      <c r="BB53" s="174" t="str">
        <f t="shared" si="41"/>
        <v/>
      </c>
      <c r="BC53" s="168"/>
      <c r="BD53" s="403"/>
      <c r="BE53" s="174" t="str">
        <f t="shared" si="42"/>
        <v/>
      </c>
      <c r="BF53" s="168"/>
      <c r="BG53" s="403"/>
      <c r="BH53" s="174" t="str">
        <f t="shared" si="43"/>
        <v/>
      </c>
      <c r="BI53" s="168"/>
      <c r="BJ53" s="403"/>
      <c r="BK53" s="174" t="str">
        <f t="shared" si="44"/>
        <v/>
      </c>
      <c r="BL53" s="168"/>
      <c r="BM53" s="403"/>
      <c r="BN53" s="174" t="str">
        <f t="shared" si="45"/>
        <v/>
      </c>
      <c r="BO53" s="168"/>
      <c r="BP53" s="403"/>
      <c r="BQ53" s="174" t="str">
        <f t="shared" si="46"/>
        <v/>
      </c>
      <c r="BR53" s="168"/>
      <c r="BS53" s="403"/>
      <c r="BT53" s="174" t="str">
        <f t="shared" si="47"/>
        <v/>
      </c>
      <c r="BU53" s="168"/>
      <c r="BV53" s="403"/>
      <c r="BW53" s="174" t="str">
        <f t="shared" si="48"/>
        <v/>
      </c>
      <c r="BX53" s="168"/>
      <c r="BY53" s="403"/>
      <c r="BZ53" s="174" t="str">
        <f t="shared" si="49"/>
        <v/>
      </c>
      <c r="CA53" s="168"/>
      <c r="CB53" s="403"/>
      <c r="CC53" s="174" t="str">
        <f t="shared" si="50"/>
        <v/>
      </c>
      <c r="CD53" s="168"/>
      <c r="CE53" s="403"/>
      <c r="CF53" s="174" t="str">
        <f t="shared" si="51"/>
        <v/>
      </c>
      <c r="CG53" s="168"/>
      <c r="CH53" s="403"/>
      <c r="CI53" s="174" t="str">
        <f t="shared" si="52"/>
        <v/>
      </c>
      <c r="CJ53" s="168"/>
      <c r="CK53" s="403"/>
      <c r="CL53" s="174" t="str">
        <f t="shared" si="53"/>
        <v/>
      </c>
      <c r="CM53" s="168"/>
      <c r="CN53" s="403"/>
      <c r="CO53" s="174" t="str">
        <f t="shared" si="54"/>
        <v/>
      </c>
      <c r="CP53" s="168"/>
      <c r="CQ53" s="403"/>
      <c r="CR53" s="174" t="str">
        <f t="shared" si="55"/>
        <v/>
      </c>
      <c r="CS53" s="168"/>
      <c r="CT53" s="403"/>
      <c r="CU53" s="174" t="str">
        <f t="shared" si="56"/>
        <v/>
      </c>
      <c r="CV53" s="168"/>
      <c r="CZ53" s="200"/>
    </row>
    <row r="54" spans="3:104" ht="12" customHeight="1" x14ac:dyDescent="0.2">
      <c r="C54" s="549"/>
      <c r="D54" s="544" t="s">
        <v>141</v>
      </c>
      <c r="E54" s="545"/>
      <c r="F54" s="545"/>
      <c r="G54" s="332" t="s">
        <v>89</v>
      </c>
      <c r="H54" s="326">
        <v>5.0000000000000001E-4</v>
      </c>
      <c r="I54" s="332" t="s">
        <v>92</v>
      </c>
      <c r="J54" s="168"/>
      <c r="K54" s="403"/>
      <c r="L54" s="174" t="str">
        <f>IF(K54="","",(IF(K54&lt;=$H54,"○","×")))</f>
        <v/>
      </c>
      <c r="M54" s="168"/>
      <c r="N54" s="403"/>
      <c r="O54" s="174" t="str">
        <f t="shared" si="30"/>
        <v/>
      </c>
      <c r="P54" s="168"/>
      <c r="Q54" s="403"/>
      <c r="R54" s="174" t="str">
        <f t="shared" si="86"/>
        <v/>
      </c>
      <c r="S54" s="168"/>
      <c r="T54" s="403"/>
      <c r="U54" s="174" t="str">
        <f t="shared" si="87"/>
        <v/>
      </c>
      <c r="V54" s="168"/>
      <c r="W54" s="403"/>
      <c r="X54" s="174" t="str">
        <f t="shared" si="31"/>
        <v/>
      </c>
      <c r="Y54" s="168"/>
      <c r="Z54" s="403"/>
      <c r="AA54" s="174" t="str">
        <f t="shared" si="32"/>
        <v/>
      </c>
      <c r="AB54" s="168"/>
      <c r="AC54" s="403"/>
      <c r="AD54" s="174" t="str">
        <f t="shared" si="33"/>
        <v/>
      </c>
      <c r="AE54" s="168"/>
      <c r="AF54" s="403"/>
      <c r="AG54" s="174" t="str">
        <f t="shared" si="34"/>
        <v/>
      </c>
      <c r="AH54" s="168"/>
      <c r="AI54" s="403"/>
      <c r="AJ54" s="174" t="str">
        <f t="shared" si="35"/>
        <v/>
      </c>
      <c r="AK54" s="168"/>
      <c r="AL54" s="403"/>
      <c r="AM54" s="174" t="str">
        <f t="shared" si="36"/>
        <v/>
      </c>
      <c r="AN54" s="168"/>
      <c r="AO54" s="403"/>
      <c r="AP54" s="174" t="str">
        <f t="shared" si="37"/>
        <v/>
      </c>
      <c r="AQ54" s="168"/>
      <c r="AR54" s="403"/>
      <c r="AS54" s="174" t="str">
        <f t="shared" si="38"/>
        <v/>
      </c>
      <c r="AT54" s="168"/>
      <c r="AU54" s="403"/>
      <c r="AV54" s="174" t="str">
        <f t="shared" si="39"/>
        <v/>
      </c>
      <c r="AW54" s="168"/>
      <c r="AX54" s="403"/>
      <c r="AY54" s="174" t="str">
        <f t="shared" si="40"/>
        <v/>
      </c>
      <c r="AZ54" s="168"/>
      <c r="BA54" s="403"/>
      <c r="BB54" s="174" t="str">
        <f t="shared" si="41"/>
        <v/>
      </c>
      <c r="BC54" s="168"/>
      <c r="BD54" s="403"/>
      <c r="BE54" s="174" t="str">
        <f t="shared" si="42"/>
        <v/>
      </c>
      <c r="BF54" s="168"/>
      <c r="BG54" s="403"/>
      <c r="BH54" s="174" t="str">
        <f t="shared" si="43"/>
        <v/>
      </c>
      <c r="BI54" s="168"/>
      <c r="BJ54" s="403"/>
      <c r="BK54" s="174" t="str">
        <f t="shared" si="44"/>
        <v/>
      </c>
      <c r="BL54" s="168"/>
      <c r="BM54" s="403"/>
      <c r="BN54" s="174" t="str">
        <f t="shared" si="45"/>
        <v/>
      </c>
      <c r="BO54" s="168"/>
      <c r="BP54" s="403"/>
      <c r="BQ54" s="174" t="str">
        <f t="shared" si="46"/>
        <v/>
      </c>
      <c r="BR54" s="168"/>
      <c r="BS54" s="403"/>
      <c r="BT54" s="174" t="str">
        <f t="shared" si="47"/>
        <v/>
      </c>
      <c r="BU54" s="168"/>
      <c r="BV54" s="403"/>
      <c r="BW54" s="174" t="str">
        <f t="shared" si="48"/>
        <v/>
      </c>
      <c r="BX54" s="168"/>
      <c r="BY54" s="403"/>
      <c r="BZ54" s="174" t="str">
        <f t="shared" si="49"/>
        <v/>
      </c>
      <c r="CA54" s="168"/>
      <c r="CB54" s="403"/>
      <c r="CC54" s="174" t="str">
        <f t="shared" si="50"/>
        <v/>
      </c>
      <c r="CD54" s="168"/>
      <c r="CE54" s="403"/>
      <c r="CF54" s="174" t="str">
        <f t="shared" si="51"/>
        <v/>
      </c>
      <c r="CG54" s="168"/>
      <c r="CH54" s="403"/>
      <c r="CI54" s="174" t="str">
        <f t="shared" si="52"/>
        <v/>
      </c>
      <c r="CJ54" s="168"/>
      <c r="CK54" s="403"/>
      <c r="CL54" s="174" t="str">
        <f t="shared" si="53"/>
        <v/>
      </c>
      <c r="CM54" s="168"/>
      <c r="CN54" s="403"/>
      <c r="CO54" s="174" t="str">
        <f t="shared" si="54"/>
        <v/>
      </c>
      <c r="CP54" s="168"/>
      <c r="CQ54" s="403"/>
      <c r="CR54" s="174" t="str">
        <f t="shared" si="55"/>
        <v/>
      </c>
      <c r="CS54" s="168"/>
      <c r="CT54" s="403"/>
      <c r="CU54" s="174" t="str">
        <f t="shared" si="56"/>
        <v/>
      </c>
      <c r="CV54" s="168"/>
      <c r="CZ54" s="200"/>
    </row>
    <row r="55" spans="3:104" ht="12" customHeight="1" x14ac:dyDescent="0.2">
      <c r="C55" s="549"/>
      <c r="D55" s="544" t="s">
        <v>142</v>
      </c>
      <c r="E55" s="545"/>
      <c r="F55" s="545"/>
      <c r="G55" s="332" t="s">
        <v>89</v>
      </c>
      <c r="H55" s="544" t="s">
        <v>137</v>
      </c>
      <c r="I55" s="565"/>
      <c r="J55" s="32"/>
      <c r="K55" s="403"/>
      <c r="L55" s="412" t="str">
        <f>IF(K55="","",(IF(K55&lt;=0.0005,"○","×")))</f>
        <v/>
      </c>
      <c r="M55" s="32"/>
      <c r="N55" s="403"/>
      <c r="O55" s="132" t="str">
        <f t="shared" si="30"/>
        <v/>
      </c>
      <c r="P55" s="32"/>
      <c r="Q55" s="403"/>
      <c r="R55" s="132" t="str">
        <f t="shared" si="86"/>
        <v/>
      </c>
      <c r="S55" s="32"/>
      <c r="T55" s="403"/>
      <c r="U55" s="132" t="str">
        <f t="shared" si="87"/>
        <v/>
      </c>
      <c r="V55" s="32"/>
      <c r="W55" s="403"/>
      <c r="X55" s="132" t="str">
        <f t="shared" si="31"/>
        <v/>
      </c>
      <c r="Y55" s="32"/>
      <c r="Z55" s="403"/>
      <c r="AA55" s="132" t="str">
        <f t="shared" si="32"/>
        <v/>
      </c>
      <c r="AB55" s="32"/>
      <c r="AC55" s="403"/>
      <c r="AD55" s="132" t="str">
        <f t="shared" si="33"/>
        <v/>
      </c>
      <c r="AE55" s="32"/>
      <c r="AF55" s="403"/>
      <c r="AG55" s="132" t="str">
        <f t="shared" si="34"/>
        <v/>
      </c>
      <c r="AH55" s="32"/>
      <c r="AI55" s="403"/>
      <c r="AJ55" s="132" t="str">
        <f t="shared" si="35"/>
        <v/>
      </c>
      <c r="AK55" s="32"/>
      <c r="AL55" s="403"/>
      <c r="AM55" s="132" t="str">
        <f t="shared" si="36"/>
        <v/>
      </c>
      <c r="AN55" s="32"/>
      <c r="AO55" s="403"/>
      <c r="AP55" s="132" t="str">
        <f t="shared" si="37"/>
        <v/>
      </c>
      <c r="AQ55" s="32"/>
      <c r="AR55" s="403"/>
      <c r="AS55" s="132" t="str">
        <f t="shared" si="38"/>
        <v/>
      </c>
      <c r="AT55" s="32"/>
      <c r="AU55" s="403"/>
      <c r="AV55" s="132" t="str">
        <f t="shared" si="39"/>
        <v/>
      </c>
      <c r="AW55" s="32"/>
      <c r="AX55" s="403"/>
      <c r="AY55" s="132" t="str">
        <f t="shared" si="40"/>
        <v/>
      </c>
      <c r="AZ55" s="32"/>
      <c r="BA55" s="403"/>
      <c r="BB55" s="132" t="str">
        <f t="shared" si="41"/>
        <v/>
      </c>
      <c r="BC55" s="32"/>
      <c r="BD55" s="403"/>
      <c r="BE55" s="132" t="str">
        <f t="shared" si="42"/>
        <v/>
      </c>
      <c r="BF55" s="32"/>
      <c r="BG55" s="403"/>
      <c r="BH55" s="132" t="str">
        <f t="shared" si="43"/>
        <v/>
      </c>
      <c r="BI55" s="32"/>
      <c r="BJ55" s="403"/>
      <c r="BK55" s="132" t="str">
        <f t="shared" si="44"/>
        <v/>
      </c>
      <c r="BL55" s="32"/>
      <c r="BM55" s="403"/>
      <c r="BN55" s="132" t="str">
        <f t="shared" si="45"/>
        <v/>
      </c>
      <c r="BO55" s="32"/>
      <c r="BP55" s="403"/>
      <c r="BQ55" s="132" t="str">
        <f t="shared" si="46"/>
        <v/>
      </c>
      <c r="BR55" s="32"/>
      <c r="BS55" s="403"/>
      <c r="BT55" s="132" t="str">
        <f t="shared" si="47"/>
        <v/>
      </c>
      <c r="BU55" s="32"/>
      <c r="BV55" s="403"/>
      <c r="BW55" s="132" t="str">
        <f t="shared" si="48"/>
        <v/>
      </c>
      <c r="BX55" s="32"/>
      <c r="BY55" s="403"/>
      <c r="BZ55" s="132" t="str">
        <f t="shared" si="49"/>
        <v/>
      </c>
      <c r="CA55" s="32"/>
      <c r="CB55" s="403"/>
      <c r="CC55" s="132" t="str">
        <f t="shared" si="50"/>
        <v/>
      </c>
      <c r="CD55" s="32"/>
      <c r="CE55" s="403"/>
      <c r="CF55" s="132" t="str">
        <f t="shared" si="51"/>
        <v/>
      </c>
      <c r="CG55" s="32"/>
      <c r="CH55" s="403"/>
      <c r="CI55" s="132" t="str">
        <f t="shared" si="52"/>
        <v/>
      </c>
      <c r="CJ55" s="32"/>
      <c r="CK55" s="403"/>
      <c r="CL55" s="132" t="str">
        <f t="shared" si="53"/>
        <v/>
      </c>
      <c r="CM55" s="32"/>
      <c r="CN55" s="403"/>
      <c r="CO55" s="132" t="str">
        <f t="shared" si="54"/>
        <v/>
      </c>
      <c r="CP55" s="32"/>
      <c r="CQ55" s="403"/>
      <c r="CR55" s="132" t="str">
        <f t="shared" si="55"/>
        <v/>
      </c>
      <c r="CS55" s="32"/>
      <c r="CT55" s="403"/>
      <c r="CU55" s="132" t="str">
        <f t="shared" si="56"/>
        <v/>
      </c>
      <c r="CV55" s="32"/>
      <c r="CZ55" s="200"/>
    </row>
    <row r="56" spans="3:104" ht="12" customHeight="1" x14ac:dyDescent="0.2">
      <c r="C56" s="549"/>
      <c r="D56" s="553" t="s">
        <v>143</v>
      </c>
      <c r="E56" s="554"/>
      <c r="F56" s="554"/>
      <c r="G56" s="335" t="s">
        <v>89</v>
      </c>
      <c r="H56" s="553" t="s">
        <v>137</v>
      </c>
      <c r="I56" s="566"/>
      <c r="J56" s="206"/>
      <c r="K56" s="400"/>
      <c r="L56" s="207" t="str">
        <f>IF(K56="","",(IF(K56&lt;=0.0005,"○","×")))</f>
        <v/>
      </c>
      <c r="M56" s="206"/>
      <c r="N56" s="400"/>
      <c r="O56" s="207" t="str">
        <f t="shared" ref="O56" si="88">IF(N56="","",(IF(N56&lt;=0.0005,"○","×")))</f>
        <v/>
      </c>
      <c r="P56" s="206"/>
      <c r="Q56" s="400"/>
      <c r="R56" s="207" t="str">
        <f t="shared" ref="R56" si="89">IF(Q56="","",(IF(Q56&lt;=0.0005,"○","×")))</f>
        <v/>
      </c>
      <c r="S56" s="206"/>
      <c r="T56" s="400"/>
      <c r="U56" s="207" t="str">
        <f t="shared" ref="U56" si="90">IF(T56="","",(IF(T56&lt;=0.0005,"○","×")))</f>
        <v/>
      </c>
      <c r="V56" s="206"/>
      <c r="W56" s="400"/>
      <c r="X56" s="207" t="str">
        <f t="shared" ref="X56" si="91">IF(W56="","",(IF(W56&lt;=0.0005,"○","×")))</f>
        <v/>
      </c>
      <c r="Y56" s="206"/>
      <c r="Z56" s="400"/>
      <c r="AA56" s="207" t="str">
        <f t="shared" ref="AA56" si="92">IF(Z56="","",(IF(Z56&lt;=0.0005,"○","×")))</f>
        <v/>
      </c>
      <c r="AB56" s="206"/>
      <c r="AC56" s="400"/>
      <c r="AD56" s="207" t="str">
        <f t="shared" ref="AD56" si="93">IF(AC56="","",(IF(AC56&lt;=0.0005,"○","×")))</f>
        <v/>
      </c>
      <c r="AE56" s="206"/>
      <c r="AF56" s="400"/>
      <c r="AG56" s="207" t="str">
        <f t="shared" ref="AG56" si="94">IF(AF56="","",(IF(AF56&lt;=0.0005,"○","×")))</f>
        <v/>
      </c>
      <c r="AH56" s="206"/>
      <c r="AI56" s="400"/>
      <c r="AJ56" s="207" t="str">
        <f t="shared" ref="AJ56" si="95">IF(AI56="","",(IF(AI56&lt;=0.0005,"○","×")))</f>
        <v/>
      </c>
      <c r="AK56" s="206"/>
      <c r="AL56" s="400"/>
      <c r="AM56" s="207" t="str">
        <f t="shared" ref="AM56" si="96">IF(AL56="","",(IF(AL56&lt;=0.0005,"○","×")))</f>
        <v/>
      </c>
      <c r="AN56" s="206"/>
      <c r="AO56" s="400"/>
      <c r="AP56" s="207" t="str">
        <f t="shared" ref="AP56" si="97">IF(AO56="","",(IF(AO56&lt;=0.0005,"○","×")))</f>
        <v/>
      </c>
      <c r="AQ56" s="206"/>
      <c r="AR56" s="400"/>
      <c r="AS56" s="207" t="str">
        <f t="shared" ref="AS56" si="98">IF(AR56="","",(IF(AR56&lt;=0.0005,"○","×")))</f>
        <v/>
      </c>
      <c r="AT56" s="206"/>
      <c r="AU56" s="400"/>
      <c r="AV56" s="207" t="str">
        <f t="shared" ref="AV56" si="99">IF(AU56="","",(IF(AU56&lt;=0.0005,"○","×")))</f>
        <v/>
      </c>
      <c r="AW56" s="206"/>
      <c r="AX56" s="400"/>
      <c r="AY56" s="207" t="str">
        <f t="shared" ref="AY56" si="100">IF(AX56="","",(IF(AX56&lt;=0.0005,"○","×")))</f>
        <v/>
      </c>
      <c r="AZ56" s="206"/>
      <c r="BA56" s="400"/>
      <c r="BB56" s="207" t="str">
        <f t="shared" ref="BB56" si="101">IF(BA56="","",(IF(BA56&lt;=0.0005,"○","×")))</f>
        <v/>
      </c>
      <c r="BC56" s="206"/>
      <c r="BD56" s="400"/>
      <c r="BE56" s="207" t="str">
        <f t="shared" ref="BE56" si="102">IF(BD56="","",(IF(BD56&lt;=0.0005,"○","×")))</f>
        <v/>
      </c>
      <c r="BF56" s="206"/>
      <c r="BG56" s="400"/>
      <c r="BH56" s="207" t="str">
        <f t="shared" ref="BH56" si="103">IF(BG56="","",(IF(BG56&lt;=0.0005,"○","×")))</f>
        <v/>
      </c>
      <c r="BI56" s="206"/>
      <c r="BJ56" s="400"/>
      <c r="BK56" s="207" t="str">
        <f t="shared" ref="BK56" si="104">IF(BJ56="","",(IF(BJ56&lt;=0.0005,"○","×")))</f>
        <v/>
      </c>
      <c r="BL56" s="206"/>
      <c r="BM56" s="400"/>
      <c r="BN56" s="207" t="str">
        <f t="shared" ref="BN56" si="105">IF(BM56="","",(IF(BM56&lt;=0.0005,"○","×")))</f>
        <v/>
      </c>
      <c r="BO56" s="206"/>
      <c r="BP56" s="400"/>
      <c r="BQ56" s="207" t="str">
        <f t="shared" ref="BQ56" si="106">IF(BP56="","",(IF(BP56&lt;=0.0005,"○","×")))</f>
        <v/>
      </c>
      <c r="BR56" s="206"/>
      <c r="BS56" s="400"/>
      <c r="BT56" s="207" t="str">
        <f t="shared" ref="BT56" si="107">IF(BS56="","",(IF(BS56&lt;=0.0005,"○","×")))</f>
        <v/>
      </c>
      <c r="BU56" s="206"/>
      <c r="BV56" s="400"/>
      <c r="BW56" s="207" t="str">
        <f t="shared" ref="BW56" si="108">IF(BV56="","",(IF(BV56&lt;=0.0005,"○","×")))</f>
        <v/>
      </c>
      <c r="BX56" s="206"/>
      <c r="BY56" s="400"/>
      <c r="BZ56" s="207" t="str">
        <f t="shared" ref="BZ56" si="109">IF(BY56="","",(IF(BY56&lt;=0.0005,"○","×")))</f>
        <v/>
      </c>
      <c r="CA56" s="206"/>
      <c r="CB56" s="400"/>
      <c r="CC56" s="207" t="str">
        <f t="shared" ref="CC56" si="110">IF(CB56="","",(IF(CB56&lt;=0.0005,"○","×")))</f>
        <v/>
      </c>
      <c r="CD56" s="206"/>
      <c r="CE56" s="400"/>
      <c r="CF56" s="207" t="str">
        <f t="shared" ref="CF56" si="111">IF(CE56="","",(IF(CE56&lt;=0.0005,"○","×")))</f>
        <v/>
      </c>
      <c r="CG56" s="206"/>
      <c r="CH56" s="400"/>
      <c r="CI56" s="207" t="str">
        <f t="shared" ref="CI56" si="112">IF(CH56="","",(IF(CH56&lt;=0.0005,"○","×")))</f>
        <v/>
      </c>
      <c r="CJ56" s="206"/>
      <c r="CK56" s="400"/>
      <c r="CL56" s="207" t="str">
        <f t="shared" ref="CL56" si="113">IF(CK56="","",(IF(CK56&lt;=0.0005,"○","×")))</f>
        <v/>
      </c>
      <c r="CM56" s="206"/>
      <c r="CN56" s="400"/>
      <c r="CO56" s="207" t="str">
        <f t="shared" ref="CO56" si="114">IF(CN56="","",(IF(CN56&lt;=0.0005,"○","×")))</f>
        <v/>
      </c>
      <c r="CP56" s="206"/>
      <c r="CQ56" s="400"/>
      <c r="CR56" s="207" t="str">
        <f t="shared" ref="CR56" si="115">IF(CQ56="","",(IF(CQ56&lt;=0.0005,"○","×")))</f>
        <v/>
      </c>
      <c r="CS56" s="206"/>
      <c r="CT56" s="400"/>
      <c r="CU56" s="207" t="str">
        <f t="shared" ref="CU56" si="116">IF(CT56="","",(IF(CT56&lt;=0.0005,"○","×")))</f>
        <v/>
      </c>
      <c r="CV56" s="32"/>
      <c r="CZ56" s="200"/>
    </row>
    <row r="57" spans="3:104" ht="12" customHeight="1" x14ac:dyDescent="0.2">
      <c r="C57" s="549"/>
      <c r="D57" s="544" t="s">
        <v>144</v>
      </c>
      <c r="E57" s="545"/>
      <c r="F57" s="545"/>
      <c r="G57" s="332" t="s">
        <v>89</v>
      </c>
      <c r="H57" s="333">
        <v>0.02</v>
      </c>
      <c r="I57" s="336" t="s">
        <v>92</v>
      </c>
      <c r="J57" s="168"/>
      <c r="K57" s="403"/>
      <c r="L57" s="174" t="str">
        <f t="shared" si="29"/>
        <v/>
      </c>
      <c r="M57" s="168"/>
      <c r="N57" s="403"/>
      <c r="O57" s="174" t="str">
        <f t="shared" si="30"/>
        <v/>
      </c>
      <c r="P57" s="168"/>
      <c r="Q57" s="403"/>
      <c r="R57" s="174" t="str">
        <f t="shared" si="86"/>
        <v/>
      </c>
      <c r="S57" s="168"/>
      <c r="T57" s="403"/>
      <c r="U57" s="174" t="str">
        <f t="shared" si="87"/>
        <v/>
      </c>
      <c r="V57" s="168"/>
      <c r="W57" s="403"/>
      <c r="X57" s="174" t="str">
        <f t="shared" si="31"/>
        <v/>
      </c>
      <c r="Y57" s="168"/>
      <c r="Z57" s="403"/>
      <c r="AA57" s="174" t="str">
        <f t="shared" si="32"/>
        <v/>
      </c>
      <c r="AB57" s="168"/>
      <c r="AC57" s="403"/>
      <c r="AD57" s="174" t="str">
        <f t="shared" si="33"/>
        <v/>
      </c>
      <c r="AE57" s="168"/>
      <c r="AF57" s="403"/>
      <c r="AG57" s="174" t="str">
        <f t="shared" si="34"/>
        <v/>
      </c>
      <c r="AH57" s="168"/>
      <c r="AI57" s="403"/>
      <c r="AJ57" s="174" t="str">
        <f t="shared" si="35"/>
        <v/>
      </c>
      <c r="AK57" s="168"/>
      <c r="AL57" s="403"/>
      <c r="AM57" s="174" t="str">
        <f t="shared" si="36"/>
        <v/>
      </c>
      <c r="AN57" s="168"/>
      <c r="AO57" s="403"/>
      <c r="AP57" s="174" t="str">
        <f t="shared" si="37"/>
        <v/>
      </c>
      <c r="AQ57" s="168"/>
      <c r="AR57" s="403"/>
      <c r="AS57" s="174" t="str">
        <f t="shared" si="38"/>
        <v/>
      </c>
      <c r="AT57" s="168"/>
      <c r="AU57" s="403"/>
      <c r="AV57" s="174" t="str">
        <f t="shared" si="39"/>
        <v/>
      </c>
      <c r="AW57" s="168"/>
      <c r="AX57" s="403"/>
      <c r="AY57" s="174" t="str">
        <f t="shared" si="40"/>
        <v/>
      </c>
      <c r="AZ57" s="168"/>
      <c r="BA57" s="403"/>
      <c r="BB57" s="174" t="str">
        <f t="shared" si="41"/>
        <v/>
      </c>
      <c r="BC57" s="168"/>
      <c r="BD57" s="403"/>
      <c r="BE57" s="174" t="str">
        <f t="shared" si="42"/>
        <v/>
      </c>
      <c r="BF57" s="168"/>
      <c r="BG57" s="403"/>
      <c r="BH57" s="174" t="str">
        <f t="shared" si="43"/>
        <v/>
      </c>
      <c r="BI57" s="168"/>
      <c r="BJ57" s="403"/>
      <c r="BK57" s="174" t="str">
        <f t="shared" si="44"/>
        <v/>
      </c>
      <c r="BL57" s="168"/>
      <c r="BM57" s="403"/>
      <c r="BN57" s="174" t="str">
        <f t="shared" si="45"/>
        <v/>
      </c>
      <c r="BO57" s="168"/>
      <c r="BP57" s="403"/>
      <c r="BQ57" s="174" t="str">
        <f t="shared" si="46"/>
        <v/>
      </c>
      <c r="BR57" s="168"/>
      <c r="BS57" s="403"/>
      <c r="BT57" s="174" t="str">
        <f t="shared" si="47"/>
        <v/>
      </c>
      <c r="BU57" s="168"/>
      <c r="BV57" s="403"/>
      <c r="BW57" s="174" t="str">
        <f t="shared" si="48"/>
        <v/>
      </c>
      <c r="BX57" s="168"/>
      <c r="BY57" s="403"/>
      <c r="BZ57" s="174" t="str">
        <f t="shared" si="49"/>
        <v/>
      </c>
      <c r="CA57" s="168"/>
      <c r="CB57" s="403"/>
      <c r="CC57" s="174" t="str">
        <f t="shared" si="50"/>
        <v/>
      </c>
      <c r="CD57" s="168"/>
      <c r="CE57" s="403"/>
      <c r="CF57" s="174" t="str">
        <f t="shared" si="51"/>
        <v/>
      </c>
      <c r="CG57" s="168"/>
      <c r="CH57" s="403"/>
      <c r="CI57" s="174" t="str">
        <f t="shared" si="52"/>
        <v/>
      </c>
      <c r="CJ57" s="168"/>
      <c r="CK57" s="403"/>
      <c r="CL57" s="174" t="str">
        <f t="shared" si="53"/>
        <v/>
      </c>
      <c r="CM57" s="168"/>
      <c r="CN57" s="403"/>
      <c r="CO57" s="174" t="str">
        <f t="shared" si="54"/>
        <v/>
      </c>
      <c r="CP57" s="168"/>
      <c r="CQ57" s="403"/>
      <c r="CR57" s="174" t="str">
        <f t="shared" si="55"/>
        <v/>
      </c>
      <c r="CS57" s="168"/>
      <c r="CT57" s="403"/>
      <c r="CU57" s="174" t="str">
        <f t="shared" si="56"/>
        <v/>
      </c>
      <c r="CV57" s="168"/>
      <c r="CZ57" s="200"/>
    </row>
    <row r="58" spans="3:104" ht="12" customHeight="1" x14ac:dyDescent="0.2">
      <c r="C58" s="549"/>
      <c r="D58" s="544" t="s">
        <v>145</v>
      </c>
      <c r="E58" s="545"/>
      <c r="F58" s="545"/>
      <c r="G58" s="332" t="s">
        <v>89</v>
      </c>
      <c r="H58" s="326">
        <v>2E-3</v>
      </c>
      <c r="I58" s="332" t="s">
        <v>92</v>
      </c>
      <c r="J58" s="168"/>
      <c r="K58" s="403"/>
      <c r="L58" s="174" t="str">
        <f t="shared" si="29"/>
        <v/>
      </c>
      <c r="M58" s="168"/>
      <c r="N58" s="403"/>
      <c r="O58" s="174" t="str">
        <f t="shared" si="30"/>
        <v/>
      </c>
      <c r="P58" s="168"/>
      <c r="Q58" s="403"/>
      <c r="R58" s="174" t="str">
        <f t="shared" si="86"/>
        <v/>
      </c>
      <c r="S58" s="168"/>
      <c r="T58" s="403"/>
      <c r="U58" s="174" t="str">
        <f t="shared" si="87"/>
        <v/>
      </c>
      <c r="V58" s="168"/>
      <c r="W58" s="403"/>
      <c r="X58" s="174" t="str">
        <f t="shared" si="31"/>
        <v/>
      </c>
      <c r="Y58" s="168"/>
      <c r="Z58" s="403"/>
      <c r="AA58" s="174" t="str">
        <f t="shared" si="32"/>
        <v/>
      </c>
      <c r="AB58" s="168"/>
      <c r="AC58" s="403"/>
      <c r="AD58" s="174" t="str">
        <f t="shared" si="33"/>
        <v/>
      </c>
      <c r="AE58" s="168"/>
      <c r="AF58" s="403"/>
      <c r="AG58" s="174" t="str">
        <f t="shared" si="34"/>
        <v/>
      </c>
      <c r="AH58" s="168"/>
      <c r="AI58" s="403"/>
      <c r="AJ58" s="174" t="str">
        <f t="shared" si="35"/>
        <v/>
      </c>
      <c r="AK58" s="168"/>
      <c r="AL58" s="403"/>
      <c r="AM58" s="174" t="str">
        <f t="shared" si="36"/>
        <v/>
      </c>
      <c r="AN58" s="168"/>
      <c r="AO58" s="403"/>
      <c r="AP58" s="174" t="str">
        <f t="shared" si="37"/>
        <v/>
      </c>
      <c r="AQ58" s="168"/>
      <c r="AR58" s="403"/>
      <c r="AS58" s="174" t="str">
        <f t="shared" si="38"/>
        <v/>
      </c>
      <c r="AT58" s="168"/>
      <c r="AU58" s="403"/>
      <c r="AV58" s="174" t="str">
        <f t="shared" si="39"/>
        <v/>
      </c>
      <c r="AW58" s="168"/>
      <c r="AX58" s="403"/>
      <c r="AY58" s="174" t="str">
        <f t="shared" si="40"/>
        <v/>
      </c>
      <c r="AZ58" s="168"/>
      <c r="BA58" s="403"/>
      <c r="BB58" s="174" t="str">
        <f t="shared" si="41"/>
        <v/>
      </c>
      <c r="BC58" s="168"/>
      <c r="BD58" s="403"/>
      <c r="BE58" s="174" t="str">
        <f t="shared" si="42"/>
        <v/>
      </c>
      <c r="BF58" s="168"/>
      <c r="BG58" s="403"/>
      <c r="BH58" s="174" t="str">
        <f t="shared" si="43"/>
        <v/>
      </c>
      <c r="BI58" s="168"/>
      <c r="BJ58" s="403"/>
      <c r="BK58" s="174" t="str">
        <f t="shared" si="44"/>
        <v/>
      </c>
      <c r="BL58" s="168"/>
      <c r="BM58" s="403"/>
      <c r="BN58" s="174" t="str">
        <f t="shared" si="45"/>
        <v/>
      </c>
      <c r="BO58" s="168"/>
      <c r="BP58" s="403"/>
      <c r="BQ58" s="174" t="str">
        <f t="shared" si="46"/>
        <v/>
      </c>
      <c r="BR58" s="168"/>
      <c r="BS58" s="403"/>
      <c r="BT58" s="174" t="str">
        <f t="shared" si="47"/>
        <v/>
      </c>
      <c r="BU58" s="168"/>
      <c r="BV58" s="403"/>
      <c r="BW58" s="174" t="str">
        <f t="shared" si="48"/>
        <v/>
      </c>
      <c r="BX58" s="168"/>
      <c r="BY58" s="403"/>
      <c r="BZ58" s="174" t="str">
        <f t="shared" si="49"/>
        <v/>
      </c>
      <c r="CA58" s="168"/>
      <c r="CB58" s="403"/>
      <c r="CC58" s="174" t="str">
        <f t="shared" si="50"/>
        <v/>
      </c>
      <c r="CD58" s="168"/>
      <c r="CE58" s="403"/>
      <c r="CF58" s="174" t="str">
        <f t="shared" si="51"/>
        <v/>
      </c>
      <c r="CG58" s="168"/>
      <c r="CH58" s="403"/>
      <c r="CI58" s="174" t="str">
        <f t="shared" si="52"/>
        <v/>
      </c>
      <c r="CJ58" s="168"/>
      <c r="CK58" s="403"/>
      <c r="CL58" s="174" t="str">
        <f t="shared" si="53"/>
        <v/>
      </c>
      <c r="CM58" s="168"/>
      <c r="CN58" s="403"/>
      <c r="CO58" s="174" t="str">
        <f t="shared" si="54"/>
        <v/>
      </c>
      <c r="CP58" s="168"/>
      <c r="CQ58" s="403"/>
      <c r="CR58" s="174" t="str">
        <f t="shared" si="55"/>
        <v/>
      </c>
      <c r="CS58" s="168"/>
      <c r="CT58" s="403"/>
      <c r="CU58" s="174" t="str">
        <f t="shared" si="56"/>
        <v/>
      </c>
      <c r="CV58" s="168"/>
      <c r="CZ58" s="200"/>
    </row>
    <row r="59" spans="3:104" ht="12" customHeight="1" x14ac:dyDescent="0.2">
      <c r="C59" s="549"/>
      <c r="D59" s="544" t="s">
        <v>146</v>
      </c>
      <c r="E59" s="545"/>
      <c r="F59" s="545"/>
      <c r="G59" s="332" t="s">
        <v>89</v>
      </c>
      <c r="H59" s="326">
        <v>4.0000000000000001E-3</v>
      </c>
      <c r="I59" s="332" t="s">
        <v>92</v>
      </c>
      <c r="J59" s="168"/>
      <c r="K59" s="403"/>
      <c r="L59" s="174" t="str">
        <f t="shared" si="29"/>
        <v/>
      </c>
      <c r="M59" s="168"/>
      <c r="N59" s="403"/>
      <c r="O59" s="174" t="str">
        <f t="shared" si="30"/>
        <v/>
      </c>
      <c r="P59" s="168"/>
      <c r="Q59" s="403"/>
      <c r="R59" s="174" t="str">
        <f t="shared" si="86"/>
        <v/>
      </c>
      <c r="S59" s="168"/>
      <c r="T59" s="403"/>
      <c r="U59" s="174" t="str">
        <f t="shared" si="87"/>
        <v/>
      </c>
      <c r="V59" s="168"/>
      <c r="W59" s="403"/>
      <c r="X59" s="174" t="str">
        <f t="shared" si="31"/>
        <v/>
      </c>
      <c r="Y59" s="168"/>
      <c r="Z59" s="403"/>
      <c r="AA59" s="174" t="str">
        <f t="shared" si="32"/>
        <v/>
      </c>
      <c r="AB59" s="168"/>
      <c r="AC59" s="403"/>
      <c r="AD59" s="174" t="str">
        <f t="shared" si="33"/>
        <v/>
      </c>
      <c r="AE59" s="168"/>
      <c r="AF59" s="403"/>
      <c r="AG59" s="174" t="str">
        <f t="shared" si="34"/>
        <v/>
      </c>
      <c r="AH59" s="168"/>
      <c r="AI59" s="403"/>
      <c r="AJ59" s="174" t="str">
        <f t="shared" si="35"/>
        <v/>
      </c>
      <c r="AK59" s="168"/>
      <c r="AL59" s="403"/>
      <c r="AM59" s="174" t="str">
        <f t="shared" si="36"/>
        <v/>
      </c>
      <c r="AN59" s="168"/>
      <c r="AO59" s="403"/>
      <c r="AP59" s="174" t="str">
        <f t="shared" si="37"/>
        <v/>
      </c>
      <c r="AQ59" s="168"/>
      <c r="AR59" s="403"/>
      <c r="AS59" s="174" t="str">
        <f t="shared" si="38"/>
        <v/>
      </c>
      <c r="AT59" s="168"/>
      <c r="AU59" s="403"/>
      <c r="AV59" s="174" t="str">
        <f t="shared" si="39"/>
        <v/>
      </c>
      <c r="AW59" s="168"/>
      <c r="AX59" s="403"/>
      <c r="AY59" s="174" t="str">
        <f t="shared" si="40"/>
        <v/>
      </c>
      <c r="AZ59" s="168"/>
      <c r="BA59" s="403"/>
      <c r="BB59" s="174" t="str">
        <f t="shared" si="41"/>
        <v/>
      </c>
      <c r="BC59" s="168"/>
      <c r="BD59" s="403"/>
      <c r="BE59" s="174" t="str">
        <f t="shared" si="42"/>
        <v/>
      </c>
      <c r="BF59" s="168"/>
      <c r="BG59" s="403"/>
      <c r="BH59" s="174" t="str">
        <f t="shared" si="43"/>
        <v/>
      </c>
      <c r="BI59" s="168"/>
      <c r="BJ59" s="403"/>
      <c r="BK59" s="174" t="str">
        <f t="shared" si="44"/>
        <v/>
      </c>
      <c r="BL59" s="168"/>
      <c r="BM59" s="403"/>
      <c r="BN59" s="174" t="str">
        <f t="shared" si="45"/>
        <v/>
      </c>
      <c r="BO59" s="168"/>
      <c r="BP59" s="403"/>
      <c r="BQ59" s="174" t="str">
        <f t="shared" si="46"/>
        <v/>
      </c>
      <c r="BR59" s="168"/>
      <c r="BS59" s="403"/>
      <c r="BT59" s="174" t="str">
        <f t="shared" si="47"/>
        <v/>
      </c>
      <c r="BU59" s="168"/>
      <c r="BV59" s="403"/>
      <c r="BW59" s="174" t="str">
        <f t="shared" si="48"/>
        <v/>
      </c>
      <c r="BX59" s="168"/>
      <c r="BY59" s="403"/>
      <c r="BZ59" s="174" t="str">
        <f t="shared" si="49"/>
        <v/>
      </c>
      <c r="CA59" s="168"/>
      <c r="CB59" s="403"/>
      <c r="CC59" s="174" t="str">
        <f t="shared" si="50"/>
        <v/>
      </c>
      <c r="CD59" s="168"/>
      <c r="CE59" s="403"/>
      <c r="CF59" s="174" t="str">
        <f t="shared" si="51"/>
        <v/>
      </c>
      <c r="CG59" s="168"/>
      <c r="CH59" s="403"/>
      <c r="CI59" s="174" t="str">
        <f t="shared" si="52"/>
        <v/>
      </c>
      <c r="CJ59" s="168"/>
      <c r="CK59" s="403"/>
      <c r="CL59" s="174" t="str">
        <f t="shared" si="53"/>
        <v/>
      </c>
      <c r="CM59" s="168"/>
      <c r="CN59" s="403"/>
      <c r="CO59" s="174" t="str">
        <f t="shared" si="54"/>
        <v/>
      </c>
      <c r="CP59" s="168"/>
      <c r="CQ59" s="403"/>
      <c r="CR59" s="174" t="str">
        <f t="shared" si="55"/>
        <v/>
      </c>
      <c r="CS59" s="168"/>
      <c r="CT59" s="403"/>
      <c r="CU59" s="174" t="str">
        <f t="shared" si="56"/>
        <v/>
      </c>
      <c r="CV59" s="168"/>
      <c r="CZ59" s="200"/>
    </row>
    <row r="60" spans="3:104" ht="12" customHeight="1" x14ac:dyDescent="0.2">
      <c r="C60" s="549"/>
      <c r="D60" s="553" t="s">
        <v>147</v>
      </c>
      <c r="E60" s="554"/>
      <c r="F60" s="554"/>
      <c r="G60" s="335" t="s">
        <v>89</v>
      </c>
      <c r="H60" s="334">
        <v>0.1</v>
      </c>
      <c r="I60" s="332" t="s">
        <v>92</v>
      </c>
      <c r="J60" s="201"/>
      <c r="K60" s="400"/>
      <c r="L60" s="203" t="str">
        <f t="shared" si="29"/>
        <v/>
      </c>
      <c r="M60" s="201"/>
      <c r="N60" s="400"/>
      <c r="O60" s="203" t="str">
        <f t="shared" si="30"/>
        <v/>
      </c>
      <c r="P60" s="201"/>
      <c r="Q60" s="400"/>
      <c r="R60" s="203" t="str">
        <f t="shared" si="86"/>
        <v/>
      </c>
      <c r="S60" s="201"/>
      <c r="T60" s="400"/>
      <c r="U60" s="203" t="str">
        <f t="shared" si="87"/>
        <v/>
      </c>
      <c r="V60" s="201"/>
      <c r="W60" s="400"/>
      <c r="X60" s="203" t="str">
        <f t="shared" si="31"/>
        <v/>
      </c>
      <c r="Y60" s="201"/>
      <c r="Z60" s="400"/>
      <c r="AA60" s="203" t="str">
        <f t="shared" si="32"/>
        <v/>
      </c>
      <c r="AB60" s="201"/>
      <c r="AC60" s="400"/>
      <c r="AD60" s="203" t="str">
        <f t="shared" si="33"/>
        <v/>
      </c>
      <c r="AE60" s="201"/>
      <c r="AF60" s="400"/>
      <c r="AG60" s="203" t="str">
        <f t="shared" si="34"/>
        <v/>
      </c>
      <c r="AH60" s="201"/>
      <c r="AI60" s="400"/>
      <c r="AJ60" s="203" t="str">
        <f t="shared" si="35"/>
        <v/>
      </c>
      <c r="AK60" s="201"/>
      <c r="AL60" s="400"/>
      <c r="AM60" s="203" t="str">
        <f t="shared" si="36"/>
        <v/>
      </c>
      <c r="AN60" s="201"/>
      <c r="AO60" s="400"/>
      <c r="AP60" s="203" t="str">
        <f t="shared" si="37"/>
        <v/>
      </c>
      <c r="AQ60" s="201"/>
      <c r="AR60" s="400"/>
      <c r="AS60" s="203" t="str">
        <f t="shared" si="38"/>
        <v/>
      </c>
      <c r="AT60" s="201"/>
      <c r="AU60" s="400"/>
      <c r="AV60" s="203" t="str">
        <f t="shared" si="39"/>
        <v/>
      </c>
      <c r="AW60" s="201"/>
      <c r="AX60" s="400"/>
      <c r="AY60" s="203" t="str">
        <f t="shared" si="40"/>
        <v/>
      </c>
      <c r="AZ60" s="201"/>
      <c r="BA60" s="400"/>
      <c r="BB60" s="203" t="str">
        <f t="shared" si="41"/>
        <v/>
      </c>
      <c r="BC60" s="201"/>
      <c r="BD60" s="400"/>
      <c r="BE60" s="203" t="str">
        <f t="shared" si="42"/>
        <v/>
      </c>
      <c r="BF60" s="201"/>
      <c r="BG60" s="400"/>
      <c r="BH60" s="203" t="str">
        <f t="shared" si="43"/>
        <v/>
      </c>
      <c r="BI60" s="201"/>
      <c r="BJ60" s="400"/>
      <c r="BK60" s="203" t="str">
        <f t="shared" si="44"/>
        <v/>
      </c>
      <c r="BL60" s="201"/>
      <c r="BM60" s="400"/>
      <c r="BN60" s="203" t="str">
        <f t="shared" si="45"/>
        <v/>
      </c>
      <c r="BO60" s="201"/>
      <c r="BP60" s="400"/>
      <c r="BQ60" s="203" t="str">
        <f t="shared" si="46"/>
        <v/>
      </c>
      <c r="BR60" s="201"/>
      <c r="BS60" s="400"/>
      <c r="BT60" s="203" t="str">
        <f t="shared" si="47"/>
        <v/>
      </c>
      <c r="BU60" s="201"/>
      <c r="BV60" s="400"/>
      <c r="BW60" s="203" t="str">
        <f t="shared" si="48"/>
        <v/>
      </c>
      <c r="BX60" s="201"/>
      <c r="BY60" s="400"/>
      <c r="BZ60" s="203" t="str">
        <f t="shared" si="49"/>
        <v/>
      </c>
      <c r="CA60" s="201"/>
      <c r="CB60" s="400"/>
      <c r="CC60" s="203" t="str">
        <f t="shared" si="50"/>
        <v/>
      </c>
      <c r="CD60" s="201"/>
      <c r="CE60" s="400"/>
      <c r="CF60" s="203" t="str">
        <f t="shared" si="51"/>
        <v/>
      </c>
      <c r="CG60" s="201"/>
      <c r="CH60" s="400"/>
      <c r="CI60" s="203" t="str">
        <f t="shared" si="52"/>
        <v/>
      </c>
      <c r="CJ60" s="201"/>
      <c r="CK60" s="400"/>
      <c r="CL60" s="203" t="str">
        <f t="shared" si="53"/>
        <v/>
      </c>
      <c r="CM60" s="201"/>
      <c r="CN60" s="400"/>
      <c r="CO60" s="203" t="str">
        <f t="shared" si="54"/>
        <v/>
      </c>
      <c r="CP60" s="201"/>
      <c r="CQ60" s="400"/>
      <c r="CR60" s="203" t="str">
        <f t="shared" si="55"/>
        <v/>
      </c>
      <c r="CS60" s="201"/>
      <c r="CT60" s="400"/>
      <c r="CU60" s="203" t="str">
        <f t="shared" si="56"/>
        <v/>
      </c>
      <c r="CV60" s="168"/>
      <c r="CZ60" s="200"/>
    </row>
    <row r="61" spans="3:104" ht="12" customHeight="1" x14ac:dyDescent="0.2">
      <c r="C61" s="549"/>
      <c r="D61" s="544" t="s">
        <v>148</v>
      </c>
      <c r="E61" s="545"/>
      <c r="F61" s="545"/>
      <c r="G61" s="332" t="s">
        <v>89</v>
      </c>
      <c r="H61" s="326">
        <v>0.04</v>
      </c>
      <c r="I61" s="336" t="s">
        <v>92</v>
      </c>
      <c r="J61" s="168"/>
      <c r="K61" s="403"/>
      <c r="L61" s="174" t="str">
        <f t="shared" si="29"/>
        <v/>
      </c>
      <c r="M61" s="168"/>
      <c r="N61" s="403"/>
      <c r="O61" s="174" t="str">
        <f t="shared" si="30"/>
        <v/>
      </c>
      <c r="P61" s="168"/>
      <c r="Q61" s="403"/>
      <c r="R61" s="174" t="str">
        <f t="shared" si="86"/>
        <v/>
      </c>
      <c r="S61" s="168"/>
      <c r="T61" s="403"/>
      <c r="U61" s="174" t="str">
        <f t="shared" si="87"/>
        <v/>
      </c>
      <c r="V61" s="168"/>
      <c r="W61" s="403"/>
      <c r="X61" s="174" t="str">
        <f t="shared" si="31"/>
        <v/>
      </c>
      <c r="Y61" s="168"/>
      <c r="Z61" s="403"/>
      <c r="AA61" s="174" t="str">
        <f t="shared" si="32"/>
        <v/>
      </c>
      <c r="AB61" s="168"/>
      <c r="AC61" s="403"/>
      <c r="AD61" s="174" t="str">
        <f t="shared" si="33"/>
        <v/>
      </c>
      <c r="AE61" s="168"/>
      <c r="AF61" s="403"/>
      <c r="AG61" s="174" t="str">
        <f t="shared" si="34"/>
        <v/>
      </c>
      <c r="AH61" s="168"/>
      <c r="AI61" s="403"/>
      <c r="AJ61" s="174" t="str">
        <f t="shared" si="35"/>
        <v/>
      </c>
      <c r="AK61" s="168"/>
      <c r="AL61" s="403"/>
      <c r="AM61" s="174" t="str">
        <f t="shared" si="36"/>
        <v/>
      </c>
      <c r="AN61" s="168"/>
      <c r="AO61" s="403"/>
      <c r="AP61" s="174" t="str">
        <f t="shared" si="37"/>
        <v/>
      </c>
      <c r="AQ61" s="168"/>
      <c r="AR61" s="403"/>
      <c r="AS61" s="174" t="str">
        <f t="shared" si="38"/>
        <v/>
      </c>
      <c r="AT61" s="168"/>
      <c r="AU61" s="403"/>
      <c r="AV61" s="174" t="str">
        <f t="shared" si="39"/>
        <v/>
      </c>
      <c r="AW61" s="168"/>
      <c r="AX61" s="403"/>
      <c r="AY61" s="174" t="str">
        <f t="shared" si="40"/>
        <v/>
      </c>
      <c r="AZ61" s="168"/>
      <c r="BA61" s="403"/>
      <c r="BB61" s="174" t="str">
        <f t="shared" si="41"/>
        <v/>
      </c>
      <c r="BC61" s="168"/>
      <c r="BD61" s="403"/>
      <c r="BE61" s="174" t="str">
        <f t="shared" si="42"/>
        <v/>
      </c>
      <c r="BF61" s="168"/>
      <c r="BG61" s="403"/>
      <c r="BH61" s="174" t="str">
        <f t="shared" si="43"/>
        <v/>
      </c>
      <c r="BI61" s="168"/>
      <c r="BJ61" s="403"/>
      <c r="BK61" s="174" t="str">
        <f t="shared" si="44"/>
        <v/>
      </c>
      <c r="BL61" s="168"/>
      <c r="BM61" s="403"/>
      <c r="BN61" s="174" t="str">
        <f t="shared" si="45"/>
        <v/>
      </c>
      <c r="BO61" s="168"/>
      <c r="BP61" s="403"/>
      <c r="BQ61" s="174" t="str">
        <f t="shared" si="46"/>
        <v/>
      </c>
      <c r="BR61" s="168"/>
      <c r="BS61" s="403"/>
      <c r="BT61" s="174" t="str">
        <f t="shared" si="47"/>
        <v/>
      </c>
      <c r="BU61" s="168"/>
      <c r="BV61" s="403"/>
      <c r="BW61" s="174" t="str">
        <f t="shared" si="48"/>
        <v/>
      </c>
      <c r="BX61" s="168"/>
      <c r="BY61" s="403"/>
      <c r="BZ61" s="174" t="str">
        <f t="shared" si="49"/>
        <v/>
      </c>
      <c r="CA61" s="168"/>
      <c r="CB61" s="403"/>
      <c r="CC61" s="174" t="str">
        <f t="shared" si="50"/>
        <v/>
      </c>
      <c r="CD61" s="168"/>
      <c r="CE61" s="403"/>
      <c r="CF61" s="174" t="str">
        <f t="shared" si="51"/>
        <v/>
      </c>
      <c r="CG61" s="168"/>
      <c r="CH61" s="403"/>
      <c r="CI61" s="174" t="str">
        <f t="shared" si="52"/>
        <v/>
      </c>
      <c r="CJ61" s="168"/>
      <c r="CK61" s="403"/>
      <c r="CL61" s="174" t="str">
        <f t="shared" si="53"/>
        <v/>
      </c>
      <c r="CM61" s="168"/>
      <c r="CN61" s="403"/>
      <c r="CO61" s="174" t="str">
        <f t="shared" si="54"/>
        <v/>
      </c>
      <c r="CP61" s="168"/>
      <c r="CQ61" s="403"/>
      <c r="CR61" s="174" t="str">
        <f t="shared" si="55"/>
        <v/>
      </c>
      <c r="CS61" s="168"/>
      <c r="CT61" s="403"/>
      <c r="CU61" s="174" t="str">
        <f t="shared" si="56"/>
        <v/>
      </c>
      <c r="CV61" s="168"/>
      <c r="CZ61" s="200"/>
    </row>
    <row r="62" spans="3:104" ht="12" customHeight="1" x14ac:dyDescent="0.2">
      <c r="C62" s="549"/>
      <c r="D62" s="544" t="s">
        <v>149</v>
      </c>
      <c r="E62" s="545"/>
      <c r="F62" s="545"/>
      <c r="G62" s="332" t="s">
        <v>89</v>
      </c>
      <c r="H62" s="326">
        <v>1</v>
      </c>
      <c r="I62" s="332" t="s">
        <v>92</v>
      </c>
      <c r="J62" s="168"/>
      <c r="K62" s="403"/>
      <c r="L62" s="174" t="str">
        <f t="shared" si="29"/>
        <v/>
      </c>
      <c r="M62" s="168"/>
      <c r="N62" s="403"/>
      <c r="O62" s="174" t="str">
        <f t="shared" si="30"/>
        <v/>
      </c>
      <c r="P62" s="168"/>
      <c r="Q62" s="403"/>
      <c r="R62" s="174" t="str">
        <f t="shared" si="86"/>
        <v/>
      </c>
      <c r="S62" s="168"/>
      <c r="T62" s="403"/>
      <c r="U62" s="174" t="str">
        <f t="shared" si="87"/>
        <v/>
      </c>
      <c r="V62" s="168"/>
      <c r="W62" s="403"/>
      <c r="X62" s="174" t="str">
        <f t="shared" si="31"/>
        <v/>
      </c>
      <c r="Y62" s="168"/>
      <c r="Z62" s="403"/>
      <c r="AA62" s="174" t="str">
        <f t="shared" si="32"/>
        <v/>
      </c>
      <c r="AB62" s="168"/>
      <c r="AC62" s="403"/>
      <c r="AD62" s="174" t="str">
        <f t="shared" si="33"/>
        <v/>
      </c>
      <c r="AE62" s="168"/>
      <c r="AF62" s="403"/>
      <c r="AG62" s="174" t="str">
        <f t="shared" si="34"/>
        <v/>
      </c>
      <c r="AH62" s="168"/>
      <c r="AI62" s="403"/>
      <c r="AJ62" s="174" t="str">
        <f t="shared" si="35"/>
        <v/>
      </c>
      <c r="AK62" s="168"/>
      <c r="AL62" s="403"/>
      <c r="AM62" s="174" t="str">
        <f t="shared" si="36"/>
        <v/>
      </c>
      <c r="AN62" s="168"/>
      <c r="AO62" s="403"/>
      <c r="AP62" s="174" t="str">
        <f t="shared" si="37"/>
        <v/>
      </c>
      <c r="AQ62" s="168"/>
      <c r="AR62" s="403"/>
      <c r="AS62" s="174" t="str">
        <f t="shared" si="38"/>
        <v/>
      </c>
      <c r="AT62" s="168"/>
      <c r="AU62" s="403"/>
      <c r="AV62" s="174" t="str">
        <f t="shared" si="39"/>
        <v/>
      </c>
      <c r="AW62" s="168"/>
      <c r="AX62" s="403"/>
      <c r="AY62" s="174" t="str">
        <f t="shared" si="40"/>
        <v/>
      </c>
      <c r="AZ62" s="168"/>
      <c r="BA62" s="403"/>
      <c r="BB62" s="174" t="str">
        <f t="shared" si="41"/>
        <v/>
      </c>
      <c r="BC62" s="168"/>
      <c r="BD62" s="403"/>
      <c r="BE62" s="174" t="str">
        <f t="shared" si="42"/>
        <v/>
      </c>
      <c r="BF62" s="168"/>
      <c r="BG62" s="403"/>
      <c r="BH62" s="174" t="str">
        <f t="shared" si="43"/>
        <v/>
      </c>
      <c r="BI62" s="168"/>
      <c r="BJ62" s="403"/>
      <c r="BK62" s="174" t="str">
        <f t="shared" si="44"/>
        <v/>
      </c>
      <c r="BL62" s="168"/>
      <c r="BM62" s="403"/>
      <c r="BN62" s="174" t="str">
        <f t="shared" si="45"/>
        <v/>
      </c>
      <c r="BO62" s="168"/>
      <c r="BP62" s="403"/>
      <c r="BQ62" s="174" t="str">
        <f t="shared" si="46"/>
        <v/>
      </c>
      <c r="BR62" s="168"/>
      <c r="BS62" s="403"/>
      <c r="BT62" s="174" t="str">
        <f t="shared" si="47"/>
        <v/>
      </c>
      <c r="BU62" s="168"/>
      <c r="BV62" s="403"/>
      <c r="BW62" s="174" t="str">
        <f t="shared" si="48"/>
        <v/>
      </c>
      <c r="BX62" s="168"/>
      <c r="BY62" s="403"/>
      <c r="BZ62" s="174" t="str">
        <f t="shared" si="49"/>
        <v/>
      </c>
      <c r="CA62" s="168"/>
      <c r="CB62" s="403"/>
      <c r="CC62" s="174" t="str">
        <f t="shared" si="50"/>
        <v/>
      </c>
      <c r="CD62" s="168"/>
      <c r="CE62" s="403"/>
      <c r="CF62" s="174" t="str">
        <f t="shared" si="51"/>
        <v/>
      </c>
      <c r="CG62" s="168"/>
      <c r="CH62" s="403"/>
      <c r="CI62" s="174" t="str">
        <f t="shared" si="52"/>
        <v/>
      </c>
      <c r="CJ62" s="168"/>
      <c r="CK62" s="403"/>
      <c r="CL62" s="174" t="str">
        <f t="shared" si="53"/>
        <v/>
      </c>
      <c r="CM62" s="168"/>
      <c r="CN62" s="403"/>
      <c r="CO62" s="174" t="str">
        <f t="shared" si="54"/>
        <v/>
      </c>
      <c r="CP62" s="168"/>
      <c r="CQ62" s="403"/>
      <c r="CR62" s="174" t="str">
        <f t="shared" si="55"/>
        <v/>
      </c>
      <c r="CS62" s="168"/>
      <c r="CT62" s="403"/>
      <c r="CU62" s="174" t="str">
        <f t="shared" si="56"/>
        <v/>
      </c>
      <c r="CV62" s="168"/>
      <c r="CZ62" s="200"/>
    </row>
    <row r="63" spans="3:104" ht="12" customHeight="1" x14ac:dyDescent="0.2">
      <c r="C63" s="549"/>
      <c r="D63" s="544" t="s">
        <v>150</v>
      </c>
      <c r="E63" s="545"/>
      <c r="F63" s="545"/>
      <c r="G63" s="332" t="s">
        <v>89</v>
      </c>
      <c r="H63" s="326">
        <v>6.0000000000000001E-3</v>
      </c>
      <c r="I63" s="332" t="s">
        <v>92</v>
      </c>
      <c r="J63" s="168"/>
      <c r="K63" s="403"/>
      <c r="L63" s="174" t="str">
        <f t="shared" si="29"/>
        <v/>
      </c>
      <c r="M63" s="168"/>
      <c r="N63" s="403"/>
      <c r="O63" s="174" t="str">
        <f t="shared" si="30"/>
        <v/>
      </c>
      <c r="P63" s="168"/>
      <c r="Q63" s="403"/>
      <c r="R63" s="174" t="str">
        <f t="shared" si="86"/>
        <v/>
      </c>
      <c r="S63" s="168"/>
      <c r="T63" s="403"/>
      <c r="U63" s="174" t="str">
        <f t="shared" si="87"/>
        <v/>
      </c>
      <c r="V63" s="168"/>
      <c r="W63" s="403"/>
      <c r="X63" s="174" t="str">
        <f t="shared" si="31"/>
        <v/>
      </c>
      <c r="Y63" s="168"/>
      <c r="Z63" s="403"/>
      <c r="AA63" s="174" t="str">
        <f t="shared" si="32"/>
        <v/>
      </c>
      <c r="AB63" s="168"/>
      <c r="AC63" s="403"/>
      <c r="AD63" s="174" t="str">
        <f t="shared" si="33"/>
        <v/>
      </c>
      <c r="AE63" s="168"/>
      <c r="AF63" s="403"/>
      <c r="AG63" s="174" t="str">
        <f t="shared" si="34"/>
        <v/>
      </c>
      <c r="AH63" s="168"/>
      <c r="AI63" s="403"/>
      <c r="AJ63" s="174" t="str">
        <f t="shared" si="35"/>
        <v/>
      </c>
      <c r="AK63" s="168"/>
      <c r="AL63" s="403"/>
      <c r="AM63" s="174" t="str">
        <f t="shared" si="36"/>
        <v/>
      </c>
      <c r="AN63" s="168"/>
      <c r="AO63" s="403"/>
      <c r="AP63" s="174" t="str">
        <f t="shared" si="37"/>
        <v/>
      </c>
      <c r="AQ63" s="168"/>
      <c r="AR63" s="403"/>
      <c r="AS63" s="174" t="str">
        <f t="shared" si="38"/>
        <v/>
      </c>
      <c r="AT63" s="168"/>
      <c r="AU63" s="403"/>
      <c r="AV63" s="174" t="str">
        <f t="shared" si="39"/>
        <v/>
      </c>
      <c r="AW63" s="168"/>
      <c r="AX63" s="403"/>
      <c r="AY63" s="174" t="str">
        <f t="shared" si="40"/>
        <v/>
      </c>
      <c r="AZ63" s="168"/>
      <c r="BA63" s="403"/>
      <c r="BB63" s="174" t="str">
        <f t="shared" si="41"/>
        <v/>
      </c>
      <c r="BC63" s="168"/>
      <c r="BD63" s="403"/>
      <c r="BE63" s="174" t="str">
        <f t="shared" si="42"/>
        <v/>
      </c>
      <c r="BF63" s="168"/>
      <c r="BG63" s="403"/>
      <c r="BH63" s="174" t="str">
        <f t="shared" si="43"/>
        <v/>
      </c>
      <c r="BI63" s="168"/>
      <c r="BJ63" s="403"/>
      <c r="BK63" s="174" t="str">
        <f t="shared" si="44"/>
        <v/>
      </c>
      <c r="BL63" s="168"/>
      <c r="BM63" s="403"/>
      <c r="BN63" s="174" t="str">
        <f t="shared" si="45"/>
        <v/>
      </c>
      <c r="BO63" s="168"/>
      <c r="BP63" s="403"/>
      <c r="BQ63" s="174" t="str">
        <f t="shared" si="46"/>
        <v/>
      </c>
      <c r="BR63" s="168"/>
      <c r="BS63" s="403"/>
      <c r="BT63" s="174" t="str">
        <f t="shared" si="47"/>
        <v/>
      </c>
      <c r="BU63" s="168"/>
      <c r="BV63" s="403"/>
      <c r="BW63" s="174" t="str">
        <f t="shared" si="48"/>
        <v/>
      </c>
      <c r="BX63" s="168"/>
      <c r="BY63" s="403"/>
      <c r="BZ63" s="174" t="str">
        <f t="shared" si="49"/>
        <v/>
      </c>
      <c r="CA63" s="168"/>
      <c r="CB63" s="403"/>
      <c r="CC63" s="174" t="str">
        <f t="shared" si="50"/>
        <v/>
      </c>
      <c r="CD63" s="168"/>
      <c r="CE63" s="403"/>
      <c r="CF63" s="174" t="str">
        <f t="shared" si="51"/>
        <v/>
      </c>
      <c r="CG63" s="168"/>
      <c r="CH63" s="403"/>
      <c r="CI63" s="174" t="str">
        <f t="shared" si="52"/>
        <v/>
      </c>
      <c r="CJ63" s="168"/>
      <c r="CK63" s="403"/>
      <c r="CL63" s="174" t="str">
        <f t="shared" si="53"/>
        <v/>
      </c>
      <c r="CM63" s="168"/>
      <c r="CN63" s="403"/>
      <c r="CO63" s="174" t="str">
        <f t="shared" si="54"/>
        <v/>
      </c>
      <c r="CP63" s="168"/>
      <c r="CQ63" s="403"/>
      <c r="CR63" s="174" t="str">
        <f t="shared" si="55"/>
        <v/>
      </c>
      <c r="CS63" s="168"/>
      <c r="CT63" s="403"/>
      <c r="CU63" s="174" t="str">
        <f t="shared" si="56"/>
        <v/>
      </c>
      <c r="CV63" s="168"/>
      <c r="CZ63" s="200"/>
    </row>
    <row r="64" spans="3:104" ht="12" customHeight="1" x14ac:dyDescent="0.2">
      <c r="C64" s="549"/>
      <c r="D64" s="553" t="s">
        <v>151</v>
      </c>
      <c r="E64" s="554"/>
      <c r="F64" s="554"/>
      <c r="G64" s="335" t="s">
        <v>89</v>
      </c>
      <c r="H64" s="334">
        <v>0.01</v>
      </c>
      <c r="I64" s="335" t="s">
        <v>92</v>
      </c>
      <c r="J64" s="201"/>
      <c r="K64" s="400"/>
      <c r="L64" s="203" t="str">
        <f t="shared" si="29"/>
        <v/>
      </c>
      <c r="M64" s="201"/>
      <c r="N64" s="400"/>
      <c r="O64" s="203" t="str">
        <f t="shared" si="30"/>
        <v/>
      </c>
      <c r="P64" s="201"/>
      <c r="Q64" s="400"/>
      <c r="R64" s="203" t="str">
        <f t="shared" si="86"/>
        <v/>
      </c>
      <c r="S64" s="201"/>
      <c r="T64" s="400"/>
      <c r="U64" s="203" t="str">
        <f t="shared" si="87"/>
        <v/>
      </c>
      <c r="V64" s="201"/>
      <c r="W64" s="400"/>
      <c r="X64" s="203" t="str">
        <f t="shared" si="31"/>
        <v/>
      </c>
      <c r="Y64" s="201"/>
      <c r="Z64" s="400"/>
      <c r="AA64" s="203" t="str">
        <f t="shared" si="32"/>
        <v/>
      </c>
      <c r="AB64" s="201"/>
      <c r="AC64" s="400"/>
      <c r="AD64" s="203" t="str">
        <f t="shared" si="33"/>
        <v/>
      </c>
      <c r="AE64" s="201"/>
      <c r="AF64" s="400"/>
      <c r="AG64" s="203" t="str">
        <f t="shared" si="34"/>
        <v/>
      </c>
      <c r="AH64" s="201"/>
      <c r="AI64" s="400"/>
      <c r="AJ64" s="203" t="str">
        <f t="shared" si="35"/>
        <v/>
      </c>
      <c r="AK64" s="201"/>
      <c r="AL64" s="400"/>
      <c r="AM64" s="203" t="str">
        <f t="shared" si="36"/>
        <v/>
      </c>
      <c r="AN64" s="201"/>
      <c r="AO64" s="400"/>
      <c r="AP64" s="203" t="str">
        <f t="shared" si="37"/>
        <v/>
      </c>
      <c r="AQ64" s="201"/>
      <c r="AR64" s="400"/>
      <c r="AS64" s="203" t="str">
        <f t="shared" si="38"/>
        <v/>
      </c>
      <c r="AT64" s="201"/>
      <c r="AU64" s="400"/>
      <c r="AV64" s="203" t="str">
        <f t="shared" si="39"/>
        <v/>
      </c>
      <c r="AW64" s="201"/>
      <c r="AX64" s="400"/>
      <c r="AY64" s="203" t="str">
        <f t="shared" si="40"/>
        <v/>
      </c>
      <c r="AZ64" s="201"/>
      <c r="BA64" s="400"/>
      <c r="BB64" s="203" t="str">
        <f t="shared" si="41"/>
        <v/>
      </c>
      <c r="BC64" s="201"/>
      <c r="BD64" s="400"/>
      <c r="BE64" s="203" t="str">
        <f t="shared" si="42"/>
        <v/>
      </c>
      <c r="BF64" s="201"/>
      <c r="BG64" s="400"/>
      <c r="BH64" s="203" t="str">
        <f t="shared" si="43"/>
        <v/>
      </c>
      <c r="BI64" s="201"/>
      <c r="BJ64" s="400"/>
      <c r="BK64" s="203" t="str">
        <f t="shared" si="44"/>
        <v/>
      </c>
      <c r="BL64" s="201"/>
      <c r="BM64" s="400"/>
      <c r="BN64" s="203" t="str">
        <f t="shared" si="45"/>
        <v/>
      </c>
      <c r="BO64" s="201"/>
      <c r="BP64" s="400"/>
      <c r="BQ64" s="203" t="str">
        <f t="shared" si="46"/>
        <v/>
      </c>
      <c r="BR64" s="201"/>
      <c r="BS64" s="400"/>
      <c r="BT64" s="203" t="str">
        <f t="shared" si="47"/>
        <v/>
      </c>
      <c r="BU64" s="201"/>
      <c r="BV64" s="400"/>
      <c r="BW64" s="203" t="str">
        <f t="shared" si="48"/>
        <v/>
      </c>
      <c r="BX64" s="201"/>
      <c r="BY64" s="400"/>
      <c r="BZ64" s="203" t="str">
        <f t="shared" si="49"/>
        <v/>
      </c>
      <c r="CA64" s="201"/>
      <c r="CB64" s="400"/>
      <c r="CC64" s="203" t="str">
        <f t="shared" si="50"/>
        <v/>
      </c>
      <c r="CD64" s="201"/>
      <c r="CE64" s="400"/>
      <c r="CF64" s="203" t="str">
        <f t="shared" si="51"/>
        <v/>
      </c>
      <c r="CG64" s="201"/>
      <c r="CH64" s="400"/>
      <c r="CI64" s="203" t="str">
        <f t="shared" si="52"/>
        <v/>
      </c>
      <c r="CJ64" s="201"/>
      <c r="CK64" s="400"/>
      <c r="CL64" s="203" t="str">
        <f t="shared" si="53"/>
        <v/>
      </c>
      <c r="CM64" s="201"/>
      <c r="CN64" s="400"/>
      <c r="CO64" s="203" t="str">
        <f t="shared" si="54"/>
        <v/>
      </c>
      <c r="CP64" s="201"/>
      <c r="CQ64" s="400"/>
      <c r="CR64" s="203" t="str">
        <f t="shared" si="55"/>
        <v/>
      </c>
      <c r="CS64" s="201"/>
      <c r="CT64" s="400"/>
      <c r="CU64" s="203" t="str">
        <f t="shared" si="56"/>
        <v/>
      </c>
      <c r="CV64" s="168"/>
      <c r="CZ64" s="200"/>
    </row>
    <row r="65" spans="3:104" ht="12" customHeight="1" x14ac:dyDescent="0.2">
      <c r="C65" s="549"/>
      <c r="D65" s="544" t="s">
        <v>152</v>
      </c>
      <c r="E65" s="545"/>
      <c r="F65" s="545"/>
      <c r="G65" s="332" t="s">
        <v>89</v>
      </c>
      <c r="H65" s="326">
        <v>0.01</v>
      </c>
      <c r="I65" s="332" t="s">
        <v>92</v>
      </c>
      <c r="J65" s="168"/>
      <c r="K65" s="403"/>
      <c r="L65" s="174" t="str">
        <f t="shared" si="29"/>
        <v/>
      </c>
      <c r="M65" s="168"/>
      <c r="N65" s="403"/>
      <c r="O65" s="174" t="str">
        <f t="shared" si="30"/>
        <v/>
      </c>
      <c r="P65" s="168"/>
      <c r="Q65" s="403"/>
      <c r="R65" s="174" t="str">
        <f t="shared" si="86"/>
        <v/>
      </c>
      <c r="S65" s="168"/>
      <c r="T65" s="403"/>
      <c r="U65" s="174" t="str">
        <f t="shared" si="87"/>
        <v/>
      </c>
      <c r="V65" s="168"/>
      <c r="W65" s="403"/>
      <c r="X65" s="174" t="str">
        <f t="shared" si="31"/>
        <v/>
      </c>
      <c r="Y65" s="168"/>
      <c r="Z65" s="403"/>
      <c r="AA65" s="174" t="str">
        <f t="shared" si="32"/>
        <v/>
      </c>
      <c r="AB65" s="168"/>
      <c r="AC65" s="403"/>
      <c r="AD65" s="174" t="str">
        <f t="shared" si="33"/>
        <v/>
      </c>
      <c r="AE65" s="168"/>
      <c r="AF65" s="403"/>
      <c r="AG65" s="174" t="str">
        <f t="shared" si="34"/>
        <v/>
      </c>
      <c r="AH65" s="168"/>
      <c r="AI65" s="403"/>
      <c r="AJ65" s="174" t="str">
        <f t="shared" si="35"/>
        <v/>
      </c>
      <c r="AK65" s="168"/>
      <c r="AL65" s="403"/>
      <c r="AM65" s="174" t="str">
        <f t="shared" si="36"/>
        <v/>
      </c>
      <c r="AN65" s="168"/>
      <c r="AO65" s="403"/>
      <c r="AP65" s="174" t="str">
        <f t="shared" si="37"/>
        <v/>
      </c>
      <c r="AQ65" s="168"/>
      <c r="AR65" s="403"/>
      <c r="AS65" s="174" t="str">
        <f t="shared" si="38"/>
        <v/>
      </c>
      <c r="AT65" s="168"/>
      <c r="AU65" s="403"/>
      <c r="AV65" s="174" t="str">
        <f t="shared" si="39"/>
        <v/>
      </c>
      <c r="AW65" s="168"/>
      <c r="AX65" s="403"/>
      <c r="AY65" s="174" t="str">
        <f t="shared" si="40"/>
        <v/>
      </c>
      <c r="AZ65" s="168"/>
      <c r="BA65" s="403"/>
      <c r="BB65" s="174" t="str">
        <f t="shared" si="41"/>
        <v/>
      </c>
      <c r="BC65" s="168"/>
      <c r="BD65" s="403"/>
      <c r="BE65" s="174" t="str">
        <f t="shared" si="42"/>
        <v/>
      </c>
      <c r="BF65" s="168"/>
      <c r="BG65" s="403"/>
      <c r="BH65" s="174" t="str">
        <f t="shared" si="43"/>
        <v/>
      </c>
      <c r="BI65" s="168"/>
      <c r="BJ65" s="403"/>
      <c r="BK65" s="174" t="str">
        <f t="shared" si="44"/>
        <v/>
      </c>
      <c r="BL65" s="168"/>
      <c r="BM65" s="403"/>
      <c r="BN65" s="174" t="str">
        <f t="shared" si="45"/>
        <v/>
      </c>
      <c r="BO65" s="168"/>
      <c r="BP65" s="403"/>
      <c r="BQ65" s="174" t="str">
        <f t="shared" si="46"/>
        <v/>
      </c>
      <c r="BR65" s="168"/>
      <c r="BS65" s="403"/>
      <c r="BT65" s="174" t="str">
        <f t="shared" si="47"/>
        <v/>
      </c>
      <c r="BU65" s="168"/>
      <c r="BV65" s="403"/>
      <c r="BW65" s="174" t="str">
        <f t="shared" si="48"/>
        <v/>
      </c>
      <c r="BX65" s="168"/>
      <c r="BY65" s="403"/>
      <c r="BZ65" s="174" t="str">
        <f t="shared" si="49"/>
        <v/>
      </c>
      <c r="CA65" s="168"/>
      <c r="CB65" s="403"/>
      <c r="CC65" s="174" t="str">
        <f t="shared" si="50"/>
        <v/>
      </c>
      <c r="CD65" s="168"/>
      <c r="CE65" s="403"/>
      <c r="CF65" s="174" t="str">
        <f t="shared" si="51"/>
        <v/>
      </c>
      <c r="CG65" s="168"/>
      <c r="CH65" s="403"/>
      <c r="CI65" s="174" t="str">
        <f t="shared" si="52"/>
        <v/>
      </c>
      <c r="CJ65" s="168"/>
      <c r="CK65" s="403"/>
      <c r="CL65" s="174" t="str">
        <f t="shared" si="53"/>
        <v/>
      </c>
      <c r="CM65" s="168"/>
      <c r="CN65" s="403"/>
      <c r="CO65" s="174" t="str">
        <f t="shared" si="54"/>
        <v/>
      </c>
      <c r="CP65" s="168"/>
      <c r="CQ65" s="403"/>
      <c r="CR65" s="174" t="str">
        <f t="shared" si="55"/>
        <v/>
      </c>
      <c r="CS65" s="168"/>
      <c r="CT65" s="403"/>
      <c r="CU65" s="174" t="str">
        <f t="shared" si="56"/>
        <v/>
      </c>
      <c r="CV65" s="168"/>
      <c r="CZ65" s="200"/>
    </row>
    <row r="66" spans="3:104" ht="12" customHeight="1" x14ac:dyDescent="0.2">
      <c r="C66" s="549"/>
      <c r="D66" s="544" t="s">
        <v>153</v>
      </c>
      <c r="E66" s="545"/>
      <c r="F66" s="545"/>
      <c r="G66" s="332" t="s">
        <v>89</v>
      </c>
      <c r="H66" s="326">
        <v>2E-3</v>
      </c>
      <c r="I66" s="332" t="s">
        <v>92</v>
      </c>
      <c r="J66" s="168"/>
      <c r="K66" s="403"/>
      <c r="L66" s="174" t="str">
        <f t="shared" si="29"/>
        <v/>
      </c>
      <c r="M66" s="168"/>
      <c r="N66" s="403"/>
      <c r="O66" s="174" t="str">
        <f t="shared" si="30"/>
        <v/>
      </c>
      <c r="P66" s="168"/>
      <c r="Q66" s="403"/>
      <c r="R66" s="174" t="str">
        <f t="shared" si="86"/>
        <v/>
      </c>
      <c r="S66" s="168"/>
      <c r="T66" s="403"/>
      <c r="U66" s="174" t="str">
        <f t="shared" si="87"/>
        <v/>
      </c>
      <c r="V66" s="168"/>
      <c r="W66" s="403"/>
      <c r="X66" s="174" t="str">
        <f t="shared" si="31"/>
        <v/>
      </c>
      <c r="Y66" s="168"/>
      <c r="Z66" s="403"/>
      <c r="AA66" s="174" t="str">
        <f t="shared" si="32"/>
        <v/>
      </c>
      <c r="AB66" s="168"/>
      <c r="AC66" s="403"/>
      <c r="AD66" s="174" t="str">
        <f t="shared" si="33"/>
        <v/>
      </c>
      <c r="AE66" s="168"/>
      <c r="AF66" s="403"/>
      <c r="AG66" s="174" t="str">
        <f t="shared" si="34"/>
        <v/>
      </c>
      <c r="AH66" s="168"/>
      <c r="AI66" s="403"/>
      <c r="AJ66" s="174" t="str">
        <f t="shared" si="35"/>
        <v/>
      </c>
      <c r="AK66" s="168"/>
      <c r="AL66" s="403"/>
      <c r="AM66" s="174" t="str">
        <f t="shared" si="36"/>
        <v/>
      </c>
      <c r="AN66" s="168"/>
      <c r="AO66" s="403"/>
      <c r="AP66" s="174" t="str">
        <f t="shared" si="37"/>
        <v/>
      </c>
      <c r="AQ66" s="168"/>
      <c r="AR66" s="403"/>
      <c r="AS66" s="174" t="str">
        <f t="shared" si="38"/>
        <v/>
      </c>
      <c r="AT66" s="168"/>
      <c r="AU66" s="403"/>
      <c r="AV66" s="174" t="str">
        <f t="shared" si="39"/>
        <v/>
      </c>
      <c r="AW66" s="168"/>
      <c r="AX66" s="403"/>
      <c r="AY66" s="174" t="str">
        <f t="shared" si="40"/>
        <v/>
      </c>
      <c r="AZ66" s="168"/>
      <c r="BA66" s="403"/>
      <c r="BB66" s="174" t="str">
        <f t="shared" si="41"/>
        <v/>
      </c>
      <c r="BC66" s="168"/>
      <c r="BD66" s="403"/>
      <c r="BE66" s="174" t="str">
        <f t="shared" si="42"/>
        <v/>
      </c>
      <c r="BF66" s="168"/>
      <c r="BG66" s="403"/>
      <c r="BH66" s="174" t="str">
        <f t="shared" si="43"/>
        <v/>
      </c>
      <c r="BI66" s="168"/>
      <c r="BJ66" s="403"/>
      <c r="BK66" s="174" t="str">
        <f t="shared" si="44"/>
        <v/>
      </c>
      <c r="BL66" s="168"/>
      <c r="BM66" s="403"/>
      <c r="BN66" s="174" t="str">
        <f t="shared" si="45"/>
        <v/>
      </c>
      <c r="BO66" s="168"/>
      <c r="BP66" s="403"/>
      <c r="BQ66" s="174" t="str">
        <f t="shared" si="46"/>
        <v/>
      </c>
      <c r="BR66" s="168"/>
      <c r="BS66" s="403"/>
      <c r="BT66" s="174" t="str">
        <f t="shared" si="47"/>
        <v/>
      </c>
      <c r="BU66" s="168"/>
      <c r="BV66" s="403"/>
      <c r="BW66" s="174" t="str">
        <f t="shared" si="48"/>
        <v/>
      </c>
      <c r="BX66" s="168"/>
      <c r="BY66" s="403"/>
      <c r="BZ66" s="174" t="str">
        <f t="shared" si="49"/>
        <v/>
      </c>
      <c r="CA66" s="168"/>
      <c r="CB66" s="403"/>
      <c r="CC66" s="174" t="str">
        <f t="shared" si="50"/>
        <v/>
      </c>
      <c r="CD66" s="168"/>
      <c r="CE66" s="403"/>
      <c r="CF66" s="174" t="str">
        <f t="shared" si="51"/>
        <v/>
      </c>
      <c r="CG66" s="168"/>
      <c r="CH66" s="403"/>
      <c r="CI66" s="174" t="str">
        <f t="shared" si="52"/>
        <v/>
      </c>
      <c r="CJ66" s="168"/>
      <c r="CK66" s="403"/>
      <c r="CL66" s="174" t="str">
        <f t="shared" si="53"/>
        <v/>
      </c>
      <c r="CM66" s="168"/>
      <c r="CN66" s="403"/>
      <c r="CO66" s="174" t="str">
        <f t="shared" si="54"/>
        <v/>
      </c>
      <c r="CP66" s="168"/>
      <c r="CQ66" s="403"/>
      <c r="CR66" s="174" t="str">
        <f t="shared" si="55"/>
        <v/>
      </c>
      <c r="CS66" s="168"/>
      <c r="CT66" s="403"/>
      <c r="CU66" s="174" t="str">
        <f t="shared" si="56"/>
        <v/>
      </c>
      <c r="CV66" s="168"/>
      <c r="CZ66" s="200"/>
    </row>
    <row r="67" spans="3:104" ht="12" customHeight="1" x14ac:dyDescent="0.2">
      <c r="C67" s="549"/>
      <c r="D67" s="544" t="s">
        <v>154</v>
      </c>
      <c r="E67" s="545"/>
      <c r="F67" s="545"/>
      <c r="G67" s="332" t="s">
        <v>89</v>
      </c>
      <c r="H67" s="326">
        <v>6.0000000000000001E-3</v>
      </c>
      <c r="I67" s="332" t="s">
        <v>92</v>
      </c>
      <c r="J67" s="168"/>
      <c r="K67" s="403"/>
      <c r="L67" s="174" t="str">
        <f t="shared" si="29"/>
        <v/>
      </c>
      <c r="M67" s="168"/>
      <c r="N67" s="403"/>
      <c r="O67" s="174" t="str">
        <f t="shared" si="30"/>
        <v/>
      </c>
      <c r="P67" s="168"/>
      <c r="Q67" s="403"/>
      <c r="R67" s="174" t="str">
        <f t="shared" si="86"/>
        <v/>
      </c>
      <c r="S67" s="168"/>
      <c r="T67" s="403"/>
      <c r="U67" s="174" t="str">
        <f t="shared" si="87"/>
        <v/>
      </c>
      <c r="V67" s="168"/>
      <c r="W67" s="403"/>
      <c r="X67" s="174" t="str">
        <f t="shared" si="31"/>
        <v/>
      </c>
      <c r="Y67" s="168"/>
      <c r="Z67" s="403"/>
      <c r="AA67" s="174" t="str">
        <f t="shared" si="32"/>
        <v/>
      </c>
      <c r="AB67" s="168"/>
      <c r="AC67" s="403"/>
      <c r="AD67" s="174" t="str">
        <f t="shared" si="33"/>
        <v/>
      </c>
      <c r="AE67" s="168"/>
      <c r="AF67" s="403"/>
      <c r="AG67" s="174" t="str">
        <f t="shared" si="34"/>
        <v/>
      </c>
      <c r="AH67" s="168"/>
      <c r="AI67" s="403"/>
      <c r="AJ67" s="174" t="str">
        <f t="shared" si="35"/>
        <v/>
      </c>
      <c r="AK67" s="168"/>
      <c r="AL67" s="403"/>
      <c r="AM67" s="174" t="str">
        <f t="shared" si="36"/>
        <v/>
      </c>
      <c r="AN67" s="168"/>
      <c r="AO67" s="403"/>
      <c r="AP67" s="174" t="str">
        <f t="shared" si="37"/>
        <v/>
      </c>
      <c r="AQ67" s="168"/>
      <c r="AR67" s="403"/>
      <c r="AS67" s="174" t="str">
        <f t="shared" si="38"/>
        <v/>
      </c>
      <c r="AT67" s="168"/>
      <c r="AU67" s="403"/>
      <c r="AV67" s="174" t="str">
        <f t="shared" si="39"/>
        <v/>
      </c>
      <c r="AW67" s="168"/>
      <c r="AX67" s="403"/>
      <c r="AY67" s="174" t="str">
        <f t="shared" si="40"/>
        <v/>
      </c>
      <c r="AZ67" s="168"/>
      <c r="BA67" s="403"/>
      <c r="BB67" s="174" t="str">
        <f t="shared" si="41"/>
        <v/>
      </c>
      <c r="BC67" s="168"/>
      <c r="BD67" s="403"/>
      <c r="BE67" s="174" t="str">
        <f t="shared" si="42"/>
        <v/>
      </c>
      <c r="BF67" s="168"/>
      <c r="BG67" s="403"/>
      <c r="BH67" s="174" t="str">
        <f t="shared" si="43"/>
        <v/>
      </c>
      <c r="BI67" s="168"/>
      <c r="BJ67" s="403"/>
      <c r="BK67" s="174" t="str">
        <f t="shared" si="44"/>
        <v/>
      </c>
      <c r="BL67" s="168"/>
      <c r="BM67" s="403"/>
      <c r="BN67" s="174" t="str">
        <f t="shared" si="45"/>
        <v/>
      </c>
      <c r="BO67" s="168"/>
      <c r="BP67" s="403"/>
      <c r="BQ67" s="174" t="str">
        <f t="shared" si="46"/>
        <v/>
      </c>
      <c r="BR67" s="168"/>
      <c r="BS67" s="403"/>
      <c r="BT67" s="174" t="str">
        <f t="shared" si="47"/>
        <v/>
      </c>
      <c r="BU67" s="168"/>
      <c r="BV67" s="403"/>
      <c r="BW67" s="174" t="str">
        <f t="shared" si="48"/>
        <v/>
      </c>
      <c r="BX67" s="168"/>
      <c r="BY67" s="403"/>
      <c r="BZ67" s="174" t="str">
        <f t="shared" si="49"/>
        <v/>
      </c>
      <c r="CA67" s="168"/>
      <c r="CB67" s="403"/>
      <c r="CC67" s="174" t="str">
        <f t="shared" si="50"/>
        <v/>
      </c>
      <c r="CD67" s="168"/>
      <c r="CE67" s="403"/>
      <c r="CF67" s="174" t="str">
        <f t="shared" si="51"/>
        <v/>
      </c>
      <c r="CG67" s="168"/>
      <c r="CH67" s="403"/>
      <c r="CI67" s="174" t="str">
        <f t="shared" si="52"/>
        <v/>
      </c>
      <c r="CJ67" s="168"/>
      <c r="CK67" s="403"/>
      <c r="CL67" s="174" t="str">
        <f t="shared" si="53"/>
        <v/>
      </c>
      <c r="CM67" s="168"/>
      <c r="CN67" s="403"/>
      <c r="CO67" s="174" t="str">
        <f t="shared" si="54"/>
        <v/>
      </c>
      <c r="CP67" s="168"/>
      <c r="CQ67" s="403"/>
      <c r="CR67" s="174" t="str">
        <f t="shared" si="55"/>
        <v/>
      </c>
      <c r="CS67" s="168"/>
      <c r="CT67" s="403"/>
      <c r="CU67" s="174" t="str">
        <f t="shared" si="56"/>
        <v/>
      </c>
      <c r="CV67" s="168"/>
      <c r="CZ67" s="200"/>
    </row>
    <row r="68" spans="3:104" ht="12" customHeight="1" x14ac:dyDescent="0.2">
      <c r="C68" s="549"/>
      <c r="D68" s="553" t="s">
        <v>155</v>
      </c>
      <c r="E68" s="554"/>
      <c r="F68" s="554"/>
      <c r="G68" s="335" t="s">
        <v>89</v>
      </c>
      <c r="H68" s="334">
        <v>3.0000000000000001E-3</v>
      </c>
      <c r="I68" s="332" t="s">
        <v>92</v>
      </c>
      <c r="J68" s="201"/>
      <c r="K68" s="400"/>
      <c r="L68" s="203" t="str">
        <f t="shared" si="29"/>
        <v/>
      </c>
      <c r="M68" s="201"/>
      <c r="N68" s="400"/>
      <c r="O68" s="203" t="str">
        <f t="shared" si="30"/>
        <v/>
      </c>
      <c r="P68" s="201"/>
      <c r="Q68" s="400"/>
      <c r="R68" s="203" t="str">
        <f t="shared" si="86"/>
        <v/>
      </c>
      <c r="S68" s="201"/>
      <c r="T68" s="400"/>
      <c r="U68" s="203" t="str">
        <f t="shared" si="87"/>
        <v/>
      </c>
      <c r="V68" s="201"/>
      <c r="W68" s="400"/>
      <c r="X68" s="203" t="str">
        <f t="shared" si="31"/>
        <v/>
      </c>
      <c r="Y68" s="201"/>
      <c r="Z68" s="400"/>
      <c r="AA68" s="203" t="str">
        <f t="shared" si="32"/>
        <v/>
      </c>
      <c r="AB68" s="201"/>
      <c r="AC68" s="400"/>
      <c r="AD68" s="203" t="str">
        <f t="shared" si="33"/>
        <v/>
      </c>
      <c r="AE68" s="201"/>
      <c r="AF68" s="400"/>
      <c r="AG68" s="203" t="str">
        <f t="shared" si="34"/>
        <v/>
      </c>
      <c r="AH68" s="201"/>
      <c r="AI68" s="400"/>
      <c r="AJ68" s="203" t="str">
        <f t="shared" si="35"/>
        <v/>
      </c>
      <c r="AK68" s="201"/>
      <c r="AL68" s="400"/>
      <c r="AM68" s="203" t="str">
        <f t="shared" si="36"/>
        <v/>
      </c>
      <c r="AN68" s="201"/>
      <c r="AO68" s="400"/>
      <c r="AP68" s="203" t="str">
        <f t="shared" si="37"/>
        <v/>
      </c>
      <c r="AQ68" s="201"/>
      <c r="AR68" s="400"/>
      <c r="AS68" s="203" t="str">
        <f t="shared" si="38"/>
        <v/>
      </c>
      <c r="AT68" s="201"/>
      <c r="AU68" s="400"/>
      <c r="AV68" s="203" t="str">
        <f t="shared" si="39"/>
        <v/>
      </c>
      <c r="AW68" s="201"/>
      <c r="AX68" s="400"/>
      <c r="AY68" s="203" t="str">
        <f t="shared" si="40"/>
        <v/>
      </c>
      <c r="AZ68" s="201"/>
      <c r="BA68" s="400"/>
      <c r="BB68" s="203" t="str">
        <f t="shared" si="41"/>
        <v/>
      </c>
      <c r="BC68" s="201"/>
      <c r="BD68" s="400"/>
      <c r="BE68" s="203" t="str">
        <f t="shared" si="42"/>
        <v/>
      </c>
      <c r="BF68" s="201"/>
      <c r="BG68" s="400"/>
      <c r="BH68" s="203" t="str">
        <f t="shared" si="43"/>
        <v/>
      </c>
      <c r="BI68" s="201"/>
      <c r="BJ68" s="400"/>
      <c r="BK68" s="203" t="str">
        <f t="shared" si="44"/>
        <v/>
      </c>
      <c r="BL68" s="201"/>
      <c r="BM68" s="400"/>
      <c r="BN68" s="203" t="str">
        <f t="shared" si="45"/>
        <v/>
      </c>
      <c r="BO68" s="201"/>
      <c r="BP68" s="400"/>
      <c r="BQ68" s="203" t="str">
        <f t="shared" si="46"/>
        <v/>
      </c>
      <c r="BR68" s="201"/>
      <c r="BS68" s="400"/>
      <c r="BT68" s="203" t="str">
        <f t="shared" si="47"/>
        <v/>
      </c>
      <c r="BU68" s="201"/>
      <c r="BV68" s="400"/>
      <c r="BW68" s="203" t="str">
        <f t="shared" si="48"/>
        <v/>
      </c>
      <c r="BX68" s="201"/>
      <c r="BY68" s="400"/>
      <c r="BZ68" s="203" t="str">
        <f t="shared" si="49"/>
        <v/>
      </c>
      <c r="CA68" s="201"/>
      <c r="CB68" s="400"/>
      <c r="CC68" s="203" t="str">
        <f t="shared" si="50"/>
        <v/>
      </c>
      <c r="CD68" s="201"/>
      <c r="CE68" s="400"/>
      <c r="CF68" s="203" t="str">
        <f t="shared" si="51"/>
        <v/>
      </c>
      <c r="CG68" s="201"/>
      <c r="CH68" s="400"/>
      <c r="CI68" s="203" t="str">
        <f t="shared" si="52"/>
        <v/>
      </c>
      <c r="CJ68" s="201"/>
      <c r="CK68" s="400"/>
      <c r="CL68" s="203" t="str">
        <f t="shared" si="53"/>
        <v/>
      </c>
      <c r="CM68" s="201"/>
      <c r="CN68" s="400"/>
      <c r="CO68" s="203" t="str">
        <f t="shared" si="54"/>
        <v/>
      </c>
      <c r="CP68" s="201"/>
      <c r="CQ68" s="400"/>
      <c r="CR68" s="203" t="str">
        <f t="shared" si="55"/>
        <v/>
      </c>
      <c r="CS68" s="201"/>
      <c r="CT68" s="400"/>
      <c r="CU68" s="203" t="str">
        <f t="shared" si="56"/>
        <v/>
      </c>
      <c r="CV68" s="168"/>
      <c r="CZ68" s="200"/>
    </row>
    <row r="69" spans="3:104" ht="12" customHeight="1" x14ac:dyDescent="0.2">
      <c r="C69" s="549"/>
      <c r="D69" s="544" t="s">
        <v>156</v>
      </c>
      <c r="E69" s="545"/>
      <c r="F69" s="545"/>
      <c r="G69" s="332" t="s">
        <v>89</v>
      </c>
      <c r="H69" s="326">
        <v>0.02</v>
      </c>
      <c r="I69" s="336" t="s">
        <v>92</v>
      </c>
      <c r="J69" s="168"/>
      <c r="K69" s="403"/>
      <c r="L69" s="174" t="str">
        <f t="shared" si="29"/>
        <v/>
      </c>
      <c r="M69" s="168"/>
      <c r="N69" s="403"/>
      <c r="O69" s="174" t="str">
        <f t="shared" si="30"/>
        <v/>
      </c>
      <c r="P69" s="168"/>
      <c r="Q69" s="403"/>
      <c r="R69" s="174" t="str">
        <f t="shared" si="86"/>
        <v/>
      </c>
      <c r="S69" s="168"/>
      <c r="T69" s="403"/>
      <c r="U69" s="174" t="str">
        <f t="shared" si="87"/>
        <v/>
      </c>
      <c r="V69" s="168"/>
      <c r="W69" s="403"/>
      <c r="X69" s="174" t="str">
        <f t="shared" si="31"/>
        <v/>
      </c>
      <c r="Y69" s="168"/>
      <c r="Z69" s="403"/>
      <c r="AA69" s="174" t="str">
        <f t="shared" si="32"/>
        <v/>
      </c>
      <c r="AB69" s="168"/>
      <c r="AC69" s="403"/>
      <c r="AD69" s="174" t="str">
        <f t="shared" si="33"/>
        <v/>
      </c>
      <c r="AE69" s="168"/>
      <c r="AF69" s="403"/>
      <c r="AG69" s="174" t="str">
        <f t="shared" si="34"/>
        <v/>
      </c>
      <c r="AH69" s="168"/>
      <c r="AI69" s="403"/>
      <c r="AJ69" s="174" t="str">
        <f t="shared" si="35"/>
        <v/>
      </c>
      <c r="AK69" s="168"/>
      <c r="AL69" s="403"/>
      <c r="AM69" s="174" t="str">
        <f t="shared" si="36"/>
        <v/>
      </c>
      <c r="AN69" s="168"/>
      <c r="AO69" s="403"/>
      <c r="AP69" s="174" t="str">
        <f t="shared" si="37"/>
        <v/>
      </c>
      <c r="AQ69" s="168"/>
      <c r="AR69" s="403"/>
      <c r="AS69" s="174" t="str">
        <f t="shared" si="38"/>
        <v/>
      </c>
      <c r="AT69" s="168"/>
      <c r="AU69" s="403"/>
      <c r="AV69" s="174" t="str">
        <f t="shared" si="39"/>
        <v/>
      </c>
      <c r="AW69" s="168"/>
      <c r="AX69" s="403"/>
      <c r="AY69" s="174" t="str">
        <f t="shared" si="40"/>
        <v/>
      </c>
      <c r="AZ69" s="168"/>
      <c r="BA69" s="403"/>
      <c r="BB69" s="174" t="str">
        <f t="shared" si="41"/>
        <v/>
      </c>
      <c r="BC69" s="168"/>
      <c r="BD69" s="403"/>
      <c r="BE69" s="174" t="str">
        <f t="shared" si="42"/>
        <v/>
      </c>
      <c r="BF69" s="168"/>
      <c r="BG69" s="403"/>
      <c r="BH69" s="174" t="str">
        <f t="shared" si="43"/>
        <v/>
      </c>
      <c r="BI69" s="168"/>
      <c r="BJ69" s="403"/>
      <c r="BK69" s="174" t="str">
        <f t="shared" si="44"/>
        <v/>
      </c>
      <c r="BL69" s="168"/>
      <c r="BM69" s="403"/>
      <c r="BN69" s="174" t="str">
        <f t="shared" si="45"/>
        <v/>
      </c>
      <c r="BO69" s="168"/>
      <c r="BP69" s="403"/>
      <c r="BQ69" s="174" t="str">
        <f t="shared" si="46"/>
        <v/>
      </c>
      <c r="BR69" s="168"/>
      <c r="BS69" s="403"/>
      <c r="BT69" s="174" t="str">
        <f t="shared" si="47"/>
        <v/>
      </c>
      <c r="BU69" s="168"/>
      <c r="BV69" s="403"/>
      <c r="BW69" s="174" t="str">
        <f t="shared" si="48"/>
        <v/>
      </c>
      <c r="BX69" s="168"/>
      <c r="BY69" s="403"/>
      <c r="BZ69" s="174" t="str">
        <f t="shared" si="49"/>
        <v/>
      </c>
      <c r="CA69" s="168"/>
      <c r="CB69" s="403"/>
      <c r="CC69" s="174" t="str">
        <f t="shared" si="50"/>
        <v/>
      </c>
      <c r="CD69" s="168"/>
      <c r="CE69" s="403"/>
      <c r="CF69" s="174" t="str">
        <f t="shared" si="51"/>
        <v/>
      </c>
      <c r="CG69" s="168"/>
      <c r="CH69" s="403"/>
      <c r="CI69" s="174" t="str">
        <f t="shared" si="52"/>
        <v/>
      </c>
      <c r="CJ69" s="168"/>
      <c r="CK69" s="403"/>
      <c r="CL69" s="174" t="str">
        <f t="shared" si="53"/>
        <v/>
      </c>
      <c r="CM69" s="168"/>
      <c r="CN69" s="403"/>
      <c r="CO69" s="174" t="str">
        <f t="shared" si="54"/>
        <v/>
      </c>
      <c r="CP69" s="168"/>
      <c r="CQ69" s="403"/>
      <c r="CR69" s="174" t="str">
        <f t="shared" si="55"/>
        <v/>
      </c>
      <c r="CS69" s="168"/>
      <c r="CT69" s="403"/>
      <c r="CU69" s="174" t="str">
        <f t="shared" si="56"/>
        <v/>
      </c>
      <c r="CV69" s="168"/>
      <c r="CZ69" s="200"/>
    </row>
    <row r="70" spans="3:104" ht="12" customHeight="1" x14ac:dyDescent="0.2">
      <c r="C70" s="549"/>
      <c r="D70" s="544" t="s">
        <v>157</v>
      </c>
      <c r="E70" s="545"/>
      <c r="F70" s="545"/>
      <c r="G70" s="332" t="s">
        <v>89</v>
      </c>
      <c r="H70" s="326">
        <v>0.01</v>
      </c>
      <c r="I70" s="332" t="s">
        <v>92</v>
      </c>
      <c r="J70" s="168"/>
      <c r="K70" s="403"/>
      <c r="L70" s="174" t="str">
        <f t="shared" si="29"/>
        <v/>
      </c>
      <c r="M70" s="168"/>
      <c r="N70" s="403"/>
      <c r="O70" s="174" t="str">
        <f t="shared" si="30"/>
        <v/>
      </c>
      <c r="P70" s="168"/>
      <c r="Q70" s="403"/>
      <c r="R70" s="174" t="str">
        <f t="shared" si="86"/>
        <v/>
      </c>
      <c r="S70" s="168"/>
      <c r="T70" s="403"/>
      <c r="U70" s="174" t="str">
        <f t="shared" si="87"/>
        <v/>
      </c>
      <c r="V70" s="168"/>
      <c r="W70" s="403"/>
      <c r="X70" s="174" t="str">
        <f t="shared" si="31"/>
        <v/>
      </c>
      <c r="Y70" s="168"/>
      <c r="Z70" s="403"/>
      <c r="AA70" s="174" t="str">
        <f t="shared" si="32"/>
        <v/>
      </c>
      <c r="AB70" s="168"/>
      <c r="AC70" s="403"/>
      <c r="AD70" s="174" t="str">
        <f t="shared" si="33"/>
        <v/>
      </c>
      <c r="AE70" s="168"/>
      <c r="AF70" s="403"/>
      <c r="AG70" s="174" t="str">
        <f t="shared" si="34"/>
        <v/>
      </c>
      <c r="AH70" s="168"/>
      <c r="AI70" s="403"/>
      <c r="AJ70" s="174" t="str">
        <f t="shared" si="35"/>
        <v/>
      </c>
      <c r="AK70" s="168"/>
      <c r="AL70" s="403"/>
      <c r="AM70" s="174" t="str">
        <f t="shared" si="36"/>
        <v/>
      </c>
      <c r="AN70" s="168"/>
      <c r="AO70" s="403"/>
      <c r="AP70" s="174" t="str">
        <f t="shared" si="37"/>
        <v/>
      </c>
      <c r="AQ70" s="168"/>
      <c r="AR70" s="403"/>
      <c r="AS70" s="174" t="str">
        <f t="shared" si="38"/>
        <v/>
      </c>
      <c r="AT70" s="168"/>
      <c r="AU70" s="403"/>
      <c r="AV70" s="174" t="str">
        <f t="shared" si="39"/>
        <v/>
      </c>
      <c r="AW70" s="168"/>
      <c r="AX70" s="403"/>
      <c r="AY70" s="174" t="str">
        <f t="shared" si="40"/>
        <v/>
      </c>
      <c r="AZ70" s="168"/>
      <c r="BA70" s="403"/>
      <c r="BB70" s="174" t="str">
        <f t="shared" si="41"/>
        <v/>
      </c>
      <c r="BC70" s="168"/>
      <c r="BD70" s="403"/>
      <c r="BE70" s="174" t="str">
        <f t="shared" si="42"/>
        <v/>
      </c>
      <c r="BF70" s="168"/>
      <c r="BG70" s="403"/>
      <c r="BH70" s="174" t="str">
        <f t="shared" si="43"/>
        <v/>
      </c>
      <c r="BI70" s="168"/>
      <c r="BJ70" s="403"/>
      <c r="BK70" s="174" t="str">
        <f t="shared" si="44"/>
        <v/>
      </c>
      <c r="BL70" s="168"/>
      <c r="BM70" s="403"/>
      <c r="BN70" s="174" t="str">
        <f t="shared" si="45"/>
        <v/>
      </c>
      <c r="BO70" s="168"/>
      <c r="BP70" s="403"/>
      <c r="BQ70" s="174" t="str">
        <f t="shared" si="46"/>
        <v/>
      </c>
      <c r="BR70" s="168"/>
      <c r="BS70" s="403"/>
      <c r="BT70" s="174" t="str">
        <f t="shared" si="47"/>
        <v/>
      </c>
      <c r="BU70" s="168"/>
      <c r="BV70" s="403"/>
      <c r="BW70" s="174" t="str">
        <f t="shared" si="48"/>
        <v/>
      </c>
      <c r="BX70" s="168"/>
      <c r="BY70" s="403"/>
      <c r="BZ70" s="174" t="str">
        <f t="shared" si="49"/>
        <v/>
      </c>
      <c r="CA70" s="168"/>
      <c r="CB70" s="403"/>
      <c r="CC70" s="174" t="str">
        <f t="shared" si="50"/>
        <v/>
      </c>
      <c r="CD70" s="168"/>
      <c r="CE70" s="403"/>
      <c r="CF70" s="174" t="str">
        <f t="shared" si="51"/>
        <v/>
      </c>
      <c r="CG70" s="168"/>
      <c r="CH70" s="403"/>
      <c r="CI70" s="174" t="str">
        <f t="shared" si="52"/>
        <v/>
      </c>
      <c r="CJ70" s="168"/>
      <c r="CK70" s="403"/>
      <c r="CL70" s="174" t="str">
        <f t="shared" si="53"/>
        <v/>
      </c>
      <c r="CM70" s="168"/>
      <c r="CN70" s="403"/>
      <c r="CO70" s="174" t="str">
        <f t="shared" si="54"/>
        <v/>
      </c>
      <c r="CP70" s="168"/>
      <c r="CQ70" s="403"/>
      <c r="CR70" s="174" t="str">
        <f t="shared" si="55"/>
        <v/>
      </c>
      <c r="CS70" s="168"/>
      <c r="CT70" s="403"/>
      <c r="CU70" s="174" t="str">
        <f t="shared" si="56"/>
        <v/>
      </c>
      <c r="CV70" s="168"/>
      <c r="CZ70" s="200"/>
    </row>
    <row r="71" spans="3:104" ht="12" customHeight="1" x14ac:dyDescent="0.2">
      <c r="C71" s="549"/>
      <c r="D71" s="544" t="s">
        <v>158</v>
      </c>
      <c r="E71" s="545"/>
      <c r="F71" s="545"/>
      <c r="G71" s="332" t="s">
        <v>89</v>
      </c>
      <c r="H71" s="326">
        <v>0.01</v>
      </c>
      <c r="I71" s="332" t="s">
        <v>92</v>
      </c>
      <c r="J71" s="168"/>
      <c r="K71" s="403"/>
      <c r="L71" s="174" t="str">
        <f t="shared" si="29"/>
        <v/>
      </c>
      <c r="M71" s="168"/>
      <c r="N71" s="403"/>
      <c r="O71" s="174" t="str">
        <f t="shared" si="30"/>
        <v/>
      </c>
      <c r="P71" s="168"/>
      <c r="Q71" s="403"/>
      <c r="R71" s="174" t="str">
        <f t="shared" si="86"/>
        <v/>
      </c>
      <c r="S71" s="168"/>
      <c r="T71" s="403"/>
      <c r="U71" s="174" t="str">
        <f t="shared" si="87"/>
        <v/>
      </c>
      <c r="V71" s="168"/>
      <c r="W71" s="403"/>
      <c r="X71" s="174" t="str">
        <f t="shared" si="31"/>
        <v/>
      </c>
      <c r="Y71" s="168"/>
      <c r="Z71" s="403"/>
      <c r="AA71" s="174" t="str">
        <f t="shared" si="32"/>
        <v/>
      </c>
      <c r="AB71" s="168"/>
      <c r="AC71" s="403"/>
      <c r="AD71" s="174" t="str">
        <f t="shared" si="33"/>
        <v/>
      </c>
      <c r="AE71" s="168"/>
      <c r="AF71" s="403"/>
      <c r="AG71" s="174" t="str">
        <f t="shared" si="34"/>
        <v/>
      </c>
      <c r="AH71" s="168"/>
      <c r="AI71" s="403"/>
      <c r="AJ71" s="174" t="str">
        <f t="shared" si="35"/>
        <v/>
      </c>
      <c r="AK71" s="168"/>
      <c r="AL71" s="403"/>
      <c r="AM71" s="174" t="str">
        <f t="shared" si="36"/>
        <v/>
      </c>
      <c r="AN71" s="168"/>
      <c r="AO71" s="403"/>
      <c r="AP71" s="174" t="str">
        <f t="shared" si="37"/>
        <v/>
      </c>
      <c r="AQ71" s="168"/>
      <c r="AR71" s="403"/>
      <c r="AS71" s="174" t="str">
        <f t="shared" si="38"/>
        <v/>
      </c>
      <c r="AT71" s="168"/>
      <c r="AU71" s="403"/>
      <c r="AV71" s="174" t="str">
        <f t="shared" si="39"/>
        <v/>
      </c>
      <c r="AW71" s="168"/>
      <c r="AX71" s="403"/>
      <c r="AY71" s="174" t="str">
        <f t="shared" si="40"/>
        <v/>
      </c>
      <c r="AZ71" s="168"/>
      <c r="BA71" s="403"/>
      <c r="BB71" s="174" t="str">
        <f t="shared" si="41"/>
        <v/>
      </c>
      <c r="BC71" s="168"/>
      <c r="BD71" s="403"/>
      <c r="BE71" s="174" t="str">
        <f t="shared" si="42"/>
        <v/>
      </c>
      <c r="BF71" s="168"/>
      <c r="BG71" s="403"/>
      <c r="BH71" s="174" t="str">
        <f t="shared" si="43"/>
        <v/>
      </c>
      <c r="BI71" s="168"/>
      <c r="BJ71" s="403"/>
      <c r="BK71" s="174" t="str">
        <f t="shared" si="44"/>
        <v/>
      </c>
      <c r="BL71" s="168"/>
      <c r="BM71" s="403"/>
      <c r="BN71" s="174" t="str">
        <f t="shared" si="45"/>
        <v/>
      </c>
      <c r="BO71" s="168"/>
      <c r="BP71" s="403"/>
      <c r="BQ71" s="174" t="str">
        <f t="shared" si="46"/>
        <v/>
      </c>
      <c r="BR71" s="168"/>
      <c r="BS71" s="403"/>
      <c r="BT71" s="174" t="str">
        <f t="shared" si="47"/>
        <v/>
      </c>
      <c r="BU71" s="168"/>
      <c r="BV71" s="403"/>
      <c r="BW71" s="174" t="str">
        <f t="shared" si="48"/>
        <v/>
      </c>
      <c r="BX71" s="168"/>
      <c r="BY71" s="403"/>
      <c r="BZ71" s="174" t="str">
        <f t="shared" si="49"/>
        <v/>
      </c>
      <c r="CA71" s="168"/>
      <c r="CB71" s="403"/>
      <c r="CC71" s="174" t="str">
        <f t="shared" si="50"/>
        <v/>
      </c>
      <c r="CD71" s="168"/>
      <c r="CE71" s="403"/>
      <c r="CF71" s="174" t="str">
        <f t="shared" si="51"/>
        <v/>
      </c>
      <c r="CG71" s="168"/>
      <c r="CH71" s="403"/>
      <c r="CI71" s="174" t="str">
        <f t="shared" si="52"/>
        <v/>
      </c>
      <c r="CJ71" s="168"/>
      <c r="CK71" s="403"/>
      <c r="CL71" s="174" t="str">
        <f t="shared" si="53"/>
        <v/>
      </c>
      <c r="CM71" s="168"/>
      <c r="CN71" s="403"/>
      <c r="CO71" s="174" t="str">
        <f t="shared" si="54"/>
        <v/>
      </c>
      <c r="CP71" s="168"/>
      <c r="CQ71" s="403"/>
      <c r="CR71" s="174" t="str">
        <f t="shared" si="55"/>
        <v/>
      </c>
      <c r="CS71" s="168"/>
      <c r="CT71" s="403"/>
      <c r="CU71" s="174" t="str">
        <f t="shared" si="56"/>
        <v/>
      </c>
      <c r="CV71" s="168"/>
      <c r="CZ71" s="200"/>
    </row>
    <row r="72" spans="3:104" ht="12" customHeight="1" x14ac:dyDescent="0.2">
      <c r="C72" s="549"/>
      <c r="D72" s="553" t="s">
        <v>159</v>
      </c>
      <c r="E72" s="554"/>
      <c r="F72" s="554"/>
      <c r="G72" s="335" t="s">
        <v>89</v>
      </c>
      <c r="H72" s="334">
        <v>10</v>
      </c>
      <c r="I72" s="335" t="s">
        <v>92</v>
      </c>
      <c r="J72" s="334"/>
      <c r="K72" s="400"/>
      <c r="L72" s="211" t="str">
        <f t="shared" si="29"/>
        <v/>
      </c>
      <c r="M72" s="206"/>
      <c r="N72" s="400"/>
      <c r="O72" s="211" t="str">
        <f t="shared" si="30"/>
        <v/>
      </c>
      <c r="P72" s="209"/>
      <c r="Q72" s="400"/>
      <c r="R72" s="211" t="str">
        <f t="shared" si="86"/>
        <v/>
      </c>
      <c r="S72" s="209"/>
      <c r="T72" s="400"/>
      <c r="U72" s="211" t="str">
        <f t="shared" si="87"/>
        <v/>
      </c>
      <c r="V72" s="209"/>
      <c r="W72" s="400"/>
      <c r="X72" s="211" t="str">
        <f t="shared" si="31"/>
        <v/>
      </c>
      <c r="Y72" s="209"/>
      <c r="Z72" s="400"/>
      <c r="AA72" s="211" t="str">
        <f t="shared" si="32"/>
        <v/>
      </c>
      <c r="AB72" s="209"/>
      <c r="AC72" s="400"/>
      <c r="AD72" s="211" t="str">
        <f t="shared" si="33"/>
        <v/>
      </c>
      <c r="AE72" s="209"/>
      <c r="AF72" s="400"/>
      <c r="AG72" s="211" t="str">
        <f t="shared" si="34"/>
        <v/>
      </c>
      <c r="AH72" s="209"/>
      <c r="AI72" s="400"/>
      <c r="AJ72" s="211" t="str">
        <f t="shared" si="35"/>
        <v/>
      </c>
      <c r="AK72" s="209"/>
      <c r="AL72" s="400"/>
      <c r="AM72" s="211" t="str">
        <f t="shared" si="36"/>
        <v/>
      </c>
      <c r="AN72" s="206"/>
      <c r="AO72" s="400"/>
      <c r="AP72" s="211" t="str">
        <f t="shared" si="37"/>
        <v/>
      </c>
      <c r="AQ72" s="206"/>
      <c r="AR72" s="400"/>
      <c r="AS72" s="211" t="str">
        <f t="shared" si="38"/>
        <v/>
      </c>
      <c r="AT72" s="206"/>
      <c r="AU72" s="400">
        <v>1.8</v>
      </c>
      <c r="AV72" s="211" t="str">
        <f t="shared" si="39"/>
        <v>○</v>
      </c>
      <c r="AW72" s="209"/>
      <c r="AX72" s="400"/>
      <c r="AY72" s="211" t="str">
        <f t="shared" si="40"/>
        <v/>
      </c>
      <c r="AZ72" s="209"/>
      <c r="BA72" s="400"/>
      <c r="BB72" s="211" t="str">
        <f t="shared" si="41"/>
        <v/>
      </c>
      <c r="BC72" s="334"/>
      <c r="BD72" s="400"/>
      <c r="BE72" s="211" t="str">
        <f t="shared" si="42"/>
        <v/>
      </c>
      <c r="BF72" s="206"/>
      <c r="BG72" s="400"/>
      <c r="BH72" s="211" t="str">
        <f t="shared" si="43"/>
        <v/>
      </c>
      <c r="BI72" s="209"/>
      <c r="BJ72" s="400"/>
      <c r="BK72" s="211" t="str">
        <f t="shared" si="44"/>
        <v/>
      </c>
      <c r="BL72" s="209"/>
      <c r="BM72" s="400"/>
      <c r="BN72" s="211" t="str">
        <f t="shared" si="45"/>
        <v/>
      </c>
      <c r="BO72" s="206"/>
      <c r="BP72" s="400"/>
      <c r="BQ72" s="211" t="str">
        <f t="shared" si="46"/>
        <v/>
      </c>
      <c r="BR72" s="206"/>
      <c r="BS72" s="400"/>
      <c r="BT72" s="211" t="str">
        <f t="shared" si="47"/>
        <v/>
      </c>
      <c r="BU72" s="209"/>
      <c r="BV72" s="400"/>
      <c r="BW72" s="211" t="str">
        <f t="shared" si="48"/>
        <v/>
      </c>
      <c r="BX72" s="209"/>
      <c r="BY72" s="400"/>
      <c r="BZ72" s="211" t="str">
        <f t="shared" si="49"/>
        <v/>
      </c>
      <c r="CA72" s="209"/>
      <c r="CB72" s="400"/>
      <c r="CC72" s="211" t="str">
        <f t="shared" si="50"/>
        <v/>
      </c>
      <c r="CD72" s="209"/>
      <c r="CE72" s="400"/>
      <c r="CF72" s="211" t="str">
        <f t="shared" si="51"/>
        <v/>
      </c>
      <c r="CG72" s="209"/>
      <c r="CH72" s="400"/>
      <c r="CI72" s="211" t="str">
        <f t="shared" si="52"/>
        <v/>
      </c>
      <c r="CJ72" s="209"/>
      <c r="CK72" s="400"/>
      <c r="CL72" s="211" t="str">
        <f t="shared" si="53"/>
        <v/>
      </c>
      <c r="CM72" s="206"/>
      <c r="CN72" s="400"/>
      <c r="CO72" s="211" t="str">
        <f t="shared" si="54"/>
        <v/>
      </c>
      <c r="CP72" s="209"/>
      <c r="CQ72" s="400"/>
      <c r="CR72" s="211" t="str">
        <f t="shared" si="55"/>
        <v/>
      </c>
      <c r="CS72" s="209"/>
      <c r="CT72" s="400"/>
      <c r="CU72" s="211" t="str">
        <f t="shared" si="56"/>
        <v/>
      </c>
      <c r="CV72" s="75"/>
      <c r="CZ72" s="215"/>
    </row>
    <row r="73" spans="3:104" ht="12" customHeight="1" x14ac:dyDescent="0.2">
      <c r="C73" s="549"/>
      <c r="D73" s="544" t="s">
        <v>160</v>
      </c>
      <c r="E73" s="545"/>
      <c r="F73" s="545"/>
      <c r="G73" s="336" t="s">
        <v>89</v>
      </c>
      <c r="H73" s="333">
        <v>0.8</v>
      </c>
      <c r="I73" s="332" t="s">
        <v>92</v>
      </c>
      <c r="J73" s="333"/>
      <c r="K73" s="403"/>
      <c r="L73" s="218" t="str">
        <f t="shared" si="29"/>
        <v/>
      </c>
      <c r="M73" s="263"/>
      <c r="N73" s="403"/>
      <c r="O73" s="218" t="str">
        <f t="shared" si="30"/>
        <v/>
      </c>
      <c r="P73" s="216"/>
      <c r="Q73" s="403"/>
      <c r="R73" s="218" t="str">
        <f t="shared" si="86"/>
        <v/>
      </c>
      <c r="S73" s="333"/>
      <c r="T73" s="403"/>
      <c r="U73" s="218" t="str">
        <f t="shared" si="87"/>
        <v/>
      </c>
      <c r="V73" s="333"/>
      <c r="W73" s="403"/>
      <c r="X73" s="218" t="str">
        <f t="shared" si="31"/>
        <v/>
      </c>
      <c r="Y73" s="333"/>
      <c r="Z73" s="403"/>
      <c r="AA73" s="218" t="str">
        <f t="shared" si="32"/>
        <v/>
      </c>
      <c r="AB73" s="333"/>
      <c r="AC73" s="403"/>
      <c r="AD73" s="218" t="str">
        <f t="shared" si="33"/>
        <v/>
      </c>
      <c r="AE73" s="333"/>
      <c r="AF73" s="403"/>
      <c r="AG73" s="218" t="str">
        <f t="shared" si="34"/>
        <v/>
      </c>
      <c r="AH73" s="333"/>
      <c r="AI73" s="403"/>
      <c r="AJ73" s="218" t="str">
        <f t="shared" si="35"/>
        <v/>
      </c>
      <c r="AK73" s="333"/>
      <c r="AL73" s="403"/>
      <c r="AM73" s="218" t="str">
        <f t="shared" si="36"/>
        <v/>
      </c>
      <c r="AN73" s="333"/>
      <c r="AO73" s="403"/>
      <c r="AP73" s="218" t="str">
        <f t="shared" si="37"/>
        <v/>
      </c>
      <c r="AQ73" s="333"/>
      <c r="AR73" s="403"/>
      <c r="AS73" s="218" t="str">
        <f t="shared" si="38"/>
        <v/>
      </c>
      <c r="AT73" s="333"/>
      <c r="AU73" s="403"/>
      <c r="AV73" s="218" t="str">
        <f t="shared" si="39"/>
        <v/>
      </c>
      <c r="AW73" s="333"/>
      <c r="AX73" s="403"/>
      <c r="AY73" s="218" t="str">
        <f t="shared" si="40"/>
        <v/>
      </c>
      <c r="AZ73" s="333"/>
      <c r="BA73" s="403"/>
      <c r="BB73" s="218" t="str">
        <f t="shared" si="41"/>
        <v/>
      </c>
      <c r="BC73" s="333"/>
      <c r="BD73" s="403"/>
      <c r="BE73" s="218" t="str">
        <f t="shared" si="42"/>
        <v/>
      </c>
      <c r="BF73" s="333"/>
      <c r="BG73" s="403"/>
      <c r="BH73" s="218" t="str">
        <f t="shared" si="43"/>
        <v/>
      </c>
      <c r="BI73" s="333"/>
      <c r="BJ73" s="403">
        <v>0.2</v>
      </c>
      <c r="BK73" s="218" t="str">
        <f t="shared" si="44"/>
        <v>○</v>
      </c>
      <c r="BL73" s="333"/>
      <c r="BM73" s="403"/>
      <c r="BN73" s="218" t="str">
        <f t="shared" si="45"/>
        <v/>
      </c>
      <c r="BO73" s="333"/>
      <c r="BP73" s="403"/>
      <c r="BQ73" s="218" t="str">
        <f t="shared" si="46"/>
        <v/>
      </c>
      <c r="BR73" s="333"/>
      <c r="BS73" s="403"/>
      <c r="BT73" s="218" t="str">
        <f t="shared" si="47"/>
        <v/>
      </c>
      <c r="BU73" s="333"/>
      <c r="BV73" s="403"/>
      <c r="BW73" s="218" t="str">
        <f t="shared" si="48"/>
        <v/>
      </c>
      <c r="BX73" s="333"/>
      <c r="BY73" s="403"/>
      <c r="BZ73" s="218" t="str">
        <f t="shared" si="49"/>
        <v/>
      </c>
      <c r="CA73" s="333"/>
      <c r="CB73" s="403"/>
      <c r="CC73" s="218" t="str">
        <f t="shared" si="50"/>
        <v/>
      </c>
      <c r="CD73" s="333"/>
      <c r="CE73" s="403"/>
      <c r="CF73" s="218" t="str">
        <f t="shared" si="51"/>
        <v/>
      </c>
      <c r="CG73" s="333"/>
      <c r="CH73" s="403"/>
      <c r="CI73" s="218" t="str">
        <f t="shared" si="52"/>
        <v/>
      </c>
      <c r="CJ73" s="333"/>
      <c r="CK73" s="403"/>
      <c r="CL73" s="218" t="str">
        <f t="shared" si="53"/>
        <v/>
      </c>
      <c r="CM73" s="333"/>
      <c r="CN73" s="403"/>
      <c r="CO73" s="218" t="str">
        <f t="shared" si="54"/>
        <v/>
      </c>
      <c r="CP73" s="333"/>
      <c r="CQ73" s="403"/>
      <c r="CR73" s="218" t="str">
        <f t="shared" si="55"/>
        <v/>
      </c>
      <c r="CS73" s="333"/>
      <c r="CT73" s="403"/>
      <c r="CU73" s="218" t="str">
        <f t="shared" si="56"/>
        <v/>
      </c>
      <c r="CV73" s="326"/>
      <c r="CZ73" s="221"/>
    </row>
    <row r="74" spans="3:104" ht="12" customHeight="1" x14ac:dyDescent="0.2">
      <c r="C74" s="549"/>
      <c r="D74" s="544" t="s">
        <v>161</v>
      </c>
      <c r="E74" s="545"/>
      <c r="F74" s="545"/>
      <c r="G74" s="332" t="s">
        <v>89</v>
      </c>
      <c r="H74" s="326">
        <v>1</v>
      </c>
      <c r="I74" s="332" t="s">
        <v>92</v>
      </c>
      <c r="J74" s="326"/>
      <c r="K74" s="403"/>
      <c r="L74" s="222" t="str">
        <f t="shared" si="29"/>
        <v/>
      </c>
      <c r="M74" s="177"/>
      <c r="N74" s="403"/>
      <c r="O74" s="222" t="str">
        <f t="shared" si="30"/>
        <v/>
      </c>
      <c r="P74" s="177"/>
      <c r="Q74" s="403"/>
      <c r="R74" s="222" t="str">
        <f t="shared" si="86"/>
        <v/>
      </c>
      <c r="S74" s="326"/>
      <c r="T74" s="403"/>
      <c r="U74" s="222" t="str">
        <f t="shared" si="87"/>
        <v/>
      </c>
      <c r="V74" s="326"/>
      <c r="W74" s="403"/>
      <c r="X74" s="222" t="str">
        <f t="shared" si="31"/>
        <v/>
      </c>
      <c r="Y74" s="326"/>
      <c r="Z74" s="403"/>
      <c r="AA74" s="222" t="str">
        <f t="shared" si="32"/>
        <v/>
      </c>
      <c r="AB74" s="326"/>
      <c r="AC74" s="403"/>
      <c r="AD74" s="222" t="str">
        <f t="shared" si="33"/>
        <v/>
      </c>
      <c r="AE74" s="326"/>
      <c r="AF74" s="403">
        <v>0.62</v>
      </c>
      <c r="AG74" s="222" t="str">
        <f t="shared" si="34"/>
        <v>○</v>
      </c>
      <c r="AH74" s="326"/>
      <c r="AI74" s="403"/>
      <c r="AJ74" s="222" t="str">
        <f t="shared" si="35"/>
        <v/>
      </c>
      <c r="AK74" s="326"/>
      <c r="AL74" s="403"/>
      <c r="AM74" s="222" t="str">
        <f t="shared" si="36"/>
        <v/>
      </c>
      <c r="AN74" s="326"/>
      <c r="AO74" s="403"/>
      <c r="AP74" s="222" t="str">
        <f t="shared" si="37"/>
        <v/>
      </c>
      <c r="AQ74" s="326"/>
      <c r="AR74" s="403"/>
      <c r="AS74" s="222" t="str">
        <f t="shared" si="38"/>
        <v/>
      </c>
      <c r="AT74" s="326"/>
      <c r="AU74" s="403"/>
      <c r="AV74" s="222" t="str">
        <f t="shared" si="39"/>
        <v/>
      </c>
      <c r="AW74" s="326"/>
      <c r="AX74" s="403"/>
      <c r="AY74" s="222" t="str">
        <f t="shared" si="40"/>
        <v/>
      </c>
      <c r="AZ74" s="326"/>
      <c r="BA74" s="403"/>
      <c r="BB74" s="222" t="str">
        <f t="shared" si="41"/>
        <v/>
      </c>
      <c r="BC74" s="326"/>
      <c r="BD74" s="403"/>
      <c r="BE74" s="222" t="str">
        <f t="shared" si="42"/>
        <v/>
      </c>
      <c r="BF74" s="326"/>
      <c r="BG74" s="403"/>
      <c r="BH74" s="222" t="str">
        <f t="shared" si="43"/>
        <v/>
      </c>
      <c r="BI74" s="326"/>
      <c r="BJ74" s="403"/>
      <c r="BK74" s="222" t="str">
        <f t="shared" si="44"/>
        <v/>
      </c>
      <c r="BL74" s="326"/>
      <c r="BM74" s="403"/>
      <c r="BN74" s="222" t="str">
        <f t="shared" si="45"/>
        <v/>
      </c>
      <c r="BO74" s="326"/>
      <c r="BP74" s="403"/>
      <c r="BQ74" s="222" t="str">
        <f t="shared" si="46"/>
        <v/>
      </c>
      <c r="BR74" s="326"/>
      <c r="BS74" s="403"/>
      <c r="BT74" s="222" t="str">
        <f t="shared" si="47"/>
        <v/>
      </c>
      <c r="BU74" s="326"/>
      <c r="BV74" s="403"/>
      <c r="BW74" s="222" t="str">
        <f t="shared" si="48"/>
        <v/>
      </c>
      <c r="BX74" s="326"/>
      <c r="BY74" s="403">
        <v>0.16</v>
      </c>
      <c r="BZ74" s="222" t="str">
        <f t="shared" si="49"/>
        <v>○</v>
      </c>
      <c r="CA74" s="326"/>
      <c r="CB74" s="403"/>
      <c r="CC74" s="222" t="str">
        <f t="shared" si="50"/>
        <v/>
      </c>
      <c r="CD74" s="326"/>
      <c r="CE74" s="403"/>
      <c r="CF74" s="222" t="str">
        <f t="shared" si="51"/>
        <v/>
      </c>
      <c r="CG74" s="326"/>
      <c r="CH74" s="403"/>
      <c r="CI74" s="222" t="str">
        <f t="shared" si="52"/>
        <v/>
      </c>
      <c r="CJ74" s="326"/>
      <c r="CK74" s="403"/>
      <c r="CL74" s="222" t="str">
        <f t="shared" si="53"/>
        <v/>
      </c>
      <c r="CM74" s="326"/>
      <c r="CN74" s="403"/>
      <c r="CO74" s="222" t="str">
        <f t="shared" si="54"/>
        <v/>
      </c>
      <c r="CP74" s="326"/>
      <c r="CQ74" s="403"/>
      <c r="CR74" s="222" t="str">
        <f t="shared" si="55"/>
        <v/>
      </c>
      <c r="CS74" s="326"/>
      <c r="CT74" s="403"/>
      <c r="CU74" s="222" t="str">
        <f t="shared" si="56"/>
        <v/>
      </c>
      <c r="CV74" s="326"/>
      <c r="CZ74" s="200"/>
    </row>
    <row r="75" spans="3:104" ht="12" customHeight="1" x14ac:dyDescent="0.2">
      <c r="C75" s="550"/>
      <c r="D75" s="546" t="s">
        <v>162</v>
      </c>
      <c r="E75" s="547"/>
      <c r="F75" s="547"/>
      <c r="G75" s="337" t="s">
        <v>98</v>
      </c>
      <c r="H75" s="330">
        <v>0.05</v>
      </c>
      <c r="I75" s="337" t="s">
        <v>92</v>
      </c>
      <c r="J75" s="330"/>
      <c r="K75" s="364"/>
      <c r="L75" s="73" t="str">
        <f t="shared" si="29"/>
        <v/>
      </c>
      <c r="M75" s="70"/>
      <c r="N75" s="364"/>
      <c r="O75" s="73" t="str">
        <f t="shared" si="30"/>
        <v/>
      </c>
      <c r="P75" s="70"/>
      <c r="Q75" s="364"/>
      <c r="R75" s="73" t="str">
        <f t="shared" si="86"/>
        <v/>
      </c>
      <c r="S75" s="70"/>
      <c r="T75" s="364"/>
      <c r="U75" s="73" t="str">
        <f t="shared" si="87"/>
        <v/>
      </c>
      <c r="V75" s="70"/>
      <c r="W75" s="364"/>
      <c r="X75" s="73" t="str">
        <f t="shared" si="31"/>
        <v/>
      </c>
      <c r="Y75" s="70"/>
      <c r="Z75" s="364"/>
      <c r="AA75" s="73" t="str">
        <f t="shared" si="32"/>
        <v/>
      </c>
      <c r="AB75" s="70"/>
      <c r="AC75" s="364"/>
      <c r="AD75" s="73" t="str">
        <f t="shared" si="33"/>
        <v/>
      </c>
      <c r="AE75" s="70"/>
      <c r="AF75" s="364"/>
      <c r="AG75" s="73" t="str">
        <f t="shared" si="34"/>
        <v/>
      </c>
      <c r="AH75" s="70"/>
      <c r="AI75" s="364"/>
      <c r="AJ75" s="73" t="str">
        <f t="shared" si="35"/>
        <v/>
      </c>
      <c r="AK75" s="70"/>
      <c r="AL75" s="364"/>
      <c r="AM75" s="73" t="str">
        <f t="shared" si="36"/>
        <v/>
      </c>
      <c r="AN75" s="70"/>
      <c r="AO75" s="364"/>
      <c r="AP75" s="73" t="str">
        <f t="shared" si="37"/>
        <v/>
      </c>
      <c r="AQ75" s="70"/>
      <c r="AR75" s="364"/>
      <c r="AS75" s="73" t="str">
        <f t="shared" si="38"/>
        <v/>
      </c>
      <c r="AT75" s="70"/>
      <c r="AU75" s="364"/>
      <c r="AV75" s="73" t="str">
        <f t="shared" si="39"/>
        <v/>
      </c>
      <c r="AW75" s="70"/>
      <c r="AX75" s="364"/>
      <c r="AY75" s="73" t="str">
        <f t="shared" si="40"/>
        <v/>
      </c>
      <c r="AZ75" s="70"/>
      <c r="BA75" s="364"/>
      <c r="BB75" s="73" t="str">
        <f t="shared" si="41"/>
        <v/>
      </c>
      <c r="BC75" s="330"/>
      <c r="BD75" s="364"/>
      <c r="BE75" s="73" t="str">
        <f t="shared" si="42"/>
        <v/>
      </c>
      <c r="BF75" s="70"/>
      <c r="BG75" s="364"/>
      <c r="BH75" s="73" t="str">
        <f t="shared" si="43"/>
        <v/>
      </c>
      <c r="BI75" s="70"/>
      <c r="BJ75" s="364"/>
      <c r="BK75" s="73" t="str">
        <f t="shared" si="44"/>
        <v/>
      </c>
      <c r="BL75" s="70"/>
      <c r="BM75" s="364"/>
      <c r="BN75" s="73" t="str">
        <f t="shared" si="45"/>
        <v/>
      </c>
      <c r="BO75" s="70"/>
      <c r="BP75" s="364"/>
      <c r="BQ75" s="73" t="str">
        <f t="shared" si="46"/>
        <v/>
      </c>
      <c r="BR75" s="70"/>
      <c r="BS75" s="364"/>
      <c r="BT75" s="73" t="str">
        <f t="shared" si="47"/>
        <v/>
      </c>
      <c r="BU75" s="70"/>
      <c r="BV75" s="364"/>
      <c r="BW75" s="73" t="str">
        <f t="shared" si="48"/>
        <v/>
      </c>
      <c r="BX75" s="70"/>
      <c r="BY75" s="364"/>
      <c r="BZ75" s="73" t="str">
        <f t="shared" si="49"/>
        <v/>
      </c>
      <c r="CA75" s="70"/>
      <c r="CB75" s="364"/>
      <c r="CC75" s="73" t="str">
        <f t="shared" si="50"/>
        <v/>
      </c>
      <c r="CD75" s="70"/>
      <c r="CE75" s="364"/>
      <c r="CF75" s="73" t="str">
        <f t="shared" si="51"/>
        <v/>
      </c>
      <c r="CG75" s="70"/>
      <c r="CH75" s="364"/>
      <c r="CI75" s="73" t="str">
        <f t="shared" si="52"/>
        <v/>
      </c>
      <c r="CJ75" s="70"/>
      <c r="CK75" s="364"/>
      <c r="CL75" s="73" t="str">
        <f t="shared" si="53"/>
        <v/>
      </c>
      <c r="CM75" s="70"/>
      <c r="CN75" s="364"/>
      <c r="CO75" s="73" t="str">
        <f t="shared" si="54"/>
        <v/>
      </c>
      <c r="CP75" s="70"/>
      <c r="CQ75" s="364"/>
      <c r="CR75" s="73" t="str">
        <f t="shared" si="55"/>
        <v/>
      </c>
      <c r="CS75" s="70"/>
      <c r="CT75" s="364"/>
      <c r="CU75" s="73" t="str">
        <f t="shared" si="56"/>
        <v/>
      </c>
      <c r="CV75" s="32"/>
      <c r="CZ75" s="225"/>
    </row>
    <row r="76" spans="3:104" ht="12" customHeight="1" x14ac:dyDescent="0.2">
      <c r="C76" s="548" t="s">
        <v>163</v>
      </c>
      <c r="D76" s="551" t="s">
        <v>164</v>
      </c>
      <c r="E76" s="552"/>
      <c r="F76" s="552"/>
      <c r="G76" s="319" t="s">
        <v>89</v>
      </c>
      <c r="H76" s="317"/>
      <c r="I76" s="319"/>
      <c r="J76" s="317"/>
      <c r="K76" s="403"/>
      <c r="L76" s="64"/>
      <c r="M76" s="62"/>
      <c r="N76" s="403"/>
      <c r="O76" s="65"/>
      <c r="P76" s="62"/>
      <c r="Q76" s="403"/>
      <c r="R76" s="64"/>
      <c r="S76" s="62"/>
      <c r="T76" s="403"/>
      <c r="U76" s="65"/>
      <c r="V76" s="62"/>
      <c r="W76" s="403"/>
      <c r="X76" s="227"/>
      <c r="Y76" s="62"/>
      <c r="Z76" s="403"/>
      <c r="AA76" s="67"/>
      <c r="AB76" s="62"/>
      <c r="AC76" s="403"/>
      <c r="AD76" s="67"/>
      <c r="AE76" s="62"/>
      <c r="AF76" s="403"/>
      <c r="AG76" s="66"/>
      <c r="AH76" s="62"/>
      <c r="AI76" s="403"/>
      <c r="AJ76" s="64"/>
      <c r="AK76" s="62"/>
      <c r="AL76" s="403"/>
      <c r="AM76" s="64"/>
      <c r="AN76" s="62"/>
      <c r="AO76" s="403"/>
      <c r="AP76" s="65"/>
      <c r="AQ76" s="62"/>
      <c r="AR76" s="403"/>
      <c r="AS76" s="67"/>
      <c r="AT76" s="62"/>
      <c r="AU76" s="403"/>
      <c r="AV76" s="65"/>
      <c r="AW76" s="62"/>
      <c r="AX76" s="403"/>
      <c r="AY76" s="67"/>
      <c r="AZ76" s="62"/>
      <c r="BA76" s="403"/>
      <c r="BB76" s="66"/>
      <c r="BC76" s="62"/>
      <c r="BD76" s="403"/>
      <c r="BE76" s="64"/>
      <c r="BF76" s="62"/>
      <c r="BG76" s="403"/>
      <c r="BH76" s="66"/>
      <c r="BI76" s="62"/>
      <c r="BJ76" s="403"/>
      <c r="BK76" s="67"/>
      <c r="BL76" s="62"/>
      <c r="BM76" s="403"/>
      <c r="BN76" s="65"/>
      <c r="BO76" s="62"/>
      <c r="BP76" s="403"/>
      <c r="BQ76" s="65"/>
      <c r="BR76" s="62"/>
      <c r="BS76" s="403"/>
      <c r="BT76" s="66"/>
      <c r="BU76" s="62"/>
      <c r="BV76" s="403"/>
      <c r="BW76" s="65"/>
      <c r="BX76" s="62"/>
      <c r="BY76" s="403"/>
      <c r="BZ76" s="228"/>
      <c r="CA76" s="62"/>
      <c r="CB76" s="403"/>
      <c r="CC76" s="67"/>
      <c r="CD76" s="62"/>
      <c r="CE76" s="403"/>
      <c r="CF76" s="67"/>
      <c r="CG76" s="62"/>
      <c r="CH76" s="403"/>
      <c r="CI76" s="65"/>
      <c r="CJ76" s="62"/>
      <c r="CK76" s="403"/>
      <c r="CL76" s="67"/>
      <c r="CM76" s="62"/>
      <c r="CN76" s="403"/>
      <c r="CO76" s="66"/>
      <c r="CP76" s="62"/>
      <c r="CQ76" s="403"/>
      <c r="CR76" s="65"/>
      <c r="CS76" s="62"/>
      <c r="CT76" s="403"/>
      <c r="CU76" s="413"/>
      <c r="CV76" s="32"/>
      <c r="CZ76" s="215"/>
    </row>
    <row r="77" spans="3:104" ht="12" customHeight="1" x14ac:dyDescent="0.2">
      <c r="C77" s="563"/>
      <c r="D77" s="544" t="s">
        <v>165</v>
      </c>
      <c r="E77" s="545"/>
      <c r="F77" s="545"/>
      <c r="G77" s="332" t="s">
        <v>89</v>
      </c>
      <c r="H77" s="326"/>
      <c r="I77" s="332"/>
      <c r="J77" s="326"/>
      <c r="K77" s="403"/>
      <c r="L77" s="130"/>
      <c r="M77" s="32"/>
      <c r="N77" s="403"/>
      <c r="O77" s="34"/>
      <c r="P77" s="32"/>
      <c r="Q77" s="403"/>
      <c r="R77" s="160"/>
      <c r="S77" s="32"/>
      <c r="T77" s="403"/>
      <c r="U77" s="160"/>
      <c r="V77" s="32"/>
      <c r="W77" s="403"/>
      <c r="X77" s="160"/>
      <c r="Y77" s="181"/>
      <c r="Z77" s="403"/>
      <c r="AA77" s="156"/>
      <c r="AB77" s="181"/>
      <c r="AC77" s="403"/>
      <c r="AD77" s="160"/>
      <c r="AE77" s="181"/>
      <c r="AF77" s="403"/>
      <c r="AG77" s="160"/>
      <c r="AH77" s="181"/>
      <c r="AI77" s="403"/>
      <c r="AJ77" s="182"/>
      <c r="AK77" s="181"/>
      <c r="AL77" s="403"/>
      <c r="AM77" s="160"/>
      <c r="AN77" s="32"/>
      <c r="AO77" s="403"/>
      <c r="AP77" s="34"/>
      <c r="AQ77" s="32"/>
      <c r="AR77" s="403"/>
      <c r="AS77" s="132"/>
      <c r="AT77" s="32"/>
      <c r="AU77" s="403"/>
      <c r="AV77" s="34"/>
      <c r="AW77" s="181"/>
      <c r="AX77" s="403"/>
      <c r="AY77" s="183"/>
      <c r="AZ77" s="181"/>
      <c r="BA77" s="403"/>
      <c r="BB77" s="35"/>
      <c r="BC77" s="326"/>
      <c r="BD77" s="403"/>
      <c r="BE77" s="130"/>
      <c r="BF77" s="32"/>
      <c r="BG77" s="403"/>
      <c r="BH77" s="35"/>
      <c r="BI77" s="32"/>
      <c r="BJ77" s="403"/>
      <c r="BK77" s="156"/>
      <c r="BL77" s="32"/>
      <c r="BM77" s="403"/>
      <c r="BN77" s="34"/>
      <c r="BO77" s="32"/>
      <c r="BP77" s="403"/>
      <c r="BQ77" s="34"/>
      <c r="BR77" s="32"/>
      <c r="BS77" s="403"/>
      <c r="BT77" s="35"/>
      <c r="BU77" s="32"/>
      <c r="BV77" s="403"/>
      <c r="BW77" s="160"/>
      <c r="BX77" s="32"/>
      <c r="BY77" s="403"/>
      <c r="BZ77" s="160"/>
      <c r="CA77" s="181"/>
      <c r="CB77" s="403"/>
      <c r="CC77" s="156"/>
      <c r="CD77" s="181"/>
      <c r="CE77" s="403"/>
      <c r="CF77" s="160"/>
      <c r="CG77" s="181"/>
      <c r="CH77" s="403"/>
      <c r="CI77" s="176"/>
      <c r="CJ77" s="181"/>
      <c r="CK77" s="403"/>
      <c r="CL77" s="160"/>
      <c r="CM77" s="32"/>
      <c r="CN77" s="403"/>
      <c r="CO77" s="160"/>
      <c r="CP77" s="32"/>
      <c r="CQ77" s="403"/>
      <c r="CR77" s="160"/>
      <c r="CS77" s="32"/>
      <c r="CT77" s="403"/>
      <c r="CU77" s="156"/>
      <c r="CV77" s="181"/>
      <c r="CZ77" s="225"/>
    </row>
    <row r="78" spans="3:104" ht="12" customHeight="1" x14ac:dyDescent="0.2">
      <c r="C78" s="563"/>
      <c r="D78" s="544" t="s">
        <v>166</v>
      </c>
      <c r="E78" s="545"/>
      <c r="F78" s="545"/>
      <c r="G78" s="332" t="s">
        <v>89</v>
      </c>
      <c r="H78" s="326"/>
      <c r="I78" s="332"/>
      <c r="J78" s="326"/>
      <c r="K78" s="403"/>
      <c r="L78" s="130"/>
      <c r="M78" s="32"/>
      <c r="N78" s="403"/>
      <c r="O78" s="34"/>
      <c r="P78" s="32"/>
      <c r="Q78" s="403"/>
      <c r="R78" s="160"/>
      <c r="S78" s="32"/>
      <c r="T78" s="403"/>
      <c r="U78" s="160"/>
      <c r="V78" s="32"/>
      <c r="W78" s="403"/>
      <c r="X78" s="160"/>
      <c r="Y78" s="181"/>
      <c r="Z78" s="403"/>
      <c r="AA78" s="156"/>
      <c r="AB78" s="181"/>
      <c r="AC78" s="403"/>
      <c r="AD78" s="160"/>
      <c r="AE78" s="181"/>
      <c r="AF78" s="403"/>
      <c r="AG78" s="160"/>
      <c r="AH78" s="181"/>
      <c r="AI78" s="403"/>
      <c r="AJ78" s="182"/>
      <c r="AK78" s="181"/>
      <c r="AL78" s="403"/>
      <c r="AM78" s="160"/>
      <c r="AN78" s="32"/>
      <c r="AO78" s="403"/>
      <c r="AP78" s="34"/>
      <c r="AQ78" s="32"/>
      <c r="AR78" s="403"/>
      <c r="AS78" s="132"/>
      <c r="AT78" s="32"/>
      <c r="AU78" s="403"/>
      <c r="AV78" s="34"/>
      <c r="AW78" s="181"/>
      <c r="AX78" s="403"/>
      <c r="AY78" s="183"/>
      <c r="AZ78" s="32"/>
      <c r="BA78" s="403"/>
      <c r="BB78" s="35"/>
      <c r="BC78" s="326"/>
      <c r="BD78" s="403"/>
      <c r="BE78" s="130"/>
      <c r="BF78" s="32"/>
      <c r="BG78" s="403"/>
      <c r="BH78" s="35"/>
      <c r="BI78" s="326"/>
      <c r="BJ78" s="403"/>
      <c r="BK78" s="156"/>
      <c r="BL78" s="326"/>
      <c r="BM78" s="403"/>
      <c r="BN78" s="34"/>
      <c r="BO78" s="326"/>
      <c r="BP78" s="403"/>
      <c r="BQ78" s="34"/>
      <c r="BR78" s="326"/>
      <c r="BS78" s="403"/>
      <c r="BT78" s="35"/>
      <c r="BU78" s="32"/>
      <c r="BV78" s="403"/>
      <c r="BW78" s="160"/>
      <c r="BX78" s="326"/>
      <c r="BY78" s="403"/>
      <c r="BZ78" s="160"/>
      <c r="CA78" s="326"/>
      <c r="CB78" s="403"/>
      <c r="CC78" s="156"/>
      <c r="CD78" s="326"/>
      <c r="CE78" s="403"/>
      <c r="CF78" s="160"/>
      <c r="CG78" s="326"/>
      <c r="CH78" s="403"/>
      <c r="CI78" s="176"/>
      <c r="CJ78" s="326"/>
      <c r="CK78" s="403"/>
      <c r="CL78" s="160"/>
      <c r="CM78" s="326"/>
      <c r="CN78" s="403"/>
      <c r="CO78" s="160"/>
      <c r="CP78" s="326"/>
      <c r="CQ78" s="403"/>
      <c r="CR78" s="160"/>
      <c r="CS78" s="326"/>
      <c r="CT78" s="403"/>
      <c r="CU78" s="156"/>
      <c r="CV78" s="326"/>
      <c r="CZ78" s="225"/>
    </row>
    <row r="79" spans="3:104" ht="12" customHeight="1" x14ac:dyDescent="0.2">
      <c r="C79" s="563"/>
      <c r="D79" s="553" t="s">
        <v>167</v>
      </c>
      <c r="E79" s="554"/>
      <c r="F79" s="554"/>
      <c r="G79" s="335" t="s">
        <v>89</v>
      </c>
      <c r="H79" s="334"/>
      <c r="I79" s="335"/>
      <c r="J79" s="334"/>
      <c r="K79" s="400"/>
      <c r="L79" s="414"/>
      <c r="M79" s="206"/>
      <c r="N79" s="400"/>
      <c r="O79" s="208"/>
      <c r="P79" s="334"/>
      <c r="Q79" s="400"/>
      <c r="R79" s="163"/>
      <c r="S79" s="334"/>
      <c r="T79" s="400"/>
      <c r="U79" s="163"/>
      <c r="V79" s="334"/>
      <c r="W79" s="400"/>
      <c r="X79" s="163"/>
      <c r="Y79" s="334"/>
      <c r="Z79" s="400"/>
      <c r="AA79" s="166"/>
      <c r="AB79" s="334"/>
      <c r="AC79" s="400"/>
      <c r="AD79" s="163"/>
      <c r="AE79" s="334"/>
      <c r="AF79" s="400"/>
      <c r="AG79" s="163"/>
      <c r="AH79" s="229"/>
      <c r="AI79" s="400"/>
      <c r="AJ79" s="415"/>
      <c r="AK79" s="334"/>
      <c r="AL79" s="400"/>
      <c r="AM79" s="163"/>
      <c r="AN79" s="206"/>
      <c r="AO79" s="400"/>
      <c r="AP79" s="208"/>
      <c r="AQ79" s="206"/>
      <c r="AR79" s="400"/>
      <c r="AS79" s="207"/>
      <c r="AT79" s="206"/>
      <c r="AU79" s="400"/>
      <c r="AV79" s="208"/>
      <c r="AW79" s="229"/>
      <c r="AX79" s="400"/>
      <c r="AY79" s="230"/>
      <c r="AZ79" s="229"/>
      <c r="BA79" s="400"/>
      <c r="BB79" s="231"/>
      <c r="BC79" s="334"/>
      <c r="BD79" s="400"/>
      <c r="BE79" s="414"/>
      <c r="BF79" s="206"/>
      <c r="BG79" s="400"/>
      <c r="BH79" s="231"/>
      <c r="BI79" s="334"/>
      <c r="BJ79" s="400"/>
      <c r="BK79" s="166"/>
      <c r="BL79" s="206"/>
      <c r="BM79" s="400"/>
      <c r="BN79" s="208"/>
      <c r="BO79" s="206"/>
      <c r="BP79" s="400"/>
      <c r="BQ79" s="208"/>
      <c r="BR79" s="206"/>
      <c r="BS79" s="400"/>
      <c r="BT79" s="231"/>
      <c r="BU79" s="206"/>
      <c r="BV79" s="400"/>
      <c r="BW79" s="163"/>
      <c r="BX79" s="206"/>
      <c r="BY79" s="400"/>
      <c r="BZ79" s="163"/>
      <c r="CA79" s="229"/>
      <c r="CB79" s="400"/>
      <c r="CC79" s="166"/>
      <c r="CD79" s="334"/>
      <c r="CE79" s="400"/>
      <c r="CF79" s="163"/>
      <c r="CG79" s="334"/>
      <c r="CH79" s="400"/>
      <c r="CI79" s="416"/>
      <c r="CJ79" s="334"/>
      <c r="CK79" s="400"/>
      <c r="CL79" s="163"/>
      <c r="CM79" s="206"/>
      <c r="CN79" s="400"/>
      <c r="CO79" s="163"/>
      <c r="CP79" s="334"/>
      <c r="CQ79" s="400"/>
      <c r="CR79" s="163"/>
      <c r="CS79" s="334"/>
      <c r="CT79" s="400"/>
      <c r="CU79" s="166"/>
      <c r="CV79" s="177"/>
      <c r="CZ79" s="221"/>
    </row>
    <row r="80" spans="3:104" ht="12" customHeight="1" x14ac:dyDescent="0.2">
      <c r="C80" s="563"/>
      <c r="D80" s="544" t="s">
        <v>168</v>
      </c>
      <c r="E80" s="545"/>
      <c r="F80" s="545"/>
      <c r="G80" s="332" t="s">
        <v>89</v>
      </c>
      <c r="H80" s="326"/>
      <c r="I80" s="332"/>
      <c r="J80" s="326"/>
      <c r="K80" s="403"/>
      <c r="L80" s="130"/>
      <c r="M80" s="326"/>
      <c r="N80" s="403"/>
      <c r="O80" s="34"/>
      <c r="P80" s="326"/>
      <c r="Q80" s="403"/>
      <c r="R80" s="160"/>
      <c r="S80" s="326"/>
      <c r="T80" s="403"/>
      <c r="U80" s="160"/>
      <c r="V80" s="326"/>
      <c r="W80" s="403"/>
      <c r="X80" s="160"/>
      <c r="Y80" s="326"/>
      <c r="Z80" s="403"/>
      <c r="AA80" s="156"/>
      <c r="AB80" s="326"/>
      <c r="AC80" s="403"/>
      <c r="AD80" s="160"/>
      <c r="AE80" s="326"/>
      <c r="AF80" s="403"/>
      <c r="AG80" s="160"/>
      <c r="AH80" s="326"/>
      <c r="AI80" s="403"/>
      <c r="AJ80" s="160"/>
      <c r="AK80" s="326"/>
      <c r="AL80" s="403"/>
      <c r="AM80" s="160"/>
      <c r="AN80" s="326"/>
      <c r="AO80" s="403"/>
      <c r="AP80" s="34"/>
      <c r="AQ80" s="326"/>
      <c r="AR80" s="403"/>
      <c r="AS80" s="132"/>
      <c r="AT80" s="32"/>
      <c r="AU80" s="403"/>
      <c r="AV80" s="34"/>
      <c r="AW80" s="326"/>
      <c r="AX80" s="403"/>
      <c r="AY80" s="222"/>
      <c r="AZ80" s="177"/>
      <c r="BA80" s="403"/>
      <c r="BB80" s="35"/>
      <c r="BC80" s="326"/>
      <c r="BD80" s="403"/>
      <c r="BE80" s="130"/>
      <c r="BF80" s="32"/>
      <c r="BG80" s="403"/>
      <c r="BH80" s="35"/>
      <c r="BI80" s="326"/>
      <c r="BJ80" s="403"/>
      <c r="BK80" s="156"/>
      <c r="BL80" s="326"/>
      <c r="BM80" s="403"/>
      <c r="BN80" s="34"/>
      <c r="BO80" s="326"/>
      <c r="BP80" s="403"/>
      <c r="BQ80" s="34"/>
      <c r="BR80" s="32"/>
      <c r="BS80" s="403"/>
      <c r="BT80" s="35"/>
      <c r="BU80" s="32"/>
      <c r="BV80" s="403"/>
      <c r="BW80" s="160"/>
      <c r="BX80" s="32"/>
      <c r="BY80" s="403"/>
      <c r="BZ80" s="160"/>
      <c r="CA80" s="326"/>
      <c r="CB80" s="403"/>
      <c r="CC80" s="156"/>
      <c r="CD80" s="177"/>
      <c r="CE80" s="403"/>
      <c r="CF80" s="160"/>
      <c r="CG80" s="326"/>
      <c r="CH80" s="403"/>
      <c r="CI80" s="112"/>
      <c r="CJ80" s="326"/>
      <c r="CK80" s="403"/>
      <c r="CL80" s="160"/>
      <c r="CM80" s="326"/>
      <c r="CN80" s="403"/>
      <c r="CO80" s="160"/>
      <c r="CP80" s="326"/>
      <c r="CQ80" s="403"/>
      <c r="CR80" s="160"/>
      <c r="CS80" s="326"/>
      <c r="CT80" s="403"/>
      <c r="CU80" s="156"/>
      <c r="CV80" s="326"/>
      <c r="CZ80" s="221"/>
    </row>
    <row r="81" spans="3:104" ht="12" customHeight="1" x14ac:dyDescent="0.2">
      <c r="C81" s="563"/>
      <c r="D81" s="544" t="s">
        <v>169</v>
      </c>
      <c r="E81" s="545"/>
      <c r="F81" s="545"/>
      <c r="G81" s="332" t="s">
        <v>89</v>
      </c>
      <c r="H81" s="326"/>
      <c r="I81" s="332"/>
      <c r="J81" s="326"/>
      <c r="K81" s="403"/>
      <c r="L81" s="130"/>
      <c r="M81" s="326"/>
      <c r="N81" s="403"/>
      <c r="O81" s="34"/>
      <c r="P81" s="326"/>
      <c r="Q81" s="403"/>
      <c r="R81" s="160"/>
      <c r="S81" s="326"/>
      <c r="T81" s="403"/>
      <c r="U81" s="160"/>
      <c r="V81" s="326"/>
      <c r="W81" s="403"/>
      <c r="X81" s="160"/>
      <c r="Y81" s="326"/>
      <c r="Z81" s="403"/>
      <c r="AA81" s="156"/>
      <c r="AB81" s="326"/>
      <c r="AC81" s="403"/>
      <c r="AD81" s="160"/>
      <c r="AE81" s="326"/>
      <c r="AF81" s="403"/>
      <c r="AG81" s="160"/>
      <c r="AH81" s="326"/>
      <c r="AI81" s="403"/>
      <c r="AJ81" s="232"/>
      <c r="AK81" s="326"/>
      <c r="AL81" s="403"/>
      <c r="AM81" s="160"/>
      <c r="AN81" s="326"/>
      <c r="AO81" s="403"/>
      <c r="AP81" s="34"/>
      <c r="AQ81" s="326"/>
      <c r="AR81" s="403"/>
      <c r="AS81" s="132"/>
      <c r="AT81" s="326"/>
      <c r="AU81" s="403"/>
      <c r="AV81" s="34"/>
      <c r="AW81" s="326"/>
      <c r="AX81" s="403"/>
      <c r="AY81" s="222"/>
      <c r="AZ81" s="326"/>
      <c r="BA81" s="403"/>
      <c r="BB81" s="35"/>
      <c r="BC81" s="326"/>
      <c r="BD81" s="403"/>
      <c r="BE81" s="130"/>
      <c r="BF81" s="326"/>
      <c r="BG81" s="403"/>
      <c r="BH81" s="35"/>
      <c r="BI81" s="326"/>
      <c r="BJ81" s="403"/>
      <c r="BK81" s="156"/>
      <c r="BL81" s="326"/>
      <c r="BM81" s="403"/>
      <c r="BN81" s="34"/>
      <c r="BO81" s="326"/>
      <c r="BP81" s="403"/>
      <c r="BQ81" s="34"/>
      <c r="BR81" s="326"/>
      <c r="BS81" s="403"/>
      <c r="BT81" s="35"/>
      <c r="BU81" s="326"/>
      <c r="BV81" s="403"/>
      <c r="BW81" s="160"/>
      <c r="BX81" s="326"/>
      <c r="BY81" s="403"/>
      <c r="BZ81" s="160"/>
      <c r="CA81" s="326"/>
      <c r="CB81" s="403"/>
      <c r="CC81" s="156"/>
      <c r="CD81" s="326"/>
      <c r="CE81" s="403"/>
      <c r="CF81" s="160"/>
      <c r="CG81" s="326"/>
      <c r="CH81" s="403"/>
      <c r="CI81" s="112"/>
      <c r="CJ81" s="326"/>
      <c r="CK81" s="403"/>
      <c r="CL81" s="160"/>
      <c r="CM81" s="326"/>
      <c r="CN81" s="403"/>
      <c r="CO81" s="160"/>
      <c r="CP81" s="326"/>
      <c r="CQ81" s="403"/>
      <c r="CR81" s="160"/>
      <c r="CS81" s="326"/>
      <c r="CT81" s="403"/>
      <c r="CU81" s="156"/>
      <c r="CV81" s="326"/>
      <c r="CZ81" s="221"/>
    </row>
    <row r="82" spans="3:104" ht="12" customHeight="1" x14ac:dyDescent="0.2">
      <c r="C82" s="563"/>
      <c r="D82" s="544" t="s">
        <v>170</v>
      </c>
      <c r="E82" s="545"/>
      <c r="F82" s="545"/>
      <c r="G82" s="332" t="s">
        <v>89</v>
      </c>
      <c r="H82" s="326"/>
      <c r="I82" s="332"/>
      <c r="J82" s="326"/>
      <c r="K82" s="403"/>
      <c r="L82" s="130"/>
      <c r="M82" s="32"/>
      <c r="N82" s="403"/>
      <c r="O82" s="34"/>
      <c r="P82" s="32"/>
      <c r="Q82" s="403"/>
      <c r="R82" s="160"/>
      <c r="S82" s="32"/>
      <c r="T82" s="403"/>
      <c r="U82" s="160"/>
      <c r="V82" s="32"/>
      <c r="W82" s="403"/>
      <c r="X82" s="160"/>
      <c r="Y82" s="177"/>
      <c r="Z82" s="403"/>
      <c r="AA82" s="156"/>
      <c r="AB82" s="177"/>
      <c r="AC82" s="403"/>
      <c r="AD82" s="160"/>
      <c r="AE82" s="177"/>
      <c r="AF82" s="403"/>
      <c r="AG82" s="160"/>
      <c r="AH82" s="177"/>
      <c r="AI82" s="403"/>
      <c r="AJ82" s="232"/>
      <c r="AK82" s="177"/>
      <c r="AL82" s="403"/>
      <c r="AM82" s="160"/>
      <c r="AN82" s="32"/>
      <c r="AO82" s="403"/>
      <c r="AP82" s="34"/>
      <c r="AQ82" s="32"/>
      <c r="AR82" s="403"/>
      <c r="AS82" s="132"/>
      <c r="AT82" s="32"/>
      <c r="AU82" s="403"/>
      <c r="AV82" s="34"/>
      <c r="AW82" s="177"/>
      <c r="AX82" s="403"/>
      <c r="AY82" s="222"/>
      <c r="AZ82" s="177"/>
      <c r="BA82" s="403"/>
      <c r="BB82" s="35"/>
      <c r="BC82" s="326"/>
      <c r="BD82" s="403"/>
      <c r="BE82" s="130"/>
      <c r="BF82" s="32"/>
      <c r="BG82" s="403"/>
      <c r="BH82" s="35"/>
      <c r="BI82" s="32"/>
      <c r="BJ82" s="403"/>
      <c r="BK82" s="156"/>
      <c r="BL82" s="32"/>
      <c r="BM82" s="403"/>
      <c r="BN82" s="34"/>
      <c r="BO82" s="32"/>
      <c r="BP82" s="403"/>
      <c r="BQ82" s="34"/>
      <c r="BR82" s="32"/>
      <c r="BS82" s="403"/>
      <c r="BT82" s="35"/>
      <c r="BU82" s="32"/>
      <c r="BV82" s="403"/>
      <c r="BW82" s="160"/>
      <c r="BX82" s="32"/>
      <c r="BY82" s="403"/>
      <c r="BZ82" s="160"/>
      <c r="CA82" s="177"/>
      <c r="CB82" s="403"/>
      <c r="CC82" s="156"/>
      <c r="CD82" s="177"/>
      <c r="CE82" s="403"/>
      <c r="CF82" s="160"/>
      <c r="CG82" s="177"/>
      <c r="CH82" s="403"/>
      <c r="CI82" s="112"/>
      <c r="CJ82" s="177"/>
      <c r="CK82" s="403"/>
      <c r="CL82" s="160"/>
      <c r="CM82" s="32"/>
      <c r="CN82" s="403"/>
      <c r="CO82" s="160"/>
      <c r="CP82" s="32"/>
      <c r="CQ82" s="403"/>
      <c r="CR82" s="160"/>
      <c r="CS82" s="32"/>
      <c r="CT82" s="403"/>
      <c r="CU82" s="156"/>
      <c r="CV82" s="177"/>
      <c r="CZ82" s="221"/>
    </row>
    <row r="83" spans="3:104" ht="12" customHeight="1" x14ac:dyDescent="0.2">
      <c r="C83" s="563"/>
      <c r="D83" s="553" t="s">
        <v>171</v>
      </c>
      <c r="E83" s="554"/>
      <c r="F83" s="554"/>
      <c r="G83" s="335" t="s">
        <v>89</v>
      </c>
      <c r="H83" s="334"/>
      <c r="I83" s="335"/>
      <c r="J83" s="334"/>
      <c r="K83" s="400"/>
      <c r="L83" s="414"/>
      <c r="M83" s="206"/>
      <c r="N83" s="400"/>
      <c r="O83" s="208"/>
      <c r="P83" s="206"/>
      <c r="Q83" s="400"/>
      <c r="R83" s="163"/>
      <c r="S83" s="206"/>
      <c r="T83" s="400"/>
      <c r="U83" s="163"/>
      <c r="V83" s="206"/>
      <c r="W83" s="400"/>
      <c r="X83" s="163"/>
      <c r="Y83" s="209"/>
      <c r="Z83" s="400"/>
      <c r="AA83" s="166"/>
      <c r="AB83" s="209"/>
      <c r="AC83" s="400"/>
      <c r="AD83" s="163"/>
      <c r="AE83" s="209"/>
      <c r="AF83" s="400"/>
      <c r="AG83" s="163"/>
      <c r="AH83" s="209"/>
      <c r="AI83" s="400"/>
      <c r="AJ83" s="406"/>
      <c r="AK83" s="209"/>
      <c r="AL83" s="400"/>
      <c r="AM83" s="163"/>
      <c r="AN83" s="334"/>
      <c r="AO83" s="400"/>
      <c r="AP83" s="208"/>
      <c r="AQ83" s="334"/>
      <c r="AR83" s="400"/>
      <c r="AS83" s="207"/>
      <c r="AT83" s="334"/>
      <c r="AU83" s="400">
        <v>0.63</v>
      </c>
      <c r="AV83" s="208"/>
      <c r="AW83" s="209"/>
      <c r="AX83" s="400"/>
      <c r="AY83" s="211"/>
      <c r="AZ83" s="209"/>
      <c r="BA83" s="400"/>
      <c r="BB83" s="231"/>
      <c r="BC83" s="334"/>
      <c r="BD83" s="400"/>
      <c r="BE83" s="414"/>
      <c r="BF83" s="206"/>
      <c r="BG83" s="400"/>
      <c r="BH83" s="231"/>
      <c r="BI83" s="206" t="s">
        <v>285</v>
      </c>
      <c r="BJ83" s="400">
        <v>0.04</v>
      </c>
      <c r="BK83" s="166"/>
      <c r="BL83" s="206"/>
      <c r="BM83" s="400"/>
      <c r="BN83" s="208"/>
      <c r="BO83" s="334"/>
      <c r="BP83" s="400"/>
      <c r="BQ83" s="208"/>
      <c r="BR83" s="334"/>
      <c r="BS83" s="400"/>
      <c r="BT83" s="207"/>
      <c r="BU83" s="334"/>
      <c r="BV83" s="400"/>
      <c r="BW83" s="163"/>
      <c r="BX83" s="206"/>
      <c r="BY83" s="400"/>
      <c r="BZ83" s="163"/>
      <c r="CA83" s="209"/>
      <c r="CB83" s="400"/>
      <c r="CC83" s="166"/>
      <c r="CD83" s="209"/>
      <c r="CE83" s="400"/>
      <c r="CF83" s="163"/>
      <c r="CG83" s="209"/>
      <c r="CH83" s="400"/>
      <c r="CI83" s="214"/>
      <c r="CJ83" s="209"/>
      <c r="CK83" s="400"/>
      <c r="CL83" s="163"/>
      <c r="CM83" s="334"/>
      <c r="CN83" s="400"/>
      <c r="CO83" s="163"/>
      <c r="CP83" s="334"/>
      <c r="CQ83" s="400"/>
      <c r="CR83" s="163"/>
      <c r="CS83" s="206"/>
      <c r="CT83" s="400"/>
      <c r="CU83" s="166"/>
      <c r="CV83" s="75"/>
      <c r="CZ83" s="221"/>
    </row>
    <row r="84" spans="3:104" ht="12" customHeight="1" x14ac:dyDescent="0.2">
      <c r="C84" s="563"/>
      <c r="D84" s="544" t="s">
        <v>172</v>
      </c>
      <c r="E84" s="545"/>
      <c r="F84" s="545"/>
      <c r="G84" s="332" t="s">
        <v>89</v>
      </c>
      <c r="H84" s="326"/>
      <c r="I84" s="332"/>
      <c r="J84" s="326"/>
      <c r="K84" s="403"/>
      <c r="L84" s="130"/>
      <c r="M84" s="32"/>
      <c r="N84" s="403"/>
      <c r="O84" s="34"/>
      <c r="P84" s="32"/>
      <c r="Q84" s="403"/>
      <c r="R84" s="130"/>
      <c r="S84" s="32"/>
      <c r="T84" s="403"/>
      <c r="U84" s="34"/>
      <c r="V84" s="32"/>
      <c r="W84" s="403"/>
      <c r="X84" s="76"/>
      <c r="Y84" s="75"/>
      <c r="Z84" s="403"/>
      <c r="AA84" s="80"/>
      <c r="AB84" s="75"/>
      <c r="AC84" s="403"/>
      <c r="AD84" s="80"/>
      <c r="AE84" s="75"/>
      <c r="AF84" s="403"/>
      <c r="AG84" s="79"/>
      <c r="AH84" s="75"/>
      <c r="AI84" s="403"/>
      <c r="AJ84" s="77"/>
      <c r="AK84" s="75"/>
      <c r="AL84" s="403"/>
      <c r="AM84" s="77"/>
      <c r="AN84" s="326"/>
      <c r="AO84" s="403"/>
      <c r="AP84" s="34"/>
      <c r="AQ84" s="326"/>
      <c r="AR84" s="403"/>
      <c r="AS84" s="132"/>
      <c r="AT84" s="326"/>
      <c r="AU84" s="403">
        <v>1.6</v>
      </c>
      <c r="AV84" s="34"/>
      <c r="AW84" s="75"/>
      <c r="AX84" s="403"/>
      <c r="AY84" s="80"/>
      <c r="AZ84" s="75"/>
      <c r="BA84" s="403"/>
      <c r="BB84" s="35"/>
      <c r="BC84" s="326"/>
      <c r="BD84" s="403"/>
      <c r="BE84" s="130"/>
      <c r="BF84" s="32"/>
      <c r="BG84" s="403"/>
      <c r="BH84" s="35"/>
      <c r="BI84" s="32"/>
      <c r="BJ84" s="403">
        <v>0.43</v>
      </c>
      <c r="BK84" s="132"/>
      <c r="BL84" s="32"/>
      <c r="BM84" s="403"/>
      <c r="BN84" s="34"/>
      <c r="BO84" s="326"/>
      <c r="BP84" s="403"/>
      <c r="BQ84" s="34"/>
      <c r="BR84" s="326"/>
      <c r="BS84" s="403"/>
      <c r="BT84" s="132"/>
      <c r="BU84" s="326"/>
      <c r="BV84" s="403"/>
      <c r="BW84" s="34"/>
      <c r="BX84" s="32"/>
      <c r="BY84" s="403"/>
      <c r="BZ84" s="77"/>
      <c r="CA84" s="75"/>
      <c r="CB84" s="403"/>
      <c r="CC84" s="80"/>
      <c r="CD84" s="75"/>
      <c r="CE84" s="403"/>
      <c r="CF84" s="80"/>
      <c r="CG84" s="75"/>
      <c r="CH84" s="403"/>
      <c r="CI84" s="76"/>
      <c r="CJ84" s="75"/>
      <c r="CK84" s="403"/>
      <c r="CL84" s="80"/>
      <c r="CM84" s="326"/>
      <c r="CN84" s="403"/>
      <c r="CO84" s="35"/>
      <c r="CP84" s="326"/>
      <c r="CQ84" s="403"/>
      <c r="CR84" s="34"/>
      <c r="CS84" s="177"/>
      <c r="CT84" s="403"/>
      <c r="CU84" s="80"/>
      <c r="CV84" s="177"/>
      <c r="CZ84" s="221"/>
    </row>
    <row r="85" spans="3:104" ht="12" customHeight="1" x14ac:dyDescent="0.2">
      <c r="C85" s="563"/>
      <c r="D85" s="544" t="s">
        <v>173</v>
      </c>
      <c r="E85" s="545"/>
      <c r="F85" s="545"/>
      <c r="G85" s="332" t="s">
        <v>89</v>
      </c>
      <c r="H85" s="326"/>
      <c r="I85" s="332"/>
      <c r="J85" s="326"/>
      <c r="K85" s="403"/>
      <c r="L85" s="130"/>
      <c r="M85" s="32"/>
      <c r="N85" s="403"/>
      <c r="O85" s="112"/>
      <c r="P85" s="177"/>
      <c r="Q85" s="403"/>
      <c r="R85" s="232"/>
      <c r="S85" s="177"/>
      <c r="T85" s="403"/>
      <c r="U85" s="112"/>
      <c r="V85" s="177"/>
      <c r="W85" s="403"/>
      <c r="X85" s="76"/>
      <c r="Y85" s="177"/>
      <c r="Z85" s="403"/>
      <c r="AA85" s="222"/>
      <c r="AB85" s="177"/>
      <c r="AC85" s="403"/>
      <c r="AD85" s="222"/>
      <c r="AE85" s="177"/>
      <c r="AF85" s="403"/>
      <c r="AG85" s="233"/>
      <c r="AH85" s="177"/>
      <c r="AI85" s="403"/>
      <c r="AJ85" s="232"/>
      <c r="AK85" s="177"/>
      <c r="AL85" s="403"/>
      <c r="AM85" s="232"/>
      <c r="AN85" s="326"/>
      <c r="AO85" s="403"/>
      <c r="AP85" s="34"/>
      <c r="AQ85" s="177"/>
      <c r="AR85" s="403"/>
      <c r="AS85" s="132"/>
      <c r="AT85" s="326"/>
      <c r="AU85" s="403">
        <v>0.13</v>
      </c>
      <c r="AV85" s="34"/>
      <c r="AW85" s="177"/>
      <c r="AX85" s="403"/>
      <c r="AY85" s="222"/>
      <c r="AZ85" s="177"/>
      <c r="BA85" s="403"/>
      <c r="BB85" s="35"/>
      <c r="BC85" s="326"/>
      <c r="BD85" s="403"/>
      <c r="BE85" s="130"/>
      <c r="BF85" s="32"/>
      <c r="BG85" s="403"/>
      <c r="BH85" s="233"/>
      <c r="BI85" s="177" t="s">
        <v>285</v>
      </c>
      <c r="BJ85" s="403">
        <v>0.04</v>
      </c>
      <c r="BK85" s="222"/>
      <c r="BL85" s="177"/>
      <c r="BM85" s="403"/>
      <c r="BN85" s="112"/>
      <c r="BO85" s="326"/>
      <c r="BP85" s="403"/>
      <c r="BQ85" s="34"/>
      <c r="BR85" s="326"/>
      <c r="BS85" s="403"/>
      <c r="BT85" s="132"/>
      <c r="BU85" s="326"/>
      <c r="BV85" s="403"/>
      <c r="BW85" s="34"/>
      <c r="BX85" s="177"/>
      <c r="BY85" s="403"/>
      <c r="BZ85" s="77"/>
      <c r="CA85" s="75"/>
      <c r="CB85" s="403"/>
      <c r="CC85" s="222"/>
      <c r="CD85" s="177"/>
      <c r="CE85" s="403"/>
      <c r="CF85" s="222"/>
      <c r="CG85" s="177"/>
      <c r="CH85" s="403"/>
      <c r="CI85" s="112"/>
      <c r="CJ85" s="177"/>
      <c r="CK85" s="403"/>
      <c r="CL85" s="222"/>
      <c r="CM85" s="177"/>
      <c r="CN85" s="403"/>
      <c r="CO85" s="35"/>
      <c r="CP85" s="177"/>
      <c r="CQ85" s="403"/>
      <c r="CR85" s="34"/>
      <c r="CS85" s="177"/>
      <c r="CT85" s="403"/>
      <c r="CU85" s="80"/>
      <c r="CV85" s="75"/>
      <c r="CZ85" s="221"/>
    </row>
    <row r="86" spans="3:104" ht="12" customHeight="1" x14ac:dyDescent="0.2">
      <c r="C86" s="564"/>
      <c r="D86" s="544" t="s">
        <v>174</v>
      </c>
      <c r="E86" s="545"/>
      <c r="F86" s="545"/>
      <c r="G86" s="332" t="s">
        <v>89</v>
      </c>
      <c r="H86" s="326"/>
      <c r="I86" s="332"/>
      <c r="J86" s="326"/>
      <c r="K86" s="364"/>
      <c r="L86" s="130"/>
      <c r="M86" s="70"/>
      <c r="N86" s="364"/>
      <c r="O86" s="112"/>
      <c r="P86" s="177"/>
      <c r="Q86" s="364"/>
      <c r="R86" s="232"/>
      <c r="S86" s="234"/>
      <c r="T86" s="364"/>
      <c r="U86" s="112"/>
      <c r="V86" s="177"/>
      <c r="W86" s="364"/>
      <c r="X86" s="112"/>
      <c r="Y86" s="234"/>
      <c r="Z86" s="364"/>
      <c r="AA86" s="235"/>
      <c r="AB86" s="177"/>
      <c r="AC86" s="364"/>
      <c r="AD86" s="222"/>
      <c r="AE86" s="234"/>
      <c r="AF86" s="364"/>
      <c r="AG86" s="233"/>
      <c r="AH86" s="177"/>
      <c r="AI86" s="364"/>
      <c r="AJ86" s="232"/>
      <c r="AK86" s="234"/>
      <c r="AL86" s="364"/>
      <c r="AM86" s="232"/>
      <c r="AN86" s="330"/>
      <c r="AO86" s="364"/>
      <c r="AP86" s="34"/>
      <c r="AQ86" s="330"/>
      <c r="AR86" s="364"/>
      <c r="AS86" s="73"/>
      <c r="AT86" s="326"/>
      <c r="AU86" s="364">
        <v>0.2</v>
      </c>
      <c r="AV86" s="34"/>
      <c r="AW86" s="177"/>
      <c r="AX86" s="364"/>
      <c r="AY86" s="222"/>
      <c r="AZ86" s="177"/>
      <c r="BA86" s="364"/>
      <c r="BB86" s="35"/>
      <c r="BC86" s="326"/>
      <c r="BD86" s="364"/>
      <c r="BE86" s="130"/>
      <c r="BF86" s="32"/>
      <c r="BG86" s="364"/>
      <c r="BH86" s="233"/>
      <c r="BI86" s="177"/>
      <c r="BJ86" s="417"/>
      <c r="BK86" s="235"/>
      <c r="BL86" s="234"/>
      <c r="BM86" s="364"/>
      <c r="BN86" s="112"/>
      <c r="BO86" s="330"/>
      <c r="BP86" s="364"/>
      <c r="BQ86" s="34"/>
      <c r="BR86" s="326"/>
      <c r="BS86" s="364"/>
      <c r="BT86" s="132"/>
      <c r="BU86" s="326"/>
      <c r="BV86" s="364"/>
      <c r="BW86" s="34"/>
      <c r="BX86" s="177"/>
      <c r="BY86" s="364"/>
      <c r="BZ86" s="232"/>
      <c r="CA86" s="234"/>
      <c r="CB86" s="364"/>
      <c r="CC86" s="235"/>
      <c r="CD86" s="177"/>
      <c r="CE86" s="364"/>
      <c r="CF86" s="222"/>
      <c r="CG86" s="234"/>
      <c r="CH86" s="364"/>
      <c r="CI86" s="112"/>
      <c r="CJ86" s="177"/>
      <c r="CK86" s="364"/>
      <c r="CL86" s="222"/>
      <c r="CM86" s="330"/>
      <c r="CN86" s="364"/>
      <c r="CO86" s="35"/>
      <c r="CP86" s="326"/>
      <c r="CQ86" s="364"/>
      <c r="CR86" s="34"/>
      <c r="CS86" s="177"/>
      <c r="CT86" s="364"/>
      <c r="CU86" s="222"/>
      <c r="CV86" s="177"/>
      <c r="CZ86" s="221"/>
    </row>
    <row r="87" spans="3:104" ht="12" customHeight="1" x14ac:dyDescent="0.2">
      <c r="C87" s="548" t="s">
        <v>175</v>
      </c>
      <c r="D87" s="557" t="s">
        <v>176</v>
      </c>
      <c r="E87" s="558"/>
      <c r="F87" s="558"/>
      <c r="G87" s="237" t="s">
        <v>89</v>
      </c>
      <c r="H87" s="317"/>
      <c r="I87" s="319"/>
      <c r="J87" s="317"/>
      <c r="K87" s="403"/>
      <c r="L87" s="64"/>
      <c r="M87" s="62"/>
      <c r="N87" s="403"/>
      <c r="O87" s="242"/>
      <c r="P87" s="238"/>
      <c r="Q87" s="403"/>
      <c r="R87" s="240"/>
      <c r="S87" s="238"/>
      <c r="T87" s="403"/>
      <c r="U87" s="242"/>
      <c r="V87" s="238"/>
      <c r="W87" s="403"/>
      <c r="X87" s="242"/>
      <c r="Y87" s="238"/>
      <c r="Z87" s="403"/>
      <c r="AA87" s="243"/>
      <c r="AB87" s="238"/>
      <c r="AC87" s="403"/>
      <c r="AD87" s="244"/>
      <c r="AE87" s="238"/>
      <c r="AF87" s="403"/>
      <c r="AG87" s="243"/>
      <c r="AH87" s="238"/>
      <c r="AI87" s="403"/>
      <c r="AJ87" s="240"/>
      <c r="AK87" s="238"/>
      <c r="AL87" s="403"/>
      <c r="AM87" s="240"/>
      <c r="AN87" s="62"/>
      <c r="AO87" s="403"/>
      <c r="AP87" s="245"/>
      <c r="AQ87" s="246"/>
      <c r="AR87" s="403"/>
      <c r="AS87" s="418"/>
      <c r="AT87" s="246"/>
      <c r="AU87" s="403"/>
      <c r="AV87" s="242"/>
      <c r="AW87" s="238"/>
      <c r="AX87" s="403"/>
      <c r="AY87" s="244"/>
      <c r="AZ87" s="238"/>
      <c r="BA87" s="403"/>
      <c r="BB87" s="66"/>
      <c r="BC87" s="317"/>
      <c r="BD87" s="403"/>
      <c r="BE87" s="64"/>
      <c r="BF87" s="62"/>
      <c r="BG87" s="403"/>
      <c r="BH87" s="243"/>
      <c r="BI87" s="238"/>
      <c r="BJ87" s="403"/>
      <c r="BK87" s="244"/>
      <c r="BL87" s="238"/>
      <c r="BM87" s="403"/>
      <c r="BN87" s="242"/>
      <c r="BO87" s="62"/>
      <c r="BP87" s="403"/>
      <c r="BQ87" s="242"/>
      <c r="BR87" s="62"/>
      <c r="BS87" s="403"/>
      <c r="BT87" s="243"/>
      <c r="BU87" s="62"/>
      <c r="BV87" s="403"/>
      <c r="BW87" s="242"/>
      <c r="BX87" s="238"/>
      <c r="BY87" s="403"/>
      <c r="BZ87" s="240"/>
      <c r="CA87" s="238"/>
      <c r="CB87" s="403"/>
      <c r="CC87" s="243"/>
      <c r="CD87" s="238"/>
      <c r="CE87" s="403"/>
      <c r="CF87" s="244"/>
      <c r="CG87" s="238"/>
      <c r="CH87" s="403"/>
      <c r="CI87" s="242"/>
      <c r="CJ87" s="238"/>
      <c r="CK87" s="403"/>
      <c r="CL87" s="244"/>
      <c r="CM87" s="62"/>
      <c r="CN87" s="403"/>
      <c r="CO87" s="243"/>
      <c r="CP87" s="62"/>
      <c r="CQ87" s="403"/>
      <c r="CR87" s="242"/>
      <c r="CS87" s="238"/>
      <c r="CT87" s="403"/>
      <c r="CU87" s="244"/>
      <c r="CV87" s="177"/>
      <c r="CZ87" s="225"/>
    </row>
    <row r="88" spans="3:104" ht="12" customHeight="1" x14ac:dyDescent="0.2">
      <c r="C88" s="549"/>
      <c r="D88" s="559" t="s">
        <v>177</v>
      </c>
      <c r="E88" s="560"/>
      <c r="F88" s="560"/>
      <c r="G88" s="247" t="s">
        <v>89</v>
      </c>
      <c r="H88" s="326"/>
      <c r="I88" s="332"/>
      <c r="J88" s="326"/>
      <c r="K88" s="403"/>
      <c r="L88" s="130"/>
      <c r="M88" s="32"/>
      <c r="N88" s="403"/>
      <c r="O88" s="112"/>
      <c r="P88" s="177"/>
      <c r="Q88" s="403"/>
      <c r="R88" s="232"/>
      <c r="S88" s="177"/>
      <c r="T88" s="403"/>
      <c r="U88" s="112"/>
      <c r="V88" s="177"/>
      <c r="W88" s="403"/>
      <c r="X88" s="112"/>
      <c r="Y88" s="177"/>
      <c r="Z88" s="403"/>
      <c r="AA88" s="233"/>
      <c r="AB88" s="177"/>
      <c r="AC88" s="403"/>
      <c r="AD88" s="222"/>
      <c r="AE88" s="177"/>
      <c r="AF88" s="403"/>
      <c r="AG88" s="233"/>
      <c r="AH88" s="177"/>
      <c r="AI88" s="403"/>
      <c r="AJ88" s="232"/>
      <c r="AK88" s="177"/>
      <c r="AL88" s="403"/>
      <c r="AM88" s="232"/>
      <c r="AN88" s="32"/>
      <c r="AO88" s="403"/>
      <c r="AP88" s="176"/>
      <c r="AQ88" s="181"/>
      <c r="AR88" s="403"/>
      <c r="AS88" s="186"/>
      <c r="AT88" s="181"/>
      <c r="AU88" s="403"/>
      <c r="AV88" s="112"/>
      <c r="AW88" s="177"/>
      <c r="AX88" s="403"/>
      <c r="AY88" s="222"/>
      <c r="AZ88" s="177"/>
      <c r="BA88" s="403"/>
      <c r="BB88" s="35"/>
      <c r="BC88" s="326"/>
      <c r="BD88" s="403"/>
      <c r="BE88" s="130"/>
      <c r="BF88" s="32"/>
      <c r="BG88" s="403"/>
      <c r="BH88" s="233"/>
      <c r="BI88" s="177"/>
      <c r="BJ88" s="403"/>
      <c r="BK88" s="222"/>
      <c r="BL88" s="177"/>
      <c r="BM88" s="403"/>
      <c r="BN88" s="112"/>
      <c r="BO88" s="32"/>
      <c r="BP88" s="403"/>
      <c r="BQ88" s="112"/>
      <c r="BR88" s="32"/>
      <c r="BS88" s="403"/>
      <c r="BT88" s="233"/>
      <c r="BU88" s="32"/>
      <c r="BV88" s="403"/>
      <c r="BW88" s="112"/>
      <c r="BX88" s="177"/>
      <c r="BY88" s="403"/>
      <c r="BZ88" s="232"/>
      <c r="CA88" s="177"/>
      <c r="CB88" s="403"/>
      <c r="CC88" s="233"/>
      <c r="CD88" s="177"/>
      <c r="CE88" s="403"/>
      <c r="CF88" s="222"/>
      <c r="CG88" s="177"/>
      <c r="CH88" s="403"/>
      <c r="CI88" s="112"/>
      <c r="CJ88" s="177"/>
      <c r="CK88" s="403"/>
      <c r="CL88" s="222"/>
      <c r="CM88" s="32"/>
      <c r="CN88" s="403"/>
      <c r="CO88" s="233"/>
      <c r="CP88" s="32"/>
      <c r="CQ88" s="403"/>
      <c r="CR88" s="112"/>
      <c r="CS88" s="177"/>
      <c r="CT88" s="403"/>
      <c r="CU88" s="222"/>
      <c r="CV88" s="177"/>
      <c r="CZ88" s="225"/>
    </row>
    <row r="89" spans="3:104" ht="12" customHeight="1" x14ac:dyDescent="0.2">
      <c r="C89" s="549"/>
      <c r="D89" s="559" t="s">
        <v>178</v>
      </c>
      <c r="E89" s="560"/>
      <c r="F89" s="560"/>
      <c r="G89" s="247" t="s">
        <v>89</v>
      </c>
      <c r="H89" s="326"/>
      <c r="I89" s="332"/>
      <c r="J89" s="326"/>
      <c r="K89" s="403"/>
      <c r="L89" s="130"/>
      <c r="M89" s="32"/>
      <c r="N89" s="403"/>
      <c r="O89" s="112"/>
      <c r="P89" s="177"/>
      <c r="Q89" s="403"/>
      <c r="R89" s="232"/>
      <c r="S89" s="177"/>
      <c r="T89" s="403"/>
      <c r="U89" s="112"/>
      <c r="V89" s="177"/>
      <c r="W89" s="403"/>
      <c r="X89" s="112"/>
      <c r="Y89" s="177"/>
      <c r="Z89" s="403"/>
      <c r="AA89" s="233"/>
      <c r="AB89" s="177"/>
      <c r="AC89" s="403"/>
      <c r="AD89" s="222"/>
      <c r="AE89" s="177"/>
      <c r="AF89" s="403"/>
      <c r="AG89" s="233"/>
      <c r="AH89" s="177"/>
      <c r="AI89" s="403"/>
      <c r="AJ89" s="232"/>
      <c r="AK89" s="177"/>
      <c r="AL89" s="403"/>
      <c r="AM89" s="232"/>
      <c r="AN89" s="32"/>
      <c r="AO89" s="403"/>
      <c r="AP89" s="176"/>
      <c r="AQ89" s="181"/>
      <c r="AR89" s="403"/>
      <c r="AS89" s="186"/>
      <c r="AT89" s="181"/>
      <c r="AU89" s="403"/>
      <c r="AV89" s="112"/>
      <c r="AW89" s="177"/>
      <c r="AX89" s="403"/>
      <c r="AY89" s="222"/>
      <c r="AZ89" s="177"/>
      <c r="BA89" s="403"/>
      <c r="BB89" s="35"/>
      <c r="BC89" s="326"/>
      <c r="BD89" s="403"/>
      <c r="BE89" s="130"/>
      <c r="BF89" s="32"/>
      <c r="BG89" s="403"/>
      <c r="BH89" s="233"/>
      <c r="BI89" s="177"/>
      <c r="BJ89" s="403"/>
      <c r="BK89" s="222"/>
      <c r="BL89" s="177"/>
      <c r="BM89" s="403"/>
      <c r="BN89" s="112"/>
      <c r="BO89" s="32"/>
      <c r="BP89" s="403"/>
      <c r="BQ89" s="112"/>
      <c r="BR89" s="32"/>
      <c r="BS89" s="403"/>
      <c r="BT89" s="233"/>
      <c r="BU89" s="32"/>
      <c r="BV89" s="403"/>
      <c r="BW89" s="112"/>
      <c r="BX89" s="177"/>
      <c r="BY89" s="403"/>
      <c r="BZ89" s="232"/>
      <c r="CA89" s="177"/>
      <c r="CB89" s="403"/>
      <c r="CC89" s="233"/>
      <c r="CD89" s="177"/>
      <c r="CE89" s="403"/>
      <c r="CF89" s="222"/>
      <c r="CG89" s="177"/>
      <c r="CH89" s="403"/>
      <c r="CI89" s="112"/>
      <c r="CJ89" s="177"/>
      <c r="CK89" s="403"/>
      <c r="CL89" s="222"/>
      <c r="CM89" s="32"/>
      <c r="CN89" s="403"/>
      <c r="CO89" s="233"/>
      <c r="CP89" s="32"/>
      <c r="CQ89" s="403"/>
      <c r="CR89" s="112"/>
      <c r="CS89" s="177"/>
      <c r="CT89" s="403"/>
      <c r="CU89" s="222"/>
      <c r="CV89" s="177"/>
      <c r="CZ89" s="225"/>
    </row>
    <row r="90" spans="3:104" ht="12" customHeight="1" x14ac:dyDescent="0.2">
      <c r="C90" s="549"/>
      <c r="D90" s="559" t="s">
        <v>179</v>
      </c>
      <c r="E90" s="560"/>
      <c r="F90" s="560"/>
      <c r="G90" s="247" t="s">
        <v>89</v>
      </c>
      <c r="H90" s="326"/>
      <c r="I90" s="332"/>
      <c r="J90" s="326"/>
      <c r="K90" s="403"/>
      <c r="L90" s="130"/>
      <c r="M90" s="32"/>
      <c r="N90" s="403"/>
      <c r="O90" s="112"/>
      <c r="P90" s="177"/>
      <c r="Q90" s="403"/>
      <c r="R90" s="232"/>
      <c r="S90" s="177"/>
      <c r="T90" s="403"/>
      <c r="U90" s="112"/>
      <c r="V90" s="177"/>
      <c r="W90" s="403"/>
      <c r="X90" s="112"/>
      <c r="Y90" s="177"/>
      <c r="Z90" s="403"/>
      <c r="AA90" s="233"/>
      <c r="AB90" s="177"/>
      <c r="AC90" s="403"/>
      <c r="AD90" s="222"/>
      <c r="AE90" s="177"/>
      <c r="AF90" s="403"/>
      <c r="AG90" s="233"/>
      <c r="AH90" s="177"/>
      <c r="AI90" s="403"/>
      <c r="AJ90" s="232"/>
      <c r="AK90" s="177"/>
      <c r="AL90" s="403"/>
      <c r="AM90" s="232"/>
      <c r="AN90" s="32"/>
      <c r="AO90" s="403"/>
      <c r="AP90" s="176"/>
      <c r="AQ90" s="181"/>
      <c r="AR90" s="403"/>
      <c r="AS90" s="186"/>
      <c r="AT90" s="181"/>
      <c r="AU90" s="403"/>
      <c r="AV90" s="112"/>
      <c r="AW90" s="177"/>
      <c r="AX90" s="403"/>
      <c r="AY90" s="222"/>
      <c r="AZ90" s="177"/>
      <c r="BA90" s="403"/>
      <c r="BB90" s="35"/>
      <c r="BC90" s="326"/>
      <c r="BD90" s="403"/>
      <c r="BE90" s="130"/>
      <c r="BF90" s="32"/>
      <c r="BG90" s="403"/>
      <c r="BH90" s="233"/>
      <c r="BI90" s="177"/>
      <c r="BJ90" s="403"/>
      <c r="BK90" s="222"/>
      <c r="BL90" s="177"/>
      <c r="BM90" s="403"/>
      <c r="BN90" s="112"/>
      <c r="BO90" s="32"/>
      <c r="BP90" s="403"/>
      <c r="BQ90" s="112"/>
      <c r="BR90" s="32"/>
      <c r="BS90" s="403"/>
      <c r="BT90" s="233"/>
      <c r="BU90" s="32"/>
      <c r="BV90" s="403"/>
      <c r="BW90" s="112"/>
      <c r="BX90" s="177"/>
      <c r="BY90" s="403"/>
      <c r="BZ90" s="232"/>
      <c r="CA90" s="177"/>
      <c r="CB90" s="403"/>
      <c r="CC90" s="233"/>
      <c r="CD90" s="177"/>
      <c r="CE90" s="403"/>
      <c r="CF90" s="222"/>
      <c r="CG90" s="177"/>
      <c r="CH90" s="403"/>
      <c r="CI90" s="112"/>
      <c r="CJ90" s="177"/>
      <c r="CK90" s="403"/>
      <c r="CL90" s="222"/>
      <c r="CM90" s="32"/>
      <c r="CN90" s="403"/>
      <c r="CO90" s="233"/>
      <c r="CP90" s="32"/>
      <c r="CQ90" s="403"/>
      <c r="CR90" s="112"/>
      <c r="CS90" s="177"/>
      <c r="CT90" s="403"/>
      <c r="CU90" s="222"/>
      <c r="CV90" s="177"/>
      <c r="CZ90" s="225"/>
    </row>
    <row r="91" spans="3:104" ht="12" customHeight="1" x14ac:dyDescent="0.2">
      <c r="C91" s="550"/>
      <c r="D91" s="561" t="s">
        <v>180</v>
      </c>
      <c r="E91" s="562"/>
      <c r="F91" s="562"/>
      <c r="G91" s="248" t="s">
        <v>89</v>
      </c>
      <c r="H91" s="330"/>
      <c r="I91" s="337"/>
      <c r="J91" s="330"/>
      <c r="K91" s="364"/>
      <c r="L91" s="72"/>
      <c r="M91" s="70"/>
      <c r="N91" s="364"/>
      <c r="O91" s="252"/>
      <c r="P91" s="234"/>
      <c r="Q91" s="364"/>
      <c r="R91" s="250"/>
      <c r="S91" s="234"/>
      <c r="T91" s="364"/>
      <c r="U91" s="252"/>
      <c r="V91" s="234"/>
      <c r="W91" s="364"/>
      <c r="X91" s="252"/>
      <c r="Y91" s="234"/>
      <c r="Z91" s="364"/>
      <c r="AA91" s="253"/>
      <c r="AB91" s="234"/>
      <c r="AC91" s="364"/>
      <c r="AD91" s="235"/>
      <c r="AE91" s="234"/>
      <c r="AF91" s="364"/>
      <c r="AG91" s="253"/>
      <c r="AH91" s="234"/>
      <c r="AI91" s="364"/>
      <c r="AJ91" s="250"/>
      <c r="AK91" s="234"/>
      <c r="AL91" s="364"/>
      <c r="AM91" s="250"/>
      <c r="AN91" s="70"/>
      <c r="AO91" s="364"/>
      <c r="AP91" s="252"/>
      <c r="AQ91" s="70"/>
      <c r="AR91" s="364"/>
      <c r="AS91" s="253"/>
      <c r="AT91" s="70"/>
      <c r="AU91" s="364"/>
      <c r="AV91" s="252"/>
      <c r="AW91" s="234"/>
      <c r="AX91" s="364"/>
      <c r="AY91" s="235"/>
      <c r="AZ91" s="234"/>
      <c r="BA91" s="364"/>
      <c r="BB91" s="41"/>
      <c r="BC91" s="330"/>
      <c r="BD91" s="364"/>
      <c r="BE91" s="72"/>
      <c r="BF91" s="70"/>
      <c r="BG91" s="364"/>
      <c r="BH91" s="253"/>
      <c r="BI91" s="234"/>
      <c r="BJ91" s="364"/>
      <c r="BK91" s="235"/>
      <c r="BL91" s="234"/>
      <c r="BM91" s="364"/>
      <c r="BN91" s="252"/>
      <c r="BO91" s="70"/>
      <c r="BP91" s="364"/>
      <c r="BQ91" s="252"/>
      <c r="BR91" s="70"/>
      <c r="BS91" s="364"/>
      <c r="BT91" s="253"/>
      <c r="BU91" s="70"/>
      <c r="BV91" s="364"/>
      <c r="BW91" s="252"/>
      <c r="BX91" s="234"/>
      <c r="BY91" s="364"/>
      <c r="BZ91" s="250"/>
      <c r="CA91" s="234"/>
      <c r="CB91" s="364"/>
      <c r="CC91" s="253"/>
      <c r="CD91" s="234"/>
      <c r="CE91" s="364"/>
      <c r="CF91" s="235"/>
      <c r="CG91" s="234"/>
      <c r="CH91" s="364"/>
      <c r="CI91" s="252"/>
      <c r="CJ91" s="234"/>
      <c r="CK91" s="364"/>
      <c r="CL91" s="235"/>
      <c r="CM91" s="70"/>
      <c r="CN91" s="364"/>
      <c r="CO91" s="253"/>
      <c r="CP91" s="70"/>
      <c r="CQ91" s="364"/>
      <c r="CR91" s="252"/>
      <c r="CS91" s="234"/>
      <c r="CT91" s="364"/>
      <c r="CU91" s="235"/>
      <c r="CV91" s="177"/>
      <c r="CZ91" s="255"/>
    </row>
    <row r="92" spans="3:104" ht="12" customHeight="1" x14ac:dyDescent="0.2">
      <c r="C92" s="548" t="s">
        <v>181</v>
      </c>
      <c r="D92" s="551" t="s">
        <v>182</v>
      </c>
      <c r="E92" s="552"/>
      <c r="F92" s="552"/>
      <c r="G92" s="319" t="s">
        <v>89</v>
      </c>
      <c r="H92" s="317">
        <v>0.06</v>
      </c>
      <c r="I92" s="319" t="s">
        <v>286</v>
      </c>
      <c r="J92" s="317"/>
      <c r="K92" s="403"/>
      <c r="L92" s="198" t="str">
        <f>IF(K92="","",(IF(K92&lt;=$H92,"○","×")))</f>
        <v/>
      </c>
      <c r="M92" s="62"/>
      <c r="N92" s="403"/>
      <c r="O92" s="198" t="str">
        <f>IF(N92="","",(IF(N92&lt;=$H92,"○","×")))</f>
        <v/>
      </c>
      <c r="P92" s="62"/>
      <c r="Q92" s="403"/>
      <c r="R92" s="198" t="str">
        <f>IF(Q92="","",(IF(Q92&lt;=$H92,"○","×")))</f>
        <v/>
      </c>
      <c r="S92" s="62"/>
      <c r="T92" s="403"/>
      <c r="U92" s="198" t="str">
        <f>IF(T92="","",(IF(T92&lt;=$H92,"○","×")))</f>
        <v/>
      </c>
      <c r="V92" s="62"/>
      <c r="W92" s="403"/>
      <c r="X92" s="198" t="str">
        <f>IF(W92="","",(IF(W92&lt;=$H92,"○","×")))</f>
        <v/>
      </c>
      <c r="Y92" s="62"/>
      <c r="Z92" s="403"/>
      <c r="AA92" s="198" t="str">
        <f>IF(Z92="","",(IF(Z92&lt;=$H92,"○","×")))</f>
        <v/>
      </c>
      <c r="AB92" s="62"/>
      <c r="AC92" s="403"/>
      <c r="AD92" s="198" t="str">
        <f>IF(AC92="","",(IF(AC92&lt;=$H92,"○","×")))</f>
        <v/>
      </c>
      <c r="AE92" s="62"/>
      <c r="AF92" s="403"/>
      <c r="AG92" s="198" t="str">
        <f>IF(AF92="","",(IF(AF92&lt;=$H92,"○","×")))</f>
        <v/>
      </c>
      <c r="AH92" s="62"/>
      <c r="AI92" s="403"/>
      <c r="AJ92" s="198" t="str">
        <f>IF(AI92="","",(IF(AI92&lt;=$H92,"○","×")))</f>
        <v/>
      </c>
      <c r="AK92" s="62"/>
      <c r="AL92" s="403"/>
      <c r="AM92" s="198" t="str">
        <f>IF(AL92="","",(IF(AL92&lt;=$H92,"○","×")))</f>
        <v/>
      </c>
      <c r="AN92" s="62"/>
      <c r="AO92" s="403"/>
      <c r="AP92" s="198" t="str">
        <f>IF(AO92="","",(IF(AO92&lt;=$H92,"○","×")))</f>
        <v/>
      </c>
      <c r="AQ92" s="62"/>
      <c r="AR92" s="403"/>
      <c r="AS92" s="198" t="str">
        <f>IF(AR92="","",(IF(AR92&lt;=$H92,"○","×")))</f>
        <v/>
      </c>
      <c r="AT92" s="62"/>
      <c r="AU92" s="403"/>
      <c r="AV92" s="198" t="str">
        <f>IF(AU92="","",(IF(AU92&lt;=$H92,"○","×")))</f>
        <v/>
      </c>
      <c r="AW92" s="62"/>
      <c r="AX92" s="403"/>
      <c r="AY92" s="198" t="str">
        <f>IF(AX92="","",(IF(AX92&lt;=$H92,"○","×")))</f>
        <v/>
      </c>
      <c r="AZ92" s="62"/>
      <c r="BA92" s="403"/>
      <c r="BB92" s="198" t="str">
        <f>IF(BA92="","",(IF(BA92&lt;=$H92,"○","×")))</f>
        <v/>
      </c>
      <c r="BC92" s="317"/>
      <c r="BD92" s="403"/>
      <c r="BE92" s="198" t="str">
        <f>IF(BD92="","",(IF(BD92&lt;=$H92,"○","×")))</f>
        <v/>
      </c>
      <c r="BF92" s="62"/>
      <c r="BG92" s="403"/>
      <c r="BH92" s="198" t="str">
        <f>IF(BG92="","",(IF(BG92&lt;=$H92,"○","×")))</f>
        <v/>
      </c>
      <c r="BI92" s="62"/>
      <c r="BJ92" s="403"/>
      <c r="BK92" s="198" t="str">
        <f>IF(BJ92="","",(IF(BJ92&lt;=$H92,"○","×")))</f>
        <v/>
      </c>
      <c r="BL92" s="62"/>
      <c r="BM92" s="403"/>
      <c r="BN92" s="198" t="str">
        <f>IF(BM92="","",(IF(BM92&lt;=$H92,"○","×")))</f>
        <v/>
      </c>
      <c r="BO92" s="62"/>
      <c r="BP92" s="403"/>
      <c r="BQ92" s="198" t="str">
        <f>IF(BP92="","",(IF(BP92&lt;=$H92,"○","×")))</f>
        <v/>
      </c>
      <c r="BR92" s="62"/>
      <c r="BS92" s="403"/>
      <c r="BT92" s="198" t="str">
        <f>IF(BS92="","",(IF(BS92&lt;=$H92,"○","×")))</f>
        <v/>
      </c>
      <c r="BU92" s="62"/>
      <c r="BV92" s="403"/>
      <c r="BW92" s="198" t="str">
        <f>IF(BV92="","",(IF(BV92&lt;=$H92,"○","×")))</f>
        <v/>
      </c>
      <c r="BX92" s="62"/>
      <c r="BY92" s="403"/>
      <c r="BZ92" s="198" t="str">
        <f>IF(BY92="","",(IF(BY92&lt;=$H92,"○","×")))</f>
        <v/>
      </c>
      <c r="CA92" s="62"/>
      <c r="CB92" s="403"/>
      <c r="CC92" s="198" t="str">
        <f>IF(CB92="","",(IF(CB92&lt;=$H92,"○","×")))</f>
        <v/>
      </c>
      <c r="CD92" s="62"/>
      <c r="CE92" s="403"/>
      <c r="CF92" s="198" t="str">
        <f>IF(CE92="","",(IF(CE92&lt;=$H92,"○","×")))</f>
        <v/>
      </c>
      <c r="CG92" s="62"/>
      <c r="CH92" s="403"/>
      <c r="CI92" s="198" t="str">
        <f>IF(CH92="","",(IF(CH92&lt;=$H92,"○","×")))</f>
        <v/>
      </c>
      <c r="CJ92" s="62"/>
      <c r="CK92" s="403"/>
      <c r="CL92" s="198" t="str">
        <f>IF(CK92="","",(IF(CK92&lt;=$H92,"○","×")))</f>
        <v/>
      </c>
      <c r="CM92" s="62"/>
      <c r="CN92" s="403"/>
      <c r="CO92" s="198" t="str">
        <f>IF(CN92="","",(IF(CN92&lt;=$H92,"○","×")))</f>
        <v/>
      </c>
      <c r="CP92" s="62"/>
      <c r="CQ92" s="403"/>
      <c r="CR92" s="198" t="str">
        <f>IF(CQ92="","",(IF(CQ92&lt;=$H92,"○","×")))</f>
        <v/>
      </c>
      <c r="CS92" s="62"/>
      <c r="CT92" s="403"/>
      <c r="CU92" s="198" t="str">
        <f>IF(CT92="","",(IF(CT92&lt;=$H92,"○","×")))</f>
        <v/>
      </c>
      <c r="CV92" s="32"/>
      <c r="CZ92" s="176"/>
    </row>
    <row r="93" spans="3:104" ht="12" customHeight="1" x14ac:dyDescent="0.2">
      <c r="C93" s="549"/>
      <c r="D93" s="544" t="s">
        <v>184</v>
      </c>
      <c r="E93" s="545"/>
      <c r="F93" s="545"/>
      <c r="G93" s="332" t="s">
        <v>89</v>
      </c>
      <c r="H93" s="326">
        <v>0.04</v>
      </c>
      <c r="I93" s="332" t="s">
        <v>286</v>
      </c>
      <c r="J93" s="326"/>
      <c r="K93" s="403"/>
      <c r="L93" s="174" t="str">
        <f t="shared" ref="L93:L127" si="117">IF(K93="","",(IF(K93&lt;=$H93,"○","×")))</f>
        <v/>
      </c>
      <c r="M93" s="32"/>
      <c r="N93" s="403"/>
      <c r="O93" s="174" t="str">
        <f t="shared" ref="O93:O127" si="118">IF(N93="","",(IF(N93&lt;=$H93,"○","×")))</f>
        <v/>
      </c>
      <c r="P93" s="32"/>
      <c r="Q93" s="403"/>
      <c r="R93" s="174" t="str">
        <f t="shared" ref="R93:R127" si="119">IF(Q93="","",(IF(Q93&lt;=$H93,"○","×")))</f>
        <v/>
      </c>
      <c r="S93" s="32"/>
      <c r="T93" s="403"/>
      <c r="U93" s="174" t="str">
        <f t="shared" ref="U93:U127" si="120">IF(T93="","",(IF(T93&lt;=$H93,"○","×")))</f>
        <v/>
      </c>
      <c r="V93" s="32"/>
      <c r="W93" s="403"/>
      <c r="X93" s="174" t="str">
        <f t="shared" ref="X93:X127" si="121">IF(W93="","",(IF(W93&lt;=$H93,"○","×")))</f>
        <v/>
      </c>
      <c r="Y93" s="32"/>
      <c r="Z93" s="403"/>
      <c r="AA93" s="174" t="str">
        <f t="shared" ref="AA93:AA127" si="122">IF(Z93="","",(IF(Z93&lt;=$H93,"○","×")))</f>
        <v/>
      </c>
      <c r="AB93" s="32"/>
      <c r="AC93" s="403"/>
      <c r="AD93" s="174" t="str">
        <f t="shared" ref="AD93:AD127" si="123">IF(AC93="","",(IF(AC93&lt;=$H93,"○","×")))</f>
        <v/>
      </c>
      <c r="AE93" s="32"/>
      <c r="AF93" s="403"/>
      <c r="AG93" s="174" t="str">
        <f t="shared" ref="AG93:AG127" si="124">IF(AF93="","",(IF(AF93&lt;=$H93,"○","×")))</f>
        <v/>
      </c>
      <c r="AH93" s="32"/>
      <c r="AI93" s="403"/>
      <c r="AJ93" s="174" t="str">
        <f t="shared" ref="AJ93:AJ127" si="125">IF(AI93="","",(IF(AI93&lt;=$H93,"○","×")))</f>
        <v/>
      </c>
      <c r="AK93" s="32"/>
      <c r="AL93" s="403"/>
      <c r="AM93" s="174" t="str">
        <f t="shared" ref="AM93:AM127" si="126">IF(AL93="","",(IF(AL93&lt;=$H93,"○","×")))</f>
        <v/>
      </c>
      <c r="AN93" s="32"/>
      <c r="AO93" s="403"/>
      <c r="AP93" s="174" t="str">
        <f t="shared" ref="AP93:AP127" si="127">IF(AO93="","",(IF(AO93&lt;=$H93,"○","×")))</f>
        <v/>
      </c>
      <c r="AQ93" s="32"/>
      <c r="AR93" s="403"/>
      <c r="AS93" s="174" t="str">
        <f t="shared" ref="AS93:AS127" si="128">IF(AR93="","",(IF(AR93&lt;=$H93,"○","×")))</f>
        <v/>
      </c>
      <c r="AT93" s="32"/>
      <c r="AU93" s="403"/>
      <c r="AV93" s="174" t="str">
        <f t="shared" ref="AV93:AV127" si="129">IF(AU93="","",(IF(AU93&lt;=$H93,"○","×")))</f>
        <v/>
      </c>
      <c r="AW93" s="32"/>
      <c r="AX93" s="403"/>
      <c r="AY93" s="174" t="str">
        <f t="shared" ref="AY93:AY127" si="130">IF(AX93="","",(IF(AX93&lt;=$H93,"○","×")))</f>
        <v/>
      </c>
      <c r="AZ93" s="32"/>
      <c r="BA93" s="403"/>
      <c r="BB93" s="174" t="str">
        <f t="shared" ref="BB93:BB127" si="131">IF(BA93="","",(IF(BA93&lt;=$H93,"○","×")))</f>
        <v/>
      </c>
      <c r="BC93" s="326"/>
      <c r="BD93" s="403"/>
      <c r="BE93" s="174" t="str">
        <f t="shared" ref="BE93:BE127" si="132">IF(BD93="","",(IF(BD93&lt;=$H93,"○","×")))</f>
        <v/>
      </c>
      <c r="BF93" s="32"/>
      <c r="BG93" s="403"/>
      <c r="BH93" s="174" t="str">
        <f t="shared" ref="BH93:BH127" si="133">IF(BG93="","",(IF(BG93&lt;=$H93,"○","×")))</f>
        <v/>
      </c>
      <c r="BI93" s="32"/>
      <c r="BJ93" s="403"/>
      <c r="BK93" s="174" t="str">
        <f t="shared" ref="BK93:BK127" si="134">IF(BJ93="","",(IF(BJ93&lt;=$H93,"○","×")))</f>
        <v/>
      </c>
      <c r="BL93" s="32"/>
      <c r="BM93" s="403"/>
      <c r="BN93" s="174" t="str">
        <f t="shared" ref="BN93:BN127" si="135">IF(BM93="","",(IF(BM93&lt;=$H93,"○","×")))</f>
        <v/>
      </c>
      <c r="BO93" s="32"/>
      <c r="BP93" s="403"/>
      <c r="BQ93" s="174" t="str">
        <f t="shared" ref="BQ93:BQ127" si="136">IF(BP93="","",(IF(BP93&lt;=$H93,"○","×")))</f>
        <v/>
      </c>
      <c r="BR93" s="32"/>
      <c r="BS93" s="403"/>
      <c r="BT93" s="174" t="str">
        <f t="shared" ref="BT93:BT127" si="137">IF(BS93="","",(IF(BS93&lt;=$H93,"○","×")))</f>
        <v/>
      </c>
      <c r="BU93" s="32"/>
      <c r="BV93" s="403"/>
      <c r="BW93" s="174" t="str">
        <f t="shared" ref="BW93:BW127" si="138">IF(BV93="","",(IF(BV93&lt;=$H93,"○","×")))</f>
        <v/>
      </c>
      <c r="BX93" s="32"/>
      <c r="BY93" s="403"/>
      <c r="BZ93" s="174" t="str">
        <f t="shared" ref="BZ93:BZ127" si="139">IF(BY93="","",(IF(BY93&lt;=$H93,"○","×")))</f>
        <v/>
      </c>
      <c r="CA93" s="32"/>
      <c r="CB93" s="403"/>
      <c r="CC93" s="174" t="str">
        <f t="shared" ref="CC93:CC127" si="140">IF(CB93="","",(IF(CB93&lt;=$H93,"○","×")))</f>
        <v/>
      </c>
      <c r="CD93" s="32"/>
      <c r="CE93" s="403"/>
      <c r="CF93" s="174" t="str">
        <f t="shared" ref="CF93:CF127" si="141">IF(CE93="","",(IF(CE93&lt;=$H93,"○","×")))</f>
        <v/>
      </c>
      <c r="CG93" s="32"/>
      <c r="CH93" s="403"/>
      <c r="CI93" s="174" t="str">
        <f t="shared" ref="CI93:CI127" si="142">IF(CH93="","",(IF(CH93&lt;=$H93,"○","×")))</f>
        <v/>
      </c>
      <c r="CJ93" s="32"/>
      <c r="CK93" s="403"/>
      <c r="CL93" s="174" t="str">
        <f t="shared" ref="CL93:CL127" si="143">IF(CK93="","",(IF(CK93&lt;=$H93,"○","×")))</f>
        <v/>
      </c>
      <c r="CM93" s="32"/>
      <c r="CN93" s="403"/>
      <c r="CO93" s="174" t="str">
        <f t="shared" ref="CO93:CO127" si="144">IF(CN93="","",(IF(CN93&lt;=$H93,"○","×")))</f>
        <v/>
      </c>
      <c r="CP93" s="32"/>
      <c r="CQ93" s="403"/>
      <c r="CR93" s="174" t="str">
        <f t="shared" ref="CR93:CR127" si="145">IF(CQ93="","",(IF(CQ93&lt;=$H93,"○","×")))</f>
        <v/>
      </c>
      <c r="CS93" s="32"/>
      <c r="CT93" s="403"/>
      <c r="CU93" s="174" t="str">
        <f t="shared" ref="CU93:CU127" si="146">IF(CT93="","",(IF(CT93&lt;=$H93,"○","×")))</f>
        <v/>
      </c>
      <c r="CV93" s="32"/>
      <c r="CZ93" s="176"/>
    </row>
    <row r="94" spans="3:104" ht="12" customHeight="1" x14ac:dyDescent="0.2">
      <c r="C94" s="549"/>
      <c r="D94" s="544" t="s">
        <v>185</v>
      </c>
      <c r="E94" s="545"/>
      <c r="F94" s="545"/>
      <c r="G94" s="332" t="s">
        <v>89</v>
      </c>
      <c r="H94" s="326">
        <v>0.06</v>
      </c>
      <c r="I94" s="332" t="s">
        <v>286</v>
      </c>
      <c r="J94" s="326"/>
      <c r="K94" s="403"/>
      <c r="L94" s="174" t="str">
        <f t="shared" si="117"/>
        <v/>
      </c>
      <c r="M94" s="32"/>
      <c r="N94" s="403"/>
      <c r="O94" s="174" t="str">
        <f t="shared" si="118"/>
        <v/>
      </c>
      <c r="P94" s="32"/>
      <c r="Q94" s="403"/>
      <c r="R94" s="174" t="str">
        <f t="shared" si="119"/>
        <v/>
      </c>
      <c r="S94" s="32"/>
      <c r="T94" s="403"/>
      <c r="U94" s="174" t="str">
        <f t="shared" si="120"/>
        <v/>
      </c>
      <c r="V94" s="32"/>
      <c r="W94" s="403"/>
      <c r="X94" s="174" t="str">
        <f t="shared" si="121"/>
        <v/>
      </c>
      <c r="Y94" s="32"/>
      <c r="Z94" s="403"/>
      <c r="AA94" s="174" t="str">
        <f t="shared" si="122"/>
        <v/>
      </c>
      <c r="AB94" s="32"/>
      <c r="AC94" s="403"/>
      <c r="AD94" s="174" t="str">
        <f t="shared" si="123"/>
        <v/>
      </c>
      <c r="AE94" s="32"/>
      <c r="AF94" s="403"/>
      <c r="AG94" s="174" t="str">
        <f t="shared" si="124"/>
        <v/>
      </c>
      <c r="AH94" s="32"/>
      <c r="AI94" s="403"/>
      <c r="AJ94" s="174" t="str">
        <f t="shared" si="125"/>
        <v/>
      </c>
      <c r="AK94" s="32"/>
      <c r="AL94" s="403"/>
      <c r="AM94" s="174" t="str">
        <f t="shared" si="126"/>
        <v/>
      </c>
      <c r="AN94" s="32"/>
      <c r="AO94" s="403"/>
      <c r="AP94" s="174" t="str">
        <f t="shared" si="127"/>
        <v/>
      </c>
      <c r="AQ94" s="32"/>
      <c r="AR94" s="403"/>
      <c r="AS94" s="174" t="str">
        <f t="shared" si="128"/>
        <v/>
      </c>
      <c r="AT94" s="32"/>
      <c r="AU94" s="403"/>
      <c r="AV94" s="174" t="str">
        <f t="shared" si="129"/>
        <v/>
      </c>
      <c r="AW94" s="32"/>
      <c r="AX94" s="403"/>
      <c r="AY94" s="174" t="str">
        <f t="shared" si="130"/>
        <v/>
      </c>
      <c r="AZ94" s="32"/>
      <c r="BA94" s="403"/>
      <c r="BB94" s="174" t="str">
        <f t="shared" si="131"/>
        <v/>
      </c>
      <c r="BC94" s="326"/>
      <c r="BD94" s="403"/>
      <c r="BE94" s="174" t="str">
        <f t="shared" si="132"/>
        <v/>
      </c>
      <c r="BF94" s="32"/>
      <c r="BG94" s="403"/>
      <c r="BH94" s="174" t="str">
        <f t="shared" si="133"/>
        <v/>
      </c>
      <c r="BI94" s="32"/>
      <c r="BJ94" s="403"/>
      <c r="BK94" s="174" t="str">
        <f t="shared" si="134"/>
        <v/>
      </c>
      <c r="BL94" s="32"/>
      <c r="BM94" s="403"/>
      <c r="BN94" s="174" t="str">
        <f t="shared" si="135"/>
        <v/>
      </c>
      <c r="BO94" s="32"/>
      <c r="BP94" s="403"/>
      <c r="BQ94" s="174" t="str">
        <f t="shared" si="136"/>
        <v/>
      </c>
      <c r="BR94" s="32"/>
      <c r="BS94" s="403"/>
      <c r="BT94" s="174" t="str">
        <f t="shared" si="137"/>
        <v/>
      </c>
      <c r="BU94" s="32"/>
      <c r="BV94" s="403"/>
      <c r="BW94" s="174" t="str">
        <f t="shared" si="138"/>
        <v/>
      </c>
      <c r="BX94" s="32"/>
      <c r="BY94" s="403"/>
      <c r="BZ94" s="174" t="str">
        <f t="shared" si="139"/>
        <v/>
      </c>
      <c r="CA94" s="32"/>
      <c r="CB94" s="403"/>
      <c r="CC94" s="174" t="str">
        <f t="shared" si="140"/>
        <v/>
      </c>
      <c r="CD94" s="32"/>
      <c r="CE94" s="403"/>
      <c r="CF94" s="174" t="str">
        <f t="shared" si="141"/>
        <v/>
      </c>
      <c r="CG94" s="32"/>
      <c r="CH94" s="403"/>
      <c r="CI94" s="174" t="str">
        <f t="shared" si="142"/>
        <v/>
      </c>
      <c r="CJ94" s="32"/>
      <c r="CK94" s="403"/>
      <c r="CL94" s="174" t="str">
        <f t="shared" si="143"/>
        <v/>
      </c>
      <c r="CM94" s="32"/>
      <c r="CN94" s="403"/>
      <c r="CO94" s="174" t="str">
        <f t="shared" si="144"/>
        <v/>
      </c>
      <c r="CP94" s="32"/>
      <c r="CQ94" s="403"/>
      <c r="CR94" s="174" t="str">
        <f t="shared" si="145"/>
        <v/>
      </c>
      <c r="CS94" s="32"/>
      <c r="CT94" s="403"/>
      <c r="CU94" s="174" t="str">
        <f t="shared" si="146"/>
        <v/>
      </c>
      <c r="CV94" s="32"/>
      <c r="CZ94" s="176"/>
    </row>
    <row r="95" spans="3:104" ht="12" customHeight="1" x14ac:dyDescent="0.2">
      <c r="C95" s="549"/>
      <c r="D95" s="553" t="s">
        <v>186</v>
      </c>
      <c r="E95" s="554"/>
      <c r="F95" s="554"/>
      <c r="G95" s="335" t="s">
        <v>89</v>
      </c>
      <c r="H95" s="334">
        <v>0.2</v>
      </c>
      <c r="I95" s="332" t="s">
        <v>286</v>
      </c>
      <c r="J95" s="334"/>
      <c r="K95" s="400"/>
      <c r="L95" s="203" t="str">
        <f t="shared" si="117"/>
        <v/>
      </c>
      <c r="M95" s="206"/>
      <c r="N95" s="400"/>
      <c r="O95" s="203" t="str">
        <f t="shared" si="118"/>
        <v/>
      </c>
      <c r="P95" s="206"/>
      <c r="Q95" s="400"/>
      <c r="R95" s="203" t="str">
        <f t="shared" si="119"/>
        <v/>
      </c>
      <c r="S95" s="206"/>
      <c r="T95" s="400"/>
      <c r="U95" s="203" t="str">
        <f t="shared" si="120"/>
        <v/>
      </c>
      <c r="V95" s="206"/>
      <c r="W95" s="400"/>
      <c r="X95" s="203" t="str">
        <f t="shared" si="121"/>
        <v/>
      </c>
      <c r="Y95" s="206"/>
      <c r="Z95" s="400"/>
      <c r="AA95" s="203" t="str">
        <f t="shared" si="122"/>
        <v/>
      </c>
      <c r="AB95" s="206"/>
      <c r="AC95" s="400"/>
      <c r="AD95" s="203" t="str">
        <f t="shared" si="123"/>
        <v/>
      </c>
      <c r="AE95" s="206"/>
      <c r="AF95" s="400"/>
      <c r="AG95" s="203" t="str">
        <f t="shared" si="124"/>
        <v/>
      </c>
      <c r="AH95" s="206"/>
      <c r="AI95" s="400"/>
      <c r="AJ95" s="203" t="str">
        <f t="shared" si="125"/>
        <v/>
      </c>
      <c r="AK95" s="206"/>
      <c r="AL95" s="400"/>
      <c r="AM95" s="203" t="str">
        <f t="shared" si="126"/>
        <v/>
      </c>
      <c r="AN95" s="206"/>
      <c r="AO95" s="400"/>
      <c r="AP95" s="203" t="str">
        <f t="shared" si="127"/>
        <v/>
      </c>
      <c r="AQ95" s="206"/>
      <c r="AR95" s="400"/>
      <c r="AS95" s="203" t="str">
        <f t="shared" si="128"/>
        <v/>
      </c>
      <c r="AT95" s="206"/>
      <c r="AU95" s="400"/>
      <c r="AV95" s="203" t="str">
        <f t="shared" si="129"/>
        <v/>
      </c>
      <c r="AW95" s="206"/>
      <c r="AX95" s="400"/>
      <c r="AY95" s="203" t="str">
        <f t="shared" si="130"/>
        <v/>
      </c>
      <c r="AZ95" s="206"/>
      <c r="BA95" s="400"/>
      <c r="BB95" s="203" t="str">
        <f t="shared" si="131"/>
        <v/>
      </c>
      <c r="BC95" s="334"/>
      <c r="BD95" s="400"/>
      <c r="BE95" s="203" t="str">
        <f t="shared" si="132"/>
        <v/>
      </c>
      <c r="BF95" s="206"/>
      <c r="BG95" s="400"/>
      <c r="BH95" s="203" t="str">
        <f t="shared" si="133"/>
        <v/>
      </c>
      <c r="BI95" s="206"/>
      <c r="BJ95" s="400"/>
      <c r="BK95" s="203" t="str">
        <f t="shared" si="134"/>
        <v/>
      </c>
      <c r="BL95" s="206"/>
      <c r="BM95" s="400"/>
      <c r="BN95" s="203" t="str">
        <f t="shared" si="135"/>
        <v/>
      </c>
      <c r="BO95" s="206"/>
      <c r="BP95" s="400"/>
      <c r="BQ95" s="203" t="str">
        <f t="shared" si="136"/>
        <v/>
      </c>
      <c r="BR95" s="206"/>
      <c r="BS95" s="400"/>
      <c r="BT95" s="203" t="str">
        <f t="shared" si="137"/>
        <v/>
      </c>
      <c r="BU95" s="206"/>
      <c r="BV95" s="400"/>
      <c r="BW95" s="203" t="str">
        <f t="shared" si="138"/>
        <v/>
      </c>
      <c r="BX95" s="206"/>
      <c r="BY95" s="400"/>
      <c r="BZ95" s="203" t="str">
        <f t="shared" si="139"/>
        <v/>
      </c>
      <c r="CA95" s="206"/>
      <c r="CB95" s="400"/>
      <c r="CC95" s="203" t="str">
        <f t="shared" si="140"/>
        <v/>
      </c>
      <c r="CD95" s="206"/>
      <c r="CE95" s="400"/>
      <c r="CF95" s="203" t="str">
        <f t="shared" si="141"/>
        <v/>
      </c>
      <c r="CG95" s="206"/>
      <c r="CH95" s="400"/>
      <c r="CI95" s="203" t="str">
        <f t="shared" si="142"/>
        <v/>
      </c>
      <c r="CJ95" s="206"/>
      <c r="CK95" s="400"/>
      <c r="CL95" s="203" t="str">
        <f t="shared" si="143"/>
        <v/>
      </c>
      <c r="CM95" s="206"/>
      <c r="CN95" s="400"/>
      <c r="CO95" s="203" t="str">
        <f t="shared" si="144"/>
        <v/>
      </c>
      <c r="CP95" s="206"/>
      <c r="CQ95" s="400"/>
      <c r="CR95" s="203" t="str">
        <f t="shared" si="145"/>
        <v/>
      </c>
      <c r="CS95" s="206"/>
      <c r="CT95" s="400"/>
      <c r="CU95" s="203" t="str">
        <f t="shared" si="146"/>
        <v/>
      </c>
      <c r="CV95" s="32"/>
      <c r="CZ95" s="327"/>
    </row>
    <row r="96" spans="3:104" ht="12" customHeight="1" x14ac:dyDescent="0.2">
      <c r="C96" s="549"/>
      <c r="D96" s="544" t="s">
        <v>187</v>
      </c>
      <c r="E96" s="545"/>
      <c r="F96" s="545"/>
      <c r="G96" s="332" t="s">
        <v>89</v>
      </c>
      <c r="H96" s="326">
        <v>8.0000000000000002E-3</v>
      </c>
      <c r="I96" s="336" t="s">
        <v>286</v>
      </c>
      <c r="J96" s="326"/>
      <c r="K96" s="403"/>
      <c r="L96" s="174" t="str">
        <f t="shared" si="117"/>
        <v/>
      </c>
      <c r="M96" s="32"/>
      <c r="N96" s="403"/>
      <c r="O96" s="174" t="str">
        <f t="shared" si="118"/>
        <v/>
      </c>
      <c r="P96" s="32"/>
      <c r="Q96" s="403"/>
      <c r="R96" s="174" t="str">
        <f t="shared" si="119"/>
        <v/>
      </c>
      <c r="S96" s="32"/>
      <c r="T96" s="403"/>
      <c r="U96" s="174" t="str">
        <f t="shared" si="120"/>
        <v/>
      </c>
      <c r="V96" s="32"/>
      <c r="W96" s="403"/>
      <c r="X96" s="174" t="str">
        <f t="shared" si="121"/>
        <v/>
      </c>
      <c r="Y96" s="32"/>
      <c r="Z96" s="403"/>
      <c r="AA96" s="174" t="str">
        <f t="shared" si="122"/>
        <v/>
      </c>
      <c r="AB96" s="32"/>
      <c r="AC96" s="403"/>
      <c r="AD96" s="174" t="str">
        <f t="shared" si="123"/>
        <v/>
      </c>
      <c r="AE96" s="32"/>
      <c r="AF96" s="403"/>
      <c r="AG96" s="174" t="str">
        <f t="shared" si="124"/>
        <v/>
      </c>
      <c r="AH96" s="32"/>
      <c r="AI96" s="403"/>
      <c r="AJ96" s="174" t="str">
        <f t="shared" si="125"/>
        <v/>
      </c>
      <c r="AK96" s="32"/>
      <c r="AL96" s="403"/>
      <c r="AM96" s="174" t="str">
        <f t="shared" si="126"/>
        <v/>
      </c>
      <c r="AN96" s="32"/>
      <c r="AO96" s="403"/>
      <c r="AP96" s="174" t="str">
        <f t="shared" si="127"/>
        <v/>
      </c>
      <c r="AQ96" s="32"/>
      <c r="AR96" s="403"/>
      <c r="AS96" s="174" t="str">
        <f t="shared" si="128"/>
        <v/>
      </c>
      <c r="AT96" s="32"/>
      <c r="AU96" s="403"/>
      <c r="AV96" s="174" t="str">
        <f t="shared" si="129"/>
        <v/>
      </c>
      <c r="AW96" s="32"/>
      <c r="AX96" s="403"/>
      <c r="AY96" s="174" t="str">
        <f t="shared" si="130"/>
        <v/>
      </c>
      <c r="AZ96" s="32"/>
      <c r="BA96" s="403"/>
      <c r="BB96" s="174" t="str">
        <f t="shared" si="131"/>
        <v/>
      </c>
      <c r="BC96" s="326"/>
      <c r="BD96" s="403"/>
      <c r="BE96" s="174" t="str">
        <f t="shared" si="132"/>
        <v/>
      </c>
      <c r="BF96" s="32"/>
      <c r="BG96" s="403"/>
      <c r="BH96" s="174" t="str">
        <f t="shared" si="133"/>
        <v/>
      </c>
      <c r="BI96" s="32"/>
      <c r="BJ96" s="403"/>
      <c r="BK96" s="174" t="str">
        <f t="shared" si="134"/>
        <v/>
      </c>
      <c r="BL96" s="32"/>
      <c r="BM96" s="403"/>
      <c r="BN96" s="174" t="str">
        <f t="shared" si="135"/>
        <v/>
      </c>
      <c r="BO96" s="32"/>
      <c r="BP96" s="403"/>
      <c r="BQ96" s="174" t="str">
        <f t="shared" si="136"/>
        <v/>
      </c>
      <c r="BR96" s="32"/>
      <c r="BS96" s="403"/>
      <c r="BT96" s="174" t="str">
        <f t="shared" si="137"/>
        <v/>
      </c>
      <c r="BU96" s="32"/>
      <c r="BV96" s="403"/>
      <c r="BW96" s="174" t="str">
        <f t="shared" si="138"/>
        <v/>
      </c>
      <c r="BX96" s="32"/>
      <c r="BY96" s="403"/>
      <c r="BZ96" s="174" t="str">
        <f t="shared" si="139"/>
        <v/>
      </c>
      <c r="CA96" s="32"/>
      <c r="CB96" s="403"/>
      <c r="CC96" s="174" t="str">
        <f t="shared" si="140"/>
        <v/>
      </c>
      <c r="CD96" s="32"/>
      <c r="CE96" s="403"/>
      <c r="CF96" s="174" t="str">
        <f t="shared" si="141"/>
        <v/>
      </c>
      <c r="CG96" s="32"/>
      <c r="CH96" s="403"/>
      <c r="CI96" s="174" t="str">
        <f t="shared" si="142"/>
        <v/>
      </c>
      <c r="CJ96" s="32"/>
      <c r="CK96" s="403"/>
      <c r="CL96" s="174" t="str">
        <f t="shared" si="143"/>
        <v/>
      </c>
      <c r="CM96" s="32"/>
      <c r="CN96" s="403"/>
      <c r="CO96" s="174" t="str">
        <f t="shared" si="144"/>
        <v/>
      </c>
      <c r="CP96" s="32"/>
      <c r="CQ96" s="403"/>
      <c r="CR96" s="174" t="str">
        <f t="shared" si="145"/>
        <v/>
      </c>
      <c r="CS96" s="32"/>
      <c r="CT96" s="403"/>
      <c r="CU96" s="174" t="str">
        <f t="shared" si="146"/>
        <v/>
      </c>
      <c r="CV96" s="32"/>
      <c r="CZ96" s="261"/>
    </row>
    <row r="97" spans="3:104" ht="12" customHeight="1" x14ac:dyDescent="0.2">
      <c r="C97" s="549"/>
      <c r="D97" s="544" t="s">
        <v>188</v>
      </c>
      <c r="E97" s="545"/>
      <c r="F97" s="545"/>
      <c r="G97" s="332" t="s">
        <v>89</v>
      </c>
      <c r="H97" s="326">
        <v>5.0000000000000001E-3</v>
      </c>
      <c r="I97" s="332" t="s">
        <v>286</v>
      </c>
      <c r="J97" s="326"/>
      <c r="K97" s="403"/>
      <c r="L97" s="174" t="str">
        <f t="shared" si="117"/>
        <v/>
      </c>
      <c r="M97" s="32"/>
      <c r="N97" s="403"/>
      <c r="O97" s="174" t="str">
        <f t="shared" si="118"/>
        <v/>
      </c>
      <c r="P97" s="32"/>
      <c r="Q97" s="403"/>
      <c r="R97" s="174" t="str">
        <f t="shared" si="119"/>
        <v/>
      </c>
      <c r="S97" s="32"/>
      <c r="T97" s="403"/>
      <c r="U97" s="174" t="str">
        <f t="shared" si="120"/>
        <v/>
      </c>
      <c r="V97" s="32"/>
      <c r="W97" s="403"/>
      <c r="X97" s="174" t="str">
        <f t="shared" si="121"/>
        <v/>
      </c>
      <c r="Y97" s="32"/>
      <c r="Z97" s="403"/>
      <c r="AA97" s="174" t="str">
        <f t="shared" si="122"/>
        <v/>
      </c>
      <c r="AB97" s="32"/>
      <c r="AC97" s="403"/>
      <c r="AD97" s="174" t="str">
        <f t="shared" si="123"/>
        <v/>
      </c>
      <c r="AE97" s="32"/>
      <c r="AF97" s="403"/>
      <c r="AG97" s="174" t="str">
        <f t="shared" si="124"/>
        <v/>
      </c>
      <c r="AH97" s="32"/>
      <c r="AI97" s="403"/>
      <c r="AJ97" s="174" t="str">
        <f t="shared" si="125"/>
        <v/>
      </c>
      <c r="AK97" s="32"/>
      <c r="AL97" s="403"/>
      <c r="AM97" s="174" t="str">
        <f t="shared" si="126"/>
        <v/>
      </c>
      <c r="AN97" s="32"/>
      <c r="AO97" s="403"/>
      <c r="AP97" s="174" t="str">
        <f t="shared" si="127"/>
        <v/>
      </c>
      <c r="AQ97" s="32"/>
      <c r="AR97" s="403"/>
      <c r="AS97" s="174" t="str">
        <f t="shared" si="128"/>
        <v/>
      </c>
      <c r="AT97" s="32"/>
      <c r="AU97" s="403"/>
      <c r="AV97" s="174" t="str">
        <f t="shared" si="129"/>
        <v/>
      </c>
      <c r="AW97" s="32"/>
      <c r="AX97" s="403"/>
      <c r="AY97" s="174" t="str">
        <f t="shared" si="130"/>
        <v/>
      </c>
      <c r="AZ97" s="32"/>
      <c r="BA97" s="403"/>
      <c r="BB97" s="174" t="str">
        <f t="shared" si="131"/>
        <v/>
      </c>
      <c r="BC97" s="326"/>
      <c r="BD97" s="403"/>
      <c r="BE97" s="174" t="str">
        <f t="shared" si="132"/>
        <v/>
      </c>
      <c r="BF97" s="32"/>
      <c r="BG97" s="403"/>
      <c r="BH97" s="174" t="str">
        <f t="shared" si="133"/>
        <v/>
      </c>
      <c r="BI97" s="32"/>
      <c r="BJ97" s="403"/>
      <c r="BK97" s="174" t="str">
        <f t="shared" si="134"/>
        <v/>
      </c>
      <c r="BL97" s="32"/>
      <c r="BM97" s="403"/>
      <c r="BN97" s="174" t="str">
        <f t="shared" si="135"/>
        <v/>
      </c>
      <c r="BO97" s="32"/>
      <c r="BP97" s="403"/>
      <c r="BQ97" s="174" t="str">
        <f t="shared" si="136"/>
        <v/>
      </c>
      <c r="BR97" s="32"/>
      <c r="BS97" s="403"/>
      <c r="BT97" s="174" t="str">
        <f t="shared" si="137"/>
        <v/>
      </c>
      <c r="BU97" s="32"/>
      <c r="BV97" s="403"/>
      <c r="BW97" s="174" t="str">
        <f t="shared" si="138"/>
        <v/>
      </c>
      <c r="BX97" s="32"/>
      <c r="BY97" s="403"/>
      <c r="BZ97" s="174" t="str">
        <f t="shared" si="139"/>
        <v/>
      </c>
      <c r="CA97" s="32"/>
      <c r="CB97" s="403"/>
      <c r="CC97" s="174" t="str">
        <f t="shared" si="140"/>
        <v/>
      </c>
      <c r="CD97" s="32"/>
      <c r="CE97" s="403"/>
      <c r="CF97" s="174" t="str">
        <f t="shared" si="141"/>
        <v/>
      </c>
      <c r="CG97" s="32"/>
      <c r="CH97" s="403"/>
      <c r="CI97" s="174" t="str">
        <f t="shared" si="142"/>
        <v/>
      </c>
      <c r="CJ97" s="32"/>
      <c r="CK97" s="403"/>
      <c r="CL97" s="174" t="str">
        <f t="shared" si="143"/>
        <v/>
      </c>
      <c r="CM97" s="32"/>
      <c r="CN97" s="403"/>
      <c r="CO97" s="174" t="str">
        <f t="shared" si="144"/>
        <v/>
      </c>
      <c r="CP97" s="32"/>
      <c r="CQ97" s="403"/>
      <c r="CR97" s="174" t="str">
        <f t="shared" si="145"/>
        <v/>
      </c>
      <c r="CS97" s="32"/>
      <c r="CT97" s="403"/>
      <c r="CU97" s="174" t="str">
        <f t="shared" si="146"/>
        <v/>
      </c>
      <c r="CV97" s="32"/>
      <c r="CZ97" s="261"/>
    </row>
    <row r="98" spans="3:104" ht="12" customHeight="1" x14ac:dyDescent="0.2">
      <c r="C98" s="549"/>
      <c r="D98" s="544" t="s">
        <v>189</v>
      </c>
      <c r="E98" s="545"/>
      <c r="F98" s="545"/>
      <c r="G98" s="332" t="s">
        <v>89</v>
      </c>
      <c r="H98" s="326">
        <v>3.0000000000000001E-3</v>
      </c>
      <c r="I98" s="332" t="s">
        <v>286</v>
      </c>
      <c r="J98" s="326"/>
      <c r="K98" s="403"/>
      <c r="L98" s="174" t="str">
        <f t="shared" si="117"/>
        <v/>
      </c>
      <c r="M98" s="32"/>
      <c r="N98" s="403"/>
      <c r="O98" s="174" t="str">
        <f t="shared" si="118"/>
        <v/>
      </c>
      <c r="P98" s="32"/>
      <c r="Q98" s="403"/>
      <c r="R98" s="174" t="str">
        <f t="shared" si="119"/>
        <v/>
      </c>
      <c r="S98" s="32"/>
      <c r="T98" s="403"/>
      <c r="U98" s="174" t="str">
        <f t="shared" si="120"/>
        <v/>
      </c>
      <c r="V98" s="32"/>
      <c r="W98" s="403"/>
      <c r="X98" s="174" t="str">
        <f t="shared" si="121"/>
        <v/>
      </c>
      <c r="Y98" s="32"/>
      <c r="Z98" s="403"/>
      <c r="AA98" s="174" t="str">
        <f t="shared" si="122"/>
        <v/>
      </c>
      <c r="AB98" s="32"/>
      <c r="AC98" s="403"/>
      <c r="AD98" s="174" t="str">
        <f t="shared" si="123"/>
        <v/>
      </c>
      <c r="AE98" s="32"/>
      <c r="AF98" s="403"/>
      <c r="AG98" s="174" t="str">
        <f t="shared" si="124"/>
        <v/>
      </c>
      <c r="AH98" s="32"/>
      <c r="AI98" s="403"/>
      <c r="AJ98" s="174" t="str">
        <f t="shared" si="125"/>
        <v/>
      </c>
      <c r="AK98" s="32"/>
      <c r="AL98" s="403"/>
      <c r="AM98" s="174" t="str">
        <f t="shared" si="126"/>
        <v/>
      </c>
      <c r="AN98" s="32"/>
      <c r="AO98" s="403"/>
      <c r="AP98" s="174" t="str">
        <f t="shared" si="127"/>
        <v/>
      </c>
      <c r="AQ98" s="32"/>
      <c r="AR98" s="403"/>
      <c r="AS98" s="174" t="str">
        <f t="shared" si="128"/>
        <v/>
      </c>
      <c r="AT98" s="32"/>
      <c r="AU98" s="403"/>
      <c r="AV98" s="174" t="str">
        <f t="shared" si="129"/>
        <v/>
      </c>
      <c r="AW98" s="32"/>
      <c r="AX98" s="403"/>
      <c r="AY98" s="174" t="str">
        <f t="shared" si="130"/>
        <v/>
      </c>
      <c r="AZ98" s="32"/>
      <c r="BA98" s="403"/>
      <c r="BB98" s="174" t="str">
        <f t="shared" si="131"/>
        <v/>
      </c>
      <c r="BC98" s="326"/>
      <c r="BD98" s="403"/>
      <c r="BE98" s="174" t="str">
        <f t="shared" si="132"/>
        <v/>
      </c>
      <c r="BF98" s="32"/>
      <c r="BG98" s="403"/>
      <c r="BH98" s="174" t="str">
        <f t="shared" si="133"/>
        <v/>
      </c>
      <c r="BI98" s="32"/>
      <c r="BJ98" s="403"/>
      <c r="BK98" s="174" t="str">
        <f t="shared" si="134"/>
        <v/>
      </c>
      <c r="BL98" s="32"/>
      <c r="BM98" s="403"/>
      <c r="BN98" s="174" t="str">
        <f t="shared" si="135"/>
        <v/>
      </c>
      <c r="BO98" s="32"/>
      <c r="BP98" s="403"/>
      <c r="BQ98" s="174" t="str">
        <f t="shared" si="136"/>
        <v/>
      </c>
      <c r="BR98" s="32"/>
      <c r="BS98" s="403"/>
      <c r="BT98" s="174" t="str">
        <f t="shared" si="137"/>
        <v/>
      </c>
      <c r="BU98" s="32"/>
      <c r="BV98" s="403"/>
      <c r="BW98" s="174" t="str">
        <f t="shared" si="138"/>
        <v/>
      </c>
      <c r="BX98" s="32"/>
      <c r="BY98" s="403"/>
      <c r="BZ98" s="174" t="str">
        <f t="shared" si="139"/>
        <v/>
      </c>
      <c r="CA98" s="32"/>
      <c r="CB98" s="403"/>
      <c r="CC98" s="174" t="str">
        <f t="shared" si="140"/>
        <v/>
      </c>
      <c r="CD98" s="32"/>
      <c r="CE98" s="403"/>
      <c r="CF98" s="174" t="str">
        <f t="shared" si="141"/>
        <v/>
      </c>
      <c r="CG98" s="32"/>
      <c r="CH98" s="403"/>
      <c r="CI98" s="174" t="str">
        <f t="shared" si="142"/>
        <v/>
      </c>
      <c r="CJ98" s="32"/>
      <c r="CK98" s="403"/>
      <c r="CL98" s="174" t="str">
        <f t="shared" si="143"/>
        <v/>
      </c>
      <c r="CM98" s="32"/>
      <c r="CN98" s="403"/>
      <c r="CO98" s="174" t="str">
        <f t="shared" si="144"/>
        <v/>
      </c>
      <c r="CP98" s="32"/>
      <c r="CQ98" s="403"/>
      <c r="CR98" s="174" t="str">
        <f t="shared" si="145"/>
        <v/>
      </c>
      <c r="CS98" s="32"/>
      <c r="CT98" s="403"/>
      <c r="CU98" s="174" t="str">
        <f t="shared" si="146"/>
        <v/>
      </c>
      <c r="CV98" s="32"/>
      <c r="CZ98" s="261"/>
    </row>
    <row r="99" spans="3:104" ht="12" customHeight="1" x14ac:dyDescent="0.2">
      <c r="C99" s="549"/>
      <c r="D99" s="553" t="s">
        <v>190</v>
      </c>
      <c r="E99" s="554"/>
      <c r="F99" s="554"/>
      <c r="G99" s="335" t="s">
        <v>89</v>
      </c>
      <c r="H99" s="334">
        <v>0.04</v>
      </c>
      <c r="I99" s="335" t="s">
        <v>286</v>
      </c>
      <c r="J99" s="334"/>
      <c r="K99" s="400"/>
      <c r="L99" s="203" t="str">
        <f t="shared" si="117"/>
        <v/>
      </c>
      <c r="M99" s="206"/>
      <c r="N99" s="400"/>
      <c r="O99" s="203" t="str">
        <f t="shared" si="118"/>
        <v/>
      </c>
      <c r="P99" s="206"/>
      <c r="Q99" s="400"/>
      <c r="R99" s="203" t="str">
        <f t="shared" si="119"/>
        <v/>
      </c>
      <c r="S99" s="206"/>
      <c r="T99" s="400"/>
      <c r="U99" s="203" t="str">
        <f t="shared" si="120"/>
        <v/>
      </c>
      <c r="V99" s="206"/>
      <c r="W99" s="400"/>
      <c r="X99" s="203" t="str">
        <f t="shared" si="121"/>
        <v/>
      </c>
      <c r="Y99" s="206"/>
      <c r="Z99" s="400"/>
      <c r="AA99" s="203" t="str">
        <f t="shared" si="122"/>
        <v/>
      </c>
      <c r="AB99" s="206"/>
      <c r="AC99" s="400"/>
      <c r="AD99" s="203" t="str">
        <f t="shared" si="123"/>
        <v/>
      </c>
      <c r="AE99" s="206"/>
      <c r="AF99" s="400"/>
      <c r="AG99" s="203" t="str">
        <f t="shared" si="124"/>
        <v/>
      </c>
      <c r="AH99" s="206"/>
      <c r="AI99" s="400"/>
      <c r="AJ99" s="203" t="str">
        <f t="shared" si="125"/>
        <v/>
      </c>
      <c r="AK99" s="206"/>
      <c r="AL99" s="400"/>
      <c r="AM99" s="203" t="str">
        <f t="shared" si="126"/>
        <v/>
      </c>
      <c r="AN99" s="206"/>
      <c r="AO99" s="400"/>
      <c r="AP99" s="203" t="str">
        <f t="shared" si="127"/>
        <v/>
      </c>
      <c r="AQ99" s="206"/>
      <c r="AR99" s="400"/>
      <c r="AS99" s="203" t="str">
        <f t="shared" si="128"/>
        <v/>
      </c>
      <c r="AT99" s="206"/>
      <c r="AU99" s="400"/>
      <c r="AV99" s="203" t="str">
        <f t="shared" si="129"/>
        <v/>
      </c>
      <c r="AW99" s="206"/>
      <c r="AX99" s="400"/>
      <c r="AY99" s="203" t="str">
        <f t="shared" si="130"/>
        <v/>
      </c>
      <c r="AZ99" s="206"/>
      <c r="BA99" s="400"/>
      <c r="BB99" s="203" t="str">
        <f t="shared" si="131"/>
        <v/>
      </c>
      <c r="BC99" s="334"/>
      <c r="BD99" s="400"/>
      <c r="BE99" s="203" t="str">
        <f t="shared" si="132"/>
        <v/>
      </c>
      <c r="BF99" s="206"/>
      <c r="BG99" s="400"/>
      <c r="BH99" s="203" t="str">
        <f t="shared" si="133"/>
        <v/>
      </c>
      <c r="BI99" s="206"/>
      <c r="BJ99" s="400"/>
      <c r="BK99" s="203" t="str">
        <f t="shared" si="134"/>
        <v/>
      </c>
      <c r="BL99" s="206"/>
      <c r="BM99" s="400"/>
      <c r="BN99" s="203" t="str">
        <f t="shared" si="135"/>
        <v/>
      </c>
      <c r="BO99" s="206"/>
      <c r="BP99" s="400"/>
      <c r="BQ99" s="203" t="str">
        <f t="shared" si="136"/>
        <v/>
      </c>
      <c r="BR99" s="206"/>
      <c r="BS99" s="400"/>
      <c r="BT99" s="203" t="str">
        <f t="shared" si="137"/>
        <v/>
      </c>
      <c r="BU99" s="206"/>
      <c r="BV99" s="400"/>
      <c r="BW99" s="203" t="str">
        <f t="shared" si="138"/>
        <v/>
      </c>
      <c r="BX99" s="206"/>
      <c r="BY99" s="400"/>
      <c r="BZ99" s="203" t="str">
        <f t="shared" si="139"/>
        <v/>
      </c>
      <c r="CA99" s="206"/>
      <c r="CB99" s="400"/>
      <c r="CC99" s="203" t="str">
        <f t="shared" si="140"/>
        <v/>
      </c>
      <c r="CD99" s="206"/>
      <c r="CE99" s="400"/>
      <c r="CF99" s="203" t="str">
        <f t="shared" si="141"/>
        <v/>
      </c>
      <c r="CG99" s="206"/>
      <c r="CH99" s="400"/>
      <c r="CI99" s="203" t="str">
        <f t="shared" si="142"/>
        <v/>
      </c>
      <c r="CJ99" s="206"/>
      <c r="CK99" s="400"/>
      <c r="CL99" s="203" t="str">
        <f t="shared" si="143"/>
        <v/>
      </c>
      <c r="CM99" s="206"/>
      <c r="CN99" s="400"/>
      <c r="CO99" s="203" t="str">
        <f t="shared" si="144"/>
        <v/>
      </c>
      <c r="CP99" s="206"/>
      <c r="CQ99" s="400"/>
      <c r="CR99" s="203" t="str">
        <f t="shared" si="145"/>
        <v/>
      </c>
      <c r="CS99" s="206"/>
      <c r="CT99" s="400"/>
      <c r="CU99" s="203" t="str">
        <f t="shared" si="146"/>
        <v/>
      </c>
      <c r="CV99" s="32"/>
      <c r="CZ99" s="262"/>
    </row>
    <row r="100" spans="3:104" ht="12" customHeight="1" x14ac:dyDescent="0.2">
      <c r="C100" s="549"/>
      <c r="D100" s="544" t="s">
        <v>191</v>
      </c>
      <c r="E100" s="545"/>
      <c r="F100" s="545"/>
      <c r="G100" s="332" t="s">
        <v>89</v>
      </c>
      <c r="H100" s="326">
        <v>0.04</v>
      </c>
      <c r="I100" s="332" t="s">
        <v>286</v>
      </c>
      <c r="J100" s="333"/>
      <c r="K100" s="403"/>
      <c r="L100" s="174" t="str">
        <f t="shared" si="117"/>
        <v/>
      </c>
      <c r="M100" s="263"/>
      <c r="N100" s="403"/>
      <c r="O100" s="174" t="str">
        <f t="shared" si="118"/>
        <v/>
      </c>
      <c r="P100" s="263"/>
      <c r="Q100" s="403"/>
      <c r="R100" s="174" t="str">
        <f t="shared" si="119"/>
        <v/>
      </c>
      <c r="S100" s="263"/>
      <c r="T100" s="403"/>
      <c r="U100" s="174" t="str">
        <f t="shared" si="120"/>
        <v/>
      </c>
      <c r="V100" s="263"/>
      <c r="W100" s="403"/>
      <c r="X100" s="174" t="str">
        <f t="shared" si="121"/>
        <v/>
      </c>
      <c r="Y100" s="263"/>
      <c r="Z100" s="403"/>
      <c r="AA100" s="174" t="str">
        <f t="shared" si="122"/>
        <v/>
      </c>
      <c r="AB100" s="263"/>
      <c r="AC100" s="403"/>
      <c r="AD100" s="174" t="str">
        <f t="shared" si="123"/>
        <v/>
      </c>
      <c r="AE100" s="263"/>
      <c r="AF100" s="403"/>
      <c r="AG100" s="174" t="str">
        <f t="shared" si="124"/>
        <v/>
      </c>
      <c r="AH100" s="263"/>
      <c r="AI100" s="403"/>
      <c r="AJ100" s="174" t="str">
        <f t="shared" si="125"/>
        <v/>
      </c>
      <c r="AK100" s="263"/>
      <c r="AL100" s="403"/>
      <c r="AM100" s="174" t="str">
        <f t="shared" si="126"/>
        <v/>
      </c>
      <c r="AN100" s="263"/>
      <c r="AO100" s="403"/>
      <c r="AP100" s="174" t="str">
        <f t="shared" si="127"/>
        <v/>
      </c>
      <c r="AQ100" s="263"/>
      <c r="AR100" s="403"/>
      <c r="AS100" s="174" t="str">
        <f t="shared" si="128"/>
        <v/>
      </c>
      <c r="AT100" s="263"/>
      <c r="AU100" s="403"/>
      <c r="AV100" s="174" t="str">
        <f t="shared" si="129"/>
        <v/>
      </c>
      <c r="AW100" s="263"/>
      <c r="AX100" s="403"/>
      <c r="AY100" s="174" t="str">
        <f t="shared" si="130"/>
        <v/>
      </c>
      <c r="AZ100" s="263"/>
      <c r="BA100" s="403"/>
      <c r="BB100" s="174" t="str">
        <f t="shared" si="131"/>
        <v/>
      </c>
      <c r="BC100" s="333"/>
      <c r="BD100" s="403"/>
      <c r="BE100" s="174" t="str">
        <f t="shared" si="132"/>
        <v/>
      </c>
      <c r="BF100" s="263"/>
      <c r="BG100" s="403"/>
      <c r="BH100" s="174" t="str">
        <f t="shared" si="133"/>
        <v/>
      </c>
      <c r="BI100" s="263"/>
      <c r="BJ100" s="403"/>
      <c r="BK100" s="174" t="str">
        <f t="shared" si="134"/>
        <v/>
      </c>
      <c r="BL100" s="263"/>
      <c r="BM100" s="403"/>
      <c r="BN100" s="174" t="str">
        <f t="shared" si="135"/>
        <v/>
      </c>
      <c r="BO100" s="263"/>
      <c r="BP100" s="403"/>
      <c r="BQ100" s="174" t="str">
        <f t="shared" si="136"/>
        <v/>
      </c>
      <c r="BR100" s="263"/>
      <c r="BS100" s="403"/>
      <c r="BT100" s="174" t="str">
        <f t="shared" si="137"/>
        <v/>
      </c>
      <c r="BU100" s="263"/>
      <c r="BV100" s="403"/>
      <c r="BW100" s="174" t="str">
        <f t="shared" si="138"/>
        <v/>
      </c>
      <c r="BX100" s="263"/>
      <c r="BY100" s="403"/>
      <c r="BZ100" s="174" t="str">
        <f t="shared" si="139"/>
        <v/>
      </c>
      <c r="CA100" s="263"/>
      <c r="CB100" s="403"/>
      <c r="CC100" s="174" t="str">
        <f t="shared" si="140"/>
        <v/>
      </c>
      <c r="CD100" s="263"/>
      <c r="CE100" s="403"/>
      <c r="CF100" s="174" t="str">
        <f t="shared" si="141"/>
        <v/>
      </c>
      <c r="CG100" s="263"/>
      <c r="CH100" s="403"/>
      <c r="CI100" s="174" t="str">
        <f t="shared" si="142"/>
        <v/>
      </c>
      <c r="CJ100" s="263"/>
      <c r="CK100" s="403"/>
      <c r="CL100" s="174" t="str">
        <f t="shared" si="143"/>
        <v/>
      </c>
      <c r="CM100" s="263"/>
      <c r="CN100" s="403"/>
      <c r="CO100" s="174" t="str">
        <f t="shared" si="144"/>
        <v/>
      </c>
      <c r="CP100" s="263"/>
      <c r="CQ100" s="403"/>
      <c r="CR100" s="174" t="str">
        <f t="shared" si="145"/>
        <v/>
      </c>
      <c r="CS100" s="263"/>
      <c r="CT100" s="403"/>
      <c r="CU100" s="174" t="str">
        <f t="shared" si="146"/>
        <v/>
      </c>
      <c r="CV100" s="32"/>
      <c r="CZ100" s="262"/>
    </row>
    <row r="101" spans="3:104" ht="12" customHeight="1" x14ac:dyDescent="0.2">
      <c r="C101" s="549"/>
      <c r="D101" s="544" t="s">
        <v>192</v>
      </c>
      <c r="E101" s="545"/>
      <c r="F101" s="545"/>
      <c r="G101" s="332" t="s">
        <v>89</v>
      </c>
      <c r="H101" s="326">
        <v>0.05</v>
      </c>
      <c r="I101" s="332" t="s">
        <v>286</v>
      </c>
      <c r="J101" s="326"/>
      <c r="K101" s="403"/>
      <c r="L101" s="174" t="str">
        <f t="shared" si="117"/>
        <v/>
      </c>
      <c r="M101" s="32"/>
      <c r="N101" s="403"/>
      <c r="O101" s="174" t="str">
        <f t="shared" si="118"/>
        <v/>
      </c>
      <c r="P101" s="32"/>
      <c r="Q101" s="403"/>
      <c r="R101" s="174" t="str">
        <f t="shared" si="119"/>
        <v/>
      </c>
      <c r="S101" s="32"/>
      <c r="T101" s="403"/>
      <c r="U101" s="174" t="str">
        <f t="shared" si="120"/>
        <v/>
      </c>
      <c r="V101" s="32"/>
      <c r="W101" s="403"/>
      <c r="X101" s="174" t="str">
        <f t="shared" si="121"/>
        <v/>
      </c>
      <c r="Y101" s="32"/>
      <c r="Z101" s="403"/>
      <c r="AA101" s="174" t="str">
        <f t="shared" si="122"/>
        <v/>
      </c>
      <c r="AB101" s="32"/>
      <c r="AC101" s="403"/>
      <c r="AD101" s="174" t="str">
        <f t="shared" si="123"/>
        <v/>
      </c>
      <c r="AE101" s="32"/>
      <c r="AF101" s="403"/>
      <c r="AG101" s="174" t="str">
        <f t="shared" si="124"/>
        <v/>
      </c>
      <c r="AH101" s="32"/>
      <c r="AI101" s="403"/>
      <c r="AJ101" s="174" t="str">
        <f t="shared" si="125"/>
        <v/>
      </c>
      <c r="AK101" s="32"/>
      <c r="AL101" s="403"/>
      <c r="AM101" s="174" t="str">
        <f t="shared" si="126"/>
        <v/>
      </c>
      <c r="AN101" s="32"/>
      <c r="AO101" s="403"/>
      <c r="AP101" s="174" t="str">
        <f t="shared" si="127"/>
        <v/>
      </c>
      <c r="AQ101" s="32"/>
      <c r="AR101" s="403"/>
      <c r="AS101" s="174" t="str">
        <f t="shared" si="128"/>
        <v/>
      </c>
      <c r="AT101" s="32"/>
      <c r="AU101" s="403"/>
      <c r="AV101" s="174" t="str">
        <f t="shared" si="129"/>
        <v/>
      </c>
      <c r="AW101" s="32"/>
      <c r="AX101" s="403"/>
      <c r="AY101" s="174" t="str">
        <f t="shared" si="130"/>
        <v/>
      </c>
      <c r="AZ101" s="32"/>
      <c r="BA101" s="403"/>
      <c r="BB101" s="174" t="str">
        <f t="shared" si="131"/>
        <v/>
      </c>
      <c r="BC101" s="326"/>
      <c r="BD101" s="403"/>
      <c r="BE101" s="174" t="str">
        <f t="shared" si="132"/>
        <v/>
      </c>
      <c r="BF101" s="32"/>
      <c r="BG101" s="403"/>
      <c r="BH101" s="174" t="str">
        <f t="shared" si="133"/>
        <v/>
      </c>
      <c r="BI101" s="32"/>
      <c r="BJ101" s="403"/>
      <c r="BK101" s="174" t="str">
        <f t="shared" si="134"/>
        <v/>
      </c>
      <c r="BL101" s="32"/>
      <c r="BM101" s="403"/>
      <c r="BN101" s="174" t="str">
        <f t="shared" si="135"/>
        <v/>
      </c>
      <c r="BO101" s="32"/>
      <c r="BP101" s="403"/>
      <c r="BQ101" s="174" t="str">
        <f t="shared" si="136"/>
        <v/>
      </c>
      <c r="BR101" s="32"/>
      <c r="BS101" s="403"/>
      <c r="BT101" s="174" t="str">
        <f t="shared" si="137"/>
        <v/>
      </c>
      <c r="BU101" s="32"/>
      <c r="BV101" s="403"/>
      <c r="BW101" s="174" t="str">
        <f t="shared" si="138"/>
        <v/>
      </c>
      <c r="BX101" s="32"/>
      <c r="BY101" s="403"/>
      <c r="BZ101" s="174" t="str">
        <f t="shared" si="139"/>
        <v/>
      </c>
      <c r="CA101" s="32"/>
      <c r="CB101" s="403"/>
      <c r="CC101" s="174" t="str">
        <f t="shared" si="140"/>
        <v/>
      </c>
      <c r="CD101" s="32"/>
      <c r="CE101" s="403"/>
      <c r="CF101" s="174" t="str">
        <f t="shared" si="141"/>
        <v/>
      </c>
      <c r="CG101" s="32"/>
      <c r="CH101" s="403"/>
      <c r="CI101" s="174" t="str">
        <f t="shared" si="142"/>
        <v/>
      </c>
      <c r="CJ101" s="32"/>
      <c r="CK101" s="403"/>
      <c r="CL101" s="174" t="str">
        <f t="shared" si="143"/>
        <v/>
      </c>
      <c r="CM101" s="32"/>
      <c r="CN101" s="403"/>
      <c r="CO101" s="174" t="str">
        <f t="shared" si="144"/>
        <v/>
      </c>
      <c r="CP101" s="32"/>
      <c r="CQ101" s="403"/>
      <c r="CR101" s="174" t="str">
        <f t="shared" si="145"/>
        <v/>
      </c>
      <c r="CS101" s="32"/>
      <c r="CT101" s="403"/>
      <c r="CU101" s="174" t="str">
        <f t="shared" si="146"/>
        <v/>
      </c>
      <c r="CV101" s="32"/>
      <c r="CZ101" s="262"/>
    </row>
    <row r="102" spans="3:104" ht="12" customHeight="1" x14ac:dyDescent="0.2">
      <c r="C102" s="549"/>
      <c r="D102" s="544" t="s">
        <v>193</v>
      </c>
      <c r="E102" s="545"/>
      <c r="F102" s="545"/>
      <c r="G102" s="332" t="s">
        <v>89</v>
      </c>
      <c r="H102" s="326">
        <v>8.0000000000000002E-3</v>
      </c>
      <c r="I102" s="332" t="s">
        <v>286</v>
      </c>
      <c r="J102" s="326"/>
      <c r="K102" s="403"/>
      <c r="L102" s="174" t="str">
        <f t="shared" si="117"/>
        <v/>
      </c>
      <c r="M102" s="32"/>
      <c r="N102" s="403"/>
      <c r="O102" s="174" t="str">
        <f t="shared" si="118"/>
        <v/>
      </c>
      <c r="P102" s="32"/>
      <c r="Q102" s="403"/>
      <c r="R102" s="174" t="str">
        <f t="shared" si="119"/>
        <v/>
      </c>
      <c r="S102" s="32"/>
      <c r="T102" s="403"/>
      <c r="U102" s="174" t="str">
        <f t="shared" si="120"/>
        <v/>
      </c>
      <c r="V102" s="32"/>
      <c r="W102" s="403"/>
      <c r="X102" s="174" t="str">
        <f t="shared" si="121"/>
        <v/>
      </c>
      <c r="Y102" s="32"/>
      <c r="Z102" s="403"/>
      <c r="AA102" s="174" t="str">
        <f t="shared" si="122"/>
        <v/>
      </c>
      <c r="AB102" s="32"/>
      <c r="AC102" s="403"/>
      <c r="AD102" s="174" t="str">
        <f t="shared" si="123"/>
        <v/>
      </c>
      <c r="AE102" s="32"/>
      <c r="AF102" s="403"/>
      <c r="AG102" s="174" t="str">
        <f t="shared" si="124"/>
        <v/>
      </c>
      <c r="AH102" s="32"/>
      <c r="AI102" s="403"/>
      <c r="AJ102" s="174" t="str">
        <f t="shared" si="125"/>
        <v/>
      </c>
      <c r="AK102" s="32"/>
      <c r="AL102" s="403"/>
      <c r="AM102" s="174" t="str">
        <f t="shared" si="126"/>
        <v/>
      </c>
      <c r="AN102" s="32"/>
      <c r="AO102" s="403"/>
      <c r="AP102" s="174" t="str">
        <f t="shared" si="127"/>
        <v/>
      </c>
      <c r="AQ102" s="32"/>
      <c r="AR102" s="403"/>
      <c r="AS102" s="174" t="str">
        <f t="shared" si="128"/>
        <v/>
      </c>
      <c r="AT102" s="32"/>
      <c r="AU102" s="403"/>
      <c r="AV102" s="174" t="str">
        <f t="shared" si="129"/>
        <v/>
      </c>
      <c r="AW102" s="32"/>
      <c r="AX102" s="403"/>
      <c r="AY102" s="174" t="str">
        <f t="shared" si="130"/>
        <v/>
      </c>
      <c r="AZ102" s="32"/>
      <c r="BA102" s="403"/>
      <c r="BB102" s="174" t="str">
        <f t="shared" si="131"/>
        <v/>
      </c>
      <c r="BC102" s="326"/>
      <c r="BD102" s="403"/>
      <c r="BE102" s="174" t="str">
        <f t="shared" si="132"/>
        <v/>
      </c>
      <c r="BF102" s="32"/>
      <c r="BG102" s="403"/>
      <c r="BH102" s="174" t="str">
        <f t="shared" si="133"/>
        <v/>
      </c>
      <c r="BI102" s="32"/>
      <c r="BJ102" s="403"/>
      <c r="BK102" s="174" t="str">
        <f t="shared" si="134"/>
        <v/>
      </c>
      <c r="BL102" s="32"/>
      <c r="BM102" s="403"/>
      <c r="BN102" s="174" t="str">
        <f t="shared" si="135"/>
        <v/>
      </c>
      <c r="BO102" s="32"/>
      <c r="BP102" s="403"/>
      <c r="BQ102" s="174" t="str">
        <f t="shared" si="136"/>
        <v/>
      </c>
      <c r="BR102" s="32"/>
      <c r="BS102" s="403"/>
      <c r="BT102" s="174" t="str">
        <f t="shared" si="137"/>
        <v/>
      </c>
      <c r="BU102" s="32"/>
      <c r="BV102" s="403"/>
      <c r="BW102" s="174" t="str">
        <f t="shared" si="138"/>
        <v/>
      </c>
      <c r="BX102" s="32"/>
      <c r="BY102" s="403"/>
      <c r="BZ102" s="174" t="str">
        <f t="shared" si="139"/>
        <v/>
      </c>
      <c r="CA102" s="32"/>
      <c r="CB102" s="403"/>
      <c r="CC102" s="174" t="str">
        <f t="shared" si="140"/>
        <v/>
      </c>
      <c r="CD102" s="32"/>
      <c r="CE102" s="403"/>
      <c r="CF102" s="174" t="str">
        <f t="shared" si="141"/>
        <v/>
      </c>
      <c r="CG102" s="32"/>
      <c r="CH102" s="403"/>
      <c r="CI102" s="174" t="str">
        <f t="shared" si="142"/>
        <v/>
      </c>
      <c r="CJ102" s="32"/>
      <c r="CK102" s="403"/>
      <c r="CL102" s="174" t="str">
        <f t="shared" si="143"/>
        <v/>
      </c>
      <c r="CM102" s="32"/>
      <c r="CN102" s="403"/>
      <c r="CO102" s="174" t="str">
        <f t="shared" si="144"/>
        <v/>
      </c>
      <c r="CP102" s="32"/>
      <c r="CQ102" s="403"/>
      <c r="CR102" s="174" t="str">
        <f t="shared" si="145"/>
        <v/>
      </c>
      <c r="CS102" s="32"/>
      <c r="CT102" s="403"/>
      <c r="CU102" s="174" t="str">
        <f t="shared" si="146"/>
        <v/>
      </c>
      <c r="CV102" s="32"/>
      <c r="CZ102" s="261"/>
    </row>
    <row r="103" spans="3:104" ht="12" customHeight="1" x14ac:dyDescent="0.2">
      <c r="C103" s="549"/>
      <c r="D103" s="553" t="s">
        <v>194</v>
      </c>
      <c r="E103" s="554"/>
      <c r="F103" s="554"/>
      <c r="G103" s="335" t="s">
        <v>89</v>
      </c>
      <c r="H103" s="334">
        <v>6.0000000000000001E-3</v>
      </c>
      <c r="I103" s="335" t="s">
        <v>92</v>
      </c>
      <c r="J103" s="206"/>
      <c r="K103" s="400"/>
      <c r="L103" s="203" t="str">
        <f t="shared" si="117"/>
        <v/>
      </c>
      <c r="M103" s="206"/>
      <c r="N103" s="400"/>
      <c r="O103" s="203" t="str">
        <f t="shared" si="118"/>
        <v/>
      </c>
      <c r="P103" s="206"/>
      <c r="Q103" s="400"/>
      <c r="R103" s="203" t="str">
        <f t="shared" si="119"/>
        <v/>
      </c>
      <c r="S103" s="206"/>
      <c r="T103" s="400"/>
      <c r="U103" s="203" t="str">
        <f t="shared" si="120"/>
        <v/>
      </c>
      <c r="V103" s="206"/>
      <c r="W103" s="400"/>
      <c r="X103" s="203" t="str">
        <f t="shared" si="121"/>
        <v/>
      </c>
      <c r="Y103" s="206"/>
      <c r="Z103" s="400"/>
      <c r="AA103" s="203" t="str">
        <f t="shared" si="122"/>
        <v/>
      </c>
      <c r="AB103" s="206"/>
      <c r="AC103" s="400"/>
      <c r="AD103" s="203" t="str">
        <f t="shared" si="123"/>
        <v/>
      </c>
      <c r="AE103" s="206"/>
      <c r="AF103" s="400"/>
      <c r="AG103" s="203" t="str">
        <f t="shared" si="124"/>
        <v/>
      </c>
      <c r="AH103" s="206"/>
      <c r="AI103" s="400"/>
      <c r="AJ103" s="203" t="str">
        <f t="shared" si="125"/>
        <v/>
      </c>
      <c r="AK103" s="206"/>
      <c r="AL103" s="400"/>
      <c r="AM103" s="203" t="str">
        <f t="shared" si="126"/>
        <v/>
      </c>
      <c r="AN103" s="206"/>
      <c r="AO103" s="400"/>
      <c r="AP103" s="203" t="str">
        <f t="shared" si="127"/>
        <v/>
      </c>
      <c r="AQ103" s="206"/>
      <c r="AR103" s="400"/>
      <c r="AS103" s="203" t="str">
        <f t="shared" si="128"/>
        <v/>
      </c>
      <c r="AT103" s="206"/>
      <c r="AU103" s="400"/>
      <c r="AV103" s="203" t="str">
        <f t="shared" si="129"/>
        <v/>
      </c>
      <c r="AW103" s="206"/>
      <c r="AX103" s="400"/>
      <c r="AY103" s="203" t="str">
        <f t="shared" si="130"/>
        <v/>
      </c>
      <c r="AZ103" s="206"/>
      <c r="BA103" s="400"/>
      <c r="BB103" s="203" t="str">
        <f t="shared" si="131"/>
        <v/>
      </c>
      <c r="BC103" s="206"/>
      <c r="BD103" s="400"/>
      <c r="BE103" s="203" t="str">
        <f t="shared" si="132"/>
        <v/>
      </c>
      <c r="BF103" s="206"/>
      <c r="BG103" s="400"/>
      <c r="BH103" s="203" t="str">
        <f t="shared" si="133"/>
        <v/>
      </c>
      <c r="BI103" s="206"/>
      <c r="BJ103" s="400"/>
      <c r="BK103" s="203" t="str">
        <f t="shared" si="134"/>
        <v/>
      </c>
      <c r="BL103" s="206"/>
      <c r="BM103" s="400"/>
      <c r="BN103" s="203" t="str">
        <f t="shared" si="135"/>
        <v/>
      </c>
      <c r="BO103" s="206"/>
      <c r="BP103" s="400"/>
      <c r="BQ103" s="203" t="str">
        <f t="shared" si="136"/>
        <v/>
      </c>
      <c r="BR103" s="206"/>
      <c r="BS103" s="400"/>
      <c r="BT103" s="203" t="str">
        <f t="shared" si="137"/>
        <v/>
      </c>
      <c r="BU103" s="206"/>
      <c r="BV103" s="400"/>
      <c r="BW103" s="203" t="str">
        <f t="shared" si="138"/>
        <v/>
      </c>
      <c r="BX103" s="206"/>
      <c r="BY103" s="400"/>
      <c r="BZ103" s="203" t="str">
        <f t="shared" si="139"/>
        <v/>
      </c>
      <c r="CA103" s="206"/>
      <c r="CB103" s="400"/>
      <c r="CC103" s="203" t="str">
        <f t="shared" si="140"/>
        <v/>
      </c>
      <c r="CD103" s="206"/>
      <c r="CE103" s="400"/>
      <c r="CF103" s="203" t="str">
        <f t="shared" si="141"/>
        <v/>
      </c>
      <c r="CG103" s="206"/>
      <c r="CH103" s="400"/>
      <c r="CI103" s="203" t="str">
        <f t="shared" si="142"/>
        <v/>
      </c>
      <c r="CJ103" s="206"/>
      <c r="CK103" s="400"/>
      <c r="CL103" s="203" t="str">
        <f t="shared" si="143"/>
        <v/>
      </c>
      <c r="CM103" s="206"/>
      <c r="CN103" s="400"/>
      <c r="CO103" s="203" t="str">
        <f t="shared" si="144"/>
        <v/>
      </c>
      <c r="CP103" s="206"/>
      <c r="CQ103" s="400"/>
      <c r="CR103" s="203" t="str">
        <f t="shared" si="145"/>
        <v/>
      </c>
      <c r="CS103" s="206"/>
      <c r="CT103" s="400"/>
      <c r="CU103" s="203" t="str">
        <f t="shared" si="146"/>
        <v/>
      </c>
      <c r="CV103" s="32"/>
      <c r="CZ103" s="261"/>
    </row>
    <row r="104" spans="3:104" ht="12" customHeight="1" x14ac:dyDescent="0.2">
      <c r="C104" s="549"/>
      <c r="D104" s="555" t="s">
        <v>195</v>
      </c>
      <c r="E104" s="556"/>
      <c r="F104" s="556"/>
      <c r="G104" s="332" t="s">
        <v>89</v>
      </c>
      <c r="H104" s="326">
        <v>8.0000000000000002E-3</v>
      </c>
      <c r="I104" s="332" t="s">
        <v>286</v>
      </c>
      <c r="J104" s="326"/>
      <c r="K104" s="403"/>
      <c r="L104" s="174" t="str">
        <f t="shared" si="117"/>
        <v/>
      </c>
      <c r="M104" s="32"/>
      <c r="N104" s="403"/>
      <c r="O104" s="174" t="str">
        <f t="shared" si="118"/>
        <v/>
      </c>
      <c r="P104" s="32"/>
      <c r="Q104" s="403"/>
      <c r="R104" s="174" t="str">
        <f t="shared" si="119"/>
        <v/>
      </c>
      <c r="S104" s="32"/>
      <c r="T104" s="403"/>
      <c r="U104" s="174" t="str">
        <f t="shared" si="120"/>
        <v/>
      </c>
      <c r="V104" s="32"/>
      <c r="W104" s="403"/>
      <c r="X104" s="174" t="str">
        <f t="shared" si="121"/>
        <v/>
      </c>
      <c r="Y104" s="32"/>
      <c r="Z104" s="403"/>
      <c r="AA104" s="174" t="str">
        <f t="shared" si="122"/>
        <v/>
      </c>
      <c r="AB104" s="32"/>
      <c r="AC104" s="403"/>
      <c r="AD104" s="174" t="str">
        <f t="shared" si="123"/>
        <v/>
      </c>
      <c r="AE104" s="32"/>
      <c r="AF104" s="403"/>
      <c r="AG104" s="174" t="str">
        <f t="shared" si="124"/>
        <v/>
      </c>
      <c r="AH104" s="32"/>
      <c r="AI104" s="403"/>
      <c r="AJ104" s="174" t="str">
        <f t="shared" si="125"/>
        <v/>
      </c>
      <c r="AK104" s="32"/>
      <c r="AL104" s="403"/>
      <c r="AM104" s="174" t="str">
        <f t="shared" si="126"/>
        <v/>
      </c>
      <c r="AN104" s="32"/>
      <c r="AO104" s="403"/>
      <c r="AP104" s="174" t="str">
        <f t="shared" si="127"/>
        <v/>
      </c>
      <c r="AQ104" s="32"/>
      <c r="AR104" s="403"/>
      <c r="AS104" s="174" t="str">
        <f t="shared" si="128"/>
        <v/>
      </c>
      <c r="AT104" s="32"/>
      <c r="AU104" s="403"/>
      <c r="AV104" s="174" t="str">
        <f t="shared" si="129"/>
        <v/>
      </c>
      <c r="AW104" s="32"/>
      <c r="AX104" s="403"/>
      <c r="AY104" s="174" t="str">
        <f t="shared" si="130"/>
        <v/>
      </c>
      <c r="AZ104" s="32"/>
      <c r="BA104" s="403"/>
      <c r="BB104" s="174" t="str">
        <f t="shared" si="131"/>
        <v/>
      </c>
      <c r="BC104" s="326"/>
      <c r="BD104" s="403"/>
      <c r="BE104" s="174" t="str">
        <f t="shared" si="132"/>
        <v/>
      </c>
      <c r="BF104" s="32"/>
      <c r="BG104" s="403"/>
      <c r="BH104" s="174" t="str">
        <f t="shared" si="133"/>
        <v/>
      </c>
      <c r="BI104" s="32"/>
      <c r="BJ104" s="403"/>
      <c r="BK104" s="174" t="str">
        <f t="shared" si="134"/>
        <v/>
      </c>
      <c r="BL104" s="32"/>
      <c r="BM104" s="403"/>
      <c r="BN104" s="174" t="str">
        <f t="shared" si="135"/>
        <v/>
      </c>
      <c r="BO104" s="32"/>
      <c r="BP104" s="403"/>
      <c r="BQ104" s="174" t="str">
        <f t="shared" si="136"/>
        <v/>
      </c>
      <c r="BR104" s="32"/>
      <c r="BS104" s="403"/>
      <c r="BT104" s="174" t="str">
        <f t="shared" si="137"/>
        <v/>
      </c>
      <c r="BU104" s="32"/>
      <c r="BV104" s="403"/>
      <c r="BW104" s="174" t="str">
        <f t="shared" si="138"/>
        <v/>
      </c>
      <c r="BX104" s="32"/>
      <c r="BY104" s="403"/>
      <c r="BZ104" s="174" t="str">
        <f t="shared" si="139"/>
        <v/>
      </c>
      <c r="CA104" s="32"/>
      <c r="CB104" s="403"/>
      <c r="CC104" s="174" t="str">
        <f t="shared" si="140"/>
        <v/>
      </c>
      <c r="CD104" s="32"/>
      <c r="CE104" s="403"/>
      <c r="CF104" s="174" t="str">
        <f t="shared" si="141"/>
        <v/>
      </c>
      <c r="CG104" s="32"/>
      <c r="CH104" s="403"/>
      <c r="CI104" s="174" t="str">
        <f t="shared" si="142"/>
        <v/>
      </c>
      <c r="CJ104" s="32"/>
      <c r="CK104" s="403"/>
      <c r="CL104" s="174" t="str">
        <f t="shared" si="143"/>
        <v/>
      </c>
      <c r="CM104" s="32"/>
      <c r="CN104" s="403"/>
      <c r="CO104" s="174" t="str">
        <f t="shared" si="144"/>
        <v/>
      </c>
      <c r="CP104" s="32"/>
      <c r="CQ104" s="403"/>
      <c r="CR104" s="174" t="str">
        <f t="shared" si="145"/>
        <v/>
      </c>
      <c r="CS104" s="32"/>
      <c r="CT104" s="403"/>
      <c r="CU104" s="174" t="str">
        <f t="shared" si="146"/>
        <v/>
      </c>
      <c r="CV104" s="32"/>
      <c r="CZ104" s="261"/>
    </row>
    <row r="105" spans="3:104" ht="12" customHeight="1" x14ac:dyDescent="0.2">
      <c r="C105" s="549"/>
      <c r="D105" s="544" t="s">
        <v>196</v>
      </c>
      <c r="E105" s="545"/>
      <c r="F105" s="545"/>
      <c r="G105" s="332" t="s">
        <v>89</v>
      </c>
      <c r="H105" s="326">
        <v>0.03</v>
      </c>
      <c r="I105" s="332" t="s">
        <v>286</v>
      </c>
      <c r="J105" s="326"/>
      <c r="K105" s="403"/>
      <c r="L105" s="174" t="str">
        <f t="shared" si="117"/>
        <v/>
      </c>
      <c r="M105" s="32"/>
      <c r="N105" s="403"/>
      <c r="O105" s="174" t="str">
        <f t="shared" si="118"/>
        <v/>
      </c>
      <c r="P105" s="32"/>
      <c r="Q105" s="403"/>
      <c r="R105" s="174" t="str">
        <f t="shared" si="119"/>
        <v/>
      </c>
      <c r="S105" s="32"/>
      <c r="T105" s="403"/>
      <c r="U105" s="174" t="str">
        <f t="shared" si="120"/>
        <v/>
      </c>
      <c r="V105" s="32"/>
      <c r="W105" s="403"/>
      <c r="X105" s="174" t="str">
        <f t="shared" si="121"/>
        <v/>
      </c>
      <c r="Y105" s="32"/>
      <c r="Z105" s="403"/>
      <c r="AA105" s="174" t="str">
        <f t="shared" si="122"/>
        <v/>
      </c>
      <c r="AB105" s="32"/>
      <c r="AC105" s="403"/>
      <c r="AD105" s="174" t="str">
        <f t="shared" si="123"/>
        <v/>
      </c>
      <c r="AE105" s="32"/>
      <c r="AF105" s="403"/>
      <c r="AG105" s="174" t="str">
        <f t="shared" si="124"/>
        <v/>
      </c>
      <c r="AH105" s="32"/>
      <c r="AI105" s="403"/>
      <c r="AJ105" s="174" t="str">
        <f t="shared" si="125"/>
        <v/>
      </c>
      <c r="AK105" s="32"/>
      <c r="AL105" s="403"/>
      <c r="AM105" s="174" t="str">
        <f t="shared" si="126"/>
        <v/>
      </c>
      <c r="AN105" s="32"/>
      <c r="AO105" s="403"/>
      <c r="AP105" s="174" t="str">
        <f t="shared" si="127"/>
        <v/>
      </c>
      <c r="AQ105" s="32"/>
      <c r="AR105" s="403"/>
      <c r="AS105" s="174" t="str">
        <f t="shared" si="128"/>
        <v/>
      </c>
      <c r="AT105" s="32"/>
      <c r="AU105" s="403"/>
      <c r="AV105" s="174" t="str">
        <f t="shared" si="129"/>
        <v/>
      </c>
      <c r="AW105" s="32"/>
      <c r="AX105" s="403"/>
      <c r="AY105" s="174" t="str">
        <f t="shared" si="130"/>
        <v/>
      </c>
      <c r="AZ105" s="32"/>
      <c r="BA105" s="403"/>
      <c r="BB105" s="174" t="str">
        <f t="shared" si="131"/>
        <v/>
      </c>
      <c r="BC105" s="326"/>
      <c r="BD105" s="403"/>
      <c r="BE105" s="174" t="str">
        <f t="shared" si="132"/>
        <v/>
      </c>
      <c r="BF105" s="32"/>
      <c r="BG105" s="403"/>
      <c r="BH105" s="174" t="str">
        <f t="shared" si="133"/>
        <v/>
      </c>
      <c r="BI105" s="32"/>
      <c r="BJ105" s="403"/>
      <c r="BK105" s="174" t="str">
        <f t="shared" si="134"/>
        <v/>
      </c>
      <c r="BL105" s="32"/>
      <c r="BM105" s="403"/>
      <c r="BN105" s="174" t="str">
        <f t="shared" si="135"/>
        <v/>
      </c>
      <c r="BO105" s="32"/>
      <c r="BP105" s="403"/>
      <c r="BQ105" s="174" t="str">
        <f t="shared" si="136"/>
        <v/>
      </c>
      <c r="BR105" s="32"/>
      <c r="BS105" s="403"/>
      <c r="BT105" s="174" t="str">
        <f t="shared" si="137"/>
        <v/>
      </c>
      <c r="BU105" s="32"/>
      <c r="BV105" s="403"/>
      <c r="BW105" s="174" t="str">
        <f t="shared" si="138"/>
        <v/>
      </c>
      <c r="BX105" s="32"/>
      <c r="BY105" s="403"/>
      <c r="BZ105" s="174" t="str">
        <f t="shared" si="139"/>
        <v/>
      </c>
      <c r="CA105" s="32"/>
      <c r="CB105" s="403"/>
      <c r="CC105" s="174" t="str">
        <f t="shared" si="140"/>
        <v/>
      </c>
      <c r="CD105" s="32"/>
      <c r="CE105" s="403"/>
      <c r="CF105" s="174" t="str">
        <f t="shared" si="141"/>
        <v/>
      </c>
      <c r="CG105" s="32"/>
      <c r="CH105" s="403"/>
      <c r="CI105" s="174" t="str">
        <f t="shared" si="142"/>
        <v/>
      </c>
      <c r="CJ105" s="32"/>
      <c r="CK105" s="403"/>
      <c r="CL105" s="174" t="str">
        <f t="shared" si="143"/>
        <v/>
      </c>
      <c r="CM105" s="32"/>
      <c r="CN105" s="403"/>
      <c r="CO105" s="174" t="str">
        <f t="shared" si="144"/>
        <v/>
      </c>
      <c r="CP105" s="32"/>
      <c r="CQ105" s="403"/>
      <c r="CR105" s="174" t="str">
        <f t="shared" si="145"/>
        <v/>
      </c>
      <c r="CS105" s="32"/>
      <c r="CT105" s="403"/>
      <c r="CU105" s="174" t="str">
        <f t="shared" si="146"/>
        <v/>
      </c>
      <c r="CV105" s="32"/>
      <c r="CZ105" s="262"/>
    </row>
    <row r="106" spans="3:104" ht="12" customHeight="1" x14ac:dyDescent="0.2">
      <c r="C106" s="549"/>
      <c r="D106" s="544" t="s">
        <v>197</v>
      </c>
      <c r="E106" s="545"/>
      <c r="F106" s="545"/>
      <c r="G106" s="332" t="s">
        <v>89</v>
      </c>
      <c r="H106" s="326">
        <v>8.0000000000000002E-3</v>
      </c>
      <c r="I106" s="332" t="s">
        <v>286</v>
      </c>
      <c r="J106" s="326"/>
      <c r="K106" s="403"/>
      <c r="L106" s="174" t="str">
        <f t="shared" si="117"/>
        <v/>
      </c>
      <c r="M106" s="32"/>
      <c r="N106" s="403"/>
      <c r="O106" s="174" t="str">
        <f t="shared" si="118"/>
        <v/>
      </c>
      <c r="P106" s="32"/>
      <c r="Q106" s="403"/>
      <c r="R106" s="174" t="str">
        <f t="shared" si="119"/>
        <v/>
      </c>
      <c r="S106" s="32"/>
      <c r="T106" s="403"/>
      <c r="U106" s="174" t="str">
        <f t="shared" si="120"/>
        <v/>
      </c>
      <c r="V106" s="32"/>
      <c r="W106" s="403"/>
      <c r="X106" s="174" t="str">
        <f t="shared" si="121"/>
        <v/>
      </c>
      <c r="Y106" s="32"/>
      <c r="Z106" s="403"/>
      <c r="AA106" s="174" t="str">
        <f t="shared" si="122"/>
        <v/>
      </c>
      <c r="AB106" s="32"/>
      <c r="AC106" s="403"/>
      <c r="AD106" s="174" t="str">
        <f t="shared" si="123"/>
        <v/>
      </c>
      <c r="AE106" s="32"/>
      <c r="AF106" s="403"/>
      <c r="AG106" s="174" t="str">
        <f t="shared" si="124"/>
        <v/>
      </c>
      <c r="AH106" s="32"/>
      <c r="AI106" s="403"/>
      <c r="AJ106" s="174" t="str">
        <f t="shared" si="125"/>
        <v/>
      </c>
      <c r="AK106" s="32"/>
      <c r="AL106" s="403"/>
      <c r="AM106" s="174" t="str">
        <f t="shared" si="126"/>
        <v/>
      </c>
      <c r="AN106" s="32"/>
      <c r="AO106" s="403"/>
      <c r="AP106" s="174" t="str">
        <f t="shared" si="127"/>
        <v/>
      </c>
      <c r="AQ106" s="32"/>
      <c r="AR106" s="403"/>
      <c r="AS106" s="174" t="str">
        <f t="shared" si="128"/>
        <v/>
      </c>
      <c r="AT106" s="32"/>
      <c r="AU106" s="403"/>
      <c r="AV106" s="174" t="str">
        <f t="shared" si="129"/>
        <v/>
      </c>
      <c r="AW106" s="32"/>
      <c r="AX106" s="403"/>
      <c r="AY106" s="174" t="str">
        <f t="shared" si="130"/>
        <v/>
      </c>
      <c r="AZ106" s="32"/>
      <c r="BA106" s="403"/>
      <c r="BB106" s="174" t="str">
        <f t="shared" si="131"/>
        <v/>
      </c>
      <c r="BC106" s="326"/>
      <c r="BD106" s="403"/>
      <c r="BE106" s="174" t="str">
        <f t="shared" si="132"/>
        <v/>
      </c>
      <c r="BF106" s="32"/>
      <c r="BG106" s="403"/>
      <c r="BH106" s="174" t="str">
        <f t="shared" si="133"/>
        <v/>
      </c>
      <c r="BI106" s="32"/>
      <c r="BJ106" s="403"/>
      <c r="BK106" s="174" t="str">
        <f t="shared" si="134"/>
        <v/>
      </c>
      <c r="BL106" s="32"/>
      <c r="BM106" s="403"/>
      <c r="BN106" s="174" t="str">
        <f t="shared" si="135"/>
        <v/>
      </c>
      <c r="BO106" s="32"/>
      <c r="BP106" s="403"/>
      <c r="BQ106" s="174" t="str">
        <f t="shared" si="136"/>
        <v/>
      </c>
      <c r="BR106" s="32"/>
      <c r="BS106" s="403"/>
      <c r="BT106" s="174" t="str">
        <f t="shared" si="137"/>
        <v/>
      </c>
      <c r="BU106" s="32"/>
      <c r="BV106" s="403"/>
      <c r="BW106" s="174" t="str">
        <f t="shared" si="138"/>
        <v/>
      </c>
      <c r="BX106" s="32"/>
      <c r="BY106" s="403"/>
      <c r="BZ106" s="174" t="str">
        <f t="shared" si="139"/>
        <v/>
      </c>
      <c r="CA106" s="32"/>
      <c r="CB106" s="403"/>
      <c r="CC106" s="174" t="str">
        <f t="shared" si="140"/>
        <v/>
      </c>
      <c r="CD106" s="32"/>
      <c r="CE106" s="403"/>
      <c r="CF106" s="174" t="str">
        <f t="shared" si="141"/>
        <v/>
      </c>
      <c r="CG106" s="32"/>
      <c r="CH106" s="403"/>
      <c r="CI106" s="174" t="str">
        <f t="shared" si="142"/>
        <v/>
      </c>
      <c r="CJ106" s="32"/>
      <c r="CK106" s="403"/>
      <c r="CL106" s="174" t="str">
        <f t="shared" si="143"/>
        <v/>
      </c>
      <c r="CM106" s="32"/>
      <c r="CN106" s="403"/>
      <c r="CO106" s="174" t="str">
        <f t="shared" si="144"/>
        <v/>
      </c>
      <c r="CP106" s="32"/>
      <c r="CQ106" s="403"/>
      <c r="CR106" s="174" t="str">
        <f t="shared" si="145"/>
        <v/>
      </c>
      <c r="CS106" s="32"/>
      <c r="CT106" s="403"/>
      <c r="CU106" s="174" t="str">
        <f t="shared" si="146"/>
        <v/>
      </c>
      <c r="CV106" s="32"/>
      <c r="CZ106" s="261"/>
    </row>
    <row r="107" spans="3:104" ht="12" customHeight="1" x14ac:dyDescent="0.2">
      <c r="C107" s="549"/>
      <c r="D107" s="553" t="s">
        <v>198</v>
      </c>
      <c r="E107" s="554"/>
      <c r="F107" s="554"/>
      <c r="G107" s="335" t="s">
        <v>89</v>
      </c>
      <c r="H107" s="334"/>
      <c r="I107" s="335"/>
      <c r="J107" s="334"/>
      <c r="K107" s="400"/>
      <c r="L107" s="203"/>
      <c r="M107" s="206"/>
      <c r="N107" s="400"/>
      <c r="O107" s="203"/>
      <c r="P107" s="32"/>
      <c r="Q107" s="400"/>
      <c r="R107" s="203"/>
      <c r="S107" s="206"/>
      <c r="T107" s="400"/>
      <c r="U107" s="203"/>
      <c r="V107" s="206"/>
      <c r="W107" s="400"/>
      <c r="X107" s="203"/>
      <c r="Y107" s="206"/>
      <c r="Z107" s="400"/>
      <c r="AA107" s="203"/>
      <c r="AB107" s="32"/>
      <c r="AC107" s="400"/>
      <c r="AD107" s="203"/>
      <c r="AE107" s="32"/>
      <c r="AF107" s="400"/>
      <c r="AG107" s="203"/>
      <c r="AH107" s="206"/>
      <c r="AI107" s="400"/>
      <c r="AJ107" s="203"/>
      <c r="AK107" s="206"/>
      <c r="AL107" s="400"/>
      <c r="AM107" s="203"/>
      <c r="AN107" s="206"/>
      <c r="AO107" s="400"/>
      <c r="AP107" s="203"/>
      <c r="AQ107" s="206"/>
      <c r="AR107" s="400"/>
      <c r="AS107" s="203"/>
      <c r="AT107" s="206"/>
      <c r="AU107" s="400"/>
      <c r="AV107" s="203"/>
      <c r="AW107" s="206"/>
      <c r="AX107" s="400"/>
      <c r="AY107" s="203"/>
      <c r="AZ107" s="206"/>
      <c r="BA107" s="400"/>
      <c r="BB107" s="203"/>
      <c r="BC107" s="334"/>
      <c r="BD107" s="400"/>
      <c r="BE107" s="203"/>
      <c r="BF107" s="206"/>
      <c r="BG107" s="400"/>
      <c r="BH107" s="203"/>
      <c r="BI107" s="206"/>
      <c r="BJ107" s="400"/>
      <c r="BK107" s="203"/>
      <c r="BL107" s="206"/>
      <c r="BM107" s="400"/>
      <c r="BN107" s="203"/>
      <c r="BO107" s="206"/>
      <c r="BP107" s="400"/>
      <c r="BQ107" s="203"/>
      <c r="BR107" s="206"/>
      <c r="BS107" s="400"/>
      <c r="BT107" s="203"/>
      <c r="BU107" s="206"/>
      <c r="BV107" s="400"/>
      <c r="BW107" s="203"/>
      <c r="BX107" s="32"/>
      <c r="BY107" s="400"/>
      <c r="BZ107" s="203"/>
      <c r="CA107" s="206"/>
      <c r="CB107" s="400"/>
      <c r="CC107" s="203"/>
      <c r="CD107" s="206"/>
      <c r="CE107" s="400"/>
      <c r="CF107" s="203"/>
      <c r="CG107" s="206"/>
      <c r="CH107" s="400"/>
      <c r="CI107" s="203"/>
      <c r="CJ107" s="206"/>
      <c r="CK107" s="400"/>
      <c r="CL107" s="203"/>
      <c r="CM107" s="32"/>
      <c r="CN107" s="400"/>
      <c r="CO107" s="203"/>
      <c r="CP107" s="206"/>
      <c r="CQ107" s="400"/>
      <c r="CR107" s="203"/>
      <c r="CS107" s="206"/>
      <c r="CT107" s="400"/>
      <c r="CU107" s="203"/>
      <c r="CV107" s="32"/>
      <c r="CZ107" s="261"/>
    </row>
    <row r="108" spans="3:104" ht="12" customHeight="1" x14ac:dyDescent="0.2">
      <c r="C108" s="549"/>
      <c r="D108" s="555" t="s">
        <v>199</v>
      </c>
      <c r="E108" s="556"/>
      <c r="F108" s="556"/>
      <c r="G108" s="332" t="s">
        <v>89</v>
      </c>
      <c r="H108" s="333">
        <v>0.6</v>
      </c>
      <c r="I108" s="336" t="s">
        <v>286</v>
      </c>
      <c r="J108" s="333"/>
      <c r="K108" s="403"/>
      <c r="L108" s="174" t="str">
        <f t="shared" si="117"/>
        <v/>
      </c>
      <c r="M108" s="263"/>
      <c r="N108" s="403"/>
      <c r="O108" s="174" t="str">
        <f t="shared" si="118"/>
        <v/>
      </c>
      <c r="P108" s="263"/>
      <c r="Q108" s="403"/>
      <c r="R108" s="174" t="str">
        <f t="shared" si="119"/>
        <v/>
      </c>
      <c r="S108" s="263"/>
      <c r="T108" s="403"/>
      <c r="U108" s="174" t="str">
        <f t="shared" si="120"/>
        <v/>
      </c>
      <c r="V108" s="263"/>
      <c r="W108" s="403"/>
      <c r="X108" s="174" t="str">
        <f t="shared" si="121"/>
        <v/>
      </c>
      <c r="Y108" s="263"/>
      <c r="Z108" s="403"/>
      <c r="AA108" s="174" t="str">
        <f t="shared" si="122"/>
        <v/>
      </c>
      <c r="AB108" s="263"/>
      <c r="AC108" s="403"/>
      <c r="AD108" s="174" t="str">
        <f t="shared" si="123"/>
        <v/>
      </c>
      <c r="AE108" s="263"/>
      <c r="AF108" s="403"/>
      <c r="AG108" s="174" t="str">
        <f t="shared" si="124"/>
        <v/>
      </c>
      <c r="AH108" s="263"/>
      <c r="AI108" s="403"/>
      <c r="AJ108" s="174" t="str">
        <f t="shared" si="125"/>
        <v/>
      </c>
      <c r="AK108" s="263"/>
      <c r="AL108" s="403"/>
      <c r="AM108" s="174" t="str">
        <f t="shared" si="126"/>
        <v/>
      </c>
      <c r="AN108" s="263"/>
      <c r="AO108" s="403"/>
      <c r="AP108" s="174" t="str">
        <f t="shared" si="127"/>
        <v/>
      </c>
      <c r="AQ108" s="263"/>
      <c r="AR108" s="403"/>
      <c r="AS108" s="174" t="str">
        <f t="shared" si="128"/>
        <v/>
      </c>
      <c r="AT108" s="263"/>
      <c r="AU108" s="403"/>
      <c r="AV108" s="174" t="str">
        <f t="shared" si="129"/>
        <v/>
      </c>
      <c r="AW108" s="263"/>
      <c r="AX108" s="403"/>
      <c r="AY108" s="174" t="str">
        <f t="shared" si="130"/>
        <v/>
      </c>
      <c r="AZ108" s="263"/>
      <c r="BA108" s="403"/>
      <c r="BB108" s="174" t="str">
        <f t="shared" si="131"/>
        <v/>
      </c>
      <c r="BC108" s="333"/>
      <c r="BD108" s="403"/>
      <c r="BE108" s="174" t="str">
        <f t="shared" si="132"/>
        <v/>
      </c>
      <c r="BF108" s="263"/>
      <c r="BG108" s="403"/>
      <c r="BH108" s="174" t="str">
        <f t="shared" si="133"/>
        <v/>
      </c>
      <c r="BI108" s="263"/>
      <c r="BJ108" s="403"/>
      <c r="BK108" s="174" t="str">
        <f t="shared" si="134"/>
        <v/>
      </c>
      <c r="BL108" s="263"/>
      <c r="BM108" s="403"/>
      <c r="BN108" s="174" t="str">
        <f t="shared" si="135"/>
        <v/>
      </c>
      <c r="BO108" s="263"/>
      <c r="BP108" s="403"/>
      <c r="BQ108" s="174" t="str">
        <f t="shared" si="136"/>
        <v/>
      </c>
      <c r="BR108" s="263"/>
      <c r="BS108" s="403"/>
      <c r="BT108" s="174" t="str">
        <f t="shared" si="137"/>
        <v/>
      </c>
      <c r="BU108" s="263"/>
      <c r="BV108" s="403"/>
      <c r="BW108" s="174" t="str">
        <f t="shared" si="138"/>
        <v/>
      </c>
      <c r="BX108" s="263"/>
      <c r="BY108" s="403"/>
      <c r="BZ108" s="174" t="str">
        <f t="shared" si="139"/>
        <v/>
      </c>
      <c r="CA108" s="263"/>
      <c r="CB108" s="403"/>
      <c r="CC108" s="174" t="str">
        <f t="shared" si="140"/>
        <v/>
      </c>
      <c r="CD108" s="263"/>
      <c r="CE108" s="403"/>
      <c r="CF108" s="174" t="str">
        <f t="shared" si="141"/>
        <v/>
      </c>
      <c r="CG108" s="263"/>
      <c r="CH108" s="403"/>
      <c r="CI108" s="174" t="str">
        <f t="shared" si="142"/>
        <v/>
      </c>
      <c r="CJ108" s="263"/>
      <c r="CK108" s="403"/>
      <c r="CL108" s="174" t="str">
        <f t="shared" si="143"/>
        <v/>
      </c>
      <c r="CM108" s="263"/>
      <c r="CN108" s="403"/>
      <c r="CO108" s="174" t="str">
        <f t="shared" si="144"/>
        <v/>
      </c>
      <c r="CP108" s="263"/>
      <c r="CQ108" s="403"/>
      <c r="CR108" s="174" t="str">
        <f t="shared" si="145"/>
        <v/>
      </c>
      <c r="CS108" s="263"/>
      <c r="CT108" s="403"/>
      <c r="CU108" s="174" t="str">
        <f t="shared" si="146"/>
        <v/>
      </c>
      <c r="CV108" s="32"/>
      <c r="CZ108" s="112"/>
    </row>
    <row r="109" spans="3:104" ht="12" customHeight="1" x14ac:dyDescent="0.2">
      <c r="C109" s="549"/>
      <c r="D109" s="544" t="s">
        <v>200</v>
      </c>
      <c r="E109" s="545"/>
      <c r="F109" s="545"/>
      <c r="G109" s="332" t="s">
        <v>89</v>
      </c>
      <c r="H109" s="326">
        <v>0.4</v>
      </c>
      <c r="I109" s="332" t="s">
        <v>286</v>
      </c>
      <c r="J109" s="326"/>
      <c r="K109" s="403"/>
      <c r="L109" s="174" t="str">
        <f t="shared" si="117"/>
        <v/>
      </c>
      <c r="M109" s="32"/>
      <c r="N109" s="403"/>
      <c r="O109" s="174" t="str">
        <f t="shared" si="118"/>
        <v/>
      </c>
      <c r="P109" s="32"/>
      <c r="Q109" s="403"/>
      <c r="R109" s="174" t="str">
        <f t="shared" si="119"/>
        <v/>
      </c>
      <c r="S109" s="32"/>
      <c r="T109" s="403"/>
      <c r="U109" s="174" t="str">
        <f t="shared" si="120"/>
        <v/>
      </c>
      <c r="V109" s="32"/>
      <c r="W109" s="403"/>
      <c r="X109" s="174" t="str">
        <f t="shared" si="121"/>
        <v/>
      </c>
      <c r="Y109" s="32"/>
      <c r="Z109" s="403"/>
      <c r="AA109" s="174" t="str">
        <f t="shared" si="122"/>
        <v/>
      </c>
      <c r="AB109" s="32"/>
      <c r="AC109" s="403"/>
      <c r="AD109" s="174" t="str">
        <f t="shared" si="123"/>
        <v/>
      </c>
      <c r="AE109" s="32"/>
      <c r="AF109" s="403"/>
      <c r="AG109" s="174" t="str">
        <f t="shared" si="124"/>
        <v/>
      </c>
      <c r="AH109" s="32"/>
      <c r="AI109" s="403"/>
      <c r="AJ109" s="174" t="str">
        <f t="shared" si="125"/>
        <v/>
      </c>
      <c r="AK109" s="32"/>
      <c r="AL109" s="403"/>
      <c r="AM109" s="174" t="str">
        <f t="shared" si="126"/>
        <v/>
      </c>
      <c r="AN109" s="32"/>
      <c r="AO109" s="403"/>
      <c r="AP109" s="174" t="str">
        <f t="shared" si="127"/>
        <v/>
      </c>
      <c r="AQ109" s="32"/>
      <c r="AR109" s="403"/>
      <c r="AS109" s="174" t="str">
        <f t="shared" si="128"/>
        <v/>
      </c>
      <c r="AT109" s="32"/>
      <c r="AU109" s="403"/>
      <c r="AV109" s="174" t="str">
        <f t="shared" si="129"/>
        <v/>
      </c>
      <c r="AW109" s="32"/>
      <c r="AX109" s="403"/>
      <c r="AY109" s="174" t="str">
        <f t="shared" si="130"/>
        <v/>
      </c>
      <c r="AZ109" s="32"/>
      <c r="BA109" s="403"/>
      <c r="BB109" s="174" t="str">
        <f t="shared" si="131"/>
        <v/>
      </c>
      <c r="BC109" s="326"/>
      <c r="BD109" s="403"/>
      <c r="BE109" s="174" t="str">
        <f t="shared" si="132"/>
        <v/>
      </c>
      <c r="BF109" s="32"/>
      <c r="BG109" s="403"/>
      <c r="BH109" s="174" t="str">
        <f t="shared" si="133"/>
        <v/>
      </c>
      <c r="BI109" s="32"/>
      <c r="BJ109" s="403"/>
      <c r="BK109" s="174" t="str">
        <f t="shared" si="134"/>
        <v/>
      </c>
      <c r="BL109" s="32"/>
      <c r="BM109" s="403"/>
      <c r="BN109" s="174" t="str">
        <f t="shared" si="135"/>
        <v/>
      </c>
      <c r="BO109" s="32"/>
      <c r="BP109" s="403"/>
      <c r="BQ109" s="174" t="str">
        <f t="shared" si="136"/>
        <v/>
      </c>
      <c r="BR109" s="32"/>
      <c r="BS109" s="403"/>
      <c r="BT109" s="174" t="str">
        <f t="shared" si="137"/>
        <v/>
      </c>
      <c r="BU109" s="32"/>
      <c r="BV109" s="403"/>
      <c r="BW109" s="174" t="str">
        <f t="shared" si="138"/>
        <v/>
      </c>
      <c r="BX109" s="32"/>
      <c r="BY109" s="403"/>
      <c r="BZ109" s="174" t="str">
        <f t="shared" si="139"/>
        <v/>
      </c>
      <c r="CA109" s="32"/>
      <c r="CB109" s="403"/>
      <c r="CC109" s="174" t="str">
        <f t="shared" si="140"/>
        <v/>
      </c>
      <c r="CD109" s="32"/>
      <c r="CE109" s="403"/>
      <c r="CF109" s="174" t="str">
        <f t="shared" si="141"/>
        <v/>
      </c>
      <c r="CG109" s="32"/>
      <c r="CH109" s="403"/>
      <c r="CI109" s="174" t="str">
        <f t="shared" si="142"/>
        <v/>
      </c>
      <c r="CJ109" s="32"/>
      <c r="CK109" s="403"/>
      <c r="CL109" s="174" t="str">
        <f t="shared" si="143"/>
        <v/>
      </c>
      <c r="CM109" s="32"/>
      <c r="CN109" s="403"/>
      <c r="CO109" s="174" t="str">
        <f t="shared" si="144"/>
        <v/>
      </c>
      <c r="CP109" s="32"/>
      <c r="CQ109" s="403"/>
      <c r="CR109" s="174" t="str">
        <f t="shared" si="145"/>
        <v/>
      </c>
      <c r="CS109" s="32"/>
      <c r="CT109" s="403"/>
      <c r="CU109" s="174" t="str">
        <f t="shared" si="146"/>
        <v/>
      </c>
      <c r="CV109" s="32"/>
      <c r="CZ109" s="112"/>
    </row>
    <row r="110" spans="3:104" ht="12" customHeight="1" x14ac:dyDescent="0.2">
      <c r="C110" s="549"/>
      <c r="D110" s="544" t="s">
        <v>201</v>
      </c>
      <c r="E110" s="545"/>
      <c r="F110" s="545"/>
      <c r="G110" s="332" t="s">
        <v>89</v>
      </c>
      <c r="H110" s="326">
        <v>0.06</v>
      </c>
      <c r="I110" s="332" t="s">
        <v>286</v>
      </c>
      <c r="J110" s="326"/>
      <c r="K110" s="403"/>
      <c r="L110" s="174" t="str">
        <f t="shared" si="117"/>
        <v/>
      </c>
      <c r="M110" s="32"/>
      <c r="N110" s="403"/>
      <c r="O110" s="174" t="str">
        <f t="shared" si="118"/>
        <v/>
      </c>
      <c r="P110" s="32"/>
      <c r="Q110" s="403"/>
      <c r="R110" s="174" t="str">
        <f t="shared" si="119"/>
        <v/>
      </c>
      <c r="S110" s="32"/>
      <c r="T110" s="403"/>
      <c r="U110" s="174" t="str">
        <f t="shared" si="120"/>
        <v/>
      </c>
      <c r="V110" s="32"/>
      <c r="W110" s="403"/>
      <c r="X110" s="174" t="str">
        <f t="shared" si="121"/>
        <v/>
      </c>
      <c r="Y110" s="32"/>
      <c r="Z110" s="403"/>
      <c r="AA110" s="174" t="str">
        <f t="shared" si="122"/>
        <v/>
      </c>
      <c r="AB110" s="32"/>
      <c r="AC110" s="403"/>
      <c r="AD110" s="174" t="str">
        <f t="shared" si="123"/>
        <v/>
      </c>
      <c r="AE110" s="32"/>
      <c r="AF110" s="403"/>
      <c r="AG110" s="174" t="str">
        <f t="shared" si="124"/>
        <v/>
      </c>
      <c r="AH110" s="32"/>
      <c r="AI110" s="403"/>
      <c r="AJ110" s="174" t="str">
        <f t="shared" si="125"/>
        <v/>
      </c>
      <c r="AK110" s="32"/>
      <c r="AL110" s="403"/>
      <c r="AM110" s="174" t="str">
        <f t="shared" si="126"/>
        <v/>
      </c>
      <c r="AN110" s="32"/>
      <c r="AO110" s="403"/>
      <c r="AP110" s="174" t="str">
        <f t="shared" si="127"/>
        <v/>
      </c>
      <c r="AQ110" s="32"/>
      <c r="AR110" s="403"/>
      <c r="AS110" s="174" t="str">
        <f t="shared" si="128"/>
        <v/>
      </c>
      <c r="AT110" s="32"/>
      <c r="AU110" s="403"/>
      <c r="AV110" s="174" t="str">
        <f t="shared" si="129"/>
        <v/>
      </c>
      <c r="AW110" s="32"/>
      <c r="AX110" s="403"/>
      <c r="AY110" s="174" t="str">
        <f t="shared" si="130"/>
        <v/>
      </c>
      <c r="AZ110" s="32"/>
      <c r="BA110" s="403"/>
      <c r="BB110" s="174" t="str">
        <f t="shared" si="131"/>
        <v/>
      </c>
      <c r="BC110" s="326"/>
      <c r="BD110" s="403"/>
      <c r="BE110" s="174" t="str">
        <f t="shared" si="132"/>
        <v/>
      </c>
      <c r="BF110" s="32"/>
      <c r="BG110" s="403"/>
      <c r="BH110" s="174" t="str">
        <f t="shared" si="133"/>
        <v/>
      </c>
      <c r="BI110" s="32"/>
      <c r="BJ110" s="403"/>
      <c r="BK110" s="174" t="str">
        <f t="shared" si="134"/>
        <v/>
      </c>
      <c r="BL110" s="32"/>
      <c r="BM110" s="403"/>
      <c r="BN110" s="174" t="str">
        <f t="shared" si="135"/>
        <v/>
      </c>
      <c r="BO110" s="32"/>
      <c r="BP110" s="403"/>
      <c r="BQ110" s="174" t="str">
        <f t="shared" si="136"/>
        <v/>
      </c>
      <c r="BR110" s="32"/>
      <c r="BS110" s="403"/>
      <c r="BT110" s="174" t="str">
        <f t="shared" si="137"/>
        <v/>
      </c>
      <c r="BU110" s="32"/>
      <c r="BV110" s="403"/>
      <c r="BW110" s="174" t="str">
        <f t="shared" si="138"/>
        <v/>
      </c>
      <c r="BX110" s="32"/>
      <c r="BY110" s="403"/>
      <c r="BZ110" s="174" t="str">
        <f t="shared" si="139"/>
        <v/>
      </c>
      <c r="CA110" s="32"/>
      <c r="CB110" s="403"/>
      <c r="CC110" s="174" t="str">
        <f t="shared" si="140"/>
        <v/>
      </c>
      <c r="CD110" s="32"/>
      <c r="CE110" s="403"/>
      <c r="CF110" s="174" t="str">
        <f t="shared" si="141"/>
        <v/>
      </c>
      <c r="CG110" s="32"/>
      <c r="CH110" s="403"/>
      <c r="CI110" s="174" t="str">
        <f t="shared" si="142"/>
        <v/>
      </c>
      <c r="CJ110" s="32"/>
      <c r="CK110" s="403"/>
      <c r="CL110" s="174" t="str">
        <f t="shared" si="143"/>
        <v/>
      </c>
      <c r="CM110" s="32"/>
      <c r="CN110" s="403"/>
      <c r="CO110" s="174" t="str">
        <f t="shared" si="144"/>
        <v/>
      </c>
      <c r="CP110" s="32"/>
      <c r="CQ110" s="403"/>
      <c r="CR110" s="174" t="str">
        <f t="shared" si="145"/>
        <v/>
      </c>
      <c r="CS110" s="32"/>
      <c r="CT110" s="403"/>
      <c r="CU110" s="174" t="str">
        <f t="shared" si="146"/>
        <v/>
      </c>
      <c r="CV110" s="32"/>
      <c r="CZ110" s="176"/>
    </row>
    <row r="111" spans="3:104" ht="12" customHeight="1" x14ac:dyDescent="0.2">
      <c r="C111" s="549"/>
      <c r="D111" s="553" t="s">
        <v>202</v>
      </c>
      <c r="E111" s="554"/>
      <c r="F111" s="554"/>
      <c r="G111" s="335" t="s">
        <v>89</v>
      </c>
      <c r="H111" s="334"/>
      <c r="I111" s="335"/>
      <c r="J111" s="334"/>
      <c r="K111" s="400"/>
      <c r="L111" s="203"/>
      <c r="M111" s="206"/>
      <c r="N111" s="400"/>
      <c r="O111" s="203"/>
      <c r="P111" s="32"/>
      <c r="Q111" s="400"/>
      <c r="R111" s="203"/>
      <c r="S111" s="206"/>
      <c r="T111" s="400"/>
      <c r="U111" s="203"/>
      <c r="V111" s="206"/>
      <c r="W111" s="400"/>
      <c r="X111" s="203"/>
      <c r="Y111" s="206"/>
      <c r="Z111" s="400"/>
      <c r="AA111" s="203"/>
      <c r="AB111" s="32"/>
      <c r="AC111" s="400"/>
      <c r="AD111" s="203"/>
      <c r="AE111" s="32"/>
      <c r="AF111" s="400"/>
      <c r="AG111" s="203"/>
      <c r="AH111" s="206"/>
      <c r="AI111" s="400"/>
      <c r="AJ111" s="203"/>
      <c r="AK111" s="206"/>
      <c r="AL111" s="400"/>
      <c r="AM111" s="203"/>
      <c r="AN111" s="206"/>
      <c r="AO111" s="400"/>
      <c r="AP111" s="203"/>
      <c r="AQ111" s="206"/>
      <c r="AR111" s="400"/>
      <c r="AS111" s="203"/>
      <c r="AT111" s="206"/>
      <c r="AU111" s="400"/>
      <c r="AV111" s="203"/>
      <c r="AW111" s="206"/>
      <c r="AX111" s="400"/>
      <c r="AY111" s="203"/>
      <c r="AZ111" s="206"/>
      <c r="BA111" s="400"/>
      <c r="BB111" s="203"/>
      <c r="BC111" s="334"/>
      <c r="BD111" s="400"/>
      <c r="BE111" s="203"/>
      <c r="BF111" s="206"/>
      <c r="BG111" s="400"/>
      <c r="BH111" s="203"/>
      <c r="BI111" s="206"/>
      <c r="BJ111" s="400"/>
      <c r="BK111" s="203"/>
      <c r="BL111" s="206"/>
      <c r="BM111" s="400"/>
      <c r="BN111" s="203"/>
      <c r="BO111" s="206"/>
      <c r="BP111" s="400"/>
      <c r="BQ111" s="203"/>
      <c r="BR111" s="206"/>
      <c r="BS111" s="400"/>
      <c r="BT111" s="203"/>
      <c r="BU111" s="206"/>
      <c r="BV111" s="400"/>
      <c r="BW111" s="203"/>
      <c r="BX111" s="32"/>
      <c r="BY111" s="400"/>
      <c r="BZ111" s="203"/>
      <c r="CA111" s="206"/>
      <c r="CB111" s="400"/>
      <c r="CC111" s="203"/>
      <c r="CD111" s="206"/>
      <c r="CE111" s="400"/>
      <c r="CF111" s="203"/>
      <c r="CG111" s="206"/>
      <c r="CH111" s="400"/>
      <c r="CI111" s="203"/>
      <c r="CJ111" s="206"/>
      <c r="CK111" s="400"/>
      <c r="CL111" s="203"/>
      <c r="CM111" s="32"/>
      <c r="CN111" s="400"/>
      <c r="CO111" s="203"/>
      <c r="CP111" s="206"/>
      <c r="CQ111" s="400"/>
      <c r="CR111" s="203"/>
      <c r="CS111" s="206"/>
      <c r="CT111" s="400"/>
      <c r="CU111" s="203"/>
      <c r="CV111" s="32"/>
      <c r="CZ111" s="262"/>
    </row>
    <row r="112" spans="3:104" ht="12" customHeight="1" x14ac:dyDescent="0.2">
      <c r="C112" s="549"/>
      <c r="D112" s="544" t="s">
        <v>203</v>
      </c>
      <c r="E112" s="545"/>
      <c r="F112" s="545"/>
      <c r="G112" s="332" t="s">
        <v>89</v>
      </c>
      <c r="H112" s="326">
        <v>7.0000000000000007E-2</v>
      </c>
      <c r="I112" s="336" t="s">
        <v>286</v>
      </c>
      <c r="J112" s="326"/>
      <c r="K112" s="403"/>
      <c r="L112" s="174" t="str">
        <f t="shared" si="117"/>
        <v/>
      </c>
      <c r="M112" s="32"/>
      <c r="N112" s="403"/>
      <c r="O112" s="174" t="str">
        <f t="shared" si="118"/>
        <v/>
      </c>
      <c r="P112" s="263"/>
      <c r="Q112" s="403"/>
      <c r="R112" s="174" t="str">
        <f t="shared" si="119"/>
        <v/>
      </c>
      <c r="S112" s="32"/>
      <c r="T112" s="403"/>
      <c r="U112" s="174" t="str">
        <f t="shared" si="120"/>
        <v/>
      </c>
      <c r="V112" s="32"/>
      <c r="W112" s="403"/>
      <c r="X112" s="174" t="str">
        <f t="shared" si="121"/>
        <v/>
      </c>
      <c r="Y112" s="32"/>
      <c r="Z112" s="403"/>
      <c r="AA112" s="174" t="str">
        <f t="shared" si="122"/>
        <v/>
      </c>
      <c r="AB112" s="263"/>
      <c r="AC112" s="403"/>
      <c r="AD112" s="174" t="str">
        <f t="shared" si="123"/>
        <v/>
      </c>
      <c r="AE112" s="263"/>
      <c r="AF112" s="403"/>
      <c r="AG112" s="174" t="str">
        <f t="shared" si="124"/>
        <v/>
      </c>
      <c r="AH112" s="32"/>
      <c r="AI112" s="403"/>
      <c r="AJ112" s="174" t="str">
        <f t="shared" si="125"/>
        <v/>
      </c>
      <c r="AK112" s="32"/>
      <c r="AL112" s="403"/>
      <c r="AM112" s="174" t="str">
        <f t="shared" si="126"/>
        <v/>
      </c>
      <c r="AN112" s="32"/>
      <c r="AO112" s="403"/>
      <c r="AP112" s="174" t="str">
        <f t="shared" si="127"/>
        <v/>
      </c>
      <c r="AQ112" s="32"/>
      <c r="AR112" s="403"/>
      <c r="AS112" s="174" t="str">
        <f t="shared" si="128"/>
        <v/>
      </c>
      <c r="AT112" s="32"/>
      <c r="AU112" s="403"/>
      <c r="AV112" s="174" t="str">
        <f t="shared" si="129"/>
        <v/>
      </c>
      <c r="AW112" s="32"/>
      <c r="AX112" s="403"/>
      <c r="AY112" s="174" t="str">
        <f t="shared" si="130"/>
        <v/>
      </c>
      <c r="AZ112" s="32"/>
      <c r="BA112" s="403"/>
      <c r="BB112" s="174" t="str">
        <f t="shared" si="131"/>
        <v/>
      </c>
      <c r="BC112" s="326"/>
      <c r="BD112" s="403"/>
      <c r="BE112" s="174" t="str">
        <f t="shared" si="132"/>
        <v/>
      </c>
      <c r="BF112" s="32"/>
      <c r="BG112" s="403"/>
      <c r="BH112" s="174" t="str">
        <f t="shared" si="133"/>
        <v/>
      </c>
      <c r="BI112" s="32"/>
      <c r="BJ112" s="403"/>
      <c r="BK112" s="174" t="str">
        <f t="shared" si="134"/>
        <v/>
      </c>
      <c r="BL112" s="32"/>
      <c r="BM112" s="403"/>
      <c r="BN112" s="174" t="str">
        <f t="shared" si="135"/>
        <v/>
      </c>
      <c r="BO112" s="32"/>
      <c r="BP112" s="403"/>
      <c r="BQ112" s="174" t="str">
        <f t="shared" si="136"/>
        <v/>
      </c>
      <c r="BR112" s="263"/>
      <c r="BS112" s="403"/>
      <c r="BT112" s="174" t="str">
        <f t="shared" si="137"/>
        <v/>
      </c>
      <c r="BU112" s="32"/>
      <c r="BV112" s="403"/>
      <c r="BW112" s="174" t="str">
        <f t="shared" si="138"/>
        <v/>
      </c>
      <c r="BX112" s="263"/>
      <c r="BY112" s="403"/>
      <c r="BZ112" s="174" t="str">
        <f t="shared" si="139"/>
        <v/>
      </c>
      <c r="CA112" s="32"/>
      <c r="CB112" s="403"/>
      <c r="CC112" s="174" t="str">
        <f t="shared" si="140"/>
        <v/>
      </c>
      <c r="CD112" s="32"/>
      <c r="CE112" s="403"/>
      <c r="CF112" s="174" t="str">
        <f t="shared" si="141"/>
        <v/>
      </c>
      <c r="CG112" s="32"/>
      <c r="CH112" s="403"/>
      <c r="CI112" s="174" t="str">
        <f t="shared" si="142"/>
        <v/>
      </c>
      <c r="CJ112" s="32"/>
      <c r="CK112" s="403"/>
      <c r="CL112" s="174" t="str">
        <f t="shared" si="143"/>
        <v/>
      </c>
      <c r="CM112" s="263"/>
      <c r="CN112" s="403"/>
      <c r="CO112" s="174" t="str">
        <f t="shared" si="144"/>
        <v/>
      </c>
      <c r="CP112" s="32"/>
      <c r="CQ112" s="403"/>
      <c r="CR112" s="174" t="str">
        <f t="shared" si="145"/>
        <v/>
      </c>
      <c r="CS112" s="32"/>
      <c r="CT112" s="403"/>
      <c r="CU112" s="174" t="str">
        <f t="shared" si="146"/>
        <v/>
      </c>
      <c r="CV112" s="32"/>
      <c r="CZ112" s="262"/>
    </row>
    <row r="113" spans="3:104" ht="12" customHeight="1" x14ac:dyDescent="0.2">
      <c r="C113" s="549"/>
      <c r="D113" s="544" t="s">
        <v>204</v>
      </c>
      <c r="E113" s="545"/>
      <c r="F113" s="545"/>
      <c r="G113" s="332" t="s">
        <v>89</v>
      </c>
      <c r="H113" s="326">
        <v>0.02</v>
      </c>
      <c r="I113" s="332" t="s">
        <v>286</v>
      </c>
      <c r="J113" s="326"/>
      <c r="K113" s="403"/>
      <c r="L113" s="174" t="str">
        <f t="shared" si="117"/>
        <v/>
      </c>
      <c r="M113" s="32"/>
      <c r="N113" s="403"/>
      <c r="O113" s="174" t="str">
        <f t="shared" si="118"/>
        <v/>
      </c>
      <c r="P113" s="32"/>
      <c r="Q113" s="403"/>
      <c r="R113" s="174" t="str">
        <f t="shared" si="119"/>
        <v/>
      </c>
      <c r="S113" s="32"/>
      <c r="T113" s="403"/>
      <c r="U113" s="174" t="str">
        <f t="shared" si="120"/>
        <v/>
      </c>
      <c r="V113" s="32"/>
      <c r="W113" s="403"/>
      <c r="X113" s="174" t="str">
        <f t="shared" si="121"/>
        <v/>
      </c>
      <c r="Y113" s="32"/>
      <c r="Z113" s="403"/>
      <c r="AA113" s="174" t="str">
        <f t="shared" si="122"/>
        <v/>
      </c>
      <c r="AB113" s="32"/>
      <c r="AC113" s="403"/>
      <c r="AD113" s="174" t="str">
        <f t="shared" si="123"/>
        <v/>
      </c>
      <c r="AE113" s="32"/>
      <c r="AF113" s="403"/>
      <c r="AG113" s="174" t="str">
        <f t="shared" si="124"/>
        <v/>
      </c>
      <c r="AH113" s="32"/>
      <c r="AI113" s="403"/>
      <c r="AJ113" s="174" t="str">
        <f t="shared" si="125"/>
        <v/>
      </c>
      <c r="AK113" s="32"/>
      <c r="AL113" s="403"/>
      <c r="AM113" s="174" t="str">
        <f t="shared" si="126"/>
        <v/>
      </c>
      <c r="AN113" s="32"/>
      <c r="AO113" s="403"/>
      <c r="AP113" s="174" t="str">
        <f t="shared" si="127"/>
        <v/>
      </c>
      <c r="AQ113" s="32"/>
      <c r="AR113" s="403"/>
      <c r="AS113" s="174" t="str">
        <f t="shared" si="128"/>
        <v/>
      </c>
      <c r="AT113" s="32"/>
      <c r="AU113" s="403"/>
      <c r="AV113" s="174" t="str">
        <f t="shared" si="129"/>
        <v/>
      </c>
      <c r="AW113" s="32"/>
      <c r="AX113" s="403"/>
      <c r="AY113" s="174" t="str">
        <f t="shared" si="130"/>
        <v/>
      </c>
      <c r="AZ113" s="32"/>
      <c r="BA113" s="403"/>
      <c r="BB113" s="174" t="str">
        <f t="shared" si="131"/>
        <v/>
      </c>
      <c r="BC113" s="326"/>
      <c r="BD113" s="403"/>
      <c r="BE113" s="174" t="str">
        <f t="shared" si="132"/>
        <v/>
      </c>
      <c r="BF113" s="32"/>
      <c r="BG113" s="403"/>
      <c r="BH113" s="174" t="str">
        <f t="shared" si="133"/>
        <v/>
      </c>
      <c r="BI113" s="32"/>
      <c r="BJ113" s="403"/>
      <c r="BK113" s="174" t="str">
        <f t="shared" si="134"/>
        <v/>
      </c>
      <c r="BL113" s="32"/>
      <c r="BM113" s="403"/>
      <c r="BN113" s="174" t="str">
        <f t="shared" si="135"/>
        <v/>
      </c>
      <c r="BO113" s="32"/>
      <c r="BP113" s="403"/>
      <c r="BQ113" s="174" t="str">
        <f t="shared" si="136"/>
        <v/>
      </c>
      <c r="BR113" s="32"/>
      <c r="BS113" s="403"/>
      <c r="BT113" s="174" t="str">
        <f t="shared" si="137"/>
        <v/>
      </c>
      <c r="BU113" s="32"/>
      <c r="BV113" s="403"/>
      <c r="BW113" s="174" t="str">
        <f t="shared" si="138"/>
        <v/>
      </c>
      <c r="BX113" s="32"/>
      <c r="BY113" s="403"/>
      <c r="BZ113" s="174" t="str">
        <f t="shared" si="139"/>
        <v/>
      </c>
      <c r="CA113" s="32"/>
      <c r="CB113" s="403"/>
      <c r="CC113" s="174" t="str">
        <f t="shared" si="140"/>
        <v/>
      </c>
      <c r="CD113" s="32"/>
      <c r="CE113" s="403"/>
      <c r="CF113" s="174" t="str">
        <f t="shared" si="141"/>
        <v/>
      </c>
      <c r="CG113" s="32"/>
      <c r="CH113" s="403"/>
      <c r="CI113" s="174" t="str">
        <f t="shared" si="142"/>
        <v/>
      </c>
      <c r="CJ113" s="32"/>
      <c r="CK113" s="403"/>
      <c r="CL113" s="174" t="str">
        <f t="shared" si="143"/>
        <v/>
      </c>
      <c r="CM113" s="32"/>
      <c r="CN113" s="403"/>
      <c r="CO113" s="174" t="str">
        <f t="shared" si="144"/>
        <v/>
      </c>
      <c r="CP113" s="32"/>
      <c r="CQ113" s="403"/>
      <c r="CR113" s="174" t="str">
        <f t="shared" si="145"/>
        <v/>
      </c>
      <c r="CS113" s="32"/>
      <c r="CT113" s="403"/>
      <c r="CU113" s="174" t="str">
        <f t="shared" si="146"/>
        <v/>
      </c>
      <c r="CV113" s="32"/>
      <c r="CZ113" s="261"/>
    </row>
    <row r="114" spans="3:104" ht="12" customHeight="1" x14ac:dyDescent="0.2">
      <c r="C114" s="549"/>
      <c r="D114" s="544" t="s">
        <v>205</v>
      </c>
      <c r="E114" s="545"/>
      <c r="F114" s="545"/>
      <c r="G114" s="332" t="s">
        <v>89</v>
      </c>
      <c r="H114" s="326">
        <v>2E-3</v>
      </c>
      <c r="I114" s="332" t="s">
        <v>286</v>
      </c>
      <c r="J114" s="326"/>
      <c r="K114" s="403"/>
      <c r="L114" s="174" t="str">
        <f t="shared" si="117"/>
        <v/>
      </c>
      <c r="M114" s="32"/>
      <c r="N114" s="403"/>
      <c r="O114" s="174" t="str">
        <f t="shared" si="118"/>
        <v/>
      </c>
      <c r="P114" s="32"/>
      <c r="Q114" s="403"/>
      <c r="R114" s="174" t="str">
        <f t="shared" si="119"/>
        <v/>
      </c>
      <c r="S114" s="32"/>
      <c r="T114" s="403"/>
      <c r="U114" s="174" t="str">
        <f t="shared" si="120"/>
        <v/>
      </c>
      <c r="V114" s="32"/>
      <c r="W114" s="403"/>
      <c r="X114" s="174" t="str">
        <f t="shared" si="121"/>
        <v/>
      </c>
      <c r="Y114" s="32"/>
      <c r="Z114" s="403"/>
      <c r="AA114" s="174" t="str">
        <f t="shared" si="122"/>
        <v/>
      </c>
      <c r="AB114" s="32"/>
      <c r="AC114" s="403"/>
      <c r="AD114" s="174" t="str">
        <f t="shared" si="123"/>
        <v/>
      </c>
      <c r="AE114" s="32"/>
      <c r="AF114" s="403"/>
      <c r="AG114" s="174" t="str">
        <f t="shared" si="124"/>
        <v/>
      </c>
      <c r="AH114" s="32"/>
      <c r="AI114" s="403"/>
      <c r="AJ114" s="174" t="str">
        <f t="shared" si="125"/>
        <v/>
      </c>
      <c r="AK114" s="32"/>
      <c r="AL114" s="403"/>
      <c r="AM114" s="174" t="str">
        <f t="shared" si="126"/>
        <v/>
      </c>
      <c r="AN114" s="32"/>
      <c r="AO114" s="403"/>
      <c r="AP114" s="174" t="str">
        <f t="shared" si="127"/>
        <v/>
      </c>
      <c r="AQ114" s="32"/>
      <c r="AR114" s="403"/>
      <c r="AS114" s="174" t="str">
        <f t="shared" si="128"/>
        <v/>
      </c>
      <c r="AT114" s="32"/>
      <c r="AU114" s="403"/>
      <c r="AV114" s="174" t="str">
        <f t="shared" si="129"/>
        <v/>
      </c>
      <c r="AW114" s="32"/>
      <c r="AX114" s="403"/>
      <c r="AY114" s="174" t="str">
        <f t="shared" si="130"/>
        <v/>
      </c>
      <c r="AZ114" s="32"/>
      <c r="BA114" s="403"/>
      <c r="BB114" s="174" t="str">
        <f t="shared" si="131"/>
        <v/>
      </c>
      <c r="BC114" s="326"/>
      <c r="BD114" s="403"/>
      <c r="BE114" s="174" t="str">
        <f t="shared" si="132"/>
        <v/>
      </c>
      <c r="BF114" s="32"/>
      <c r="BG114" s="403"/>
      <c r="BH114" s="174" t="str">
        <f t="shared" si="133"/>
        <v/>
      </c>
      <c r="BI114" s="32"/>
      <c r="BJ114" s="403"/>
      <c r="BK114" s="174" t="str">
        <f t="shared" si="134"/>
        <v/>
      </c>
      <c r="BL114" s="32"/>
      <c r="BM114" s="403"/>
      <c r="BN114" s="174" t="str">
        <f t="shared" si="135"/>
        <v/>
      </c>
      <c r="BO114" s="32"/>
      <c r="BP114" s="403"/>
      <c r="BQ114" s="174" t="str">
        <f t="shared" si="136"/>
        <v/>
      </c>
      <c r="BR114" s="32"/>
      <c r="BS114" s="403"/>
      <c r="BT114" s="174" t="str">
        <f t="shared" si="137"/>
        <v/>
      </c>
      <c r="BU114" s="32"/>
      <c r="BV114" s="403"/>
      <c r="BW114" s="174" t="str">
        <f t="shared" si="138"/>
        <v/>
      </c>
      <c r="BX114" s="32"/>
      <c r="BY114" s="403"/>
      <c r="BZ114" s="174" t="str">
        <f t="shared" si="139"/>
        <v/>
      </c>
      <c r="CA114" s="32"/>
      <c r="CB114" s="403"/>
      <c r="CC114" s="174" t="str">
        <f t="shared" si="140"/>
        <v/>
      </c>
      <c r="CD114" s="32"/>
      <c r="CE114" s="403"/>
      <c r="CF114" s="174" t="str">
        <f t="shared" si="141"/>
        <v/>
      </c>
      <c r="CG114" s="32"/>
      <c r="CH114" s="403"/>
      <c r="CI114" s="174" t="str">
        <f t="shared" si="142"/>
        <v/>
      </c>
      <c r="CJ114" s="32"/>
      <c r="CK114" s="403"/>
      <c r="CL114" s="174" t="str">
        <f t="shared" si="143"/>
        <v/>
      </c>
      <c r="CM114" s="32"/>
      <c r="CN114" s="403"/>
      <c r="CO114" s="174" t="str">
        <f t="shared" si="144"/>
        <v/>
      </c>
      <c r="CP114" s="32"/>
      <c r="CQ114" s="403"/>
      <c r="CR114" s="174" t="str">
        <f t="shared" si="145"/>
        <v/>
      </c>
      <c r="CS114" s="32"/>
      <c r="CT114" s="403"/>
      <c r="CU114" s="174" t="str">
        <f t="shared" si="146"/>
        <v/>
      </c>
      <c r="CV114" s="32"/>
      <c r="CZ114" s="255"/>
    </row>
    <row r="115" spans="3:104" ht="12" customHeight="1" x14ac:dyDescent="0.2">
      <c r="C115" s="549"/>
      <c r="D115" s="553" t="s">
        <v>206</v>
      </c>
      <c r="E115" s="554"/>
      <c r="F115" s="554"/>
      <c r="G115" s="335" t="s">
        <v>89</v>
      </c>
      <c r="H115" s="334">
        <v>4.0000000000000002E-4</v>
      </c>
      <c r="I115" s="335" t="s">
        <v>286</v>
      </c>
      <c r="J115" s="334"/>
      <c r="K115" s="400"/>
      <c r="L115" s="203" t="str">
        <f t="shared" si="117"/>
        <v/>
      </c>
      <c r="M115" s="206"/>
      <c r="N115" s="400"/>
      <c r="O115" s="203" t="str">
        <f t="shared" si="118"/>
        <v/>
      </c>
      <c r="P115" s="206"/>
      <c r="Q115" s="400"/>
      <c r="R115" s="203" t="str">
        <f t="shared" si="119"/>
        <v/>
      </c>
      <c r="S115" s="206"/>
      <c r="T115" s="400"/>
      <c r="U115" s="203" t="str">
        <f t="shared" si="120"/>
        <v/>
      </c>
      <c r="V115" s="206"/>
      <c r="W115" s="400"/>
      <c r="X115" s="203" t="str">
        <f t="shared" si="121"/>
        <v/>
      </c>
      <c r="Y115" s="206"/>
      <c r="Z115" s="400"/>
      <c r="AA115" s="203" t="str">
        <f t="shared" si="122"/>
        <v/>
      </c>
      <c r="AB115" s="206"/>
      <c r="AC115" s="400"/>
      <c r="AD115" s="203" t="str">
        <f t="shared" si="123"/>
        <v/>
      </c>
      <c r="AE115" s="206"/>
      <c r="AF115" s="400"/>
      <c r="AG115" s="203" t="str">
        <f t="shared" si="124"/>
        <v/>
      </c>
      <c r="AH115" s="206"/>
      <c r="AI115" s="400"/>
      <c r="AJ115" s="203" t="str">
        <f t="shared" si="125"/>
        <v/>
      </c>
      <c r="AK115" s="206"/>
      <c r="AL115" s="400"/>
      <c r="AM115" s="203" t="str">
        <f t="shared" si="126"/>
        <v/>
      </c>
      <c r="AN115" s="206"/>
      <c r="AO115" s="400"/>
      <c r="AP115" s="203" t="str">
        <f t="shared" si="127"/>
        <v/>
      </c>
      <c r="AQ115" s="206"/>
      <c r="AR115" s="400"/>
      <c r="AS115" s="203" t="str">
        <f t="shared" si="128"/>
        <v/>
      </c>
      <c r="AT115" s="206"/>
      <c r="AU115" s="400"/>
      <c r="AV115" s="203" t="str">
        <f t="shared" si="129"/>
        <v/>
      </c>
      <c r="AW115" s="206"/>
      <c r="AX115" s="400"/>
      <c r="AY115" s="203" t="str">
        <f t="shared" si="130"/>
        <v/>
      </c>
      <c r="AZ115" s="206"/>
      <c r="BA115" s="400"/>
      <c r="BB115" s="203" t="str">
        <f t="shared" si="131"/>
        <v/>
      </c>
      <c r="BC115" s="334"/>
      <c r="BD115" s="400"/>
      <c r="BE115" s="203" t="str">
        <f t="shared" si="132"/>
        <v/>
      </c>
      <c r="BF115" s="206"/>
      <c r="BG115" s="400"/>
      <c r="BH115" s="203" t="str">
        <f t="shared" si="133"/>
        <v/>
      </c>
      <c r="BI115" s="206"/>
      <c r="BJ115" s="400"/>
      <c r="BK115" s="203" t="str">
        <f t="shared" si="134"/>
        <v/>
      </c>
      <c r="BL115" s="206"/>
      <c r="BM115" s="400"/>
      <c r="BN115" s="203" t="str">
        <f t="shared" si="135"/>
        <v/>
      </c>
      <c r="BO115" s="206"/>
      <c r="BP115" s="400"/>
      <c r="BQ115" s="203" t="str">
        <f t="shared" si="136"/>
        <v/>
      </c>
      <c r="BR115" s="206"/>
      <c r="BS115" s="400"/>
      <c r="BT115" s="203" t="str">
        <f t="shared" si="137"/>
        <v/>
      </c>
      <c r="BU115" s="206"/>
      <c r="BV115" s="400"/>
      <c r="BW115" s="203" t="str">
        <f t="shared" si="138"/>
        <v/>
      </c>
      <c r="BX115" s="206"/>
      <c r="BY115" s="400"/>
      <c r="BZ115" s="203" t="str">
        <f t="shared" si="139"/>
        <v/>
      </c>
      <c r="CA115" s="206"/>
      <c r="CB115" s="400"/>
      <c r="CC115" s="203" t="str">
        <f t="shared" si="140"/>
        <v/>
      </c>
      <c r="CD115" s="206"/>
      <c r="CE115" s="400"/>
      <c r="CF115" s="203" t="str">
        <f t="shared" si="141"/>
        <v/>
      </c>
      <c r="CG115" s="206"/>
      <c r="CH115" s="400"/>
      <c r="CI115" s="203" t="str">
        <f t="shared" si="142"/>
        <v/>
      </c>
      <c r="CJ115" s="206"/>
      <c r="CK115" s="400"/>
      <c r="CL115" s="203" t="str">
        <f t="shared" si="143"/>
        <v/>
      </c>
      <c r="CM115" s="206"/>
      <c r="CN115" s="400"/>
      <c r="CO115" s="203" t="str">
        <f t="shared" si="144"/>
        <v/>
      </c>
      <c r="CP115" s="206"/>
      <c r="CQ115" s="400"/>
      <c r="CR115" s="203" t="str">
        <f t="shared" si="145"/>
        <v/>
      </c>
      <c r="CS115" s="206"/>
      <c r="CT115" s="400"/>
      <c r="CU115" s="203" t="str">
        <f t="shared" si="146"/>
        <v/>
      </c>
      <c r="CV115" s="32"/>
      <c r="CZ115" s="274"/>
    </row>
    <row r="116" spans="3:104" ht="12" customHeight="1" x14ac:dyDescent="0.2">
      <c r="C116" s="549"/>
      <c r="D116" s="544" t="s">
        <v>207</v>
      </c>
      <c r="E116" s="545"/>
      <c r="F116" s="545"/>
      <c r="G116" s="332" t="s">
        <v>98</v>
      </c>
      <c r="H116" s="333">
        <v>0.2</v>
      </c>
      <c r="I116" s="336" t="s">
        <v>286</v>
      </c>
      <c r="J116" s="326"/>
      <c r="K116" s="403"/>
      <c r="L116" s="174" t="str">
        <f t="shared" si="117"/>
        <v/>
      </c>
      <c r="M116" s="32"/>
      <c r="N116" s="403"/>
      <c r="O116" s="174" t="str">
        <f t="shared" si="118"/>
        <v/>
      </c>
      <c r="P116" s="32"/>
      <c r="Q116" s="403"/>
      <c r="R116" s="174" t="str">
        <f t="shared" si="119"/>
        <v/>
      </c>
      <c r="S116" s="32"/>
      <c r="T116" s="403"/>
      <c r="U116" s="174" t="str">
        <f t="shared" si="120"/>
        <v/>
      </c>
      <c r="V116" s="32"/>
      <c r="W116" s="403"/>
      <c r="X116" s="174" t="str">
        <f t="shared" si="121"/>
        <v/>
      </c>
      <c r="Y116" s="32"/>
      <c r="Z116" s="403"/>
      <c r="AA116" s="174" t="str">
        <f t="shared" si="122"/>
        <v/>
      </c>
      <c r="AB116" s="32"/>
      <c r="AC116" s="403"/>
      <c r="AD116" s="174" t="str">
        <f t="shared" si="123"/>
        <v/>
      </c>
      <c r="AE116" s="32"/>
      <c r="AF116" s="403"/>
      <c r="AG116" s="174" t="str">
        <f t="shared" si="124"/>
        <v/>
      </c>
      <c r="AH116" s="32"/>
      <c r="AI116" s="403"/>
      <c r="AJ116" s="174" t="str">
        <f t="shared" si="125"/>
        <v/>
      </c>
      <c r="AK116" s="32"/>
      <c r="AL116" s="403"/>
      <c r="AM116" s="174" t="str">
        <f t="shared" si="126"/>
        <v/>
      </c>
      <c r="AN116" s="32"/>
      <c r="AO116" s="403"/>
      <c r="AP116" s="174" t="str">
        <f t="shared" si="127"/>
        <v/>
      </c>
      <c r="AQ116" s="32"/>
      <c r="AR116" s="403"/>
      <c r="AS116" s="174" t="str">
        <f t="shared" si="128"/>
        <v/>
      </c>
      <c r="AT116" s="32"/>
      <c r="AU116" s="403"/>
      <c r="AV116" s="174" t="str">
        <f t="shared" si="129"/>
        <v/>
      </c>
      <c r="AW116" s="32"/>
      <c r="AX116" s="403"/>
      <c r="AY116" s="174" t="str">
        <f t="shared" si="130"/>
        <v/>
      </c>
      <c r="AZ116" s="32"/>
      <c r="BA116" s="403"/>
      <c r="BB116" s="174" t="str">
        <f t="shared" si="131"/>
        <v/>
      </c>
      <c r="BC116" s="326"/>
      <c r="BD116" s="403"/>
      <c r="BE116" s="174" t="str">
        <f t="shared" si="132"/>
        <v/>
      </c>
      <c r="BF116" s="32"/>
      <c r="BG116" s="403"/>
      <c r="BH116" s="174" t="str">
        <f t="shared" si="133"/>
        <v/>
      </c>
      <c r="BI116" s="32"/>
      <c r="BJ116" s="403"/>
      <c r="BK116" s="174" t="str">
        <f t="shared" si="134"/>
        <v/>
      </c>
      <c r="BL116" s="32"/>
      <c r="BM116" s="403"/>
      <c r="BN116" s="174" t="str">
        <f t="shared" si="135"/>
        <v/>
      </c>
      <c r="BO116" s="32"/>
      <c r="BP116" s="403"/>
      <c r="BQ116" s="174" t="str">
        <f t="shared" si="136"/>
        <v/>
      </c>
      <c r="BR116" s="32"/>
      <c r="BS116" s="403"/>
      <c r="BT116" s="174" t="str">
        <f t="shared" si="137"/>
        <v/>
      </c>
      <c r="BU116" s="32"/>
      <c r="BV116" s="403"/>
      <c r="BW116" s="174" t="str">
        <f t="shared" si="138"/>
        <v/>
      </c>
      <c r="BX116" s="32"/>
      <c r="BY116" s="403"/>
      <c r="BZ116" s="174" t="str">
        <f t="shared" si="139"/>
        <v/>
      </c>
      <c r="CA116" s="32"/>
      <c r="CB116" s="403"/>
      <c r="CC116" s="174" t="str">
        <f t="shared" si="140"/>
        <v/>
      </c>
      <c r="CD116" s="32"/>
      <c r="CE116" s="403"/>
      <c r="CF116" s="174" t="str">
        <f t="shared" si="141"/>
        <v/>
      </c>
      <c r="CG116" s="32"/>
      <c r="CH116" s="403"/>
      <c r="CI116" s="174" t="str">
        <f t="shared" si="142"/>
        <v/>
      </c>
      <c r="CJ116" s="32"/>
      <c r="CK116" s="403"/>
      <c r="CL116" s="174" t="str">
        <f t="shared" si="143"/>
        <v/>
      </c>
      <c r="CM116" s="32"/>
      <c r="CN116" s="403"/>
      <c r="CO116" s="174" t="str">
        <f t="shared" si="144"/>
        <v/>
      </c>
      <c r="CP116" s="32"/>
      <c r="CQ116" s="403"/>
      <c r="CR116" s="174" t="str">
        <f t="shared" si="145"/>
        <v/>
      </c>
      <c r="CS116" s="32"/>
      <c r="CT116" s="403"/>
      <c r="CU116" s="174" t="str">
        <f t="shared" si="146"/>
        <v/>
      </c>
      <c r="CV116" s="32"/>
      <c r="CZ116" s="221"/>
    </row>
    <row r="117" spans="3:104" ht="12" customHeight="1" x14ac:dyDescent="0.2">
      <c r="C117" s="549"/>
      <c r="D117" s="544" t="s">
        <v>208</v>
      </c>
      <c r="E117" s="545"/>
      <c r="F117" s="545"/>
      <c r="G117" s="332" t="s">
        <v>98</v>
      </c>
      <c r="H117" s="326">
        <v>2E-3</v>
      </c>
      <c r="I117" s="332" t="s">
        <v>286</v>
      </c>
      <c r="J117" s="326"/>
      <c r="K117" s="403"/>
      <c r="L117" s="174" t="str">
        <f t="shared" si="117"/>
        <v/>
      </c>
      <c r="M117" s="32"/>
      <c r="N117" s="403"/>
      <c r="O117" s="174" t="str">
        <f t="shared" si="118"/>
        <v/>
      </c>
      <c r="P117" s="32"/>
      <c r="Q117" s="403"/>
      <c r="R117" s="174" t="str">
        <f t="shared" si="119"/>
        <v/>
      </c>
      <c r="S117" s="32"/>
      <c r="T117" s="403"/>
      <c r="U117" s="174" t="str">
        <f t="shared" si="120"/>
        <v/>
      </c>
      <c r="V117" s="32"/>
      <c r="W117" s="403"/>
      <c r="X117" s="174" t="str">
        <f t="shared" si="121"/>
        <v/>
      </c>
      <c r="Y117" s="32"/>
      <c r="Z117" s="403"/>
      <c r="AA117" s="174" t="str">
        <f t="shared" si="122"/>
        <v/>
      </c>
      <c r="AB117" s="32"/>
      <c r="AC117" s="403"/>
      <c r="AD117" s="174" t="str">
        <f t="shared" si="123"/>
        <v/>
      </c>
      <c r="AE117" s="32"/>
      <c r="AF117" s="403"/>
      <c r="AG117" s="174" t="str">
        <f t="shared" si="124"/>
        <v/>
      </c>
      <c r="AH117" s="32"/>
      <c r="AI117" s="403"/>
      <c r="AJ117" s="174" t="str">
        <f t="shared" si="125"/>
        <v/>
      </c>
      <c r="AK117" s="32"/>
      <c r="AL117" s="403"/>
      <c r="AM117" s="174" t="str">
        <f t="shared" si="126"/>
        <v/>
      </c>
      <c r="AN117" s="32"/>
      <c r="AO117" s="403"/>
      <c r="AP117" s="174" t="str">
        <f t="shared" si="127"/>
        <v/>
      </c>
      <c r="AQ117" s="32"/>
      <c r="AR117" s="403"/>
      <c r="AS117" s="174" t="str">
        <f t="shared" si="128"/>
        <v/>
      </c>
      <c r="AT117" s="32"/>
      <c r="AU117" s="403"/>
      <c r="AV117" s="174" t="str">
        <f t="shared" si="129"/>
        <v/>
      </c>
      <c r="AW117" s="32"/>
      <c r="AX117" s="403"/>
      <c r="AY117" s="174" t="str">
        <f t="shared" si="130"/>
        <v/>
      </c>
      <c r="AZ117" s="32"/>
      <c r="BA117" s="403"/>
      <c r="BB117" s="174" t="str">
        <f t="shared" si="131"/>
        <v/>
      </c>
      <c r="BC117" s="326"/>
      <c r="BD117" s="403"/>
      <c r="BE117" s="174" t="str">
        <f t="shared" si="132"/>
        <v/>
      </c>
      <c r="BF117" s="32"/>
      <c r="BG117" s="403"/>
      <c r="BH117" s="174" t="str">
        <f t="shared" si="133"/>
        <v/>
      </c>
      <c r="BI117" s="32"/>
      <c r="BJ117" s="403"/>
      <c r="BK117" s="174" t="str">
        <f t="shared" si="134"/>
        <v/>
      </c>
      <c r="BL117" s="32"/>
      <c r="BM117" s="403"/>
      <c r="BN117" s="174" t="str">
        <f t="shared" si="135"/>
        <v/>
      </c>
      <c r="BO117" s="32"/>
      <c r="BP117" s="403"/>
      <c r="BQ117" s="174" t="str">
        <f t="shared" si="136"/>
        <v/>
      </c>
      <c r="BR117" s="32"/>
      <c r="BS117" s="403"/>
      <c r="BT117" s="174" t="str">
        <f t="shared" si="137"/>
        <v/>
      </c>
      <c r="BU117" s="32"/>
      <c r="BV117" s="403"/>
      <c r="BW117" s="174" t="str">
        <f t="shared" si="138"/>
        <v/>
      </c>
      <c r="BX117" s="32"/>
      <c r="BY117" s="403"/>
      <c r="BZ117" s="174" t="str">
        <f t="shared" si="139"/>
        <v/>
      </c>
      <c r="CA117" s="32"/>
      <c r="CB117" s="403"/>
      <c r="CC117" s="174" t="str">
        <f t="shared" si="140"/>
        <v/>
      </c>
      <c r="CD117" s="32"/>
      <c r="CE117" s="403"/>
      <c r="CF117" s="174" t="str">
        <f t="shared" si="141"/>
        <v/>
      </c>
      <c r="CG117" s="32"/>
      <c r="CH117" s="403"/>
      <c r="CI117" s="174" t="str">
        <f t="shared" si="142"/>
        <v/>
      </c>
      <c r="CJ117" s="32"/>
      <c r="CK117" s="403"/>
      <c r="CL117" s="174" t="str">
        <f t="shared" si="143"/>
        <v/>
      </c>
      <c r="CM117" s="32"/>
      <c r="CN117" s="403"/>
      <c r="CO117" s="174" t="str">
        <f t="shared" si="144"/>
        <v/>
      </c>
      <c r="CP117" s="32"/>
      <c r="CQ117" s="403"/>
      <c r="CR117" s="174" t="str">
        <f t="shared" si="145"/>
        <v/>
      </c>
      <c r="CS117" s="32"/>
      <c r="CT117" s="403"/>
      <c r="CU117" s="174" t="str">
        <f t="shared" si="146"/>
        <v/>
      </c>
      <c r="CV117" s="32"/>
      <c r="CZ117" s="255"/>
    </row>
    <row r="118" spans="3:104" ht="12" customHeight="1" x14ac:dyDescent="0.2">
      <c r="C118" s="549"/>
      <c r="D118" s="544" t="s">
        <v>209</v>
      </c>
      <c r="E118" s="545"/>
      <c r="F118" s="545"/>
      <c r="G118" s="332" t="s">
        <v>98</v>
      </c>
      <c r="H118" s="326">
        <v>5.0000000000000002E-5</v>
      </c>
      <c r="I118" s="332" t="s">
        <v>286</v>
      </c>
      <c r="J118" s="326"/>
      <c r="K118" s="403"/>
      <c r="L118" s="174" t="str">
        <f t="shared" si="117"/>
        <v/>
      </c>
      <c r="M118" s="32"/>
      <c r="N118" s="403"/>
      <c r="O118" s="174" t="str">
        <f t="shared" si="118"/>
        <v/>
      </c>
      <c r="P118" s="32"/>
      <c r="Q118" s="403"/>
      <c r="R118" s="174" t="str">
        <f t="shared" si="119"/>
        <v/>
      </c>
      <c r="S118" s="32"/>
      <c r="T118" s="403"/>
      <c r="U118" s="174" t="str">
        <f t="shared" si="120"/>
        <v/>
      </c>
      <c r="V118" s="32"/>
      <c r="W118" s="403"/>
      <c r="X118" s="174" t="str">
        <f t="shared" si="121"/>
        <v/>
      </c>
      <c r="Y118" s="32"/>
      <c r="Z118" s="403"/>
      <c r="AA118" s="174" t="str">
        <f t="shared" si="122"/>
        <v/>
      </c>
      <c r="AB118" s="32"/>
      <c r="AC118" s="403"/>
      <c r="AD118" s="174" t="str">
        <f t="shared" si="123"/>
        <v/>
      </c>
      <c r="AE118" s="32"/>
      <c r="AF118" s="403"/>
      <c r="AG118" s="174" t="str">
        <f t="shared" si="124"/>
        <v/>
      </c>
      <c r="AH118" s="32"/>
      <c r="AI118" s="403"/>
      <c r="AJ118" s="174" t="str">
        <f t="shared" si="125"/>
        <v/>
      </c>
      <c r="AK118" s="32"/>
      <c r="AL118" s="403"/>
      <c r="AM118" s="174" t="str">
        <f t="shared" si="126"/>
        <v/>
      </c>
      <c r="AN118" s="32"/>
      <c r="AO118" s="403"/>
      <c r="AP118" s="174" t="str">
        <f t="shared" si="127"/>
        <v/>
      </c>
      <c r="AQ118" s="32"/>
      <c r="AR118" s="403"/>
      <c r="AS118" s="174" t="str">
        <f t="shared" si="128"/>
        <v/>
      </c>
      <c r="AT118" s="32"/>
      <c r="AU118" s="403"/>
      <c r="AV118" s="174" t="str">
        <f t="shared" si="129"/>
        <v/>
      </c>
      <c r="AW118" s="32"/>
      <c r="AX118" s="403"/>
      <c r="AY118" s="174" t="str">
        <f t="shared" si="130"/>
        <v/>
      </c>
      <c r="AZ118" s="32"/>
      <c r="BA118" s="403"/>
      <c r="BB118" s="174" t="str">
        <f t="shared" si="131"/>
        <v/>
      </c>
      <c r="BC118" s="326"/>
      <c r="BD118" s="403"/>
      <c r="BE118" s="174" t="str">
        <f t="shared" si="132"/>
        <v/>
      </c>
      <c r="BF118" s="32"/>
      <c r="BG118" s="403"/>
      <c r="BH118" s="174" t="str">
        <f t="shared" si="133"/>
        <v/>
      </c>
      <c r="BI118" s="32"/>
      <c r="BJ118" s="403"/>
      <c r="BK118" s="174" t="str">
        <f t="shared" si="134"/>
        <v/>
      </c>
      <c r="BL118" s="32"/>
      <c r="BM118" s="403"/>
      <c r="BN118" s="174" t="str">
        <f t="shared" si="135"/>
        <v/>
      </c>
      <c r="BO118" s="32"/>
      <c r="BP118" s="403"/>
      <c r="BQ118" s="174" t="str">
        <f t="shared" si="136"/>
        <v/>
      </c>
      <c r="BR118" s="32"/>
      <c r="BS118" s="403"/>
      <c r="BT118" s="174" t="str">
        <f t="shared" si="137"/>
        <v/>
      </c>
      <c r="BU118" s="32"/>
      <c r="BV118" s="403"/>
      <c r="BW118" s="174" t="str">
        <f t="shared" si="138"/>
        <v/>
      </c>
      <c r="BX118" s="32"/>
      <c r="BY118" s="403"/>
      <c r="BZ118" s="174" t="str">
        <f t="shared" si="139"/>
        <v/>
      </c>
      <c r="CA118" s="32"/>
      <c r="CB118" s="403"/>
      <c r="CC118" s="174" t="str">
        <f t="shared" si="140"/>
        <v/>
      </c>
      <c r="CD118" s="32"/>
      <c r="CE118" s="403"/>
      <c r="CF118" s="174" t="str">
        <f t="shared" si="141"/>
        <v/>
      </c>
      <c r="CG118" s="32"/>
      <c r="CH118" s="403"/>
      <c r="CI118" s="174" t="str">
        <f t="shared" si="142"/>
        <v/>
      </c>
      <c r="CJ118" s="32"/>
      <c r="CK118" s="403"/>
      <c r="CL118" s="174" t="str">
        <f t="shared" si="143"/>
        <v/>
      </c>
      <c r="CM118" s="32"/>
      <c r="CN118" s="403"/>
      <c r="CO118" s="174" t="str">
        <f t="shared" si="144"/>
        <v/>
      </c>
      <c r="CP118" s="32"/>
      <c r="CQ118" s="403"/>
      <c r="CR118" s="174" t="str">
        <f t="shared" si="145"/>
        <v/>
      </c>
      <c r="CS118" s="32"/>
      <c r="CT118" s="403"/>
      <c r="CU118" s="174" t="str">
        <f t="shared" si="146"/>
        <v/>
      </c>
      <c r="CV118" s="32"/>
      <c r="CZ118" s="255"/>
    </row>
    <row r="119" spans="3:104" ht="12" customHeight="1" x14ac:dyDescent="0.2">
      <c r="C119" s="549"/>
      <c r="D119" s="544" t="s">
        <v>210</v>
      </c>
      <c r="E119" s="545"/>
      <c r="F119" s="545"/>
      <c r="G119" s="332" t="s">
        <v>98</v>
      </c>
      <c r="H119" s="326"/>
      <c r="I119" s="332"/>
      <c r="J119" s="326"/>
      <c r="K119" s="403"/>
      <c r="L119" s="174"/>
      <c r="M119" s="32"/>
      <c r="N119" s="403"/>
      <c r="O119" s="174"/>
      <c r="P119" s="32"/>
      <c r="Q119" s="403"/>
      <c r="R119" s="174"/>
      <c r="S119" s="32"/>
      <c r="T119" s="403"/>
      <c r="U119" s="174"/>
      <c r="V119" s="32"/>
      <c r="W119" s="403"/>
      <c r="X119" s="174"/>
      <c r="Y119" s="32"/>
      <c r="Z119" s="403"/>
      <c r="AA119" s="174"/>
      <c r="AB119" s="32"/>
      <c r="AC119" s="403"/>
      <c r="AD119" s="174"/>
      <c r="AE119" s="32"/>
      <c r="AF119" s="403"/>
      <c r="AG119" s="174"/>
      <c r="AH119" s="32"/>
      <c r="AI119" s="403"/>
      <c r="AJ119" s="174"/>
      <c r="AK119" s="32"/>
      <c r="AL119" s="403"/>
      <c r="AM119" s="174"/>
      <c r="AN119" s="32"/>
      <c r="AO119" s="403"/>
      <c r="AP119" s="174"/>
      <c r="AQ119" s="32"/>
      <c r="AR119" s="403"/>
      <c r="AS119" s="174"/>
      <c r="AT119" s="32"/>
      <c r="AU119" s="403"/>
      <c r="AV119" s="174"/>
      <c r="AW119" s="32"/>
      <c r="AX119" s="403"/>
      <c r="AY119" s="174"/>
      <c r="AZ119" s="32"/>
      <c r="BA119" s="403"/>
      <c r="BB119" s="174"/>
      <c r="BC119" s="326"/>
      <c r="BD119" s="403"/>
      <c r="BE119" s="174"/>
      <c r="BF119" s="32"/>
      <c r="BG119" s="403"/>
      <c r="BH119" s="174"/>
      <c r="BI119" s="32"/>
      <c r="BJ119" s="403"/>
      <c r="BK119" s="174"/>
      <c r="BL119" s="32"/>
      <c r="BM119" s="403"/>
      <c r="BN119" s="174"/>
      <c r="BO119" s="32"/>
      <c r="BP119" s="403"/>
      <c r="BQ119" s="174"/>
      <c r="BR119" s="32"/>
      <c r="BS119" s="403"/>
      <c r="BT119" s="174"/>
      <c r="BU119" s="32"/>
      <c r="BV119" s="403"/>
      <c r="BW119" s="174"/>
      <c r="BX119" s="32"/>
      <c r="BY119" s="403"/>
      <c r="BZ119" s="174"/>
      <c r="CA119" s="32"/>
      <c r="CB119" s="403"/>
      <c r="CC119" s="174"/>
      <c r="CD119" s="32"/>
      <c r="CE119" s="403"/>
      <c r="CF119" s="174"/>
      <c r="CG119" s="32"/>
      <c r="CH119" s="403"/>
      <c r="CI119" s="174"/>
      <c r="CJ119" s="32"/>
      <c r="CK119" s="403"/>
      <c r="CL119" s="174"/>
      <c r="CM119" s="32"/>
      <c r="CN119" s="403"/>
      <c r="CO119" s="174"/>
      <c r="CP119" s="32"/>
      <c r="CQ119" s="403"/>
      <c r="CR119" s="174"/>
      <c r="CS119" s="32"/>
      <c r="CT119" s="403"/>
      <c r="CU119" s="174"/>
      <c r="CV119" s="32"/>
      <c r="CZ119" s="255"/>
    </row>
    <row r="120" spans="3:104" ht="12" customHeight="1" x14ac:dyDescent="0.2">
      <c r="C120" s="549"/>
      <c r="D120" s="544" t="s">
        <v>211</v>
      </c>
      <c r="E120" s="545"/>
      <c r="F120" s="545"/>
      <c r="G120" s="332" t="s">
        <v>98</v>
      </c>
      <c r="H120" s="326"/>
      <c r="I120" s="332"/>
      <c r="J120" s="326"/>
      <c r="K120" s="403"/>
      <c r="L120" s="174"/>
      <c r="M120" s="32"/>
      <c r="N120" s="403"/>
      <c r="O120" s="174"/>
      <c r="P120" s="32"/>
      <c r="Q120" s="403"/>
      <c r="R120" s="174"/>
      <c r="S120" s="32"/>
      <c r="T120" s="403"/>
      <c r="U120" s="174"/>
      <c r="V120" s="32"/>
      <c r="W120" s="403"/>
      <c r="X120" s="174"/>
      <c r="Y120" s="32"/>
      <c r="Z120" s="403"/>
      <c r="AA120" s="174"/>
      <c r="AB120" s="32"/>
      <c r="AC120" s="403"/>
      <c r="AD120" s="174"/>
      <c r="AE120" s="32"/>
      <c r="AF120" s="403"/>
      <c r="AG120" s="174"/>
      <c r="AH120" s="32"/>
      <c r="AI120" s="403"/>
      <c r="AJ120" s="174"/>
      <c r="AK120" s="32"/>
      <c r="AL120" s="403"/>
      <c r="AM120" s="174"/>
      <c r="AN120" s="32"/>
      <c r="AO120" s="403"/>
      <c r="AP120" s="174"/>
      <c r="AQ120" s="32"/>
      <c r="AR120" s="403"/>
      <c r="AS120" s="174"/>
      <c r="AT120" s="32"/>
      <c r="AU120" s="403"/>
      <c r="AV120" s="174"/>
      <c r="AW120" s="32"/>
      <c r="AX120" s="403"/>
      <c r="AY120" s="174"/>
      <c r="AZ120" s="32"/>
      <c r="BA120" s="403"/>
      <c r="BB120" s="174"/>
      <c r="BC120" s="326"/>
      <c r="BD120" s="403"/>
      <c r="BE120" s="174"/>
      <c r="BF120" s="32"/>
      <c r="BG120" s="403"/>
      <c r="BH120" s="174"/>
      <c r="BI120" s="32"/>
      <c r="BJ120" s="403"/>
      <c r="BK120" s="174"/>
      <c r="BL120" s="32"/>
      <c r="BM120" s="403"/>
      <c r="BN120" s="174"/>
      <c r="BO120" s="32"/>
      <c r="BP120" s="403"/>
      <c r="BQ120" s="174"/>
      <c r="BR120" s="32"/>
      <c r="BS120" s="403"/>
      <c r="BT120" s="174"/>
      <c r="BU120" s="32"/>
      <c r="BV120" s="403"/>
      <c r="BW120" s="174"/>
      <c r="BX120" s="32"/>
      <c r="BY120" s="403"/>
      <c r="BZ120" s="174"/>
      <c r="CA120" s="32"/>
      <c r="CB120" s="403"/>
      <c r="CC120" s="174"/>
      <c r="CD120" s="32"/>
      <c r="CE120" s="403"/>
      <c r="CF120" s="174"/>
      <c r="CG120" s="32"/>
      <c r="CH120" s="403"/>
      <c r="CI120" s="174"/>
      <c r="CJ120" s="32"/>
      <c r="CK120" s="403"/>
      <c r="CL120" s="174"/>
      <c r="CM120" s="32"/>
      <c r="CN120" s="403"/>
      <c r="CO120" s="174"/>
      <c r="CP120" s="32"/>
      <c r="CQ120" s="403"/>
      <c r="CR120" s="174"/>
      <c r="CS120" s="32"/>
      <c r="CT120" s="403"/>
      <c r="CU120" s="174"/>
      <c r="CV120" s="32"/>
      <c r="CZ120" s="255"/>
    </row>
    <row r="121" spans="3:104" ht="12" customHeight="1" x14ac:dyDescent="0.2">
      <c r="C121" s="549"/>
      <c r="D121" s="544" t="s">
        <v>212</v>
      </c>
      <c r="E121" s="545"/>
      <c r="F121" s="545"/>
      <c r="G121" s="332" t="s">
        <v>98</v>
      </c>
      <c r="H121" s="326"/>
      <c r="I121" s="332"/>
      <c r="J121" s="326"/>
      <c r="K121" s="403"/>
      <c r="L121" s="174"/>
      <c r="M121" s="32"/>
      <c r="N121" s="403"/>
      <c r="O121" s="174"/>
      <c r="P121" s="32"/>
      <c r="Q121" s="403"/>
      <c r="R121" s="174"/>
      <c r="S121" s="32"/>
      <c r="T121" s="403"/>
      <c r="U121" s="174"/>
      <c r="V121" s="32"/>
      <c r="W121" s="403"/>
      <c r="X121" s="174"/>
      <c r="Y121" s="32"/>
      <c r="Z121" s="403"/>
      <c r="AA121" s="174"/>
      <c r="AB121" s="32"/>
      <c r="AC121" s="403"/>
      <c r="AD121" s="174"/>
      <c r="AE121" s="32"/>
      <c r="AF121" s="403"/>
      <c r="AG121" s="174"/>
      <c r="AH121" s="32"/>
      <c r="AI121" s="403"/>
      <c r="AJ121" s="174"/>
      <c r="AK121" s="32"/>
      <c r="AL121" s="403"/>
      <c r="AM121" s="174"/>
      <c r="AN121" s="32"/>
      <c r="AO121" s="403"/>
      <c r="AP121" s="174"/>
      <c r="AQ121" s="32"/>
      <c r="AR121" s="403"/>
      <c r="AS121" s="174"/>
      <c r="AT121" s="32"/>
      <c r="AU121" s="403"/>
      <c r="AV121" s="174"/>
      <c r="AW121" s="32"/>
      <c r="AX121" s="403"/>
      <c r="AY121" s="174"/>
      <c r="AZ121" s="32"/>
      <c r="BA121" s="403"/>
      <c r="BB121" s="174"/>
      <c r="BC121" s="326"/>
      <c r="BD121" s="403"/>
      <c r="BE121" s="174"/>
      <c r="BF121" s="32"/>
      <c r="BG121" s="403"/>
      <c r="BH121" s="174"/>
      <c r="BI121" s="32"/>
      <c r="BJ121" s="403"/>
      <c r="BK121" s="174"/>
      <c r="BL121" s="32"/>
      <c r="BM121" s="403"/>
      <c r="BN121" s="174"/>
      <c r="BO121" s="32"/>
      <c r="BP121" s="403"/>
      <c r="BQ121" s="174"/>
      <c r="BR121" s="32"/>
      <c r="BS121" s="403"/>
      <c r="BT121" s="174"/>
      <c r="BU121" s="32"/>
      <c r="BV121" s="403"/>
      <c r="BW121" s="174"/>
      <c r="BX121" s="32"/>
      <c r="BY121" s="403"/>
      <c r="BZ121" s="174"/>
      <c r="CA121" s="32"/>
      <c r="CB121" s="403"/>
      <c r="CC121" s="174"/>
      <c r="CD121" s="32"/>
      <c r="CE121" s="403"/>
      <c r="CF121" s="174"/>
      <c r="CG121" s="32"/>
      <c r="CH121" s="403"/>
      <c r="CI121" s="174"/>
      <c r="CJ121" s="32"/>
      <c r="CK121" s="403"/>
      <c r="CL121" s="174"/>
      <c r="CM121" s="32"/>
      <c r="CN121" s="403"/>
      <c r="CO121" s="174"/>
      <c r="CP121" s="32"/>
      <c r="CQ121" s="403"/>
      <c r="CR121" s="174"/>
      <c r="CS121" s="32"/>
      <c r="CT121" s="403"/>
      <c r="CU121" s="174"/>
      <c r="CV121" s="32"/>
      <c r="CZ121" s="255"/>
    </row>
    <row r="122" spans="3:104" ht="12" customHeight="1" x14ac:dyDescent="0.2">
      <c r="C122" s="549"/>
      <c r="D122" s="544" t="s">
        <v>213</v>
      </c>
      <c r="E122" s="545"/>
      <c r="F122" s="545"/>
      <c r="G122" s="332" t="s">
        <v>98</v>
      </c>
      <c r="H122" s="326"/>
      <c r="I122" s="332"/>
      <c r="J122" s="326"/>
      <c r="K122" s="403"/>
      <c r="L122" s="174"/>
      <c r="M122" s="32"/>
      <c r="N122" s="403"/>
      <c r="O122" s="174"/>
      <c r="P122" s="32"/>
      <c r="Q122" s="403"/>
      <c r="R122" s="174"/>
      <c r="S122" s="32"/>
      <c r="T122" s="403"/>
      <c r="U122" s="174"/>
      <c r="V122" s="32"/>
      <c r="W122" s="403"/>
      <c r="X122" s="174"/>
      <c r="Y122" s="32"/>
      <c r="Z122" s="403"/>
      <c r="AA122" s="174"/>
      <c r="AB122" s="32"/>
      <c r="AC122" s="403"/>
      <c r="AD122" s="174"/>
      <c r="AE122" s="32"/>
      <c r="AF122" s="403"/>
      <c r="AG122" s="174"/>
      <c r="AH122" s="32"/>
      <c r="AI122" s="403"/>
      <c r="AJ122" s="174"/>
      <c r="AK122" s="32"/>
      <c r="AL122" s="403"/>
      <c r="AM122" s="174"/>
      <c r="AN122" s="32"/>
      <c r="AO122" s="403"/>
      <c r="AP122" s="174"/>
      <c r="AQ122" s="32"/>
      <c r="AR122" s="403"/>
      <c r="AS122" s="174"/>
      <c r="AT122" s="32"/>
      <c r="AU122" s="403"/>
      <c r="AV122" s="174"/>
      <c r="AW122" s="32"/>
      <c r="AX122" s="403"/>
      <c r="AY122" s="174"/>
      <c r="AZ122" s="32"/>
      <c r="BA122" s="403"/>
      <c r="BB122" s="174"/>
      <c r="BC122" s="326"/>
      <c r="BD122" s="403"/>
      <c r="BE122" s="174"/>
      <c r="BF122" s="32"/>
      <c r="BG122" s="403"/>
      <c r="BH122" s="174"/>
      <c r="BI122" s="32"/>
      <c r="BJ122" s="403"/>
      <c r="BK122" s="174"/>
      <c r="BL122" s="32"/>
      <c r="BM122" s="403"/>
      <c r="BN122" s="174"/>
      <c r="BO122" s="32"/>
      <c r="BP122" s="403"/>
      <c r="BQ122" s="174"/>
      <c r="BR122" s="32"/>
      <c r="BS122" s="403"/>
      <c r="BT122" s="174"/>
      <c r="BU122" s="32"/>
      <c r="BV122" s="403"/>
      <c r="BW122" s="174"/>
      <c r="BX122" s="32"/>
      <c r="BY122" s="403"/>
      <c r="BZ122" s="174"/>
      <c r="CA122" s="32"/>
      <c r="CB122" s="403"/>
      <c r="CC122" s="174"/>
      <c r="CD122" s="32"/>
      <c r="CE122" s="403"/>
      <c r="CF122" s="174"/>
      <c r="CG122" s="32"/>
      <c r="CH122" s="403"/>
      <c r="CI122" s="174"/>
      <c r="CJ122" s="32"/>
      <c r="CK122" s="403"/>
      <c r="CL122" s="174"/>
      <c r="CM122" s="32"/>
      <c r="CN122" s="403"/>
      <c r="CO122" s="174"/>
      <c r="CP122" s="32"/>
      <c r="CQ122" s="403"/>
      <c r="CR122" s="174"/>
      <c r="CS122" s="32"/>
      <c r="CT122" s="403"/>
      <c r="CU122" s="174"/>
      <c r="CV122" s="32"/>
      <c r="CZ122" s="255"/>
    </row>
    <row r="123" spans="3:104" ht="12" customHeight="1" x14ac:dyDescent="0.2">
      <c r="C123" s="549"/>
      <c r="D123" s="544" t="s">
        <v>214</v>
      </c>
      <c r="E123" s="545"/>
      <c r="F123" s="545"/>
      <c r="G123" s="332" t="s">
        <v>98</v>
      </c>
      <c r="H123" s="326">
        <v>0.08</v>
      </c>
      <c r="I123" s="332" t="s">
        <v>92</v>
      </c>
      <c r="J123" s="326"/>
      <c r="K123" s="403"/>
      <c r="L123" s="174" t="str">
        <f t="shared" si="117"/>
        <v/>
      </c>
      <c r="M123" s="32"/>
      <c r="N123" s="403"/>
      <c r="O123" s="174" t="str">
        <f t="shared" si="118"/>
        <v/>
      </c>
      <c r="P123" s="32"/>
      <c r="Q123" s="403"/>
      <c r="R123" s="174" t="str">
        <f t="shared" si="119"/>
        <v/>
      </c>
      <c r="S123" s="32"/>
      <c r="T123" s="403"/>
      <c r="U123" s="174" t="str">
        <f t="shared" si="120"/>
        <v/>
      </c>
      <c r="V123" s="32"/>
      <c r="W123" s="403"/>
      <c r="X123" s="174" t="str">
        <f t="shared" si="121"/>
        <v/>
      </c>
      <c r="Y123" s="32"/>
      <c r="Z123" s="403"/>
      <c r="AA123" s="174" t="str">
        <f t="shared" si="122"/>
        <v/>
      </c>
      <c r="AB123" s="32"/>
      <c r="AC123" s="403"/>
      <c r="AD123" s="174" t="str">
        <f t="shared" si="123"/>
        <v/>
      </c>
      <c r="AE123" s="32"/>
      <c r="AF123" s="403"/>
      <c r="AG123" s="174" t="str">
        <f t="shared" si="124"/>
        <v/>
      </c>
      <c r="AH123" s="32"/>
      <c r="AI123" s="403"/>
      <c r="AJ123" s="174" t="str">
        <f t="shared" si="125"/>
        <v/>
      </c>
      <c r="AK123" s="32"/>
      <c r="AL123" s="403"/>
      <c r="AM123" s="174" t="str">
        <f t="shared" si="126"/>
        <v/>
      </c>
      <c r="AN123" s="32"/>
      <c r="AO123" s="403"/>
      <c r="AP123" s="174" t="str">
        <f t="shared" si="127"/>
        <v/>
      </c>
      <c r="AQ123" s="32"/>
      <c r="AR123" s="403"/>
      <c r="AS123" s="174" t="str">
        <f t="shared" si="128"/>
        <v/>
      </c>
      <c r="AT123" s="32"/>
      <c r="AU123" s="403"/>
      <c r="AV123" s="174" t="str">
        <f t="shared" si="129"/>
        <v/>
      </c>
      <c r="AW123" s="32"/>
      <c r="AX123" s="403"/>
      <c r="AY123" s="174" t="str">
        <f t="shared" si="130"/>
        <v/>
      </c>
      <c r="AZ123" s="32"/>
      <c r="BA123" s="403"/>
      <c r="BB123" s="174" t="str">
        <f t="shared" si="131"/>
        <v/>
      </c>
      <c r="BC123" s="326"/>
      <c r="BD123" s="403"/>
      <c r="BE123" s="174" t="str">
        <f t="shared" si="132"/>
        <v/>
      </c>
      <c r="BF123" s="32"/>
      <c r="BG123" s="403"/>
      <c r="BH123" s="174" t="str">
        <f t="shared" si="133"/>
        <v/>
      </c>
      <c r="BI123" s="32"/>
      <c r="BJ123" s="403"/>
      <c r="BK123" s="174" t="str">
        <f t="shared" si="134"/>
        <v/>
      </c>
      <c r="BL123" s="32"/>
      <c r="BM123" s="403"/>
      <c r="BN123" s="174" t="str">
        <f t="shared" si="135"/>
        <v/>
      </c>
      <c r="BO123" s="32"/>
      <c r="BP123" s="403"/>
      <c r="BQ123" s="174" t="str">
        <f t="shared" si="136"/>
        <v/>
      </c>
      <c r="BR123" s="32"/>
      <c r="BS123" s="403"/>
      <c r="BT123" s="174" t="str">
        <f t="shared" si="137"/>
        <v/>
      </c>
      <c r="BU123" s="32"/>
      <c r="BV123" s="403"/>
      <c r="BW123" s="174" t="str">
        <f t="shared" si="138"/>
        <v/>
      </c>
      <c r="BX123" s="32"/>
      <c r="BY123" s="403"/>
      <c r="BZ123" s="174" t="str">
        <f t="shared" si="139"/>
        <v/>
      </c>
      <c r="CA123" s="32"/>
      <c r="CB123" s="403"/>
      <c r="CC123" s="174" t="str">
        <f t="shared" si="140"/>
        <v/>
      </c>
      <c r="CD123" s="32"/>
      <c r="CE123" s="403"/>
      <c r="CF123" s="174" t="str">
        <f t="shared" si="141"/>
        <v/>
      </c>
      <c r="CG123" s="32"/>
      <c r="CH123" s="403"/>
      <c r="CI123" s="174" t="str">
        <f t="shared" si="142"/>
        <v/>
      </c>
      <c r="CJ123" s="32"/>
      <c r="CK123" s="403"/>
      <c r="CL123" s="174" t="str">
        <f t="shared" si="143"/>
        <v/>
      </c>
      <c r="CM123" s="32"/>
      <c r="CN123" s="403"/>
      <c r="CO123" s="174" t="str">
        <f t="shared" si="144"/>
        <v/>
      </c>
      <c r="CP123" s="32"/>
      <c r="CQ123" s="403"/>
      <c r="CR123" s="174" t="str">
        <f t="shared" si="145"/>
        <v/>
      </c>
      <c r="CS123" s="32"/>
      <c r="CT123" s="403"/>
      <c r="CU123" s="174" t="str">
        <f t="shared" si="146"/>
        <v/>
      </c>
      <c r="CV123" s="32"/>
      <c r="CZ123" s="215"/>
    </row>
    <row r="124" spans="3:104" ht="12" customHeight="1" x14ac:dyDescent="0.2">
      <c r="C124" s="549"/>
      <c r="D124" s="553" t="s">
        <v>215</v>
      </c>
      <c r="E124" s="554"/>
      <c r="F124" s="554"/>
      <c r="G124" s="335" t="s">
        <v>89</v>
      </c>
      <c r="H124" s="334">
        <v>1</v>
      </c>
      <c r="I124" s="335" t="s">
        <v>92</v>
      </c>
      <c r="J124" s="326"/>
      <c r="K124" s="400"/>
      <c r="L124" s="203" t="str">
        <f t="shared" si="117"/>
        <v/>
      </c>
      <c r="M124" s="32"/>
      <c r="N124" s="400"/>
      <c r="O124" s="203" t="str">
        <f t="shared" si="118"/>
        <v/>
      </c>
      <c r="P124" s="206"/>
      <c r="Q124" s="400"/>
      <c r="R124" s="203" t="str">
        <f t="shared" si="119"/>
        <v/>
      </c>
      <c r="S124" s="206"/>
      <c r="T124" s="400"/>
      <c r="U124" s="203" t="str">
        <f t="shared" si="120"/>
        <v/>
      </c>
      <c r="V124" s="206"/>
      <c r="W124" s="400"/>
      <c r="X124" s="203" t="str">
        <f t="shared" si="121"/>
        <v/>
      </c>
      <c r="Y124" s="206"/>
      <c r="Z124" s="400"/>
      <c r="AA124" s="203" t="str">
        <f t="shared" si="122"/>
        <v/>
      </c>
      <c r="AB124" s="206"/>
      <c r="AC124" s="400"/>
      <c r="AD124" s="203" t="str">
        <f t="shared" si="123"/>
        <v/>
      </c>
      <c r="AE124" s="206"/>
      <c r="AF124" s="400"/>
      <c r="AG124" s="203" t="str">
        <f t="shared" si="124"/>
        <v/>
      </c>
      <c r="AH124" s="206"/>
      <c r="AI124" s="400"/>
      <c r="AJ124" s="203" t="str">
        <f t="shared" si="125"/>
        <v/>
      </c>
      <c r="AK124" s="275"/>
      <c r="AL124" s="400"/>
      <c r="AM124" s="203" t="str">
        <f t="shared" si="126"/>
        <v/>
      </c>
      <c r="AN124" s="275"/>
      <c r="AO124" s="400"/>
      <c r="AP124" s="203" t="str">
        <f t="shared" si="127"/>
        <v/>
      </c>
      <c r="AQ124" s="275"/>
      <c r="AR124" s="400"/>
      <c r="AS124" s="203" t="str">
        <f t="shared" si="128"/>
        <v/>
      </c>
      <c r="AT124" s="275"/>
      <c r="AU124" s="400"/>
      <c r="AV124" s="203" t="str">
        <f t="shared" si="129"/>
        <v/>
      </c>
      <c r="AW124" s="206"/>
      <c r="AX124" s="400"/>
      <c r="AY124" s="203" t="str">
        <f t="shared" si="130"/>
        <v/>
      </c>
      <c r="AZ124" s="206"/>
      <c r="BA124" s="400"/>
      <c r="BB124" s="203" t="str">
        <f t="shared" si="131"/>
        <v/>
      </c>
      <c r="BC124" s="334"/>
      <c r="BD124" s="400"/>
      <c r="BE124" s="203" t="str">
        <f t="shared" si="132"/>
        <v/>
      </c>
      <c r="BF124" s="206"/>
      <c r="BG124" s="400"/>
      <c r="BH124" s="203" t="str">
        <f t="shared" si="133"/>
        <v/>
      </c>
      <c r="BI124" s="206"/>
      <c r="BJ124" s="400"/>
      <c r="BK124" s="203" t="str">
        <f t="shared" si="134"/>
        <v/>
      </c>
      <c r="BL124" s="206"/>
      <c r="BM124" s="400"/>
      <c r="BN124" s="203" t="str">
        <f t="shared" si="135"/>
        <v/>
      </c>
      <c r="BO124" s="206"/>
      <c r="BP124" s="400"/>
      <c r="BQ124" s="203" t="str">
        <f t="shared" si="136"/>
        <v/>
      </c>
      <c r="BR124" s="275"/>
      <c r="BS124" s="400"/>
      <c r="BT124" s="203" t="str">
        <f t="shared" si="137"/>
        <v/>
      </c>
      <c r="BU124" s="275"/>
      <c r="BV124" s="400"/>
      <c r="BW124" s="203" t="str">
        <f t="shared" si="138"/>
        <v/>
      </c>
      <c r="BX124" s="206"/>
      <c r="BY124" s="400"/>
      <c r="BZ124" s="203" t="str">
        <f t="shared" si="139"/>
        <v/>
      </c>
      <c r="CA124" s="206"/>
      <c r="CB124" s="400"/>
      <c r="CC124" s="203" t="str">
        <f t="shared" si="140"/>
        <v/>
      </c>
      <c r="CD124" s="206"/>
      <c r="CE124" s="400"/>
      <c r="CF124" s="203" t="str">
        <f t="shared" si="141"/>
        <v/>
      </c>
      <c r="CG124" s="206"/>
      <c r="CH124" s="400"/>
      <c r="CI124" s="203" t="str">
        <f t="shared" si="142"/>
        <v/>
      </c>
      <c r="CJ124" s="206"/>
      <c r="CK124" s="400"/>
      <c r="CL124" s="203" t="str">
        <f t="shared" si="143"/>
        <v/>
      </c>
      <c r="CM124" s="206"/>
      <c r="CN124" s="400"/>
      <c r="CO124" s="203" t="str">
        <f t="shared" si="144"/>
        <v/>
      </c>
      <c r="CP124" s="206"/>
      <c r="CQ124" s="400"/>
      <c r="CR124" s="203" t="str">
        <f t="shared" si="145"/>
        <v/>
      </c>
      <c r="CS124" s="206"/>
      <c r="CT124" s="400"/>
      <c r="CU124" s="203" t="str">
        <f t="shared" si="146"/>
        <v/>
      </c>
      <c r="CV124" s="32"/>
      <c r="CZ124" s="215"/>
    </row>
    <row r="125" spans="3:104" ht="12" customHeight="1" x14ac:dyDescent="0.2">
      <c r="C125" s="549"/>
      <c r="D125" s="544" t="s">
        <v>216</v>
      </c>
      <c r="E125" s="545"/>
      <c r="F125" s="545"/>
      <c r="G125" s="332" t="s">
        <v>98</v>
      </c>
      <c r="H125" s="326">
        <v>4.0000000000000001E-3</v>
      </c>
      <c r="I125" s="332" t="s">
        <v>92</v>
      </c>
      <c r="J125" s="333"/>
      <c r="K125" s="403"/>
      <c r="L125" s="174" t="str">
        <f t="shared" si="117"/>
        <v/>
      </c>
      <c r="M125" s="263"/>
      <c r="N125" s="403"/>
      <c r="O125" s="174" t="str">
        <f t="shared" si="118"/>
        <v/>
      </c>
      <c r="P125" s="32"/>
      <c r="Q125" s="403"/>
      <c r="R125" s="174" t="str">
        <f t="shared" si="119"/>
        <v/>
      </c>
      <c r="S125" s="32"/>
      <c r="T125" s="403"/>
      <c r="U125" s="174" t="str">
        <f t="shared" si="120"/>
        <v/>
      </c>
      <c r="V125" s="32"/>
      <c r="W125" s="403"/>
      <c r="X125" s="174" t="str">
        <f t="shared" si="121"/>
        <v/>
      </c>
      <c r="Y125" s="32"/>
      <c r="Z125" s="403"/>
      <c r="AA125" s="174" t="str">
        <f t="shared" si="122"/>
        <v/>
      </c>
      <c r="AB125" s="32"/>
      <c r="AC125" s="403"/>
      <c r="AD125" s="174" t="str">
        <f t="shared" si="123"/>
        <v/>
      </c>
      <c r="AE125" s="32"/>
      <c r="AF125" s="403"/>
      <c r="AG125" s="174" t="str">
        <f t="shared" si="124"/>
        <v/>
      </c>
      <c r="AH125" s="32"/>
      <c r="AI125" s="403"/>
      <c r="AJ125" s="174" t="str">
        <f t="shared" si="125"/>
        <v/>
      </c>
      <c r="AK125" s="277"/>
      <c r="AL125" s="403"/>
      <c r="AM125" s="174" t="str">
        <f t="shared" si="126"/>
        <v/>
      </c>
      <c r="AN125" s="277"/>
      <c r="AO125" s="403"/>
      <c r="AP125" s="174" t="str">
        <f t="shared" si="127"/>
        <v/>
      </c>
      <c r="AQ125" s="277"/>
      <c r="AR125" s="403"/>
      <c r="AS125" s="174" t="str">
        <f t="shared" si="128"/>
        <v/>
      </c>
      <c r="AT125" s="277"/>
      <c r="AU125" s="403"/>
      <c r="AV125" s="174" t="str">
        <f t="shared" si="129"/>
        <v/>
      </c>
      <c r="AW125" s="32"/>
      <c r="AX125" s="403"/>
      <c r="AY125" s="174" t="str">
        <f t="shared" si="130"/>
        <v/>
      </c>
      <c r="AZ125" s="32"/>
      <c r="BA125" s="403"/>
      <c r="BB125" s="174" t="str">
        <f t="shared" si="131"/>
        <v/>
      </c>
      <c r="BC125" s="326"/>
      <c r="BD125" s="403"/>
      <c r="BE125" s="174" t="str">
        <f t="shared" si="132"/>
        <v/>
      </c>
      <c r="BF125" s="32"/>
      <c r="BG125" s="403"/>
      <c r="BH125" s="174" t="str">
        <f t="shared" si="133"/>
        <v/>
      </c>
      <c r="BI125" s="32"/>
      <c r="BJ125" s="403"/>
      <c r="BK125" s="174" t="str">
        <f t="shared" si="134"/>
        <v/>
      </c>
      <c r="BL125" s="32"/>
      <c r="BM125" s="403"/>
      <c r="BN125" s="174" t="str">
        <f t="shared" si="135"/>
        <v/>
      </c>
      <c r="BO125" s="32"/>
      <c r="BP125" s="403"/>
      <c r="BQ125" s="174" t="str">
        <f t="shared" si="136"/>
        <v/>
      </c>
      <c r="BR125" s="277"/>
      <c r="BS125" s="403"/>
      <c r="BT125" s="174" t="str">
        <f t="shared" si="137"/>
        <v/>
      </c>
      <c r="BU125" s="277"/>
      <c r="BV125" s="403"/>
      <c r="BW125" s="174" t="str">
        <f t="shared" si="138"/>
        <v/>
      </c>
      <c r="BX125" s="32"/>
      <c r="BY125" s="403"/>
      <c r="BZ125" s="174" t="str">
        <f t="shared" si="139"/>
        <v/>
      </c>
      <c r="CA125" s="32"/>
      <c r="CB125" s="403"/>
      <c r="CC125" s="174" t="str">
        <f t="shared" si="140"/>
        <v/>
      </c>
      <c r="CD125" s="32"/>
      <c r="CE125" s="403"/>
      <c r="CF125" s="174" t="str">
        <f t="shared" si="141"/>
        <v/>
      </c>
      <c r="CG125" s="32"/>
      <c r="CH125" s="403"/>
      <c r="CI125" s="174" t="str">
        <f t="shared" si="142"/>
        <v/>
      </c>
      <c r="CJ125" s="32"/>
      <c r="CK125" s="403"/>
      <c r="CL125" s="174" t="str">
        <f t="shared" si="143"/>
        <v/>
      </c>
      <c r="CM125" s="32"/>
      <c r="CN125" s="403"/>
      <c r="CO125" s="174" t="str">
        <f t="shared" si="144"/>
        <v/>
      </c>
      <c r="CP125" s="32"/>
      <c r="CQ125" s="403"/>
      <c r="CR125" s="174" t="str">
        <f t="shared" si="145"/>
        <v/>
      </c>
      <c r="CS125" s="32"/>
      <c r="CT125" s="403"/>
      <c r="CU125" s="174" t="str">
        <f t="shared" si="146"/>
        <v/>
      </c>
      <c r="CV125" s="32"/>
      <c r="CZ125" s="215"/>
    </row>
    <row r="126" spans="3:104" ht="12" customHeight="1" x14ac:dyDescent="0.2">
      <c r="C126" s="549"/>
      <c r="D126" s="544" t="s">
        <v>217</v>
      </c>
      <c r="E126" s="545"/>
      <c r="F126" s="545"/>
      <c r="G126" s="332" t="s">
        <v>89</v>
      </c>
      <c r="H126" s="326">
        <v>0.02</v>
      </c>
      <c r="I126" s="332" t="s">
        <v>92</v>
      </c>
      <c r="J126" s="326"/>
      <c r="K126" s="403"/>
      <c r="L126" s="174" t="str">
        <f t="shared" si="117"/>
        <v/>
      </c>
      <c r="M126" s="32"/>
      <c r="N126" s="403"/>
      <c r="O126" s="174" t="str">
        <f t="shared" si="118"/>
        <v/>
      </c>
      <c r="P126" s="32"/>
      <c r="Q126" s="403"/>
      <c r="R126" s="174" t="str">
        <f t="shared" si="119"/>
        <v/>
      </c>
      <c r="S126" s="32"/>
      <c r="T126" s="403"/>
      <c r="U126" s="174" t="str">
        <f t="shared" si="120"/>
        <v/>
      </c>
      <c r="V126" s="32"/>
      <c r="W126" s="403"/>
      <c r="X126" s="174" t="str">
        <f t="shared" si="121"/>
        <v/>
      </c>
      <c r="Y126" s="32"/>
      <c r="Z126" s="403"/>
      <c r="AA126" s="174" t="str">
        <f t="shared" si="122"/>
        <v/>
      </c>
      <c r="AB126" s="32"/>
      <c r="AC126" s="403"/>
      <c r="AD126" s="174" t="str">
        <f t="shared" si="123"/>
        <v/>
      </c>
      <c r="AE126" s="32"/>
      <c r="AF126" s="403"/>
      <c r="AG126" s="174" t="str">
        <f t="shared" si="124"/>
        <v/>
      </c>
      <c r="AH126" s="32"/>
      <c r="AI126" s="403"/>
      <c r="AJ126" s="174" t="str">
        <f t="shared" si="125"/>
        <v/>
      </c>
      <c r="AK126" s="277"/>
      <c r="AL126" s="403"/>
      <c r="AM126" s="174" t="str">
        <f t="shared" si="126"/>
        <v/>
      </c>
      <c r="AN126" s="277"/>
      <c r="AO126" s="403"/>
      <c r="AP126" s="174" t="str">
        <f t="shared" si="127"/>
        <v/>
      </c>
      <c r="AQ126" s="277"/>
      <c r="AR126" s="403"/>
      <c r="AS126" s="174" t="str">
        <f t="shared" si="128"/>
        <v/>
      </c>
      <c r="AT126" s="277"/>
      <c r="AU126" s="403"/>
      <c r="AV126" s="174" t="str">
        <f t="shared" si="129"/>
        <v/>
      </c>
      <c r="AW126" s="32"/>
      <c r="AX126" s="403"/>
      <c r="AY126" s="174" t="str">
        <f t="shared" si="130"/>
        <v/>
      </c>
      <c r="AZ126" s="32"/>
      <c r="BA126" s="403"/>
      <c r="BB126" s="174" t="str">
        <f t="shared" si="131"/>
        <v/>
      </c>
      <c r="BC126" s="326"/>
      <c r="BD126" s="403"/>
      <c r="BE126" s="174" t="str">
        <f t="shared" si="132"/>
        <v/>
      </c>
      <c r="BF126" s="32"/>
      <c r="BG126" s="403"/>
      <c r="BH126" s="174" t="str">
        <f t="shared" si="133"/>
        <v/>
      </c>
      <c r="BI126" s="32"/>
      <c r="BJ126" s="403"/>
      <c r="BK126" s="174" t="str">
        <f t="shared" si="134"/>
        <v/>
      </c>
      <c r="BL126" s="32"/>
      <c r="BM126" s="403"/>
      <c r="BN126" s="174" t="str">
        <f t="shared" si="135"/>
        <v/>
      </c>
      <c r="BO126" s="32"/>
      <c r="BP126" s="403"/>
      <c r="BQ126" s="174" t="str">
        <f t="shared" si="136"/>
        <v/>
      </c>
      <c r="BR126" s="277"/>
      <c r="BS126" s="403"/>
      <c r="BT126" s="174" t="str">
        <f t="shared" si="137"/>
        <v/>
      </c>
      <c r="BU126" s="277"/>
      <c r="BV126" s="403"/>
      <c r="BW126" s="174" t="str">
        <f t="shared" si="138"/>
        <v/>
      </c>
      <c r="BX126" s="32"/>
      <c r="BY126" s="403"/>
      <c r="BZ126" s="174" t="str">
        <f t="shared" si="139"/>
        <v/>
      </c>
      <c r="CA126" s="32"/>
      <c r="CB126" s="403"/>
      <c r="CC126" s="174" t="str">
        <f t="shared" si="140"/>
        <v/>
      </c>
      <c r="CD126" s="32"/>
      <c r="CE126" s="403"/>
      <c r="CF126" s="174" t="str">
        <f t="shared" si="141"/>
        <v/>
      </c>
      <c r="CG126" s="32"/>
      <c r="CH126" s="403"/>
      <c r="CI126" s="174" t="str">
        <f t="shared" si="142"/>
        <v/>
      </c>
      <c r="CJ126" s="32"/>
      <c r="CK126" s="403"/>
      <c r="CL126" s="174" t="str">
        <f t="shared" si="143"/>
        <v/>
      </c>
      <c r="CM126" s="32"/>
      <c r="CN126" s="403"/>
      <c r="CO126" s="174" t="str">
        <f t="shared" si="144"/>
        <v/>
      </c>
      <c r="CP126" s="32"/>
      <c r="CQ126" s="403"/>
      <c r="CR126" s="174" t="str">
        <f t="shared" si="145"/>
        <v/>
      </c>
      <c r="CS126" s="32"/>
      <c r="CT126" s="403"/>
      <c r="CU126" s="174" t="str">
        <f t="shared" si="146"/>
        <v/>
      </c>
      <c r="CV126" s="32"/>
      <c r="CZ126" s="215"/>
    </row>
    <row r="127" spans="3:104" ht="12" customHeight="1" x14ac:dyDescent="0.2">
      <c r="C127" s="550"/>
      <c r="D127" s="546" t="s">
        <v>218</v>
      </c>
      <c r="E127" s="547"/>
      <c r="F127" s="547"/>
      <c r="G127" s="337" t="s">
        <v>98</v>
      </c>
      <c r="H127" s="330">
        <v>0.03</v>
      </c>
      <c r="I127" s="337" t="s">
        <v>92</v>
      </c>
      <c r="J127" s="330"/>
      <c r="K127" s="364"/>
      <c r="L127" s="280" t="str">
        <f t="shared" si="117"/>
        <v/>
      </c>
      <c r="M127" s="70"/>
      <c r="N127" s="364"/>
      <c r="O127" s="280" t="str">
        <f t="shared" si="118"/>
        <v/>
      </c>
      <c r="P127" s="70"/>
      <c r="Q127" s="364"/>
      <c r="R127" s="280" t="str">
        <f t="shared" si="119"/>
        <v/>
      </c>
      <c r="S127" s="70"/>
      <c r="T127" s="364"/>
      <c r="U127" s="280" t="str">
        <f t="shared" si="120"/>
        <v/>
      </c>
      <c r="V127" s="70"/>
      <c r="W127" s="364"/>
      <c r="X127" s="280" t="str">
        <f t="shared" si="121"/>
        <v/>
      </c>
      <c r="Y127" s="70"/>
      <c r="Z127" s="364"/>
      <c r="AA127" s="280" t="str">
        <f t="shared" si="122"/>
        <v/>
      </c>
      <c r="AB127" s="70"/>
      <c r="AC127" s="364"/>
      <c r="AD127" s="280" t="str">
        <f t="shared" si="123"/>
        <v/>
      </c>
      <c r="AE127" s="70"/>
      <c r="AF127" s="364"/>
      <c r="AG127" s="280" t="str">
        <f t="shared" si="124"/>
        <v/>
      </c>
      <c r="AH127" s="70"/>
      <c r="AI127" s="364"/>
      <c r="AJ127" s="280" t="str">
        <f t="shared" si="125"/>
        <v/>
      </c>
      <c r="AK127" s="281"/>
      <c r="AL127" s="364"/>
      <c r="AM127" s="280" t="str">
        <f t="shared" si="126"/>
        <v/>
      </c>
      <c r="AN127" s="281"/>
      <c r="AO127" s="364"/>
      <c r="AP127" s="280" t="str">
        <f t="shared" si="127"/>
        <v/>
      </c>
      <c r="AQ127" s="281"/>
      <c r="AR127" s="364"/>
      <c r="AS127" s="280" t="str">
        <f t="shared" si="128"/>
        <v/>
      </c>
      <c r="AT127" s="281"/>
      <c r="AU127" s="364"/>
      <c r="AV127" s="280" t="str">
        <f t="shared" si="129"/>
        <v/>
      </c>
      <c r="AW127" s="70"/>
      <c r="AX127" s="364"/>
      <c r="AY127" s="280" t="str">
        <f t="shared" si="130"/>
        <v/>
      </c>
      <c r="AZ127" s="70"/>
      <c r="BA127" s="364"/>
      <c r="BB127" s="280" t="str">
        <f t="shared" si="131"/>
        <v/>
      </c>
      <c r="BC127" s="330"/>
      <c r="BD127" s="364"/>
      <c r="BE127" s="280" t="str">
        <f t="shared" si="132"/>
        <v/>
      </c>
      <c r="BF127" s="70"/>
      <c r="BG127" s="364"/>
      <c r="BH127" s="280" t="str">
        <f t="shared" si="133"/>
        <v/>
      </c>
      <c r="BI127" s="70"/>
      <c r="BJ127" s="364"/>
      <c r="BK127" s="280" t="str">
        <f t="shared" si="134"/>
        <v/>
      </c>
      <c r="BL127" s="70"/>
      <c r="BM127" s="364"/>
      <c r="BN127" s="280" t="str">
        <f t="shared" si="135"/>
        <v/>
      </c>
      <c r="BO127" s="70"/>
      <c r="BP127" s="364"/>
      <c r="BQ127" s="280" t="str">
        <f t="shared" si="136"/>
        <v/>
      </c>
      <c r="BR127" s="281"/>
      <c r="BS127" s="364"/>
      <c r="BT127" s="280" t="str">
        <f t="shared" si="137"/>
        <v/>
      </c>
      <c r="BU127" s="281"/>
      <c r="BV127" s="364"/>
      <c r="BW127" s="280" t="str">
        <f t="shared" si="138"/>
        <v/>
      </c>
      <c r="BX127" s="70"/>
      <c r="BY127" s="364"/>
      <c r="BZ127" s="280" t="str">
        <f t="shared" si="139"/>
        <v/>
      </c>
      <c r="CA127" s="70"/>
      <c r="CB127" s="364"/>
      <c r="CC127" s="280" t="str">
        <f t="shared" si="140"/>
        <v/>
      </c>
      <c r="CD127" s="70"/>
      <c r="CE127" s="364"/>
      <c r="CF127" s="280" t="str">
        <f t="shared" si="141"/>
        <v/>
      </c>
      <c r="CG127" s="70"/>
      <c r="CH127" s="364"/>
      <c r="CI127" s="280" t="str">
        <f t="shared" si="142"/>
        <v/>
      </c>
      <c r="CJ127" s="70"/>
      <c r="CK127" s="364"/>
      <c r="CL127" s="280" t="str">
        <f t="shared" si="143"/>
        <v/>
      </c>
      <c r="CM127" s="70"/>
      <c r="CN127" s="364"/>
      <c r="CO127" s="280" t="str">
        <f t="shared" si="144"/>
        <v/>
      </c>
      <c r="CP127" s="70"/>
      <c r="CQ127" s="364"/>
      <c r="CR127" s="280" t="str">
        <f t="shared" si="145"/>
        <v/>
      </c>
      <c r="CS127" s="70"/>
      <c r="CT127" s="364"/>
      <c r="CU127" s="280" t="str">
        <f t="shared" si="146"/>
        <v/>
      </c>
      <c r="CV127" s="32"/>
      <c r="CZ127" s="215"/>
    </row>
    <row r="128" spans="3:104" ht="12" customHeight="1" x14ac:dyDescent="0.2">
      <c r="C128" s="548" t="s">
        <v>219</v>
      </c>
      <c r="D128" s="551" t="s">
        <v>220</v>
      </c>
      <c r="E128" s="552"/>
      <c r="F128" s="552"/>
      <c r="G128" s="319" t="s">
        <v>89</v>
      </c>
      <c r="H128" s="317"/>
      <c r="I128" s="319"/>
      <c r="J128" s="317"/>
      <c r="K128" s="403"/>
      <c r="L128" s="116"/>
      <c r="M128" s="113"/>
      <c r="N128" s="403"/>
      <c r="O128" s="116"/>
      <c r="P128" s="113"/>
      <c r="Q128" s="403">
        <v>18</v>
      </c>
      <c r="R128" s="116" t="s">
        <v>221</v>
      </c>
      <c r="S128" s="113"/>
      <c r="T128" s="403">
        <v>19</v>
      </c>
      <c r="U128" s="116"/>
      <c r="V128" s="113"/>
      <c r="W128" s="403">
        <v>20</v>
      </c>
      <c r="X128" s="116"/>
      <c r="Y128" s="113"/>
      <c r="Z128" s="403">
        <v>34</v>
      </c>
      <c r="AA128" s="118"/>
      <c r="AB128" s="113"/>
      <c r="AC128" s="403">
        <v>15</v>
      </c>
      <c r="AD128" s="116"/>
      <c r="AE128" s="113"/>
      <c r="AF128" s="403"/>
      <c r="AG128" s="116"/>
      <c r="AH128" s="113"/>
      <c r="AI128" s="403">
        <v>17</v>
      </c>
      <c r="AJ128" s="116"/>
      <c r="AK128" s="113" t="s">
        <v>285</v>
      </c>
      <c r="AL128" s="403">
        <v>10</v>
      </c>
      <c r="AM128" s="116"/>
      <c r="AN128" s="317"/>
      <c r="AO128" s="403">
        <v>20</v>
      </c>
      <c r="AP128" s="116"/>
      <c r="AQ128" s="317"/>
      <c r="AR128" s="403"/>
      <c r="AS128" s="118"/>
      <c r="AT128" s="317"/>
      <c r="AU128" s="403">
        <v>38</v>
      </c>
      <c r="AV128" s="116"/>
      <c r="AW128" s="113"/>
      <c r="AX128" s="403">
        <v>22</v>
      </c>
      <c r="AY128" s="116"/>
      <c r="AZ128" s="113"/>
      <c r="BA128" s="403"/>
      <c r="BB128" s="116"/>
      <c r="BC128" s="317"/>
      <c r="BD128" s="403"/>
      <c r="BE128" s="116"/>
      <c r="BF128" s="113"/>
      <c r="BG128" s="403"/>
      <c r="BH128" s="116"/>
      <c r="BI128" s="113" t="s">
        <v>285</v>
      </c>
      <c r="BJ128" s="403">
        <v>10</v>
      </c>
      <c r="BK128" s="118"/>
      <c r="BL128" s="113"/>
      <c r="BM128" s="403">
        <v>23</v>
      </c>
      <c r="BN128" s="116"/>
      <c r="BO128" s="317"/>
      <c r="BP128" s="403"/>
      <c r="BQ128" s="116"/>
      <c r="BR128" s="317"/>
      <c r="BS128" s="403"/>
      <c r="BT128" s="116"/>
      <c r="BU128" s="317"/>
      <c r="BV128" s="403">
        <v>15</v>
      </c>
      <c r="BW128" s="116"/>
      <c r="BX128" s="113"/>
      <c r="BY128" s="403">
        <v>14</v>
      </c>
      <c r="BZ128" s="116"/>
      <c r="CA128" s="113"/>
      <c r="CB128" s="403">
        <v>10</v>
      </c>
      <c r="CC128" s="118"/>
      <c r="CD128" s="113"/>
      <c r="CE128" s="403">
        <v>10</v>
      </c>
      <c r="CF128" s="116"/>
      <c r="CG128" s="113"/>
      <c r="CH128" s="403"/>
      <c r="CI128" s="116"/>
      <c r="CJ128" s="113" t="s">
        <v>285</v>
      </c>
      <c r="CK128" s="403">
        <v>10</v>
      </c>
      <c r="CL128" s="116"/>
      <c r="CM128" s="317"/>
      <c r="CN128" s="403">
        <v>10</v>
      </c>
      <c r="CO128" s="116"/>
      <c r="CP128" s="317" t="s">
        <v>285</v>
      </c>
      <c r="CQ128" s="403">
        <v>10</v>
      </c>
      <c r="CR128" s="116"/>
      <c r="CS128" s="113"/>
      <c r="CT128" s="403">
        <v>11</v>
      </c>
      <c r="CU128" s="118"/>
      <c r="CV128" s="152"/>
      <c r="CZ128" s="283"/>
    </row>
    <row r="129" spans="3:104" ht="12" customHeight="1" x14ac:dyDescent="0.2">
      <c r="C129" s="549"/>
      <c r="D129" s="544" t="s">
        <v>222</v>
      </c>
      <c r="E129" s="545"/>
      <c r="F129" s="545"/>
      <c r="G129" s="332" t="s">
        <v>89</v>
      </c>
      <c r="H129" s="326"/>
      <c r="I129" s="332"/>
      <c r="J129" s="326"/>
      <c r="K129" s="403"/>
      <c r="L129" s="34"/>
      <c r="M129" s="32"/>
      <c r="N129" s="403"/>
      <c r="O129" s="34"/>
      <c r="P129" s="32"/>
      <c r="Q129" s="403">
        <v>0.9</v>
      </c>
      <c r="R129" s="34" t="s">
        <v>221</v>
      </c>
      <c r="S129" s="32"/>
      <c r="T129" s="403">
        <v>1.1000000000000001</v>
      </c>
      <c r="U129" s="34"/>
      <c r="V129" s="32"/>
      <c r="W129" s="403">
        <v>1</v>
      </c>
      <c r="X129" s="34"/>
      <c r="Y129" s="32"/>
      <c r="Z129" s="403">
        <v>1.2</v>
      </c>
      <c r="AA129" s="35"/>
      <c r="AB129" s="32"/>
      <c r="AC129" s="403">
        <v>1</v>
      </c>
      <c r="AD129" s="34"/>
      <c r="AE129" s="32"/>
      <c r="AF129" s="403"/>
      <c r="AG129" s="34"/>
      <c r="AH129" s="32"/>
      <c r="AI129" s="403">
        <v>3.1</v>
      </c>
      <c r="AJ129" s="34"/>
      <c r="AK129" s="32"/>
      <c r="AL129" s="403">
        <v>0.8</v>
      </c>
      <c r="AM129" s="34"/>
      <c r="AN129" s="326"/>
      <c r="AO129" s="403">
        <v>1.4</v>
      </c>
      <c r="AP129" s="34"/>
      <c r="AQ129" s="326"/>
      <c r="AR129" s="403"/>
      <c r="AS129" s="35"/>
      <c r="AT129" s="326"/>
      <c r="AU129" s="403">
        <v>1.7</v>
      </c>
      <c r="AV129" s="34"/>
      <c r="AW129" s="32"/>
      <c r="AX129" s="403">
        <v>2.5</v>
      </c>
      <c r="AY129" s="34"/>
      <c r="AZ129" s="32"/>
      <c r="BA129" s="403"/>
      <c r="BB129" s="34"/>
      <c r="BC129" s="326"/>
      <c r="BD129" s="403"/>
      <c r="BE129" s="34"/>
      <c r="BF129" s="32"/>
      <c r="BG129" s="403"/>
      <c r="BH129" s="34"/>
      <c r="BI129" s="32"/>
      <c r="BJ129" s="403">
        <v>1.4</v>
      </c>
      <c r="BK129" s="35"/>
      <c r="BL129" s="32"/>
      <c r="BM129" s="403">
        <v>1.2</v>
      </c>
      <c r="BN129" s="34"/>
      <c r="BO129" s="326"/>
      <c r="BP129" s="403"/>
      <c r="BQ129" s="34"/>
      <c r="BR129" s="326"/>
      <c r="BS129" s="403"/>
      <c r="BT129" s="34"/>
      <c r="BU129" s="326"/>
      <c r="BV129" s="403">
        <v>1.3</v>
      </c>
      <c r="BW129" s="34"/>
      <c r="BX129" s="32"/>
      <c r="BY129" s="403">
        <v>1.5</v>
      </c>
      <c r="BZ129" s="34"/>
      <c r="CA129" s="32"/>
      <c r="CB129" s="403">
        <v>1.1000000000000001</v>
      </c>
      <c r="CC129" s="35"/>
      <c r="CD129" s="32"/>
      <c r="CE129" s="403">
        <v>0.5</v>
      </c>
      <c r="CF129" s="34"/>
      <c r="CG129" s="32"/>
      <c r="CH129" s="403"/>
      <c r="CI129" s="34"/>
      <c r="CJ129" s="32" t="s">
        <v>285</v>
      </c>
      <c r="CK129" s="403">
        <v>0.5</v>
      </c>
      <c r="CL129" s="34"/>
      <c r="CM129" s="326"/>
      <c r="CN129" s="403">
        <v>0.5</v>
      </c>
      <c r="CO129" s="34"/>
      <c r="CP129" s="326"/>
      <c r="CQ129" s="403">
        <v>0.6</v>
      </c>
      <c r="CR129" s="34"/>
      <c r="CS129" s="32"/>
      <c r="CT129" s="403">
        <v>0.7</v>
      </c>
      <c r="CU129" s="35"/>
      <c r="CV129" s="32"/>
      <c r="CZ129" s="215"/>
    </row>
    <row r="130" spans="3:104" ht="12" customHeight="1" x14ac:dyDescent="0.2">
      <c r="C130" s="549"/>
      <c r="D130" s="553" t="s">
        <v>223</v>
      </c>
      <c r="E130" s="554"/>
      <c r="F130" s="554"/>
      <c r="G130" s="335" t="s">
        <v>89</v>
      </c>
      <c r="H130" s="334"/>
      <c r="I130" s="335"/>
      <c r="J130" s="334"/>
      <c r="K130" s="400"/>
      <c r="L130" s="208"/>
      <c r="M130" s="206"/>
      <c r="N130" s="400"/>
      <c r="O130" s="208"/>
      <c r="P130" s="206"/>
      <c r="Q130" s="400"/>
      <c r="R130" s="208" t="s">
        <v>221</v>
      </c>
      <c r="S130" s="206"/>
      <c r="T130" s="400"/>
      <c r="U130" s="208"/>
      <c r="V130" s="206"/>
      <c r="W130" s="400"/>
      <c r="X130" s="208"/>
      <c r="Y130" s="206"/>
      <c r="Z130" s="400"/>
      <c r="AA130" s="231"/>
      <c r="AB130" s="206"/>
      <c r="AC130" s="400"/>
      <c r="AD130" s="208"/>
      <c r="AE130" s="206"/>
      <c r="AF130" s="400"/>
      <c r="AG130" s="208"/>
      <c r="AH130" s="206"/>
      <c r="AI130" s="400"/>
      <c r="AJ130" s="208"/>
      <c r="AK130" s="206"/>
      <c r="AL130" s="400"/>
      <c r="AM130" s="208"/>
      <c r="AN130" s="334"/>
      <c r="AO130" s="400"/>
      <c r="AP130" s="208"/>
      <c r="AQ130" s="334"/>
      <c r="AR130" s="400"/>
      <c r="AS130" s="231"/>
      <c r="AT130" s="334"/>
      <c r="AU130" s="400"/>
      <c r="AV130" s="208"/>
      <c r="AW130" s="206"/>
      <c r="AX130" s="400"/>
      <c r="AY130" s="208"/>
      <c r="AZ130" s="206"/>
      <c r="BA130" s="400"/>
      <c r="BB130" s="208"/>
      <c r="BC130" s="334"/>
      <c r="BD130" s="400"/>
      <c r="BE130" s="208"/>
      <c r="BF130" s="206"/>
      <c r="BG130" s="400"/>
      <c r="BH130" s="208"/>
      <c r="BI130" s="206"/>
      <c r="BJ130" s="400"/>
      <c r="BK130" s="231"/>
      <c r="BL130" s="206"/>
      <c r="BM130" s="400"/>
      <c r="BN130" s="208"/>
      <c r="BO130" s="334"/>
      <c r="BP130" s="400"/>
      <c r="BQ130" s="208"/>
      <c r="BR130" s="334"/>
      <c r="BS130" s="400"/>
      <c r="BT130" s="208"/>
      <c r="BU130" s="334"/>
      <c r="BV130" s="400"/>
      <c r="BW130" s="208"/>
      <c r="BX130" s="206"/>
      <c r="BY130" s="400"/>
      <c r="BZ130" s="208"/>
      <c r="CA130" s="206"/>
      <c r="CB130" s="400"/>
      <c r="CC130" s="231"/>
      <c r="CD130" s="206"/>
      <c r="CE130" s="400"/>
      <c r="CF130" s="208"/>
      <c r="CG130" s="206"/>
      <c r="CH130" s="400"/>
      <c r="CI130" s="208"/>
      <c r="CJ130" s="206"/>
      <c r="CK130" s="400"/>
      <c r="CL130" s="208"/>
      <c r="CM130" s="334"/>
      <c r="CN130" s="400"/>
      <c r="CO130" s="208"/>
      <c r="CP130" s="334"/>
      <c r="CQ130" s="400"/>
      <c r="CR130" s="208"/>
      <c r="CS130" s="206"/>
      <c r="CT130" s="400"/>
      <c r="CU130" s="231"/>
      <c r="CV130" s="32"/>
      <c r="CZ130" s="283"/>
    </row>
    <row r="131" spans="3:104" ht="12" customHeight="1" x14ac:dyDescent="0.2">
      <c r="C131" s="549"/>
      <c r="D131" s="555" t="s">
        <v>224</v>
      </c>
      <c r="E131" s="556"/>
      <c r="F131" s="556"/>
      <c r="G131" s="542" t="s">
        <v>225</v>
      </c>
      <c r="H131" s="333"/>
      <c r="I131" s="336"/>
      <c r="J131" s="333"/>
      <c r="K131" s="403">
        <v>3570</v>
      </c>
      <c r="L131" s="266"/>
      <c r="M131" s="263"/>
      <c r="N131" s="403">
        <v>3490</v>
      </c>
      <c r="O131" s="266"/>
      <c r="P131" s="263"/>
      <c r="Q131" s="403">
        <v>30</v>
      </c>
      <c r="R131" s="266"/>
      <c r="S131" s="263"/>
      <c r="T131" s="403">
        <v>31</v>
      </c>
      <c r="U131" s="266"/>
      <c r="V131" s="263"/>
      <c r="W131" s="403">
        <v>36</v>
      </c>
      <c r="X131" s="266"/>
      <c r="Y131" s="263"/>
      <c r="Z131" s="403">
        <v>33</v>
      </c>
      <c r="AA131" s="285"/>
      <c r="AB131" s="263"/>
      <c r="AC131" s="403">
        <v>18</v>
      </c>
      <c r="AD131" s="266"/>
      <c r="AE131" s="263"/>
      <c r="AF131" s="403">
        <v>55</v>
      </c>
      <c r="AG131" s="266"/>
      <c r="AH131" s="263"/>
      <c r="AI131" s="403">
        <v>30</v>
      </c>
      <c r="AJ131" s="266"/>
      <c r="AK131" s="263"/>
      <c r="AL131" s="403">
        <v>18</v>
      </c>
      <c r="AM131" s="266"/>
      <c r="AN131" s="263"/>
      <c r="AO131" s="403">
        <v>23</v>
      </c>
      <c r="AP131" s="266"/>
      <c r="AQ131" s="263"/>
      <c r="AR131" s="403">
        <v>18</v>
      </c>
      <c r="AS131" s="285"/>
      <c r="AT131" s="333"/>
      <c r="AU131" s="403">
        <v>30</v>
      </c>
      <c r="AV131" s="266"/>
      <c r="AW131" s="263"/>
      <c r="AX131" s="403">
        <v>34</v>
      </c>
      <c r="AY131" s="266"/>
      <c r="AZ131" s="263"/>
      <c r="BA131" s="403">
        <v>36</v>
      </c>
      <c r="BB131" s="266"/>
      <c r="BC131" s="333"/>
      <c r="BD131" s="403">
        <v>26</v>
      </c>
      <c r="BE131" s="266"/>
      <c r="BF131" s="263"/>
      <c r="BG131" s="403">
        <v>35</v>
      </c>
      <c r="BH131" s="266"/>
      <c r="BI131" s="263"/>
      <c r="BJ131" s="403">
        <v>21</v>
      </c>
      <c r="BK131" s="285"/>
      <c r="BL131" s="263"/>
      <c r="BM131" s="403">
        <v>32</v>
      </c>
      <c r="BN131" s="266"/>
      <c r="BO131" s="263"/>
      <c r="BP131" s="403">
        <v>26</v>
      </c>
      <c r="BQ131" s="266"/>
      <c r="BR131" s="263"/>
      <c r="BS131" s="403">
        <v>530</v>
      </c>
      <c r="BT131" s="266"/>
      <c r="BU131" s="263"/>
      <c r="BV131" s="403">
        <v>19</v>
      </c>
      <c r="BW131" s="266"/>
      <c r="BX131" s="263"/>
      <c r="BY131" s="403">
        <v>24</v>
      </c>
      <c r="BZ131" s="266"/>
      <c r="CA131" s="148"/>
      <c r="CB131" s="403">
        <v>19</v>
      </c>
      <c r="CC131" s="285"/>
      <c r="CD131" s="263"/>
      <c r="CE131" s="403">
        <v>17</v>
      </c>
      <c r="CF131" s="266"/>
      <c r="CG131" s="263"/>
      <c r="CH131" s="403">
        <v>44</v>
      </c>
      <c r="CI131" s="266"/>
      <c r="CJ131" s="263"/>
      <c r="CK131" s="403">
        <v>13</v>
      </c>
      <c r="CL131" s="266"/>
      <c r="CM131" s="263"/>
      <c r="CN131" s="403">
        <v>20</v>
      </c>
      <c r="CO131" s="266"/>
      <c r="CP131" s="263"/>
      <c r="CQ131" s="403">
        <v>35</v>
      </c>
      <c r="CR131" s="266"/>
      <c r="CS131" s="263"/>
      <c r="CT131" s="403">
        <v>14</v>
      </c>
      <c r="CU131" s="285"/>
      <c r="CV131" s="32"/>
      <c r="CZ131" s="151"/>
    </row>
    <row r="132" spans="3:104" ht="12" customHeight="1" x14ac:dyDescent="0.2">
      <c r="C132" s="550"/>
      <c r="D132" s="546"/>
      <c r="E132" s="547"/>
      <c r="F132" s="547"/>
      <c r="G132" s="543"/>
      <c r="H132" s="330"/>
      <c r="I132" s="337"/>
      <c r="J132" s="330"/>
      <c r="K132" s="364">
        <v>330</v>
      </c>
      <c r="L132" s="40"/>
      <c r="M132" s="70"/>
      <c r="N132" s="364">
        <v>36</v>
      </c>
      <c r="O132" s="40"/>
      <c r="P132" s="70"/>
      <c r="Q132" s="364">
        <v>30</v>
      </c>
      <c r="R132" s="40"/>
      <c r="S132" s="70"/>
      <c r="T132" s="364">
        <v>30</v>
      </c>
      <c r="U132" s="40"/>
      <c r="V132" s="70"/>
      <c r="W132" s="364">
        <v>32</v>
      </c>
      <c r="X132" s="40"/>
      <c r="Y132" s="70"/>
      <c r="Z132" s="364">
        <v>32</v>
      </c>
      <c r="AA132" s="41"/>
      <c r="AB132" s="70"/>
      <c r="AC132" s="364">
        <v>18</v>
      </c>
      <c r="AD132" s="40"/>
      <c r="AE132" s="70"/>
      <c r="AF132" s="364">
        <v>58</v>
      </c>
      <c r="AG132" s="40"/>
      <c r="AH132" s="70"/>
      <c r="AI132" s="364">
        <v>30</v>
      </c>
      <c r="AJ132" s="40"/>
      <c r="AK132" s="70"/>
      <c r="AL132" s="364">
        <v>19</v>
      </c>
      <c r="AM132" s="40"/>
      <c r="AN132" s="70"/>
      <c r="AO132" s="364">
        <v>25</v>
      </c>
      <c r="AP132" s="40"/>
      <c r="AQ132" s="70"/>
      <c r="AR132" s="364">
        <v>18</v>
      </c>
      <c r="AS132" s="41"/>
      <c r="AT132" s="330"/>
      <c r="AU132" s="364">
        <v>39</v>
      </c>
      <c r="AV132" s="40"/>
      <c r="AW132" s="70"/>
      <c r="AX132" s="364">
        <v>36</v>
      </c>
      <c r="AY132" s="40"/>
      <c r="AZ132" s="70"/>
      <c r="BA132" s="364">
        <v>37</v>
      </c>
      <c r="BB132" s="40"/>
      <c r="BC132" s="330"/>
      <c r="BD132" s="364">
        <v>28</v>
      </c>
      <c r="BE132" s="40"/>
      <c r="BF132" s="70"/>
      <c r="BG132" s="364">
        <v>53</v>
      </c>
      <c r="BH132" s="40"/>
      <c r="BI132" s="70"/>
      <c r="BJ132" s="364">
        <v>27</v>
      </c>
      <c r="BK132" s="41"/>
      <c r="BL132" s="70"/>
      <c r="BM132" s="364">
        <v>36</v>
      </c>
      <c r="BN132" s="40"/>
      <c r="BO132" s="70"/>
      <c r="BP132" s="364">
        <v>27</v>
      </c>
      <c r="BQ132" s="40"/>
      <c r="BR132" s="70"/>
      <c r="BS132" s="364">
        <v>150</v>
      </c>
      <c r="BT132" s="40"/>
      <c r="BU132" s="70"/>
      <c r="BV132" s="364">
        <v>19</v>
      </c>
      <c r="BW132" s="40"/>
      <c r="BX132" s="70"/>
      <c r="BY132" s="364">
        <v>22</v>
      </c>
      <c r="BZ132" s="40"/>
      <c r="CA132" s="287"/>
      <c r="CB132" s="364">
        <v>17</v>
      </c>
      <c r="CC132" s="41"/>
      <c r="CD132" s="70"/>
      <c r="CE132" s="364">
        <v>17</v>
      </c>
      <c r="CF132" s="40"/>
      <c r="CG132" s="70"/>
      <c r="CH132" s="364">
        <v>42</v>
      </c>
      <c r="CI132" s="40"/>
      <c r="CJ132" s="70"/>
      <c r="CK132" s="364">
        <v>12</v>
      </c>
      <c r="CL132" s="40"/>
      <c r="CM132" s="70"/>
      <c r="CN132" s="364">
        <v>19</v>
      </c>
      <c r="CO132" s="40"/>
      <c r="CP132" s="70"/>
      <c r="CQ132" s="364">
        <v>33</v>
      </c>
      <c r="CR132" s="40"/>
      <c r="CS132" s="70"/>
      <c r="CT132" s="364">
        <v>16</v>
      </c>
      <c r="CU132" s="41"/>
      <c r="CV132" s="32"/>
      <c r="CZ132" s="151"/>
    </row>
    <row r="133" spans="3:104" ht="11.9" customHeight="1" x14ac:dyDescent="0.2">
      <c r="E133" s="288"/>
      <c r="I133" s="4"/>
      <c r="J133" s="4"/>
      <c r="K133" s="321" t="s">
        <v>287</v>
      </c>
      <c r="L133" s="289" t="s">
        <v>227</v>
      </c>
      <c r="AC133" s="321" t="s">
        <v>287</v>
      </c>
      <c r="AD133" s="289" t="s">
        <v>227</v>
      </c>
      <c r="AG133" s="288"/>
      <c r="AM133" s="289"/>
      <c r="AS133" s="327"/>
      <c r="AT133" s="327"/>
      <c r="AU133" s="321" t="s">
        <v>287</v>
      </c>
      <c r="AV133" s="289" t="s">
        <v>227</v>
      </c>
      <c r="BB133" s="288"/>
      <c r="BD133" s="327"/>
      <c r="BE133" s="327"/>
      <c r="BF133" s="327"/>
      <c r="BL133" s="4"/>
      <c r="BM133" s="321" t="s">
        <v>287</v>
      </c>
      <c r="BN133" s="289" t="s">
        <v>227</v>
      </c>
      <c r="BW133" s="288"/>
      <c r="BZ133" s="288"/>
      <c r="CC133" s="289"/>
      <c r="CE133" s="321" t="s">
        <v>287</v>
      </c>
      <c r="CF133" s="289" t="s">
        <v>227</v>
      </c>
      <c r="CR133" s="289"/>
      <c r="CU133" s="288"/>
    </row>
    <row r="134" spans="3:104" ht="11.9" customHeight="1" x14ac:dyDescent="0.2">
      <c r="E134" s="288"/>
      <c r="I134" s="288"/>
      <c r="L134" s="289" t="s">
        <v>228</v>
      </c>
      <c r="AD134" s="289" t="s">
        <v>228</v>
      </c>
      <c r="AG134" s="288"/>
      <c r="AM134" s="289"/>
      <c r="AV134" s="289" t="s">
        <v>228</v>
      </c>
      <c r="BB134" s="288"/>
      <c r="BN134" s="289" t="s">
        <v>228</v>
      </c>
      <c r="BW134" s="288"/>
      <c r="BZ134" s="288"/>
      <c r="CC134" s="289"/>
      <c r="CF134" s="289" t="s">
        <v>228</v>
      </c>
      <c r="CR134" s="289"/>
      <c r="CU134" s="288"/>
    </row>
    <row r="135" spans="3:104" ht="11.9" customHeight="1" x14ac:dyDescent="0.2">
      <c r="E135" s="4"/>
      <c r="L135" s="291" t="s">
        <v>288</v>
      </c>
      <c r="AD135" s="291" t="s">
        <v>288</v>
      </c>
      <c r="AG135" s="4"/>
      <c r="AM135" s="291"/>
      <c r="AV135" s="291" t="s">
        <v>288</v>
      </c>
      <c r="BB135" s="4"/>
      <c r="BN135" s="291" t="s">
        <v>288</v>
      </c>
      <c r="BW135" s="4"/>
      <c r="BZ135" s="4"/>
      <c r="CC135" s="291"/>
      <c r="CF135" s="291" t="s">
        <v>288</v>
      </c>
      <c r="CR135" s="291"/>
      <c r="CU135" s="4"/>
    </row>
    <row r="136" spans="3:104" ht="11.9" customHeight="1" x14ac:dyDescent="0.2">
      <c r="E136" s="4"/>
      <c r="L136" s="291" t="s">
        <v>230</v>
      </c>
      <c r="AD136" s="291" t="s">
        <v>230</v>
      </c>
      <c r="AG136" s="4"/>
      <c r="AM136" s="291"/>
      <c r="AV136" s="291" t="s">
        <v>230</v>
      </c>
      <c r="BB136" s="4"/>
      <c r="BN136" s="291" t="s">
        <v>230</v>
      </c>
      <c r="BW136" s="4"/>
      <c r="BZ136" s="4"/>
      <c r="CC136" s="291"/>
      <c r="CF136" s="291" t="s">
        <v>230</v>
      </c>
      <c r="CR136" s="291"/>
      <c r="CU136" s="4"/>
    </row>
    <row r="141" spans="3:104" ht="12" customHeight="1" x14ac:dyDescent="0.2"/>
    <row r="142" spans="3:104" ht="12" customHeight="1" x14ac:dyDescent="0.2"/>
    <row r="143" spans="3:104" ht="12" customHeight="1" x14ac:dyDescent="0.2"/>
    <row r="144" spans="3:104" ht="12" customHeight="1" x14ac:dyDescent="0.2"/>
    <row r="145" ht="12" customHeight="1" x14ac:dyDescent="0.2"/>
    <row r="146" ht="12" customHeight="1" x14ac:dyDescent="0.2"/>
  </sheetData>
  <mergeCells count="317">
    <mergeCell ref="G131:G132"/>
    <mergeCell ref="D125:F125"/>
    <mergeCell ref="D126:F126"/>
    <mergeCell ref="D127:F127"/>
    <mergeCell ref="C128:C132"/>
    <mergeCell ref="D128:F128"/>
    <mergeCell ref="D129:F129"/>
    <mergeCell ref="D130:F130"/>
    <mergeCell ref="D131:F132"/>
    <mergeCell ref="C92:C127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C87:C91"/>
    <mergeCell ref="D87:F87"/>
    <mergeCell ref="D88:F88"/>
    <mergeCell ref="D89:F89"/>
    <mergeCell ref="D90:F90"/>
    <mergeCell ref="D91:F91"/>
    <mergeCell ref="C76:C86"/>
    <mergeCell ref="D76:F76"/>
    <mergeCell ref="D77:F77"/>
    <mergeCell ref="D78:F78"/>
    <mergeCell ref="D79:F79"/>
    <mergeCell ref="D80:F80"/>
    <mergeCell ref="H55:I55"/>
    <mergeCell ref="D56:F56"/>
    <mergeCell ref="H56:I56"/>
    <mergeCell ref="D57:F57"/>
    <mergeCell ref="D58:F58"/>
    <mergeCell ref="D59:F59"/>
    <mergeCell ref="D81:F81"/>
    <mergeCell ref="D82:F82"/>
    <mergeCell ref="D83:F83"/>
    <mergeCell ref="D84:F84"/>
    <mergeCell ref="D85:F85"/>
    <mergeCell ref="D86:F86"/>
    <mergeCell ref="D62:F62"/>
    <mergeCell ref="D63:F63"/>
    <mergeCell ref="D64:F64"/>
    <mergeCell ref="D65:F65"/>
    <mergeCell ref="D72:F72"/>
    <mergeCell ref="D73:F73"/>
    <mergeCell ref="C49:C75"/>
    <mergeCell ref="D49:F49"/>
    <mergeCell ref="D50:F50"/>
    <mergeCell ref="H50:I50"/>
    <mergeCell ref="D51:F51"/>
    <mergeCell ref="D52:F52"/>
    <mergeCell ref="D53:F53"/>
    <mergeCell ref="D54:F54"/>
    <mergeCell ref="D55:F55"/>
    <mergeCell ref="D66:F66"/>
    <mergeCell ref="D67:F67"/>
    <mergeCell ref="D68:F68"/>
    <mergeCell ref="D69:F69"/>
    <mergeCell ref="D70:F70"/>
    <mergeCell ref="D71:F71"/>
    <mergeCell ref="D60:F60"/>
    <mergeCell ref="D61:F61"/>
    <mergeCell ref="D74:F74"/>
    <mergeCell ref="D75:F75"/>
    <mergeCell ref="D43:E43"/>
    <mergeCell ref="F43:G43"/>
    <mergeCell ref="D44:F44"/>
    <mergeCell ref="D45:F45"/>
    <mergeCell ref="D46:F46"/>
    <mergeCell ref="D47:F47"/>
    <mergeCell ref="C30:F30"/>
    <mergeCell ref="C31:F32"/>
    <mergeCell ref="C33:F34"/>
    <mergeCell ref="C35:F36"/>
    <mergeCell ref="C37:C48"/>
    <mergeCell ref="D37:F38"/>
    <mergeCell ref="D39:F39"/>
    <mergeCell ref="D40:F40"/>
    <mergeCell ref="D41:F41"/>
    <mergeCell ref="D42:F42"/>
    <mergeCell ref="D48:F48"/>
    <mergeCell ref="C20:G21"/>
    <mergeCell ref="C22:G23"/>
    <mergeCell ref="C24:F25"/>
    <mergeCell ref="C26:F27"/>
    <mergeCell ref="C28:F29"/>
    <mergeCell ref="G28:G29"/>
    <mergeCell ref="D15:E15"/>
    <mergeCell ref="F15:G15"/>
    <mergeCell ref="D16:F16"/>
    <mergeCell ref="D17:F17"/>
    <mergeCell ref="D18:F18"/>
    <mergeCell ref="C19:G19"/>
    <mergeCell ref="CJ9:CL9"/>
    <mergeCell ref="CM9:CO9"/>
    <mergeCell ref="CP9:CR9"/>
    <mergeCell ref="CS9:CU9"/>
    <mergeCell ref="C10:C18"/>
    <mergeCell ref="D10:F10"/>
    <mergeCell ref="D11:F11"/>
    <mergeCell ref="D12:F12"/>
    <mergeCell ref="D13:F13"/>
    <mergeCell ref="D14:F14"/>
    <mergeCell ref="BI9:BK9"/>
    <mergeCell ref="BL9:BN9"/>
    <mergeCell ref="BU9:BW9"/>
    <mergeCell ref="BX9:BZ9"/>
    <mergeCell ref="CA9:CC9"/>
    <mergeCell ref="CD9:CF9"/>
    <mergeCell ref="AB9:AD9"/>
    <mergeCell ref="AH9:AJ9"/>
    <mergeCell ref="AK9:AM9"/>
    <mergeCell ref="AN9:AP9"/>
    <mergeCell ref="AT9:AV9"/>
    <mergeCell ref="AW9:AY9"/>
    <mergeCell ref="CJ8:CL8"/>
    <mergeCell ref="CM8:CO8"/>
    <mergeCell ref="CP8:CR8"/>
    <mergeCell ref="CS8:CU8"/>
    <mergeCell ref="C9:G9"/>
    <mergeCell ref="H9:I9"/>
    <mergeCell ref="P9:R9"/>
    <mergeCell ref="S9:U9"/>
    <mergeCell ref="V9:X9"/>
    <mergeCell ref="Y9:AA9"/>
    <mergeCell ref="BR8:BT8"/>
    <mergeCell ref="BU8:BW8"/>
    <mergeCell ref="BX8:BZ8"/>
    <mergeCell ref="CA8:CC8"/>
    <mergeCell ref="CD8:CF8"/>
    <mergeCell ref="CG8:CI8"/>
    <mergeCell ref="AZ8:BB8"/>
    <mergeCell ref="BC8:BE8"/>
    <mergeCell ref="BF8:BH8"/>
    <mergeCell ref="BI8:BK8"/>
    <mergeCell ref="BL8:BN8"/>
    <mergeCell ref="BO8:BQ8"/>
    <mergeCell ref="AH8:AJ8"/>
    <mergeCell ref="AK8:AM8"/>
    <mergeCell ref="AN8:AP8"/>
    <mergeCell ref="AQ8:AS8"/>
    <mergeCell ref="AT8:AV8"/>
    <mergeCell ref="AW8:AY8"/>
    <mergeCell ref="CS7:CU7"/>
    <mergeCell ref="C8:G8"/>
    <mergeCell ref="J8:L8"/>
    <mergeCell ref="M8:O8"/>
    <mergeCell ref="P8:R8"/>
    <mergeCell ref="S8:U8"/>
    <mergeCell ref="V8:X8"/>
    <mergeCell ref="Y8:AA8"/>
    <mergeCell ref="AB8:AD8"/>
    <mergeCell ref="AE8:AG8"/>
    <mergeCell ref="CA7:CC7"/>
    <mergeCell ref="CD7:CF7"/>
    <mergeCell ref="CG7:CI7"/>
    <mergeCell ref="CJ7:CL7"/>
    <mergeCell ref="CM7:CO7"/>
    <mergeCell ref="CP7:CR7"/>
    <mergeCell ref="BI7:BK7"/>
    <mergeCell ref="BL7:BN7"/>
    <mergeCell ref="BO7:BQ7"/>
    <mergeCell ref="BR7:BT7"/>
    <mergeCell ref="BU7:BW7"/>
    <mergeCell ref="BX7:BZ7"/>
    <mergeCell ref="AQ7:AS7"/>
    <mergeCell ref="AT7:AV7"/>
    <mergeCell ref="AW7:AY7"/>
    <mergeCell ref="AZ7:BB7"/>
    <mergeCell ref="BC7:BE7"/>
    <mergeCell ref="BF7:BH7"/>
    <mergeCell ref="Y7:AA7"/>
    <mergeCell ref="AB7:AD7"/>
    <mergeCell ref="AE7:AG7"/>
    <mergeCell ref="AH7:AJ7"/>
    <mergeCell ref="AK7:AM7"/>
    <mergeCell ref="AN7:AP7"/>
    <mergeCell ref="CJ6:CL6"/>
    <mergeCell ref="CM6:CO6"/>
    <mergeCell ref="CP6:CR6"/>
    <mergeCell ref="CS6:CU6"/>
    <mergeCell ref="C7:G7"/>
    <mergeCell ref="J7:L7"/>
    <mergeCell ref="M7:O7"/>
    <mergeCell ref="P7:R7"/>
    <mergeCell ref="S7:U7"/>
    <mergeCell ref="V7:X7"/>
    <mergeCell ref="BR6:BT6"/>
    <mergeCell ref="BU6:BW6"/>
    <mergeCell ref="BX6:BZ6"/>
    <mergeCell ref="CA6:CC6"/>
    <mergeCell ref="CD6:CF6"/>
    <mergeCell ref="CG6:CI6"/>
    <mergeCell ref="AZ6:BB6"/>
    <mergeCell ref="BC6:BE6"/>
    <mergeCell ref="BF6:BH6"/>
    <mergeCell ref="BI6:BK6"/>
    <mergeCell ref="BL6:BN6"/>
    <mergeCell ref="BO6:BQ6"/>
    <mergeCell ref="AH6:AJ6"/>
    <mergeCell ref="AK6:AM6"/>
    <mergeCell ref="AN6:AP6"/>
    <mergeCell ref="AQ6:AS6"/>
    <mergeCell ref="AT6:AV6"/>
    <mergeCell ref="AW6:AY6"/>
    <mergeCell ref="CS5:CU5"/>
    <mergeCell ref="C6:G6"/>
    <mergeCell ref="J6:L6"/>
    <mergeCell ref="M6:O6"/>
    <mergeCell ref="P6:R6"/>
    <mergeCell ref="S6:U6"/>
    <mergeCell ref="V6:X6"/>
    <mergeCell ref="Y6:AA6"/>
    <mergeCell ref="AB6:AD6"/>
    <mergeCell ref="AE6:AG6"/>
    <mergeCell ref="CA5:CC5"/>
    <mergeCell ref="CD5:CF5"/>
    <mergeCell ref="CG5:CI5"/>
    <mergeCell ref="CJ5:CL5"/>
    <mergeCell ref="CM5:CO5"/>
    <mergeCell ref="CP5:CR5"/>
    <mergeCell ref="BI5:BK5"/>
    <mergeCell ref="BL5:BN5"/>
    <mergeCell ref="BO5:BQ5"/>
    <mergeCell ref="BR5:BT5"/>
    <mergeCell ref="BU5:BW5"/>
    <mergeCell ref="BX5:BZ5"/>
    <mergeCell ref="AQ5:AS5"/>
    <mergeCell ref="AT5:AV5"/>
    <mergeCell ref="AW5:AY5"/>
    <mergeCell ref="AZ5:BB5"/>
    <mergeCell ref="BC5:BE5"/>
    <mergeCell ref="BF5:BH5"/>
    <mergeCell ref="Y5:AA5"/>
    <mergeCell ref="AB5:AD5"/>
    <mergeCell ref="AE5:AG5"/>
    <mergeCell ref="AH5:AJ5"/>
    <mergeCell ref="AK5:AM5"/>
    <mergeCell ref="AN5:AP5"/>
    <mergeCell ref="CS4:CU4"/>
    <mergeCell ref="BL4:BN4"/>
    <mergeCell ref="BO4:BQ4"/>
    <mergeCell ref="BR4:BT4"/>
    <mergeCell ref="BU4:BW4"/>
    <mergeCell ref="BX4:BZ4"/>
    <mergeCell ref="CA4:CC4"/>
    <mergeCell ref="C5:G5"/>
    <mergeCell ref="J5:L5"/>
    <mergeCell ref="M5:O5"/>
    <mergeCell ref="P5:R5"/>
    <mergeCell ref="S5:U5"/>
    <mergeCell ref="V5:X5"/>
    <mergeCell ref="CD4:CF4"/>
    <mergeCell ref="CG4:CI4"/>
    <mergeCell ref="CJ4:CL4"/>
    <mergeCell ref="AT4:AV4"/>
    <mergeCell ref="AW4:AY4"/>
    <mergeCell ref="AZ4:BB4"/>
    <mergeCell ref="BC4:BE4"/>
    <mergeCell ref="BF4:BH4"/>
    <mergeCell ref="BI4:BK4"/>
    <mergeCell ref="AB4:AD4"/>
    <mergeCell ref="AE4:AG4"/>
    <mergeCell ref="C4:G4"/>
    <mergeCell ref="J4:L4"/>
    <mergeCell ref="M4:O4"/>
    <mergeCell ref="P4:R4"/>
    <mergeCell ref="S4:U4"/>
    <mergeCell ref="V4:X4"/>
    <mergeCell ref="Y4:AA4"/>
    <mergeCell ref="CM4:CO4"/>
    <mergeCell ref="CP4:CR4"/>
    <mergeCell ref="AH4:AJ4"/>
    <mergeCell ref="AK4:AM4"/>
    <mergeCell ref="AN4:AP4"/>
    <mergeCell ref="AQ4:AS4"/>
    <mergeCell ref="J2:AA2"/>
    <mergeCell ref="AB2:AS2"/>
    <mergeCell ref="AT2:BK2"/>
    <mergeCell ref="BL2:CC2"/>
    <mergeCell ref="CD2:CU2"/>
    <mergeCell ref="C3:G3"/>
    <mergeCell ref="Y3:AA3"/>
    <mergeCell ref="AQ3:AS3"/>
    <mergeCell ref="AW3:AY3"/>
    <mergeCell ref="BI3:BK3"/>
    <mergeCell ref="BR3:BT3"/>
    <mergeCell ref="CA3:CC3"/>
    <mergeCell ref="CS3:CU3"/>
  </mergeCells>
  <phoneticPr fontId="2"/>
  <conditionalFormatting sqref="K24:K27">
    <cfRule type="cellIs" dxfId="11933" priority="660" operator="greaterThanOrEqual">
      <formula>0</formula>
    </cfRule>
  </conditionalFormatting>
  <conditionalFormatting sqref="K28:K30">
    <cfRule type="cellIs" dxfId="11932" priority="659" operator="greaterThanOrEqual">
      <formula>0</formula>
    </cfRule>
  </conditionalFormatting>
  <conditionalFormatting sqref="K31:K32">
    <cfRule type="cellIs" dxfId="11931" priority="599" operator="greaterThanOrEqual">
      <formula>0</formula>
    </cfRule>
  </conditionalFormatting>
  <conditionalFormatting sqref="K37:K41">
    <cfRule type="cellIs" dxfId="11930" priority="562" stopIfTrue="1" operator="greaterThanOrEqual">
      <formula>1</formula>
    </cfRule>
    <cfRule type="cellIs" dxfId="11929" priority="563" stopIfTrue="1" operator="greaterThanOrEqual">
      <formula>0.1</formula>
    </cfRule>
    <cfRule type="cellIs" dxfId="11928" priority="564" stopIfTrue="1" operator="greaterThanOrEqual">
      <formula>0.01</formula>
    </cfRule>
    <cfRule type="cellIs" dxfId="11927" priority="565" stopIfTrue="1" operator="greaterThanOrEqual">
      <formula>0.001</formula>
    </cfRule>
    <cfRule type="cellIs" dxfId="11926" priority="566" stopIfTrue="1" operator="greaterThanOrEqual">
      <formula>0.0001</formula>
    </cfRule>
    <cfRule type="cellIs" dxfId="11925" priority="567" stopIfTrue="1" operator="greaterThanOrEqual">
      <formula>0.00001</formula>
    </cfRule>
    <cfRule type="cellIs" dxfId="11924" priority="568" stopIfTrue="1" operator="greaterThanOrEqual">
      <formula>0.000001</formula>
    </cfRule>
    <cfRule type="cellIs" dxfId="11923" priority="569" stopIfTrue="1" operator="greaterThanOrEqual">
      <formula>0.0000001</formula>
    </cfRule>
    <cfRule type="cellIs" dxfId="11922" priority="570" stopIfTrue="1" operator="greaterThanOrEqual">
      <formula>0.00000001</formula>
    </cfRule>
  </conditionalFormatting>
  <conditionalFormatting sqref="K37:K132">
    <cfRule type="cellIs" dxfId="11921" priority="552" stopIfTrue="1" operator="greaterThanOrEqual">
      <formula>10</formula>
    </cfRule>
  </conditionalFormatting>
  <conditionalFormatting sqref="K42:K43">
    <cfRule type="cellIs" dxfId="11920" priority="553" stopIfTrue="1" operator="greaterThanOrEqual">
      <formula>1</formula>
    </cfRule>
    <cfRule type="cellIs" dxfId="11919" priority="554" stopIfTrue="1" operator="greaterThanOrEqual">
      <formula>0.1</formula>
    </cfRule>
    <cfRule type="cellIs" dxfId="11918" priority="555" stopIfTrue="1" operator="greaterThanOrEqual">
      <formula>0.01</formula>
    </cfRule>
    <cfRule type="cellIs" dxfId="11917" priority="556" stopIfTrue="1" operator="greaterThanOrEqual">
      <formula>0.001</formula>
    </cfRule>
    <cfRule type="cellIs" dxfId="11916" priority="557" stopIfTrue="1" operator="greaterThanOrEqual">
      <formula>0.0001</formula>
    </cfRule>
    <cfRule type="cellIs" dxfId="11915" priority="558" stopIfTrue="1" operator="greaterThanOrEqual">
      <formula>0.00001</formula>
    </cfRule>
    <cfRule type="cellIs" dxfId="11914" priority="559" stopIfTrue="1" operator="greaterThanOrEqual">
      <formula>0.000001</formula>
    </cfRule>
    <cfRule type="cellIs" dxfId="11913" priority="560" stopIfTrue="1" operator="greaterThanOrEqual">
      <formula>0.0000001</formula>
    </cfRule>
    <cfRule type="cellIs" dxfId="11912" priority="561" stopIfTrue="1" operator="greaterThanOrEqual">
      <formula>0.00000001</formula>
    </cfRule>
  </conditionalFormatting>
  <conditionalFormatting sqref="K44 K52 K72:K74 K79:K85 K95 K108:K109 K116 K130">
    <cfRule type="cellIs" dxfId="11911" priority="2665" stopIfTrue="1" operator="greaterThanOrEqual">
      <formula>0.001</formula>
    </cfRule>
    <cfRule type="cellIs" dxfId="11910" priority="2666" stopIfTrue="1" operator="greaterThanOrEqual">
      <formula>0.0001</formula>
    </cfRule>
    <cfRule type="cellIs" dxfId="11909" priority="2667" stopIfTrue="1" operator="greaterThanOrEqual">
      <formula>0.00001</formula>
    </cfRule>
    <cfRule type="cellIs" dxfId="11908" priority="2668" stopIfTrue="1" operator="greaterThanOrEqual">
      <formula>0.000001</formula>
    </cfRule>
    <cfRule type="cellIs" dxfId="11907" priority="2669" stopIfTrue="1" operator="greaterThanOrEqual">
      <formula>0.0000001</formula>
    </cfRule>
    <cfRule type="cellIs" dxfId="11906" priority="2670" stopIfTrue="1" operator="greaterThanOrEqual">
      <formula>0.00000001</formula>
    </cfRule>
  </conditionalFormatting>
  <conditionalFormatting sqref="K44:K49">
    <cfRule type="cellIs" dxfId="11905" priority="2642" stopIfTrue="1" operator="greaterThanOrEqual">
      <formula>0.1</formula>
    </cfRule>
  </conditionalFormatting>
  <conditionalFormatting sqref="K44:K127">
    <cfRule type="cellIs" dxfId="11904" priority="2604" stopIfTrue="1" operator="greaterThanOrEqual">
      <formula>1</formula>
    </cfRule>
  </conditionalFormatting>
  <conditionalFormatting sqref="K45:K46 K53 K57 K60:K61 K64 K69:K71 K75 K77:K78 K86 K92:K94 K99:K101 K105 K110:K112 K123:K124 K126">
    <cfRule type="cellIs" dxfId="11903" priority="2658" stopIfTrue="1" operator="greaterThanOrEqual">
      <formula>0.0001</formula>
    </cfRule>
    <cfRule type="cellIs" dxfId="11902" priority="2659" stopIfTrue="1" operator="greaterThanOrEqual">
      <formula>0.00001</formula>
    </cfRule>
    <cfRule type="cellIs" dxfId="11901" priority="2660" stopIfTrue="1" operator="greaterThanOrEqual">
      <formula>0.000001</formula>
    </cfRule>
    <cfRule type="cellIs" dxfId="11900" priority="2661" stopIfTrue="1" operator="greaterThanOrEqual">
      <formula>0.0000001</formula>
    </cfRule>
    <cfRule type="cellIs" dxfId="11899" priority="2662" stopIfTrue="1" operator="greaterThanOrEqual">
      <formula>0.00000001</formula>
    </cfRule>
  </conditionalFormatting>
  <conditionalFormatting sqref="K45:K49 K53:K71 K86:K94 K96:K107 K110:K115">
    <cfRule type="cellIs" dxfId="11898" priority="2643" stopIfTrue="1" operator="greaterThanOrEqual">
      <formula>0.01</formula>
    </cfRule>
  </conditionalFormatting>
  <conditionalFormatting sqref="K47 K115 K125">
    <cfRule type="cellIs" dxfId="11897" priority="2652" stopIfTrue="1" operator="greaterThanOrEqual">
      <formula>0.00001</formula>
    </cfRule>
    <cfRule type="cellIs" dxfId="11896" priority="2653" stopIfTrue="1" operator="greaterThanOrEqual">
      <formula>0.000001</formula>
    </cfRule>
    <cfRule type="cellIs" dxfId="11895" priority="2654" stopIfTrue="1" operator="greaterThanOrEqual">
      <formula>0.0000001</formula>
    </cfRule>
    <cfRule type="cellIs" dxfId="11894" priority="2655" stopIfTrue="1" operator="greaterThanOrEqual">
      <formula>0.00000001</formula>
    </cfRule>
  </conditionalFormatting>
  <conditionalFormatting sqref="K47:K49 K54:K56 K58:K59 K62:K63 K65:K68 K87:K91 K96:K98 K102:K104 K106:K107 K113:K115 K127">
    <cfRule type="cellIs" dxfId="11893" priority="2644" stopIfTrue="1" operator="greaterThanOrEqual">
      <formula>0.001</formula>
    </cfRule>
  </conditionalFormatting>
  <conditionalFormatting sqref="K48:K49 K54:K56 K58:K59 K62:K63 K65:K68 K87:K91 K96:K98 K102:K104 K106:K107 K113:K114 K117 K127">
    <cfRule type="cellIs" dxfId="11892" priority="2646" stopIfTrue="1" operator="greaterThanOrEqual">
      <formula>0.00001</formula>
    </cfRule>
    <cfRule type="cellIs" dxfId="11891" priority="2647" stopIfTrue="1" operator="greaterThanOrEqual">
      <formula>0.000001</formula>
    </cfRule>
    <cfRule type="cellIs" dxfId="11890" priority="2648" stopIfTrue="1" operator="greaterThanOrEqual">
      <formula>0.0000001</formula>
    </cfRule>
    <cfRule type="cellIs" dxfId="11889" priority="2649" stopIfTrue="1" operator="greaterThanOrEqual">
      <formula>0.00000001</formula>
    </cfRule>
  </conditionalFormatting>
  <conditionalFormatting sqref="K48:K49 K54:K56 K58:K59 K62:K63 K65:K68 K87:K91 K96:K98 K102:K104 K106:K107 K113:K114 K127 K117">
    <cfRule type="cellIs" dxfId="11888" priority="2645" stopIfTrue="1" operator="greaterThanOrEqual">
      <formula>0.0001</formula>
    </cfRule>
  </conditionalFormatting>
  <conditionalFormatting sqref="K50 K76 K129">
    <cfRule type="cellIs" dxfId="11887" priority="2635" stopIfTrue="1" operator="greaterThanOrEqual">
      <formula>0.01</formula>
    </cfRule>
    <cfRule type="cellIs" dxfId="11886" priority="2636" stopIfTrue="1" operator="greaterThanOrEqual">
      <formula>0.001</formula>
    </cfRule>
    <cfRule type="cellIs" dxfId="11885" priority="2637" stopIfTrue="1" operator="greaterThanOrEqual">
      <formula>0.0001</formula>
    </cfRule>
    <cfRule type="cellIs" dxfId="11884" priority="2638" stopIfTrue="1" operator="greaterThanOrEqual">
      <formula>0.00001</formula>
    </cfRule>
    <cfRule type="cellIs" dxfId="11883" priority="2639" stopIfTrue="1" operator="greaterThanOrEqual">
      <formula>0.000001</formula>
    </cfRule>
    <cfRule type="cellIs" dxfId="11882" priority="2640" stopIfTrue="1" operator="greaterThanOrEqual">
      <formula>0.0000001</formula>
    </cfRule>
    <cfRule type="cellIs" dxfId="11881" priority="2641" stopIfTrue="1" operator="greaterThanOrEqual">
      <formula>0.00000001</formula>
    </cfRule>
  </conditionalFormatting>
  <conditionalFormatting sqref="K51">
    <cfRule type="cellIs" dxfId="11880" priority="2626" stopIfTrue="1" operator="greaterThanOrEqual">
      <formula>0.01</formula>
    </cfRule>
    <cfRule type="cellIs" dxfId="11879" priority="2627" stopIfTrue="1" operator="greaterThanOrEqual">
      <formula>0.001</formula>
    </cfRule>
    <cfRule type="cellIs" dxfId="11878" priority="2628" stopIfTrue="1" operator="greaterThanOrEqual">
      <formula>0.0001</formula>
    </cfRule>
    <cfRule type="cellIs" dxfId="11877" priority="2629" stopIfTrue="1" operator="greaterThanOrEqual">
      <formula>0.00001</formula>
    </cfRule>
    <cfRule type="cellIs" dxfId="11876" priority="2630" stopIfTrue="1" operator="greaterThanOrEqual">
      <formula>0.000001</formula>
    </cfRule>
    <cfRule type="cellIs" dxfId="11875" priority="2631" stopIfTrue="1" operator="greaterThanOrEqual">
      <formula>0.0000001</formula>
    </cfRule>
    <cfRule type="cellIs" dxfId="11874" priority="2632" stopIfTrue="1" operator="greaterThanOrEqual">
      <formula>0.00000001</formula>
    </cfRule>
  </conditionalFormatting>
  <conditionalFormatting sqref="K51:K75">
    <cfRule type="cellIs" dxfId="11873" priority="2625" stopIfTrue="1" operator="greaterThanOrEqual">
      <formula>0.1</formula>
    </cfRule>
  </conditionalFormatting>
  <conditionalFormatting sqref="K75 K77:K78 K45:K46 K53 K57 K60:K61 K64 K69:K71 K86 K92:K94 K99:K101 K105 K110:K112 K123:K124 K126">
    <cfRule type="cellIs" dxfId="11872" priority="2657" stopIfTrue="1" operator="greaterThanOrEqual">
      <formula>0.001</formula>
    </cfRule>
  </conditionalFormatting>
  <conditionalFormatting sqref="K75 K77:K78">
    <cfRule type="cellIs" dxfId="11871" priority="2656" stopIfTrue="1" operator="greaterThanOrEqual">
      <formula>0.01</formula>
    </cfRule>
  </conditionalFormatting>
  <conditionalFormatting sqref="K77:K127">
    <cfRule type="cellIs" dxfId="11870" priority="2605" stopIfTrue="1" operator="greaterThanOrEqual">
      <formula>0.1</formula>
    </cfRule>
  </conditionalFormatting>
  <conditionalFormatting sqref="K117:K122">
    <cfRule type="cellIs" dxfId="11869" priority="2607" stopIfTrue="1" operator="greaterThanOrEqual">
      <formula>0.001</formula>
    </cfRule>
  </conditionalFormatting>
  <conditionalFormatting sqref="K117:K127">
    <cfRule type="cellIs" dxfId="11868" priority="2606" stopIfTrue="1" operator="greaterThanOrEqual">
      <formula>0.01</formula>
    </cfRule>
  </conditionalFormatting>
  <conditionalFormatting sqref="K118">
    <cfRule type="cellIs" dxfId="11867" priority="2613" stopIfTrue="1" operator="greaterThanOrEqual">
      <formula>0.000001</formula>
    </cfRule>
    <cfRule type="cellIs" dxfId="11866" priority="2614" stopIfTrue="1" operator="greaterThanOrEqual">
      <formula>0.0000001</formula>
    </cfRule>
    <cfRule type="cellIs" dxfId="11865" priority="2615" stopIfTrue="1" operator="greaterThanOrEqual">
      <formula>0.00000001</formula>
    </cfRule>
  </conditionalFormatting>
  <conditionalFormatting sqref="K118:K122">
    <cfRule type="cellIs" dxfId="11864" priority="2608" stopIfTrue="1" operator="greaterThanOrEqual">
      <formula>0.0001</formula>
    </cfRule>
    <cfRule type="cellIs" dxfId="11863" priority="2609" stopIfTrue="1" operator="greaterThanOrEqual">
      <formula>0.00001</formula>
    </cfRule>
  </conditionalFormatting>
  <conditionalFormatting sqref="K119:K122">
    <cfRule type="cellIs" dxfId="11862" priority="2610" stopIfTrue="1" operator="greaterThanOrEqual">
      <formula>0.000001</formula>
    </cfRule>
    <cfRule type="cellIs" dxfId="11861" priority="2611" stopIfTrue="1" operator="greaterThanOrEqual">
      <formula>0.0000001</formula>
    </cfRule>
    <cfRule type="cellIs" dxfId="11860" priority="2612" stopIfTrue="1" operator="greaterThanOrEqual">
      <formula>0.00000001</formula>
    </cfRule>
  </conditionalFormatting>
  <conditionalFormatting sqref="K125 K47 K115">
    <cfRule type="cellIs" dxfId="11859" priority="2651" stopIfTrue="1" operator="greaterThanOrEqual">
      <formula>0.0001</formula>
    </cfRule>
  </conditionalFormatting>
  <conditionalFormatting sqref="K125">
    <cfRule type="cellIs" dxfId="11858" priority="2650" stopIfTrue="1" operator="greaterThanOrEqual">
      <formula>0.001</formula>
    </cfRule>
  </conditionalFormatting>
  <conditionalFormatting sqref="K128 K131:K132">
    <cfRule type="cellIs" dxfId="11857" priority="2616" stopIfTrue="1" operator="greaterThanOrEqual">
      <formula>1</formula>
    </cfRule>
    <cfRule type="cellIs" dxfId="11856" priority="2617" stopIfTrue="1" operator="greaterThanOrEqual">
      <formula>0.1</formula>
    </cfRule>
    <cfRule type="cellIs" dxfId="11855" priority="2618" stopIfTrue="1" operator="greaterThanOrEqual">
      <formula>0.01</formula>
    </cfRule>
    <cfRule type="cellIs" dxfId="11854" priority="2619" stopIfTrue="1" operator="greaterThanOrEqual">
      <formula>0.001</formula>
    </cfRule>
    <cfRule type="cellIs" dxfId="11853" priority="2620" stopIfTrue="1" operator="greaterThanOrEqual">
      <formula>0.0001</formula>
    </cfRule>
    <cfRule type="cellIs" dxfId="11852" priority="2621" stopIfTrue="1" operator="greaterThanOrEqual">
      <formula>0.00001</formula>
    </cfRule>
    <cfRule type="cellIs" dxfId="11851" priority="2622" stopIfTrue="1" operator="greaterThanOrEqual">
      <formula>0.000001</formula>
    </cfRule>
    <cfRule type="cellIs" dxfId="11850" priority="2623" stopIfTrue="1" operator="greaterThanOrEqual">
      <formula>0.0000001</formula>
    </cfRule>
    <cfRule type="cellIs" dxfId="11849" priority="2624" stopIfTrue="1" operator="greaterThanOrEqual">
      <formula>0.00000001</formula>
    </cfRule>
  </conditionalFormatting>
  <conditionalFormatting sqref="K129 K50 K76">
    <cfRule type="cellIs" dxfId="11848" priority="2634" stopIfTrue="1" operator="greaterThanOrEqual">
      <formula>0.1</formula>
    </cfRule>
  </conditionalFormatting>
  <conditionalFormatting sqref="K129:K130">
    <cfRule type="cellIs" dxfId="11847" priority="2633" stopIfTrue="1" operator="greaterThanOrEqual">
      <formula>1</formula>
    </cfRule>
  </conditionalFormatting>
  <conditionalFormatting sqref="K130 K44 K52 K72:K74 K79:K85 K95 K108:K109 K116">
    <cfRule type="cellIs" dxfId="11846" priority="2664" stopIfTrue="1" operator="greaterThanOrEqual">
      <formula>0.01</formula>
    </cfRule>
  </conditionalFormatting>
  <conditionalFormatting sqref="K130">
    <cfRule type="cellIs" dxfId="11845" priority="2663" stopIfTrue="1" operator="greaterThanOrEqual">
      <formula>0.1</formula>
    </cfRule>
  </conditionalFormatting>
  <conditionalFormatting sqref="N24:N27">
    <cfRule type="cellIs" dxfId="11844" priority="658" operator="greaterThanOrEqual">
      <formula>0</formula>
    </cfRule>
  </conditionalFormatting>
  <conditionalFormatting sqref="N28:N30">
    <cfRule type="cellIs" dxfId="11843" priority="657" operator="greaterThanOrEqual">
      <formula>0</formula>
    </cfRule>
  </conditionalFormatting>
  <conditionalFormatting sqref="N31:N32">
    <cfRule type="cellIs" dxfId="11842" priority="598" operator="greaterThanOrEqual">
      <formula>0</formula>
    </cfRule>
  </conditionalFormatting>
  <conditionalFormatting sqref="N37:N41">
    <cfRule type="cellIs" dxfId="11841" priority="543" stopIfTrue="1" operator="greaterThanOrEqual">
      <formula>1</formula>
    </cfRule>
    <cfRule type="cellIs" dxfId="11840" priority="544" stopIfTrue="1" operator="greaterThanOrEqual">
      <formula>0.1</formula>
    </cfRule>
    <cfRule type="cellIs" dxfId="11839" priority="545" stopIfTrue="1" operator="greaterThanOrEqual">
      <formula>0.01</formula>
    </cfRule>
    <cfRule type="cellIs" dxfId="11838" priority="546" stopIfTrue="1" operator="greaterThanOrEqual">
      <formula>0.001</formula>
    </cfRule>
    <cfRule type="cellIs" dxfId="11837" priority="547" stopIfTrue="1" operator="greaterThanOrEqual">
      <formula>0.0001</formula>
    </cfRule>
    <cfRule type="cellIs" dxfId="11836" priority="548" stopIfTrue="1" operator="greaterThanOrEqual">
      <formula>0.00001</formula>
    </cfRule>
    <cfRule type="cellIs" dxfId="11835" priority="549" stopIfTrue="1" operator="greaterThanOrEqual">
      <formula>0.000001</formula>
    </cfRule>
    <cfRule type="cellIs" dxfId="11834" priority="550" stopIfTrue="1" operator="greaterThanOrEqual">
      <formula>0.0000001</formula>
    </cfRule>
    <cfRule type="cellIs" dxfId="11833" priority="551" stopIfTrue="1" operator="greaterThanOrEqual">
      <formula>0.00000001</formula>
    </cfRule>
  </conditionalFormatting>
  <conditionalFormatting sqref="N37:N132">
    <cfRule type="cellIs" dxfId="11832" priority="533" stopIfTrue="1" operator="greaterThanOrEqual">
      <formula>10</formula>
    </cfRule>
  </conditionalFormatting>
  <conditionalFormatting sqref="N42:N43">
    <cfRule type="cellIs" dxfId="11831" priority="534" stopIfTrue="1" operator="greaterThanOrEqual">
      <formula>1</formula>
    </cfRule>
    <cfRule type="cellIs" dxfId="11830" priority="535" stopIfTrue="1" operator="greaterThanOrEqual">
      <formula>0.1</formula>
    </cfRule>
    <cfRule type="cellIs" dxfId="11829" priority="536" stopIfTrue="1" operator="greaterThanOrEqual">
      <formula>0.01</formula>
    </cfRule>
    <cfRule type="cellIs" dxfId="11828" priority="537" stopIfTrue="1" operator="greaterThanOrEqual">
      <formula>0.001</formula>
    </cfRule>
    <cfRule type="cellIs" dxfId="11827" priority="538" stopIfTrue="1" operator="greaterThanOrEqual">
      <formula>0.0001</formula>
    </cfRule>
    <cfRule type="cellIs" dxfId="11826" priority="539" stopIfTrue="1" operator="greaterThanOrEqual">
      <formula>0.00001</formula>
    </cfRule>
    <cfRule type="cellIs" dxfId="11825" priority="540" stopIfTrue="1" operator="greaterThanOrEqual">
      <formula>0.000001</formula>
    </cfRule>
    <cfRule type="cellIs" dxfId="11824" priority="541" stopIfTrue="1" operator="greaterThanOrEqual">
      <formula>0.0000001</formula>
    </cfRule>
    <cfRule type="cellIs" dxfId="11823" priority="542" stopIfTrue="1" operator="greaterThanOrEqual">
      <formula>0.00000001</formula>
    </cfRule>
  </conditionalFormatting>
  <conditionalFormatting sqref="N44 N52 N72:N74 N79:N85 N95 N108:N109 N116 N130">
    <cfRule type="cellIs" dxfId="11822" priority="2598" stopIfTrue="1" operator="greaterThanOrEqual">
      <formula>0.001</formula>
    </cfRule>
    <cfRule type="cellIs" dxfId="11821" priority="2599" stopIfTrue="1" operator="greaterThanOrEqual">
      <formula>0.0001</formula>
    </cfRule>
    <cfRule type="cellIs" dxfId="11820" priority="2600" stopIfTrue="1" operator="greaterThanOrEqual">
      <formula>0.00001</formula>
    </cfRule>
    <cfRule type="cellIs" dxfId="11819" priority="2601" stopIfTrue="1" operator="greaterThanOrEqual">
      <formula>0.000001</formula>
    </cfRule>
    <cfRule type="cellIs" dxfId="11818" priority="2602" stopIfTrue="1" operator="greaterThanOrEqual">
      <formula>0.0000001</formula>
    </cfRule>
    <cfRule type="cellIs" dxfId="11817" priority="2603" stopIfTrue="1" operator="greaterThanOrEqual">
      <formula>0.00000001</formula>
    </cfRule>
  </conditionalFormatting>
  <conditionalFormatting sqref="N44:N49">
    <cfRule type="cellIs" dxfId="11816" priority="2575" stopIfTrue="1" operator="greaterThanOrEqual">
      <formula>0.1</formula>
    </cfRule>
  </conditionalFormatting>
  <conditionalFormatting sqref="N44:N127">
    <cfRule type="cellIs" dxfId="11815" priority="2537" stopIfTrue="1" operator="greaterThanOrEqual">
      <formula>1</formula>
    </cfRule>
  </conditionalFormatting>
  <conditionalFormatting sqref="N45:N46 N53 N57 N60:N61 N64 N69:N71 N75 N77:N78 N86 N92:N94 N99:N101 N105 N110:N112 N123:N124 N126">
    <cfRule type="cellIs" dxfId="11814" priority="2591" stopIfTrue="1" operator="greaterThanOrEqual">
      <formula>0.0001</formula>
    </cfRule>
    <cfRule type="cellIs" dxfId="11813" priority="2592" stopIfTrue="1" operator="greaterThanOrEqual">
      <formula>0.00001</formula>
    </cfRule>
    <cfRule type="cellIs" dxfId="11812" priority="2593" stopIfTrue="1" operator="greaterThanOrEqual">
      <formula>0.000001</formula>
    </cfRule>
    <cfRule type="cellIs" dxfId="11811" priority="2594" stopIfTrue="1" operator="greaterThanOrEqual">
      <formula>0.0000001</formula>
    </cfRule>
    <cfRule type="cellIs" dxfId="11810" priority="2595" stopIfTrue="1" operator="greaterThanOrEqual">
      <formula>0.00000001</formula>
    </cfRule>
  </conditionalFormatting>
  <conditionalFormatting sqref="N45:N49 N53:N71 N86:N94 N96:N107 N110:N115">
    <cfRule type="cellIs" dxfId="11809" priority="2576" stopIfTrue="1" operator="greaterThanOrEqual">
      <formula>0.01</formula>
    </cfRule>
  </conditionalFormatting>
  <conditionalFormatting sqref="N47 N115 N125">
    <cfRule type="cellIs" dxfId="11808" priority="2585" stopIfTrue="1" operator="greaterThanOrEqual">
      <formula>0.00001</formula>
    </cfRule>
    <cfRule type="cellIs" dxfId="11807" priority="2586" stopIfTrue="1" operator="greaterThanOrEqual">
      <formula>0.000001</formula>
    </cfRule>
    <cfRule type="cellIs" dxfId="11806" priority="2587" stopIfTrue="1" operator="greaterThanOrEqual">
      <formula>0.0000001</formula>
    </cfRule>
    <cfRule type="cellIs" dxfId="11805" priority="2588" stopIfTrue="1" operator="greaterThanOrEqual">
      <formula>0.00000001</formula>
    </cfRule>
  </conditionalFormatting>
  <conditionalFormatting sqref="N47:N49 N54:N56 N58:N59 N62:N63 N65:N68 N87:N91 N96:N98 N102:N104 N106:N107 N113:N115 N127">
    <cfRule type="cellIs" dxfId="11804" priority="2577" stopIfTrue="1" operator="greaterThanOrEqual">
      <formula>0.001</formula>
    </cfRule>
  </conditionalFormatting>
  <conditionalFormatting sqref="N48:N49 N54:N56 N58:N59 N62:N63 N65:N68 N87:N91 N96:N98 N102:N104 N106:N107 N113:N114 N117 N127">
    <cfRule type="cellIs" dxfId="11803" priority="2579" stopIfTrue="1" operator="greaterThanOrEqual">
      <formula>0.00001</formula>
    </cfRule>
    <cfRule type="cellIs" dxfId="11802" priority="2580" stopIfTrue="1" operator="greaterThanOrEqual">
      <formula>0.000001</formula>
    </cfRule>
    <cfRule type="cellIs" dxfId="11801" priority="2581" stopIfTrue="1" operator="greaterThanOrEqual">
      <formula>0.0000001</formula>
    </cfRule>
    <cfRule type="cellIs" dxfId="11800" priority="2582" stopIfTrue="1" operator="greaterThanOrEqual">
      <formula>0.00000001</formula>
    </cfRule>
  </conditionalFormatting>
  <conditionalFormatting sqref="N48:N49 N54:N56 N58:N59 N62:N63 N65:N68 N87:N91 N96:N98 N102:N104 N106:N107 N113:N114 N127 N117">
    <cfRule type="cellIs" dxfId="11799" priority="2578" stopIfTrue="1" operator="greaterThanOrEqual">
      <formula>0.0001</formula>
    </cfRule>
  </conditionalFormatting>
  <conditionalFormatting sqref="N50 N76 N129">
    <cfRule type="cellIs" dxfId="11798" priority="2568" stopIfTrue="1" operator="greaterThanOrEqual">
      <formula>0.01</formula>
    </cfRule>
    <cfRule type="cellIs" dxfId="11797" priority="2569" stopIfTrue="1" operator="greaterThanOrEqual">
      <formula>0.001</formula>
    </cfRule>
    <cfRule type="cellIs" dxfId="11796" priority="2570" stopIfTrue="1" operator="greaterThanOrEqual">
      <formula>0.0001</formula>
    </cfRule>
    <cfRule type="cellIs" dxfId="11795" priority="2571" stopIfTrue="1" operator="greaterThanOrEqual">
      <formula>0.00001</formula>
    </cfRule>
    <cfRule type="cellIs" dxfId="11794" priority="2572" stopIfTrue="1" operator="greaterThanOrEqual">
      <formula>0.000001</formula>
    </cfRule>
    <cfRule type="cellIs" dxfId="11793" priority="2573" stopIfTrue="1" operator="greaterThanOrEqual">
      <formula>0.0000001</formula>
    </cfRule>
    <cfRule type="cellIs" dxfId="11792" priority="2574" stopIfTrue="1" operator="greaterThanOrEqual">
      <formula>0.00000001</formula>
    </cfRule>
  </conditionalFormatting>
  <conditionalFormatting sqref="N51">
    <cfRule type="cellIs" dxfId="11791" priority="2559" stopIfTrue="1" operator="greaterThanOrEqual">
      <formula>0.01</formula>
    </cfRule>
    <cfRule type="cellIs" dxfId="11790" priority="2560" stopIfTrue="1" operator="greaterThanOrEqual">
      <formula>0.001</formula>
    </cfRule>
    <cfRule type="cellIs" dxfId="11789" priority="2561" stopIfTrue="1" operator="greaterThanOrEqual">
      <formula>0.0001</formula>
    </cfRule>
    <cfRule type="cellIs" dxfId="11788" priority="2562" stopIfTrue="1" operator="greaterThanOrEqual">
      <formula>0.00001</formula>
    </cfRule>
    <cfRule type="cellIs" dxfId="11787" priority="2563" stopIfTrue="1" operator="greaterThanOrEqual">
      <formula>0.000001</formula>
    </cfRule>
    <cfRule type="cellIs" dxfId="11786" priority="2564" stopIfTrue="1" operator="greaterThanOrEqual">
      <formula>0.0000001</formula>
    </cfRule>
    <cfRule type="cellIs" dxfId="11785" priority="2565" stopIfTrue="1" operator="greaterThanOrEqual">
      <formula>0.00000001</formula>
    </cfRule>
  </conditionalFormatting>
  <conditionalFormatting sqref="N51:N75">
    <cfRule type="cellIs" dxfId="11784" priority="2558" stopIfTrue="1" operator="greaterThanOrEqual">
      <formula>0.1</formula>
    </cfRule>
  </conditionalFormatting>
  <conditionalFormatting sqref="N75 N77:N78 N45:N46 N53 N57 N60:N61 N64 N69:N71 N86 N92:N94 N99:N101 N105 N110:N112 N123:N124 N126">
    <cfRule type="cellIs" dxfId="11783" priority="2590" stopIfTrue="1" operator="greaterThanOrEqual">
      <formula>0.001</formula>
    </cfRule>
  </conditionalFormatting>
  <conditionalFormatting sqref="N75 N77:N78">
    <cfRule type="cellIs" dxfId="11782" priority="2589" stopIfTrue="1" operator="greaterThanOrEqual">
      <formula>0.01</formula>
    </cfRule>
  </conditionalFormatting>
  <conditionalFormatting sqref="N77:N127">
    <cfRule type="cellIs" dxfId="11781" priority="2538" stopIfTrue="1" operator="greaterThanOrEqual">
      <formula>0.1</formula>
    </cfRule>
  </conditionalFormatting>
  <conditionalFormatting sqref="N117:N122">
    <cfRule type="cellIs" dxfId="11780" priority="2540" stopIfTrue="1" operator="greaterThanOrEqual">
      <formula>0.001</formula>
    </cfRule>
  </conditionalFormatting>
  <conditionalFormatting sqref="N117:N127">
    <cfRule type="cellIs" dxfId="11779" priority="2539" stopIfTrue="1" operator="greaterThanOrEqual">
      <formula>0.01</formula>
    </cfRule>
  </conditionalFormatting>
  <conditionalFormatting sqref="N118">
    <cfRule type="cellIs" dxfId="11778" priority="2546" stopIfTrue="1" operator="greaterThanOrEqual">
      <formula>0.000001</formula>
    </cfRule>
    <cfRule type="cellIs" dxfId="11777" priority="2547" stopIfTrue="1" operator="greaterThanOrEqual">
      <formula>0.0000001</formula>
    </cfRule>
    <cfRule type="cellIs" dxfId="11776" priority="2548" stopIfTrue="1" operator="greaterThanOrEqual">
      <formula>0.00000001</formula>
    </cfRule>
  </conditionalFormatting>
  <conditionalFormatting sqref="N118:N122">
    <cfRule type="cellIs" dxfId="11775" priority="2541" stopIfTrue="1" operator="greaterThanOrEqual">
      <formula>0.0001</formula>
    </cfRule>
    <cfRule type="cellIs" dxfId="11774" priority="2542" stopIfTrue="1" operator="greaterThanOrEqual">
      <formula>0.00001</formula>
    </cfRule>
  </conditionalFormatting>
  <conditionalFormatting sqref="N119:N122">
    <cfRule type="cellIs" dxfId="11773" priority="2543" stopIfTrue="1" operator="greaterThanOrEqual">
      <formula>0.000001</formula>
    </cfRule>
    <cfRule type="cellIs" dxfId="11772" priority="2544" stopIfTrue="1" operator="greaterThanOrEqual">
      <formula>0.0000001</formula>
    </cfRule>
    <cfRule type="cellIs" dxfId="11771" priority="2545" stopIfTrue="1" operator="greaterThanOrEqual">
      <formula>0.00000001</formula>
    </cfRule>
  </conditionalFormatting>
  <conditionalFormatting sqref="N125 N47 N115">
    <cfRule type="cellIs" dxfId="11770" priority="2584" stopIfTrue="1" operator="greaterThanOrEqual">
      <formula>0.0001</formula>
    </cfRule>
  </conditionalFormatting>
  <conditionalFormatting sqref="N125">
    <cfRule type="cellIs" dxfId="11769" priority="2583" stopIfTrue="1" operator="greaterThanOrEqual">
      <formula>0.001</formula>
    </cfRule>
  </conditionalFormatting>
  <conditionalFormatting sqref="N128 N131:N132">
    <cfRule type="cellIs" dxfId="11768" priority="2549" stopIfTrue="1" operator="greaterThanOrEqual">
      <formula>1</formula>
    </cfRule>
    <cfRule type="cellIs" dxfId="11767" priority="2550" stopIfTrue="1" operator="greaterThanOrEqual">
      <formula>0.1</formula>
    </cfRule>
    <cfRule type="cellIs" dxfId="11766" priority="2551" stopIfTrue="1" operator="greaterThanOrEqual">
      <formula>0.01</formula>
    </cfRule>
    <cfRule type="cellIs" dxfId="11765" priority="2552" stopIfTrue="1" operator="greaterThanOrEqual">
      <formula>0.001</formula>
    </cfRule>
    <cfRule type="cellIs" dxfId="11764" priority="2553" stopIfTrue="1" operator="greaterThanOrEqual">
      <formula>0.0001</formula>
    </cfRule>
    <cfRule type="cellIs" dxfId="11763" priority="2554" stopIfTrue="1" operator="greaterThanOrEqual">
      <formula>0.00001</formula>
    </cfRule>
    <cfRule type="cellIs" dxfId="11762" priority="2555" stopIfTrue="1" operator="greaterThanOrEqual">
      <formula>0.000001</formula>
    </cfRule>
    <cfRule type="cellIs" dxfId="11761" priority="2556" stopIfTrue="1" operator="greaterThanOrEqual">
      <formula>0.0000001</formula>
    </cfRule>
    <cfRule type="cellIs" dxfId="11760" priority="2557" stopIfTrue="1" operator="greaterThanOrEqual">
      <formula>0.00000001</formula>
    </cfRule>
  </conditionalFormatting>
  <conditionalFormatting sqref="N129 N50 N76">
    <cfRule type="cellIs" dxfId="11759" priority="2567" stopIfTrue="1" operator="greaterThanOrEqual">
      <formula>0.1</formula>
    </cfRule>
  </conditionalFormatting>
  <conditionalFormatting sqref="N129:N130">
    <cfRule type="cellIs" dxfId="11758" priority="2566" stopIfTrue="1" operator="greaterThanOrEqual">
      <formula>1</formula>
    </cfRule>
  </conditionalFormatting>
  <conditionalFormatting sqref="N130 N44 N52 N72:N74 N79:N85 N95 N108:N109 N116">
    <cfRule type="cellIs" dxfId="11757" priority="2597" stopIfTrue="1" operator="greaterThanOrEqual">
      <formula>0.01</formula>
    </cfRule>
  </conditionalFormatting>
  <conditionalFormatting sqref="N130">
    <cfRule type="cellIs" dxfId="11756" priority="2596" stopIfTrue="1" operator="greaterThanOrEqual">
      <formula>0.1</formula>
    </cfRule>
  </conditionalFormatting>
  <conditionalFormatting sqref="Q24:Q27">
    <cfRule type="cellIs" dxfId="11755" priority="656" operator="greaterThanOrEqual">
      <formula>0</formula>
    </cfRule>
  </conditionalFormatting>
  <conditionalFormatting sqref="Q28:Q30">
    <cfRule type="cellIs" dxfId="11754" priority="655" operator="greaterThanOrEqual">
      <formula>0</formula>
    </cfRule>
  </conditionalFormatting>
  <conditionalFormatting sqref="Q31:Q32">
    <cfRule type="cellIs" dxfId="11753" priority="654" operator="greaterThanOrEqual">
      <formula>0</formula>
    </cfRule>
  </conditionalFormatting>
  <conditionalFormatting sqref="Q37:Q41">
    <cfRule type="cellIs" dxfId="11752" priority="524" stopIfTrue="1" operator="greaterThanOrEqual">
      <formula>1</formula>
    </cfRule>
    <cfRule type="cellIs" dxfId="11751" priority="525" stopIfTrue="1" operator="greaterThanOrEqual">
      <formula>0.1</formula>
    </cfRule>
    <cfRule type="cellIs" dxfId="11750" priority="526" stopIfTrue="1" operator="greaterThanOrEqual">
      <formula>0.01</formula>
    </cfRule>
    <cfRule type="cellIs" dxfId="11749" priority="527" stopIfTrue="1" operator="greaterThanOrEqual">
      <formula>0.001</formula>
    </cfRule>
    <cfRule type="cellIs" dxfId="11748" priority="528" stopIfTrue="1" operator="greaterThanOrEqual">
      <formula>0.0001</formula>
    </cfRule>
    <cfRule type="cellIs" dxfId="11747" priority="529" stopIfTrue="1" operator="greaterThanOrEqual">
      <formula>0.00001</formula>
    </cfRule>
    <cfRule type="cellIs" dxfId="11746" priority="530" stopIfTrue="1" operator="greaterThanOrEqual">
      <formula>0.000001</formula>
    </cfRule>
    <cfRule type="cellIs" dxfId="11745" priority="531" stopIfTrue="1" operator="greaterThanOrEqual">
      <formula>0.0000001</formula>
    </cfRule>
    <cfRule type="cellIs" dxfId="11744" priority="532" stopIfTrue="1" operator="greaterThanOrEqual">
      <formula>0.00000001</formula>
    </cfRule>
  </conditionalFormatting>
  <conditionalFormatting sqref="Q37:Q132">
    <cfRule type="cellIs" dxfId="11743" priority="514" stopIfTrue="1" operator="greaterThanOrEqual">
      <formula>10</formula>
    </cfRule>
  </conditionalFormatting>
  <conditionalFormatting sqref="Q42:Q43">
    <cfRule type="cellIs" dxfId="11742" priority="515" stopIfTrue="1" operator="greaterThanOrEqual">
      <formula>1</formula>
    </cfRule>
    <cfRule type="cellIs" dxfId="11741" priority="516" stopIfTrue="1" operator="greaterThanOrEqual">
      <formula>0.1</formula>
    </cfRule>
    <cfRule type="cellIs" dxfId="11740" priority="517" stopIfTrue="1" operator="greaterThanOrEqual">
      <formula>0.01</formula>
    </cfRule>
    <cfRule type="cellIs" dxfId="11739" priority="518" stopIfTrue="1" operator="greaterThanOrEqual">
      <formula>0.001</formula>
    </cfRule>
    <cfRule type="cellIs" dxfId="11738" priority="519" stopIfTrue="1" operator="greaterThanOrEqual">
      <formula>0.0001</formula>
    </cfRule>
    <cfRule type="cellIs" dxfId="11737" priority="520" stopIfTrue="1" operator="greaterThanOrEqual">
      <formula>0.00001</formula>
    </cfRule>
    <cfRule type="cellIs" dxfId="11736" priority="521" stopIfTrue="1" operator="greaterThanOrEqual">
      <formula>0.000001</formula>
    </cfRule>
    <cfRule type="cellIs" dxfId="11735" priority="522" stopIfTrue="1" operator="greaterThanOrEqual">
      <formula>0.0000001</formula>
    </cfRule>
    <cfRule type="cellIs" dxfId="11734" priority="523" stopIfTrue="1" operator="greaterThanOrEqual">
      <formula>0.00000001</formula>
    </cfRule>
  </conditionalFormatting>
  <conditionalFormatting sqref="Q44 Q52 Q72:Q74 Q79:Q85 Q95 Q108:Q109 Q116 Q130">
    <cfRule type="cellIs" dxfId="11733" priority="2531" stopIfTrue="1" operator="greaterThanOrEqual">
      <formula>0.001</formula>
    </cfRule>
    <cfRule type="cellIs" dxfId="11732" priority="2532" stopIfTrue="1" operator="greaterThanOrEqual">
      <formula>0.0001</formula>
    </cfRule>
    <cfRule type="cellIs" dxfId="11731" priority="2533" stopIfTrue="1" operator="greaterThanOrEqual">
      <formula>0.00001</formula>
    </cfRule>
    <cfRule type="cellIs" dxfId="11730" priority="2534" stopIfTrue="1" operator="greaterThanOrEqual">
      <formula>0.000001</formula>
    </cfRule>
    <cfRule type="cellIs" dxfId="11729" priority="2535" stopIfTrue="1" operator="greaterThanOrEqual">
      <formula>0.0000001</formula>
    </cfRule>
    <cfRule type="cellIs" dxfId="11728" priority="2536" stopIfTrue="1" operator="greaterThanOrEqual">
      <formula>0.00000001</formula>
    </cfRule>
  </conditionalFormatting>
  <conditionalFormatting sqref="Q44:Q49">
    <cfRule type="cellIs" dxfId="11727" priority="2508" stopIfTrue="1" operator="greaterThanOrEqual">
      <formula>0.1</formula>
    </cfRule>
  </conditionalFormatting>
  <conditionalFormatting sqref="Q44:Q127">
    <cfRule type="cellIs" dxfId="11726" priority="2470" stopIfTrue="1" operator="greaterThanOrEqual">
      <formula>1</formula>
    </cfRule>
  </conditionalFormatting>
  <conditionalFormatting sqref="Q45:Q46 Q53 Q57 Q60:Q61 Q64 Q69:Q71 Q75 Q77:Q78 Q86 Q92:Q94 Q99:Q101 Q105 Q110:Q112 Q123:Q124 Q126">
    <cfRule type="cellIs" dxfId="11725" priority="2524" stopIfTrue="1" operator="greaterThanOrEqual">
      <formula>0.0001</formula>
    </cfRule>
    <cfRule type="cellIs" dxfId="11724" priority="2525" stopIfTrue="1" operator="greaterThanOrEqual">
      <formula>0.00001</formula>
    </cfRule>
    <cfRule type="cellIs" dxfId="11723" priority="2526" stopIfTrue="1" operator="greaterThanOrEqual">
      <formula>0.000001</formula>
    </cfRule>
    <cfRule type="cellIs" dxfId="11722" priority="2527" stopIfTrue="1" operator="greaterThanOrEqual">
      <formula>0.0000001</formula>
    </cfRule>
    <cfRule type="cellIs" dxfId="11721" priority="2528" stopIfTrue="1" operator="greaterThanOrEqual">
      <formula>0.00000001</formula>
    </cfRule>
  </conditionalFormatting>
  <conditionalFormatting sqref="Q45:Q49 Q53:Q71 Q86:Q94 Q96:Q107 Q110:Q115">
    <cfRule type="cellIs" dxfId="11720" priority="2509" stopIfTrue="1" operator="greaterThanOrEqual">
      <formula>0.01</formula>
    </cfRule>
  </conditionalFormatting>
  <conditionalFormatting sqref="Q47 Q115 Q125">
    <cfRule type="cellIs" dxfId="11719" priority="2518" stopIfTrue="1" operator="greaterThanOrEqual">
      <formula>0.00001</formula>
    </cfRule>
    <cfRule type="cellIs" dxfId="11718" priority="2519" stopIfTrue="1" operator="greaterThanOrEqual">
      <formula>0.000001</formula>
    </cfRule>
    <cfRule type="cellIs" dxfId="11717" priority="2520" stopIfTrue="1" operator="greaterThanOrEqual">
      <formula>0.0000001</formula>
    </cfRule>
    <cfRule type="cellIs" dxfId="11716" priority="2521" stopIfTrue="1" operator="greaterThanOrEqual">
      <formula>0.00000001</formula>
    </cfRule>
  </conditionalFormatting>
  <conditionalFormatting sqref="Q47:Q49 Q54:Q56 Q58:Q59 Q62:Q63 Q65:Q68 Q87:Q91 Q96:Q98 Q102:Q104 Q106:Q107 Q113:Q115 Q127">
    <cfRule type="cellIs" dxfId="11715" priority="2510" stopIfTrue="1" operator="greaterThanOrEqual">
      <formula>0.001</formula>
    </cfRule>
  </conditionalFormatting>
  <conditionalFormatting sqref="Q48:Q49 Q54:Q56 Q58:Q59 Q62:Q63 Q65:Q68 Q87:Q91 Q96:Q98 Q102:Q104 Q106:Q107 Q113:Q114 Q117 Q127">
    <cfRule type="cellIs" dxfId="11714" priority="2512" stopIfTrue="1" operator="greaterThanOrEqual">
      <formula>0.00001</formula>
    </cfRule>
    <cfRule type="cellIs" dxfId="11713" priority="2513" stopIfTrue="1" operator="greaterThanOrEqual">
      <formula>0.000001</formula>
    </cfRule>
    <cfRule type="cellIs" dxfId="11712" priority="2514" stopIfTrue="1" operator="greaterThanOrEqual">
      <formula>0.0000001</formula>
    </cfRule>
    <cfRule type="cellIs" dxfId="11711" priority="2515" stopIfTrue="1" operator="greaterThanOrEqual">
      <formula>0.00000001</formula>
    </cfRule>
  </conditionalFormatting>
  <conditionalFormatting sqref="Q48:Q49 Q54:Q56 Q58:Q59 Q62:Q63 Q65:Q68 Q87:Q91 Q96:Q98 Q102:Q104 Q106:Q107 Q113:Q114 Q127 Q117">
    <cfRule type="cellIs" dxfId="11710" priority="2511" stopIfTrue="1" operator="greaterThanOrEqual">
      <formula>0.0001</formula>
    </cfRule>
  </conditionalFormatting>
  <conditionalFormatting sqref="Q50 Q76 Q129">
    <cfRule type="cellIs" dxfId="11709" priority="2501" stopIfTrue="1" operator="greaterThanOrEqual">
      <formula>0.01</formula>
    </cfRule>
    <cfRule type="cellIs" dxfId="11708" priority="2502" stopIfTrue="1" operator="greaterThanOrEqual">
      <formula>0.001</formula>
    </cfRule>
    <cfRule type="cellIs" dxfId="11707" priority="2503" stopIfTrue="1" operator="greaterThanOrEqual">
      <formula>0.0001</formula>
    </cfRule>
    <cfRule type="cellIs" dxfId="11706" priority="2504" stopIfTrue="1" operator="greaterThanOrEqual">
      <formula>0.00001</formula>
    </cfRule>
    <cfRule type="cellIs" dxfId="11705" priority="2505" stopIfTrue="1" operator="greaterThanOrEqual">
      <formula>0.000001</formula>
    </cfRule>
    <cfRule type="cellIs" dxfId="11704" priority="2506" stopIfTrue="1" operator="greaterThanOrEqual">
      <formula>0.0000001</formula>
    </cfRule>
    <cfRule type="cellIs" dxfId="11703" priority="2507" stopIfTrue="1" operator="greaterThanOrEqual">
      <formula>0.00000001</formula>
    </cfRule>
  </conditionalFormatting>
  <conditionalFormatting sqref="Q51">
    <cfRule type="cellIs" dxfId="11702" priority="2492" stopIfTrue="1" operator="greaterThanOrEqual">
      <formula>0.01</formula>
    </cfRule>
    <cfRule type="cellIs" dxfId="11701" priority="2493" stopIfTrue="1" operator="greaterThanOrEqual">
      <formula>0.001</formula>
    </cfRule>
    <cfRule type="cellIs" dxfId="11700" priority="2494" stopIfTrue="1" operator="greaterThanOrEqual">
      <formula>0.0001</formula>
    </cfRule>
    <cfRule type="cellIs" dxfId="11699" priority="2495" stopIfTrue="1" operator="greaterThanOrEqual">
      <formula>0.00001</formula>
    </cfRule>
    <cfRule type="cellIs" dxfId="11698" priority="2496" stopIfTrue="1" operator="greaterThanOrEqual">
      <formula>0.000001</formula>
    </cfRule>
    <cfRule type="cellIs" dxfId="11697" priority="2497" stopIfTrue="1" operator="greaterThanOrEqual">
      <formula>0.0000001</formula>
    </cfRule>
    <cfRule type="cellIs" dxfId="11696" priority="2498" stopIfTrue="1" operator="greaterThanOrEqual">
      <formula>0.00000001</formula>
    </cfRule>
  </conditionalFormatting>
  <conditionalFormatting sqref="Q51:Q75">
    <cfRule type="cellIs" dxfId="11695" priority="2491" stopIfTrue="1" operator="greaterThanOrEqual">
      <formula>0.1</formula>
    </cfRule>
  </conditionalFormatting>
  <conditionalFormatting sqref="Q75 Q77:Q78 Q45:Q46 Q53 Q57 Q60:Q61 Q64 Q69:Q71 Q86 Q92:Q94 Q99:Q101 Q105 Q110:Q112 Q123:Q124 Q126">
    <cfRule type="cellIs" dxfId="11694" priority="2523" stopIfTrue="1" operator="greaterThanOrEqual">
      <formula>0.001</formula>
    </cfRule>
  </conditionalFormatting>
  <conditionalFormatting sqref="Q75 Q77:Q78">
    <cfRule type="cellIs" dxfId="11693" priority="2522" stopIfTrue="1" operator="greaterThanOrEqual">
      <formula>0.01</formula>
    </cfRule>
  </conditionalFormatting>
  <conditionalFormatting sqref="Q77:Q127">
    <cfRule type="cellIs" dxfId="11692" priority="2471" stopIfTrue="1" operator="greaterThanOrEqual">
      <formula>0.1</formula>
    </cfRule>
  </conditionalFormatting>
  <conditionalFormatting sqref="Q117:Q122">
    <cfRule type="cellIs" dxfId="11691" priority="2473" stopIfTrue="1" operator="greaterThanOrEqual">
      <formula>0.001</formula>
    </cfRule>
  </conditionalFormatting>
  <conditionalFormatting sqref="Q117:Q127">
    <cfRule type="cellIs" dxfId="11690" priority="2472" stopIfTrue="1" operator="greaterThanOrEqual">
      <formula>0.01</formula>
    </cfRule>
  </conditionalFormatting>
  <conditionalFormatting sqref="Q118">
    <cfRule type="cellIs" dxfId="11689" priority="2479" stopIfTrue="1" operator="greaterThanOrEqual">
      <formula>0.000001</formula>
    </cfRule>
    <cfRule type="cellIs" dxfId="11688" priority="2480" stopIfTrue="1" operator="greaterThanOrEqual">
      <formula>0.0000001</formula>
    </cfRule>
    <cfRule type="cellIs" dxfId="11687" priority="2481" stopIfTrue="1" operator="greaterThanOrEqual">
      <formula>0.00000001</formula>
    </cfRule>
  </conditionalFormatting>
  <conditionalFormatting sqref="Q118:Q122">
    <cfRule type="cellIs" dxfId="11686" priority="2474" stopIfTrue="1" operator="greaterThanOrEqual">
      <formula>0.0001</formula>
    </cfRule>
    <cfRule type="cellIs" dxfId="11685" priority="2475" stopIfTrue="1" operator="greaterThanOrEqual">
      <formula>0.00001</formula>
    </cfRule>
  </conditionalFormatting>
  <conditionalFormatting sqref="Q119:Q122">
    <cfRule type="cellIs" dxfId="11684" priority="2476" stopIfTrue="1" operator="greaterThanOrEqual">
      <formula>0.000001</formula>
    </cfRule>
    <cfRule type="cellIs" dxfId="11683" priority="2477" stopIfTrue="1" operator="greaterThanOrEqual">
      <formula>0.0000001</formula>
    </cfRule>
    <cfRule type="cellIs" dxfId="11682" priority="2478" stopIfTrue="1" operator="greaterThanOrEqual">
      <formula>0.00000001</formula>
    </cfRule>
  </conditionalFormatting>
  <conditionalFormatting sqref="Q125 Q47 Q115">
    <cfRule type="cellIs" dxfId="11681" priority="2517" stopIfTrue="1" operator="greaterThanOrEqual">
      <formula>0.0001</formula>
    </cfRule>
  </conditionalFormatting>
  <conditionalFormatting sqref="Q125">
    <cfRule type="cellIs" dxfId="11680" priority="2516" stopIfTrue="1" operator="greaterThanOrEqual">
      <formula>0.001</formula>
    </cfRule>
  </conditionalFormatting>
  <conditionalFormatting sqref="Q128 Q131:Q132">
    <cfRule type="cellIs" dxfId="11679" priority="2482" stopIfTrue="1" operator="greaterThanOrEqual">
      <formula>1</formula>
    </cfRule>
    <cfRule type="cellIs" dxfId="11678" priority="2483" stopIfTrue="1" operator="greaterThanOrEqual">
      <formula>0.1</formula>
    </cfRule>
    <cfRule type="cellIs" dxfId="11677" priority="2484" stopIfTrue="1" operator="greaterThanOrEqual">
      <formula>0.01</formula>
    </cfRule>
    <cfRule type="cellIs" dxfId="11676" priority="2485" stopIfTrue="1" operator="greaterThanOrEqual">
      <formula>0.001</formula>
    </cfRule>
    <cfRule type="cellIs" dxfId="11675" priority="2486" stopIfTrue="1" operator="greaterThanOrEqual">
      <formula>0.0001</formula>
    </cfRule>
    <cfRule type="cellIs" dxfId="11674" priority="2487" stopIfTrue="1" operator="greaterThanOrEqual">
      <formula>0.00001</formula>
    </cfRule>
    <cfRule type="cellIs" dxfId="11673" priority="2488" stopIfTrue="1" operator="greaterThanOrEqual">
      <formula>0.000001</formula>
    </cfRule>
    <cfRule type="cellIs" dxfId="11672" priority="2489" stopIfTrue="1" operator="greaterThanOrEqual">
      <formula>0.0000001</formula>
    </cfRule>
    <cfRule type="cellIs" dxfId="11671" priority="2490" stopIfTrue="1" operator="greaterThanOrEqual">
      <formula>0.00000001</formula>
    </cfRule>
  </conditionalFormatting>
  <conditionalFormatting sqref="Q129 Q50 Q76">
    <cfRule type="cellIs" dxfId="11670" priority="2500" stopIfTrue="1" operator="greaterThanOrEqual">
      <formula>0.1</formula>
    </cfRule>
  </conditionalFormatting>
  <conditionalFormatting sqref="Q129:Q130">
    <cfRule type="cellIs" dxfId="11669" priority="2499" stopIfTrue="1" operator="greaterThanOrEqual">
      <formula>1</formula>
    </cfRule>
  </conditionalFormatting>
  <conditionalFormatting sqref="Q130 Q44 Q52 Q72:Q74 Q79:Q85 Q95 Q108:Q109 Q116">
    <cfRule type="cellIs" dxfId="11668" priority="2530" stopIfTrue="1" operator="greaterThanOrEqual">
      <formula>0.01</formula>
    </cfRule>
  </conditionalFormatting>
  <conditionalFormatting sqref="Q130">
    <cfRule type="cellIs" dxfId="11667" priority="2529" stopIfTrue="1" operator="greaterThanOrEqual">
      <formula>0.1</formula>
    </cfRule>
  </conditionalFormatting>
  <conditionalFormatting sqref="T24:T27">
    <cfRule type="cellIs" dxfId="11666" priority="653" operator="greaterThanOrEqual">
      <formula>0</formula>
    </cfRule>
  </conditionalFormatting>
  <conditionalFormatting sqref="T28:T30">
    <cfRule type="cellIs" dxfId="11665" priority="652" operator="greaterThanOrEqual">
      <formula>0</formula>
    </cfRule>
  </conditionalFormatting>
  <conditionalFormatting sqref="T31:T32">
    <cfRule type="cellIs" dxfId="11664" priority="597" operator="greaterThanOrEqual">
      <formula>0</formula>
    </cfRule>
  </conditionalFormatting>
  <conditionalFormatting sqref="T37:T41">
    <cfRule type="cellIs" dxfId="11663" priority="505" stopIfTrue="1" operator="greaterThanOrEqual">
      <formula>1</formula>
    </cfRule>
    <cfRule type="cellIs" dxfId="11662" priority="506" stopIfTrue="1" operator="greaterThanOrEqual">
      <formula>0.1</formula>
    </cfRule>
    <cfRule type="cellIs" dxfId="11661" priority="507" stopIfTrue="1" operator="greaterThanOrEqual">
      <formula>0.01</formula>
    </cfRule>
    <cfRule type="cellIs" dxfId="11660" priority="508" stopIfTrue="1" operator="greaterThanOrEqual">
      <formula>0.001</formula>
    </cfRule>
    <cfRule type="cellIs" dxfId="11659" priority="509" stopIfTrue="1" operator="greaterThanOrEqual">
      <formula>0.0001</formula>
    </cfRule>
    <cfRule type="cellIs" dxfId="11658" priority="510" stopIfTrue="1" operator="greaterThanOrEqual">
      <formula>0.00001</formula>
    </cfRule>
    <cfRule type="cellIs" dxfId="11657" priority="511" stopIfTrue="1" operator="greaterThanOrEqual">
      <formula>0.000001</formula>
    </cfRule>
    <cfRule type="cellIs" dxfId="11656" priority="512" stopIfTrue="1" operator="greaterThanOrEqual">
      <formula>0.0000001</formula>
    </cfRule>
    <cfRule type="cellIs" dxfId="11655" priority="513" stopIfTrue="1" operator="greaterThanOrEqual">
      <formula>0.00000001</formula>
    </cfRule>
  </conditionalFormatting>
  <conditionalFormatting sqref="T37:T132">
    <cfRule type="cellIs" dxfId="11654" priority="495" stopIfTrue="1" operator="greaterThanOrEqual">
      <formula>10</formula>
    </cfRule>
  </conditionalFormatting>
  <conditionalFormatting sqref="T42:T43">
    <cfRule type="cellIs" dxfId="11653" priority="496" stopIfTrue="1" operator="greaterThanOrEqual">
      <formula>1</formula>
    </cfRule>
    <cfRule type="cellIs" dxfId="11652" priority="497" stopIfTrue="1" operator="greaterThanOrEqual">
      <formula>0.1</formula>
    </cfRule>
    <cfRule type="cellIs" dxfId="11651" priority="498" stopIfTrue="1" operator="greaterThanOrEqual">
      <formula>0.01</formula>
    </cfRule>
    <cfRule type="cellIs" dxfId="11650" priority="499" stopIfTrue="1" operator="greaterThanOrEqual">
      <formula>0.001</formula>
    </cfRule>
    <cfRule type="cellIs" dxfId="11649" priority="500" stopIfTrue="1" operator="greaterThanOrEqual">
      <formula>0.0001</formula>
    </cfRule>
    <cfRule type="cellIs" dxfId="11648" priority="501" stopIfTrue="1" operator="greaterThanOrEqual">
      <formula>0.00001</formula>
    </cfRule>
    <cfRule type="cellIs" dxfId="11647" priority="502" stopIfTrue="1" operator="greaterThanOrEqual">
      <formula>0.000001</formula>
    </cfRule>
    <cfRule type="cellIs" dxfId="11646" priority="503" stopIfTrue="1" operator="greaterThanOrEqual">
      <formula>0.0000001</formula>
    </cfRule>
    <cfRule type="cellIs" dxfId="11645" priority="504" stopIfTrue="1" operator="greaterThanOrEqual">
      <formula>0.00000001</formula>
    </cfRule>
  </conditionalFormatting>
  <conditionalFormatting sqref="T44 T52 T72:T74 T79:T85 T95 T108:T109 T116 T130">
    <cfRule type="cellIs" dxfId="11644" priority="2464" stopIfTrue="1" operator="greaterThanOrEqual">
      <formula>0.001</formula>
    </cfRule>
    <cfRule type="cellIs" dxfId="11643" priority="2465" stopIfTrue="1" operator="greaterThanOrEqual">
      <formula>0.0001</formula>
    </cfRule>
    <cfRule type="cellIs" dxfId="11642" priority="2466" stopIfTrue="1" operator="greaterThanOrEqual">
      <formula>0.00001</formula>
    </cfRule>
    <cfRule type="cellIs" dxfId="11641" priority="2467" stopIfTrue="1" operator="greaterThanOrEqual">
      <formula>0.000001</formula>
    </cfRule>
    <cfRule type="cellIs" dxfId="11640" priority="2468" stopIfTrue="1" operator="greaterThanOrEqual">
      <formula>0.0000001</formula>
    </cfRule>
    <cfRule type="cellIs" dxfId="11639" priority="2469" stopIfTrue="1" operator="greaterThanOrEqual">
      <formula>0.00000001</formula>
    </cfRule>
  </conditionalFormatting>
  <conditionalFormatting sqref="T44:T49">
    <cfRule type="cellIs" dxfId="11638" priority="2441" stopIfTrue="1" operator="greaterThanOrEqual">
      <formula>0.1</formula>
    </cfRule>
  </conditionalFormatting>
  <conditionalFormatting sqref="T44:T127">
    <cfRule type="cellIs" dxfId="11637" priority="2403" stopIfTrue="1" operator="greaterThanOrEqual">
      <formula>1</formula>
    </cfRule>
  </conditionalFormatting>
  <conditionalFormatting sqref="T45:T46 T53 T57 T60:T61 T64 T69:T71 T75 T77:T78 T86 T92:T94 T99:T101 T105 T110:T112 T123:T124 T126">
    <cfRule type="cellIs" dxfId="11636" priority="2457" stopIfTrue="1" operator="greaterThanOrEqual">
      <formula>0.0001</formula>
    </cfRule>
    <cfRule type="cellIs" dxfId="11635" priority="2458" stopIfTrue="1" operator="greaterThanOrEqual">
      <formula>0.00001</formula>
    </cfRule>
    <cfRule type="cellIs" dxfId="11634" priority="2459" stopIfTrue="1" operator="greaterThanOrEqual">
      <formula>0.000001</formula>
    </cfRule>
    <cfRule type="cellIs" dxfId="11633" priority="2460" stopIfTrue="1" operator="greaterThanOrEqual">
      <formula>0.0000001</formula>
    </cfRule>
    <cfRule type="cellIs" dxfId="11632" priority="2461" stopIfTrue="1" operator="greaterThanOrEqual">
      <formula>0.00000001</formula>
    </cfRule>
  </conditionalFormatting>
  <conditionalFormatting sqref="T45:T49 T53:T71 T86:T94 T96:T107 T110:T115">
    <cfRule type="cellIs" dxfId="11631" priority="2442" stopIfTrue="1" operator="greaterThanOrEqual">
      <formula>0.01</formula>
    </cfRule>
  </conditionalFormatting>
  <conditionalFormatting sqref="T47 T115 T125">
    <cfRule type="cellIs" dxfId="11630" priority="2451" stopIfTrue="1" operator="greaterThanOrEqual">
      <formula>0.00001</formula>
    </cfRule>
    <cfRule type="cellIs" dxfId="11629" priority="2452" stopIfTrue="1" operator="greaterThanOrEqual">
      <formula>0.000001</formula>
    </cfRule>
    <cfRule type="cellIs" dxfId="11628" priority="2453" stopIfTrue="1" operator="greaterThanOrEqual">
      <formula>0.0000001</formula>
    </cfRule>
    <cfRule type="cellIs" dxfId="11627" priority="2454" stopIfTrue="1" operator="greaterThanOrEqual">
      <formula>0.00000001</formula>
    </cfRule>
  </conditionalFormatting>
  <conditionalFormatting sqref="T47:T49 T54:T56 T58:T59 T62:T63 T65:T68 T87:T91 T96:T98 T102:T104 T106:T107 T113:T115 T127">
    <cfRule type="cellIs" dxfId="11626" priority="2443" stopIfTrue="1" operator="greaterThanOrEqual">
      <formula>0.001</formula>
    </cfRule>
  </conditionalFormatting>
  <conditionalFormatting sqref="T48:T49 T54:T56 T58:T59 T62:T63 T65:T68 T87:T91 T96:T98 T102:T104 T106:T107 T113:T114 T117 T127">
    <cfRule type="cellIs" dxfId="11625" priority="2445" stopIfTrue="1" operator="greaterThanOrEqual">
      <formula>0.00001</formula>
    </cfRule>
    <cfRule type="cellIs" dxfId="11624" priority="2446" stopIfTrue="1" operator="greaterThanOrEqual">
      <formula>0.000001</formula>
    </cfRule>
    <cfRule type="cellIs" dxfId="11623" priority="2447" stopIfTrue="1" operator="greaterThanOrEqual">
      <formula>0.0000001</formula>
    </cfRule>
    <cfRule type="cellIs" dxfId="11622" priority="2448" stopIfTrue="1" operator="greaterThanOrEqual">
      <formula>0.00000001</formula>
    </cfRule>
  </conditionalFormatting>
  <conditionalFormatting sqref="T48:T49 T54:T56 T58:T59 T62:T63 T65:T68 T87:T91 T96:T98 T102:T104 T106:T107 T113:T114 T127 T117">
    <cfRule type="cellIs" dxfId="11621" priority="2444" stopIfTrue="1" operator="greaterThanOrEqual">
      <formula>0.0001</formula>
    </cfRule>
  </conditionalFormatting>
  <conditionalFormatting sqref="T50 T76 T129">
    <cfRule type="cellIs" dxfId="11620" priority="2434" stopIfTrue="1" operator="greaterThanOrEqual">
      <formula>0.01</formula>
    </cfRule>
    <cfRule type="cellIs" dxfId="11619" priority="2435" stopIfTrue="1" operator="greaterThanOrEqual">
      <formula>0.001</formula>
    </cfRule>
    <cfRule type="cellIs" dxfId="11618" priority="2436" stopIfTrue="1" operator="greaterThanOrEqual">
      <formula>0.0001</formula>
    </cfRule>
    <cfRule type="cellIs" dxfId="11617" priority="2437" stopIfTrue="1" operator="greaterThanOrEqual">
      <formula>0.00001</formula>
    </cfRule>
    <cfRule type="cellIs" dxfId="11616" priority="2438" stopIfTrue="1" operator="greaterThanOrEqual">
      <formula>0.000001</formula>
    </cfRule>
    <cfRule type="cellIs" dxfId="11615" priority="2439" stopIfTrue="1" operator="greaterThanOrEqual">
      <formula>0.0000001</formula>
    </cfRule>
    <cfRule type="cellIs" dxfId="11614" priority="2440" stopIfTrue="1" operator="greaterThanOrEqual">
      <formula>0.00000001</formula>
    </cfRule>
  </conditionalFormatting>
  <conditionalFormatting sqref="T51">
    <cfRule type="cellIs" dxfId="11613" priority="2425" stopIfTrue="1" operator="greaterThanOrEqual">
      <formula>0.01</formula>
    </cfRule>
    <cfRule type="cellIs" dxfId="11612" priority="2426" stopIfTrue="1" operator="greaterThanOrEqual">
      <formula>0.001</formula>
    </cfRule>
    <cfRule type="cellIs" dxfId="11611" priority="2427" stopIfTrue="1" operator="greaterThanOrEqual">
      <formula>0.0001</formula>
    </cfRule>
    <cfRule type="cellIs" dxfId="11610" priority="2428" stopIfTrue="1" operator="greaterThanOrEqual">
      <formula>0.00001</formula>
    </cfRule>
    <cfRule type="cellIs" dxfId="11609" priority="2429" stopIfTrue="1" operator="greaterThanOrEqual">
      <formula>0.000001</formula>
    </cfRule>
    <cfRule type="cellIs" dxfId="11608" priority="2430" stopIfTrue="1" operator="greaterThanOrEqual">
      <formula>0.0000001</formula>
    </cfRule>
    <cfRule type="cellIs" dxfId="11607" priority="2431" stopIfTrue="1" operator="greaterThanOrEqual">
      <formula>0.00000001</formula>
    </cfRule>
  </conditionalFormatting>
  <conditionalFormatting sqref="T51:T75">
    <cfRule type="cellIs" dxfId="11606" priority="2424" stopIfTrue="1" operator="greaterThanOrEqual">
      <formula>0.1</formula>
    </cfRule>
  </conditionalFormatting>
  <conditionalFormatting sqref="T75 T77:T78 T45:T46 T53 T57 T60:T61 T64 T69:T71 T86 T92:T94 T99:T101 T105 T110:T112 T123:T124 T126">
    <cfRule type="cellIs" dxfId="11605" priority="2456" stopIfTrue="1" operator="greaterThanOrEqual">
      <formula>0.001</formula>
    </cfRule>
  </conditionalFormatting>
  <conditionalFormatting sqref="T75 T77:T78">
    <cfRule type="cellIs" dxfId="11604" priority="2455" stopIfTrue="1" operator="greaterThanOrEqual">
      <formula>0.01</formula>
    </cfRule>
  </conditionalFormatting>
  <conditionalFormatting sqref="T77:T127">
    <cfRule type="cellIs" dxfId="11603" priority="2404" stopIfTrue="1" operator="greaterThanOrEqual">
      <formula>0.1</formula>
    </cfRule>
  </conditionalFormatting>
  <conditionalFormatting sqref="T117:T122">
    <cfRule type="cellIs" dxfId="11602" priority="2406" stopIfTrue="1" operator="greaterThanOrEqual">
      <formula>0.001</formula>
    </cfRule>
  </conditionalFormatting>
  <conditionalFormatting sqref="T117:T127">
    <cfRule type="cellIs" dxfId="11601" priority="2405" stopIfTrue="1" operator="greaterThanOrEqual">
      <formula>0.01</formula>
    </cfRule>
  </conditionalFormatting>
  <conditionalFormatting sqref="T118">
    <cfRule type="cellIs" dxfId="11600" priority="2412" stopIfTrue="1" operator="greaterThanOrEqual">
      <formula>0.000001</formula>
    </cfRule>
    <cfRule type="cellIs" dxfId="11599" priority="2413" stopIfTrue="1" operator="greaterThanOrEqual">
      <formula>0.0000001</formula>
    </cfRule>
    <cfRule type="cellIs" dxfId="11598" priority="2414" stopIfTrue="1" operator="greaterThanOrEqual">
      <formula>0.00000001</formula>
    </cfRule>
  </conditionalFormatting>
  <conditionalFormatting sqref="T118:T122">
    <cfRule type="cellIs" dxfId="11597" priority="2407" stopIfTrue="1" operator="greaterThanOrEqual">
      <formula>0.0001</formula>
    </cfRule>
    <cfRule type="cellIs" dxfId="11596" priority="2408" stopIfTrue="1" operator="greaterThanOrEqual">
      <formula>0.00001</formula>
    </cfRule>
  </conditionalFormatting>
  <conditionalFormatting sqref="T119:T122">
    <cfRule type="cellIs" dxfId="11595" priority="2409" stopIfTrue="1" operator="greaterThanOrEqual">
      <formula>0.000001</formula>
    </cfRule>
    <cfRule type="cellIs" dxfId="11594" priority="2410" stopIfTrue="1" operator="greaterThanOrEqual">
      <formula>0.0000001</formula>
    </cfRule>
    <cfRule type="cellIs" dxfId="11593" priority="2411" stopIfTrue="1" operator="greaterThanOrEqual">
      <formula>0.00000001</formula>
    </cfRule>
  </conditionalFormatting>
  <conditionalFormatting sqref="T125 T47 T115">
    <cfRule type="cellIs" dxfId="11592" priority="2450" stopIfTrue="1" operator="greaterThanOrEqual">
      <formula>0.0001</formula>
    </cfRule>
  </conditionalFormatting>
  <conditionalFormatting sqref="T125">
    <cfRule type="cellIs" dxfId="11591" priority="2449" stopIfTrue="1" operator="greaterThanOrEqual">
      <formula>0.001</formula>
    </cfRule>
  </conditionalFormatting>
  <conditionalFormatting sqref="T128 T131:T132">
    <cfRule type="cellIs" dxfId="11590" priority="2415" stopIfTrue="1" operator="greaterThanOrEqual">
      <formula>1</formula>
    </cfRule>
    <cfRule type="cellIs" dxfId="11589" priority="2416" stopIfTrue="1" operator="greaterThanOrEqual">
      <formula>0.1</formula>
    </cfRule>
    <cfRule type="cellIs" dxfId="11588" priority="2417" stopIfTrue="1" operator="greaterThanOrEqual">
      <formula>0.01</formula>
    </cfRule>
    <cfRule type="cellIs" dxfId="11587" priority="2418" stopIfTrue="1" operator="greaterThanOrEqual">
      <formula>0.001</formula>
    </cfRule>
    <cfRule type="cellIs" dxfId="11586" priority="2419" stopIfTrue="1" operator="greaterThanOrEqual">
      <formula>0.0001</formula>
    </cfRule>
    <cfRule type="cellIs" dxfId="11585" priority="2420" stopIfTrue="1" operator="greaterThanOrEqual">
      <formula>0.00001</formula>
    </cfRule>
    <cfRule type="cellIs" dxfId="11584" priority="2421" stopIfTrue="1" operator="greaterThanOrEqual">
      <formula>0.000001</formula>
    </cfRule>
    <cfRule type="cellIs" dxfId="11583" priority="2422" stopIfTrue="1" operator="greaterThanOrEqual">
      <formula>0.0000001</formula>
    </cfRule>
    <cfRule type="cellIs" dxfId="11582" priority="2423" stopIfTrue="1" operator="greaterThanOrEqual">
      <formula>0.00000001</formula>
    </cfRule>
  </conditionalFormatting>
  <conditionalFormatting sqref="T129 T50 T76">
    <cfRule type="cellIs" dxfId="11581" priority="2433" stopIfTrue="1" operator="greaterThanOrEqual">
      <formula>0.1</formula>
    </cfRule>
  </conditionalFormatting>
  <conditionalFormatting sqref="T129:T130">
    <cfRule type="cellIs" dxfId="11580" priority="2432" stopIfTrue="1" operator="greaterThanOrEqual">
      <formula>1</formula>
    </cfRule>
  </conditionalFormatting>
  <conditionalFormatting sqref="T130 T44 T52 T72:T74 T79:T85 T95 T108:T109 T116">
    <cfRule type="cellIs" dxfId="11579" priority="2463" stopIfTrue="1" operator="greaterThanOrEqual">
      <formula>0.01</formula>
    </cfRule>
  </conditionalFormatting>
  <conditionalFormatting sqref="T130">
    <cfRule type="cellIs" dxfId="11578" priority="2462" stopIfTrue="1" operator="greaterThanOrEqual">
      <formula>0.1</formula>
    </cfRule>
  </conditionalFormatting>
  <conditionalFormatting sqref="W24:W27">
    <cfRule type="cellIs" dxfId="11577" priority="651" operator="greaterThanOrEqual">
      <formula>0</formula>
    </cfRule>
  </conditionalFormatting>
  <conditionalFormatting sqref="W28:W30">
    <cfRule type="cellIs" dxfId="11576" priority="650" operator="greaterThanOrEqual">
      <formula>0</formula>
    </cfRule>
  </conditionalFormatting>
  <conditionalFormatting sqref="W31:W32">
    <cfRule type="cellIs" dxfId="11575" priority="596" operator="greaterThanOrEqual">
      <formula>0</formula>
    </cfRule>
  </conditionalFormatting>
  <conditionalFormatting sqref="W37:W41">
    <cfRule type="cellIs" dxfId="11574" priority="486" stopIfTrue="1" operator="greaterThanOrEqual">
      <formula>1</formula>
    </cfRule>
    <cfRule type="cellIs" dxfId="11573" priority="487" stopIfTrue="1" operator="greaterThanOrEqual">
      <formula>0.1</formula>
    </cfRule>
    <cfRule type="cellIs" dxfId="11572" priority="488" stopIfTrue="1" operator="greaterThanOrEqual">
      <formula>0.01</formula>
    </cfRule>
    <cfRule type="cellIs" dxfId="11571" priority="489" stopIfTrue="1" operator="greaterThanOrEqual">
      <formula>0.001</formula>
    </cfRule>
    <cfRule type="cellIs" dxfId="11570" priority="490" stopIfTrue="1" operator="greaterThanOrEqual">
      <formula>0.0001</formula>
    </cfRule>
    <cfRule type="cellIs" dxfId="11569" priority="491" stopIfTrue="1" operator="greaterThanOrEqual">
      <formula>0.00001</formula>
    </cfRule>
    <cfRule type="cellIs" dxfId="11568" priority="492" stopIfTrue="1" operator="greaterThanOrEqual">
      <formula>0.000001</formula>
    </cfRule>
    <cfRule type="cellIs" dxfId="11567" priority="493" stopIfTrue="1" operator="greaterThanOrEqual">
      <formula>0.0000001</formula>
    </cfRule>
    <cfRule type="cellIs" dxfId="11566" priority="494" stopIfTrue="1" operator="greaterThanOrEqual">
      <formula>0.00000001</formula>
    </cfRule>
  </conditionalFormatting>
  <conditionalFormatting sqref="W37:W132">
    <cfRule type="cellIs" dxfId="11565" priority="476" stopIfTrue="1" operator="greaterThanOrEqual">
      <formula>10</formula>
    </cfRule>
  </conditionalFormatting>
  <conditionalFormatting sqref="W42:W43">
    <cfRule type="cellIs" dxfId="11564" priority="477" stopIfTrue="1" operator="greaterThanOrEqual">
      <formula>1</formula>
    </cfRule>
    <cfRule type="cellIs" dxfId="11563" priority="478" stopIfTrue="1" operator="greaterThanOrEqual">
      <formula>0.1</formula>
    </cfRule>
    <cfRule type="cellIs" dxfId="11562" priority="479" stopIfTrue="1" operator="greaterThanOrEqual">
      <formula>0.01</formula>
    </cfRule>
    <cfRule type="cellIs" dxfId="11561" priority="480" stopIfTrue="1" operator="greaterThanOrEqual">
      <formula>0.001</formula>
    </cfRule>
    <cfRule type="cellIs" dxfId="11560" priority="481" stopIfTrue="1" operator="greaterThanOrEqual">
      <formula>0.0001</formula>
    </cfRule>
    <cfRule type="cellIs" dxfId="11559" priority="482" stopIfTrue="1" operator="greaterThanOrEqual">
      <formula>0.00001</formula>
    </cfRule>
    <cfRule type="cellIs" dxfId="11558" priority="483" stopIfTrue="1" operator="greaterThanOrEqual">
      <formula>0.000001</formula>
    </cfRule>
    <cfRule type="cellIs" dxfId="11557" priority="484" stopIfTrue="1" operator="greaterThanOrEqual">
      <formula>0.0000001</formula>
    </cfRule>
    <cfRule type="cellIs" dxfId="11556" priority="485" stopIfTrue="1" operator="greaterThanOrEqual">
      <formula>0.00000001</formula>
    </cfRule>
  </conditionalFormatting>
  <conditionalFormatting sqref="W44 W52 W72:W74 W79:W85 W95 W108:W109 W116 W130">
    <cfRule type="cellIs" dxfId="11555" priority="2397" stopIfTrue="1" operator="greaterThanOrEqual">
      <formula>0.001</formula>
    </cfRule>
    <cfRule type="cellIs" dxfId="11554" priority="2398" stopIfTrue="1" operator="greaterThanOrEqual">
      <formula>0.0001</formula>
    </cfRule>
    <cfRule type="cellIs" dxfId="11553" priority="2399" stopIfTrue="1" operator="greaterThanOrEqual">
      <formula>0.00001</formula>
    </cfRule>
    <cfRule type="cellIs" dxfId="11552" priority="2400" stopIfTrue="1" operator="greaterThanOrEqual">
      <formula>0.000001</formula>
    </cfRule>
    <cfRule type="cellIs" dxfId="11551" priority="2401" stopIfTrue="1" operator="greaterThanOrEqual">
      <formula>0.0000001</formula>
    </cfRule>
    <cfRule type="cellIs" dxfId="11550" priority="2402" stopIfTrue="1" operator="greaterThanOrEqual">
      <formula>0.00000001</formula>
    </cfRule>
  </conditionalFormatting>
  <conditionalFormatting sqref="W44:W49">
    <cfRule type="cellIs" dxfId="11549" priority="2374" stopIfTrue="1" operator="greaterThanOrEqual">
      <formula>0.1</formula>
    </cfRule>
  </conditionalFormatting>
  <conditionalFormatting sqref="W44:W127">
    <cfRule type="cellIs" dxfId="11548" priority="2336" stopIfTrue="1" operator="greaterThanOrEqual">
      <formula>1</formula>
    </cfRule>
  </conditionalFormatting>
  <conditionalFormatting sqref="W45:W46 W53 W57 W60:W61 W64 W69:W71 W75 W77:W78 W86 W92:W94 W99:W101 W105 W110:W112 W123:W124 W126">
    <cfRule type="cellIs" dxfId="11547" priority="2390" stopIfTrue="1" operator="greaterThanOrEqual">
      <formula>0.0001</formula>
    </cfRule>
    <cfRule type="cellIs" dxfId="11546" priority="2391" stopIfTrue="1" operator="greaterThanOrEqual">
      <formula>0.00001</formula>
    </cfRule>
    <cfRule type="cellIs" dxfId="11545" priority="2392" stopIfTrue="1" operator="greaterThanOrEqual">
      <formula>0.000001</formula>
    </cfRule>
    <cfRule type="cellIs" dxfId="11544" priority="2393" stopIfTrue="1" operator="greaterThanOrEqual">
      <formula>0.0000001</formula>
    </cfRule>
    <cfRule type="cellIs" dxfId="11543" priority="2394" stopIfTrue="1" operator="greaterThanOrEqual">
      <formula>0.00000001</formula>
    </cfRule>
  </conditionalFormatting>
  <conditionalFormatting sqref="W45:W49 W53:W71 W86:W94 W96:W107 W110:W115">
    <cfRule type="cellIs" dxfId="11542" priority="2375" stopIfTrue="1" operator="greaterThanOrEqual">
      <formula>0.01</formula>
    </cfRule>
  </conditionalFormatting>
  <conditionalFormatting sqref="W47 W115 W125">
    <cfRule type="cellIs" dxfId="11541" priority="2384" stopIfTrue="1" operator="greaterThanOrEqual">
      <formula>0.00001</formula>
    </cfRule>
    <cfRule type="cellIs" dxfId="11540" priority="2385" stopIfTrue="1" operator="greaterThanOrEqual">
      <formula>0.000001</formula>
    </cfRule>
    <cfRule type="cellIs" dxfId="11539" priority="2386" stopIfTrue="1" operator="greaterThanOrEqual">
      <formula>0.0000001</formula>
    </cfRule>
    <cfRule type="cellIs" dxfId="11538" priority="2387" stopIfTrue="1" operator="greaterThanOrEqual">
      <formula>0.00000001</formula>
    </cfRule>
  </conditionalFormatting>
  <conditionalFormatting sqref="W47:W49 W54:W56 W58:W59 W62:W63 W65:W68 W87:W91 W96:W98 W102:W104 W106:W107 W113:W115 W127">
    <cfRule type="cellIs" dxfId="11537" priority="2376" stopIfTrue="1" operator="greaterThanOrEqual">
      <formula>0.001</formula>
    </cfRule>
  </conditionalFormatting>
  <conditionalFormatting sqref="W48:W49 W54:W56 W58:W59 W62:W63 W65:W68 W87:W91 W96:W98 W102:W104 W106:W107 W113:W114 W117 W127">
    <cfRule type="cellIs" dxfId="11536" priority="2378" stopIfTrue="1" operator="greaterThanOrEqual">
      <formula>0.00001</formula>
    </cfRule>
    <cfRule type="cellIs" dxfId="11535" priority="2379" stopIfTrue="1" operator="greaterThanOrEqual">
      <formula>0.000001</formula>
    </cfRule>
    <cfRule type="cellIs" dxfId="11534" priority="2380" stopIfTrue="1" operator="greaterThanOrEqual">
      <formula>0.0000001</formula>
    </cfRule>
    <cfRule type="cellIs" dxfId="11533" priority="2381" stopIfTrue="1" operator="greaterThanOrEqual">
      <formula>0.00000001</formula>
    </cfRule>
  </conditionalFormatting>
  <conditionalFormatting sqref="W48:W49 W54:W56 W58:W59 W62:W63 W65:W68 W87:W91 W96:W98 W102:W104 W106:W107 W113:W114 W127 W117">
    <cfRule type="cellIs" dxfId="11532" priority="2377" stopIfTrue="1" operator="greaterThanOrEqual">
      <formula>0.0001</formula>
    </cfRule>
  </conditionalFormatting>
  <conditionalFormatting sqref="W50 W76 W129">
    <cfRule type="cellIs" dxfId="11531" priority="2367" stopIfTrue="1" operator="greaterThanOrEqual">
      <formula>0.01</formula>
    </cfRule>
    <cfRule type="cellIs" dxfId="11530" priority="2368" stopIfTrue="1" operator="greaterThanOrEqual">
      <formula>0.001</formula>
    </cfRule>
    <cfRule type="cellIs" dxfId="11529" priority="2369" stopIfTrue="1" operator="greaterThanOrEqual">
      <formula>0.0001</formula>
    </cfRule>
    <cfRule type="cellIs" dxfId="11528" priority="2370" stopIfTrue="1" operator="greaterThanOrEqual">
      <formula>0.00001</formula>
    </cfRule>
    <cfRule type="cellIs" dxfId="11527" priority="2371" stopIfTrue="1" operator="greaterThanOrEqual">
      <formula>0.000001</formula>
    </cfRule>
    <cfRule type="cellIs" dxfId="11526" priority="2372" stopIfTrue="1" operator="greaterThanOrEqual">
      <formula>0.0000001</formula>
    </cfRule>
    <cfRule type="cellIs" dxfId="11525" priority="2373" stopIfTrue="1" operator="greaterThanOrEqual">
      <formula>0.00000001</formula>
    </cfRule>
  </conditionalFormatting>
  <conditionalFormatting sqref="W51">
    <cfRule type="cellIs" dxfId="11524" priority="2358" stopIfTrue="1" operator="greaterThanOrEqual">
      <formula>0.01</formula>
    </cfRule>
    <cfRule type="cellIs" dxfId="11523" priority="2359" stopIfTrue="1" operator="greaterThanOrEqual">
      <formula>0.001</formula>
    </cfRule>
    <cfRule type="cellIs" dxfId="11522" priority="2360" stopIfTrue="1" operator="greaterThanOrEqual">
      <formula>0.0001</formula>
    </cfRule>
    <cfRule type="cellIs" dxfId="11521" priority="2361" stopIfTrue="1" operator="greaterThanOrEqual">
      <formula>0.00001</formula>
    </cfRule>
    <cfRule type="cellIs" dxfId="11520" priority="2362" stopIfTrue="1" operator="greaterThanOrEqual">
      <formula>0.000001</formula>
    </cfRule>
    <cfRule type="cellIs" dxfId="11519" priority="2363" stopIfTrue="1" operator="greaterThanOrEqual">
      <formula>0.0000001</formula>
    </cfRule>
    <cfRule type="cellIs" dxfId="11518" priority="2364" stopIfTrue="1" operator="greaterThanOrEqual">
      <formula>0.00000001</formula>
    </cfRule>
  </conditionalFormatting>
  <conditionalFormatting sqref="W51:W75">
    <cfRule type="cellIs" dxfId="11517" priority="2357" stopIfTrue="1" operator="greaterThanOrEqual">
      <formula>0.1</formula>
    </cfRule>
  </conditionalFormatting>
  <conditionalFormatting sqref="W75 W77:W78 W45:W46 W53 W57 W60:W61 W64 W69:W71 W86 W92:W94 W99:W101 W105 W110:W112 W123:W124 W126">
    <cfRule type="cellIs" dxfId="11516" priority="2389" stopIfTrue="1" operator="greaterThanOrEqual">
      <formula>0.001</formula>
    </cfRule>
  </conditionalFormatting>
  <conditionalFormatting sqref="W75 W77:W78">
    <cfRule type="cellIs" dxfId="11515" priority="2388" stopIfTrue="1" operator="greaterThanOrEqual">
      <formula>0.01</formula>
    </cfRule>
  </conditionalFormatting>
  <conditionalFormatting sqref="W77:W127">
    <cfRule type="cellIs" dxfId="11514" priority="2337" stopIfTrue="1" operator="greaterThanOrEqual">
      <formula>0.1</formula>
    </cfRule>
  </conditionalFormatting>
  <conditionalFormatting sqref="W117:W122">
    <cfRule type="cellIs" dxfId="11513" priority="2339" stopIfTrue="1" operator="greaterThanOrEqual">
      <formula>0.001</formula>
    </cfRule>
  </conditionalFormatting>
  <conditionalFormatting sqref="W117:W127">
    <cfRule type="cellIs" dxfId="11512" priority="2338" stopIfTrue="1" operator="greaterThanOrEqual">
      <formula>0.01</formula>
    </cfRule>
  </conditionalFormatting>
  <conditionalFormatting sqref="W118">
    <cfRule type="cellIs" dxfId="11511" priority="2345" stopIfTrue="1" operator="greaterThanOrEqual">
      <formula>0.000001</formula>
    </cfRule>
    <cfRule type="cellIs" dxfId="11510" priority="2346" stopIfTrue="1" operator="greaterThanOrEqual">
      <formula>0.0000001</formula>
    </cfRule>
    <cfRule type="cellIs" dxfId="11509" priority="2347" stopIfTrue="1" operator="greaterThanOrEqual">
      <formula>0.00000001</formula>
    </cfRule>
  </conditionalFormatting>
  <conditionalFormatting sqref="W118:W122">
    <cfRule type="cellIs" dxfId="11508" priority="2340" stopIfTrue="1" operator="greaterThanOrEqual">
      <formula>0.0001</formula>
    </cfRule>
    <cfRule type="cellIs" dxfId="11507" priority="2341" stopIfTrue="1" operator="greaterThanOrEqual">
      <formula>0.00001</formula>
    </cfRule>
  </conditionalFormatting>
  <conditionalFormatting sqref="W119:W122">
    <cfRule type="cellIs" dxfId="11506" priority="2342" stopIfTrue="1" operator="greaterThanOrEqual">
      <formula>0.000001</formula>
    </cfRule>
    <cfRule type="cellIs" dxfId="11505" priority="2343" stopIfTrue="1" operator="greaterThanOrEqual">
      <formula>0.0000001</formula>
    </cfRule>
    <cfRule type="cellIs" dxfId="11504" priority="2344" stopIfTrue="1" operator="greaterThanOrEqual">
      <formula>0.00000001</formula>
    </cfRule>
  </conditionalFormatting>
  <conditionalFormatting sqref="W125 W47 W115">
    <cfRule type="cellIs" dxfId="11503" priority="2383" stopIfTrue="1" operator="greaterThanOrEqual">
      <formula>0.0001</formula>
    </cfRule>
  </conditionalFormatting>
  <conditionalFormatting sqref="W125">
    <cfRule type="cellIs" dxfId="11502" priority="2382" stopIfTrue="1" operator="greaterThanOrEqual">
      <formula>0.001</formula>
    </cfRule>
  </conditionalFormatting>
  <conditionalFormatting sqref="W128 W131:W132">
    <cfRule type="cellIs" dxfId="11501" priority="2348" stopIfTrue="1" operator="greaterThanOrEqual">
      <formula>1</formula>
    </cfRule>
    <cfRule type="cellIs" dxfId="11500" priority="2349" stopIfTrue="1" operator="greaterThanOrEqual">
      <formula>0.1</formula>
    </cfRule>
    <cfRule type="cellIs" dxfId="11499" priority="2350" stopIfTrue="1" operator="greaterThanOrEqual">
      <formula>0.01</formula>
    </cfRule>
    <cfRule type="cellIs" dxfId="11498" priority="2351" stopIfTrue="1" operator="greaterThanOrEqual">
      <formula>0.001</formula>
    </cfRule>
    <cfRule type="cellIs" dxfId="11497" priority="2352" stopIfTrue="1" operator="greaterThanOrEqual">
      <formula>0.0001</formula>
    </cfRule>
    <cfRule type="cellIs" dxfId="11496" priority="2353" stopIfTrue="1" operator="greaterThanOrEqual">
      <formula>0.00001</formula>
    </cfRule>
    <cfRule type="cellIs" dxfId="11495" priority="2354" stopIfTrue="1" operator="greaterThanOrEqual">
      <formula>0.000001</formula>
    </cfRule>
    <cfRule type="cellIs" dxfId="11494" priority="2355" stopIfTrue="1" operator="greaterThanOrEqual">
      <formula>0.0000001</formula>
    </cfRule>
    <cfRule type="cellIs" dxfId="11493" priority="2356" stopIfTrue="1" operator="greaterThanOrEqual">
      <formula>0.00000001</formula>
    </cfRule>
  </conditionalFormatting>
  <conditionalFormatting sqref="W129 W50 W76">
    <cfRule type="cellIs" dxfId="11492" priority="2366" stopIfTrue="1" operator="greaterThanOrEqual">
      <formula>0.1</formula>
    </cfRule>
  </conditionalFormatting>
  <conditionalFormatting sqref="W129:W130">
    <cfRule type="cellIs" dxfId="11491" priority="2365" stopIfTrue="1" operator="greaterThanOrEqual">
      <formula>1</formula>
    </cfRule>
  </conditionalFormatting>
  <conditionalFormatting sqref="W130 W44 W52 W72:W74 W79:W85 W95 W108:W109 W116">
    <cfRule type="cellIs" dxfId="11490" priority="2396" stopIfTrue="1" operator="greaterThanOrEqual">
      <formula>0.01</formula>
    </cfRule>
  </conditionalFormatting>
  <conditionalFormatting sqref="W130">
    <cfRule type="cellIs" dxfId="11489" priority="2395" stopIfTrue="1" operator="greaterThanOrEqual">
      <formula>0.1</formula>
    </cfRule>
  </conditionalFormatting>
  <conditionalFormatting sqref="Z24:Z27">
    <cfRule type="cellIs" dxfId="11488" priority="649" operator="greaterThanOrEqual">
      <formula>0</formula>
    </cfRule>
  </conditionalFormatting>
  <conditionalFormatting sqref="Z28:Z30">
    <cfRule type="cellIs" dxfId="11487" priority="648" operator="greaterThanOrEqual">
      <formula>0</formula>
    </cfRule>
  </conditionalFormatting>
  <conditionalFormatting sqref="Z31:Z32">
    <cfRule type="cellIs" dxfId="11486" priority="595" operator="greaterThanOrEqual">
      <formula>0</formula>
    </cfRule>
  </conditionalFormatting>
  <conditionalFormatting sqref="Z37:Z41">
    <cfRule type="cellIs" dxfId="11485" priority="467" stopIfTrue="1" operator="greaterThanOrEqual">
      <formula>1</formula>
    </cfRule>
    <cfRule type="cellIs" dxfId="11484" priority="468" stopIfTrue="1" operator="greaterThanOrEqual">
      <formula>0.1</formula>
    </cfRule>
    <cfRule type="cellIs" dxfId="11483" priority="469" stopIfTrue="1" operator="greaterThanOrEqual">
      <formula>0.01</formula>
    </cfRule>
    <cfRule type="cellIs" dxfId="11482" priority="470" stopIfTrue="1" operator="greaterThanOrEqual">
      <formula>0.001</formula>
    </cfRule>
    <cfRule type="cellIs" dxfId="11481" priority="471" stopIfTrue="1" operator="greaterThanOrEqual">
      <formula>0.0001</formula>
    </cfRule>
    <cfRule type="cellIs" dxfId="11480" priority="472" stopIfTrue="1" operator="greaterThanOrEqual">
      <formula>0.00001</formula>
    </cfRule>
    <cfRule type="cellIs" dxfId="11479" priority="473" stopIfTrue="1" operator="greaterThanOrEqual">
      <formula>0.000001</formula>
    </cfRule>
    <cfRule type="cellIs" dxfId="11478" priority="474" stopIfTrue="1" operator="greaterThanOrEqual">
      <formula>0.0000001</formula>
    </cfRule>
    <cfRule type="cellIs" dxfId="11477" priority="475" stopIfTrue="1" operator="greaterThanOrEqual">
      <formula>0.00000001</formula>
    </cfRule>
  </conditionalFormatting>
  <conditionalFormatting sqref="Z37:Z132">
    <cfRule type="cellIs" dxfId="11476" priority="457" stopIfTrue="1" operator="greaterThanOrEqual">
      <formula>10</formula>
    </cfRule>
  </conditionalFormatting>
  <conditionalFormatting sqref="Z42:Z43">
    <cfRule type="cellIs" dxfId="11475" priority="458" stopIfTrue="1" operator="greaterThanOrEqual">
      <formula>1</formula>
    </cfRule>
    <cfRule type="cellIs" dxfId="11474" priority="459" stopIfTrue="1" operator="greaterThanOrEqual">
      <formula>0.1</formula>
    </cfRule>
    <cfRule type="cellIs" dxfId="11473" priority="460" stopIfTrue="1" operator="greaterThanOrEqual">
      <formula>0.01</formula>
    </cfRule>
    <cfRule type="cellIs" dxfId="11472" priority="461" stopIfTrue="1" operator="greaterThanOrEqual">
      <formula>0.001</formula>
    </cfRule>
    <cfRule type="cellIs" dxfId="11471" priority="462" stopIfTrue="1" operator="greaterThanOrEqual">
      <formula>0.0001</formula>
    </cfRule>
    <cfRule type="cellIs" dxfId="11470" priority="463" stopIfTrue="1" operator="greaterThanOrEqual">
      <formula>0.00001</formula>
    </cfRule>
    <cfRule type="cellIs" dxfId="11469" priority="464" stopIfTrue="1" operator="greaterThanOrEqual">
      <formula>0.000001</formula>
    </cfRule>
    <cfRule type="cellIs" dxfId="11468" priority="465" stopIfTrue="1" operator="greaterThanOrEqual">
      <formula>0.0000001</formula>
    </cfRule>
    <cfRule type="cellIs" dxfId="11467" priority="466" stopIfTrue="1" operator="greaterThanOrEqual">
      <formula>0.00000001</formula>
    </cfRule>
  </conditionalFormatting>
  <conditionalFormatting sqref="Z44 Z52 Z72:Z74 Z79:Z85 Z95 Z108:Z109 Z116 Z130">
    <cfRule type="cellIs" dxfId="11466" priority="2330" stopIfTrue="1" operator="greaterThanOrEqual">
      <formula>0.001</formula>
    </cfRule>
    <cfRule type="cellIs" dxfId="11465" priority="2331" stopIfTrue="1" operator="greaterThanOrEqual">
      <formula>0.0001</formula>
    </cfRule>
    <cfRule type="cellIs" dxfId="11464" priority="2332" stopIfTrue="1" operator="greaterThanOrEqual">
      <formula>0.00001</formula>
    </cfRule>
    <cfRule type="cellIs" dxfId="11463" priority="2333" stopIfTrue="1" operator="greaterThanOrEqual">
      <formula>0.000001</formula>
    </cfRule>
    <cfRule type="cellIs" dxfId="11462" priority="2334" stopIfTrue="1" operator="greaterThanOrEqual">
      <formula>0.0000001</formula>
    </cfRule>
    <cfRule type="cellIs" dxfId="11461" priority="2335" stopIfTrue="1" operator="greaterThanOrEqual">
      <formula>0.00000001</formula>
    </cfRule>
  </conditionalFormatting>
  <conditionalFormatting sqref="Z44:Z49">
    <cfRule type="cellIs" dxfId="11460" priority="2307" stopIfTrue="1" operator="greaterThanOrEqual">
      <formula>0.1</formula>
    </cfRule>
  </conditionalFormatting>
  <conditionalFormatting sqref="Z44:Z127">
    <cfRule type="cellIs" dxfId="11459" priority="2269" stopIfTrue="1" operator="greaterThanOrEqual">
      <formula>1</formula>
    </cfRule>
  </conditionalFormatting>
  <conditionalFormatting sqref="Z45:Z46 Z53 Z57 Z60:Z61 Z64 Z69:Z71 Z75 Z77:Z78 Z86 Z92:Z94 Z99:Z101 Z105 Z110:Z112 Z123:Z124 Z126">
    <cfRule type="cellIs" dxfId="11458" priority="2323" stopIfTrue="1" operator="greaterThanOrEqual">
      <formula>0.0001</formula>
    </cfRule>
    <cfRule type="cellIs" dxfId="11457" priority="2324" stopIfTrue="1" operator="greaterThanOrEqual">
      <formula>0.00001</formula>
    </cfRule>
    <cfRule type="cellIs" dxfId="11456" priority="2325" stopIfTrue="1" operator="greaterThanOrEqual">
      <formula>0.000001</formula>
    </cfRule>
    <cfRule type="cellIs" dxfId="11455" priority="2326" stopIfTrue="1" operator="greaterThanOrEqual">
      <formula>0.0000001</formula>
    </cfRule>
    <cfRule type="cellIs" dxfId="11454" priority="2327" stopIfTrue="1" operator="greaterThanOrEqual">
      <formula>0.00000001</formula>
    </cfRule>
  </conditionalFormatting>
  <conditionalFormatting sqref="Z45:Z49 Z53:Z71 Z86:Z94 Z96:Z107 Z110:Z115">
    <cfRule type="cellIs" dxfId="11453" priority="2308" stopIfTrue="1" operator="greaterThanOrEqual">
      <formula>0.01</formula>
    </cfRule>
  </conditionalFormatting>
  <conditionalFormatting sqref="Z47 Z115 Z125">
    <cfRule type="cellIs" dxfId="11452" priority="2317" stopIfTrue="1" operator="greaterThanOrEqual">
      <formula>0.00001</formula>
    </cfRule>
    <cfRule type="cellIs" dxfId="11451" priority="2318" stopIfTrue="1" operator="greaterThanOrEqual">
      <formula>0.000001</formula>
    </cfRule>
    <cfRule type="cellIs" dxfId="11450" priority="2319" stopIfTrue="1" operator="greaterThanOrEqual">
      <formula>0.0000001</formula>
    </cfRule>
    <cfRule type="cellIs" dxfId="11449" priority="2320" stopIfTrue="1" operator="greaterThanOrEqual">
      <formula>0.00000001</formula>
    </cfRule>
  </conditionalFormatting>
  <conditionalFormatting sqref="Z47:Z49 Z54:Z56 Z58:Z59 Z62:Z63 Z65:Z68 Z87:Z91 Z96:Z98 Z102:Z104 Z106:Z107 Z113:Z115 Z127">
    <cfRule type="cellIs" dxfId="11448" priority="2309" stopIfTrue="1" operator="greaterThanOrEqual">
      <formula>0.001</formula>
    </cfRule>
  </conditionalFormatting>
  <conditionalFormatting sqref="Z48:Z49 Z54:Z56 Z58:Z59 Z62:Z63 Z65:Z68 Z87:Z91 Z96:Z98 Z102:Z104 Z106:Z107 Z113:Z114 Z117 Z127">
    <cfRule type="cellIs" dxfId="11447" priority="2311" stopIfTrue="1" operator="greaterThanOrEqual">
      <formula>0.00001</formula>
    </cfRule>
    <cfRule type="cellIs" dxfId="11446" priority="2312" stopIfTrue="1" operator="greaterThanOrEqual">
      <formula>0.000001</formula>
    </cfRule>
    <cfRule type="cellIs" dxfId="11445" priority="2313" stopIfTrue="1" operator="greaterThanOrEqual">
      <formula>0.0000001</formula>
    </cfRule>
    <cfRule type="cellIs" dxfId="11444" priority="2314" stopIfTrue="1" operator="greaterThanOrEqual">
      <formula>0.00000001</formula>
    </cfRule>
  </conditionalFormatting>
  <conditionalFormatting sqref="Z48:Z49 Z54:Z56 Z58:Z59 Z62:Z63 Z65:Z68 Z87:Z91 Z96:Z98 Z102:Z104 Z106:Z107 Z113:Z114 Z127 Z117">
    <cfRule type="cellIs" dxfId="11443" priority="2310" stopIfTrue="1" operator="greaterThanOrEqual">
      <formula>0.0001</formula>
    </cfRule>
  </conditionalFormatting>
  <conditionalFormatting sqref="Z50 Z76 Z129">
    <cfRule type="cellIs" dxfId="11442" priority="2300" stopIfTrue="1" operator="greaterThanOrEqual">
      <formula>0.01</formula>
    </cfRule>
    <cfRule type="cellIs" dxfId="11441" priority="2301" stopIfTrue="1" operator="greaterThanOrEqual">
      <formula>0.001</formula>
    </cfRule>
    <cfRule type="cellIs" dxfId="11440" priority="2302" stopIfTrue="1" operator="greaterThanOrEqual">
      <formula>0.0001</formula>
    </cfRule>
    <cfRule type="cellIs" dxfId="11439" priority="2303" stopIfTrue="1" operator="greaterThanOrEqual">
      <formula>0.00001</formula>
    </cfRule>
    <cfRule type="cellIs" dxfId="11438" priority="2304" stopIfTrue="1" operator="greaterThanOrEqual">
      <formula>0.000001</formula>
    </cfRule>
    <cfRule type="cellIs" dxfId="11437" priority="2305" stopIfTrue="1" operator="greaterThanOrEqual">
      <formula>0.0000001</formula>
    </cfRule>
    <cfRule type="cellIs" dxfId="11436" priority="2306" stopIfTrue="1" operator="greaterThanOrEqual">
      <formula>0.00000001</formula>
    </cfRule>
  </conditionalFormatting>
  <conditionalFormatting sqref="Z51">
    <cfRule type="cellIs" dxfId="11435" priority="2291" stopIfTrue="1" operator="greaterThanOrEqual">
      <formula>0.01</formula>
    </cfRule>
    <cfRule type="cellIs" dxfId="11434" priority="2292" stopIfTrue="1" operator="greaterThanOrEqual">
      <formula>0.001</formula>
    </cfRule>
    <cfRule type="cellIs" dxfId="11433" priority="2293" stopIfTrue="1" operator="greaterThanOrEqual">
      <formula>0.0001</formula>
    </cfRule>
    <cfRule type="cellIs" dxfId="11432" priority="2294" stopIfTrue="1" operator="greaterThanOrEqual">
      <formula>0.00001</formula>
    </cfRule>
    <cfRule type="cellIs" dxfId="11431" priority="2295" stopIfTrue="1" operator="greaterThanOrEqual">
      <formula>0.000001</formula>
    </cfRule>
    <cfRule type="cellIs" dxfId="11430" priority="2296" stopIfTrue="1" operator="greaterThanOrEqual">
      <formula>0.0000001</formula>
    </cfRule>
    <cfRule type="cellIs" dxfId="11429" priority="2297" stopIfTrue="1" operator="greaterThanOrEqual">
      <formula>0.00000001</formula>
    </cfRule>
  </conditionalFormatting>
  <conditionalFormatting sqref="Z51:Z75">
    <cfRule type="cellIs" dxfId="11428" priority="2290" stopIfTrue="1" operator="greaterThanOrEqual">
      <formula>0.1</formula>
    </cfRule>
  </conditionalFormatting>
  <conditionalFormatting sqref="Z75 Z77:Z78 Z45:Z46 Z53 Z57 Z60:Z61 Z64 Z69:Z71 Z86 Z92:Z94 Z99:Z101 Z105 Z110:Z112 Z123:Z124 Z126">
    <cfRule type="cellIs" dxfId="11427" priority="2322" stopIfTrue="1" operator="greaterThanOrEqual">
      <formula>0.001</formula>
    </cfRule>
  </conditionalFormatting>
  <conditionalFormatting sqref="Z75 Z77:Z78">
    <cfRule type="cellIs" dxfId="11426" priority="2321" stopIfTrue="1" operator="greaterThanOrEqual">
      <formula>0.01</formula>
    </cfRule>
  </conditionalFormatting>
  <conditionalFormatting sqref="Z77:Z127">
    <cfRule type="cellIs" dxfId="11425" priority="2270" stopIfTrue="1" operator="greaterThanOrEqual">
      <formula>0.1</formula>
    </cfRule>
  </conditionalFormatting>
  <conditionalFormatting sqref="Z117:Z122">
    <cfRule type="cellIs" dxfId="11424" priority="2272" stopIfTrue="1" operator="greaterThanOrEqual">
      <formula>0.001</formula>
    </cfRule>
  </conditionalFormatting>
  <conditionalFormatting sqref="Z117:Z127">
    <cfRule type="cellIs" dxfId="11423" priority="2271" stopIfTrue="1" operator="greaterThanOrEqual">
      <formula>0.01</formula>
    </cfRule>
  </conditionalFormatting>
  <conditionalFormatting sqref="Z118">
    <cfRule type="cellIs" dxfId="11422" priority="2278" stopIfTrue="1" operator="greaterThanOrEqual">
      <formula>0.000001</formula>
    </cfRule>
    <cfRule type="cellIs" dxfId="11421" priority="2279" stopIfTrue="1" operator="greaterThanOrEqual">
      <formula>0.0000001</formula>
    </cfRule>
    <cfRule type="cellIs" dxfId="11420" priority="2280" stopIfTrue="1" operator="greaterThanOrEqual">
      <formula>0.00000001</formula>
    </cfRule>
  </conditionalFormatting>
  <conditionalFormatting sqref="Z118:Z122">
    <cfRule type="cellIs" dxfId="11419" priority="2273" stopIfTrue="1" operator="greaterThanOrEqual">
      <formula>0.0001</formula>
    </cfRule>
    <cfRule type="cellIs" dxfId="11418" priority="2274" stopIfTrue="1" operator="greaterThanOrEqual">
      <formula>0.00001</formula>
    </cfRule>
  </conditionalFormatting>
  <conditionalFormatting sqref="Z119:Z122">
    <cfRule type="cellIs" dxfId="11417" priority="2275" stopIfTrue="1" operator="greaterThanOrEqual">
      <formula>0.000001</formula>
    </cfRule>
    <cfRule type="cellIs" dxfId="11416" priority="2276" stopIfTrue="1" operator="greaterThanOrEqual">
      <formula>0.0000001</formula>
    </cfRule>
    <cfRule type="cellIs" dxfId="11415" priority="2277" stopIfTrue="1" operator="greaterThanOrEqual">
      <formula>0.00000001</formula>
    </cfRule>
  </conditionalFormatting>
  <conditionalFormatting sqref="Z125 Z47 Z115">
    <cfRule type="cellIs" dxfId="11414" priority="2316" stopIfTrue="1" operator="greaterThanOrEqual">
      <formula>0.0001</formula>
    </cfRule>
  </conditionalFormatting>
  <conditionalFormatting sqref="Z125">
    <cfRule type="cellIs" dxfId="11413" priority="2315" stopIfTrue="1" operator="greaterThanOrEqual">
      <formula>0.001</formula>
    </cfRule>
  </conditionalFormatting>
  <conditionalFormatting sqref="Z128 Z131:Z132">
    <cfRule type="cellIs" dxfId="11412" priority="2281" stopIfTrue="1" operator="greaterThanOrEqual">
      <formula>1</formula>
    </cfRule>
    <cfRule type="cellIs" dxfId="11411" priority="2282" stopIfTrue="1" operator="greaterThanOrEqual">
      <formula>0.1</formula>
    </cfRule>
    <cfRule type="cellIs" dxfId="11410" priority="2283" stopIfTrue="1" operator="greaterThanOrEqual">
      <formula>0.01</formula>
    </cfRule>
    <cfRule type="cellIs" dxfId="11409" priority="2284" stopIfTrue="1" operator="greaterThanOrEqual">
      <formula>0.001</formula>
    </cfRule>
    <cfRule type="cellIs" dxfId="11408" priority="2285" stopIfTrue="1" operator="greaterThanOrEqual">
      <formula>0.0001</formula>
    </cfRule>
    <cfRule type="cellIs" dxfId="11407" priority="2286" stopIfTrue="1" operator="greaterThanOrEqual">
      <formula>0.00001</formula>
    </cfRule>
    <cfRule type="cellIs" dxfId="11406" priority="2287" stopIfTrue="1" operator="greaterThanOrEqual">
      <formula>0.000001</formula>
    </cfRule>
    <cfRule type="cellIs" dxfId="11405" priority="2288" stopIfTrue="1" operator="greaterThanOrEqual">
      <formula>0.0000001</formula>
    </cfRule>
    <cfRule type="cellIs" dxfId="11404" priority="2289" stopIfTrue="1" operator="greaterThanOrEqual">
      <formula>0.00000001</formula>
    </cfRule>
  </conditionalFormatting>
  <conditionalFormatting sqref="Z129 Z50 Z76">
    <cfRule type="cellIs" dxfId="11403" priority="2299" stopIfTrue="1" operator="greaterThanOrEqual">
      <formula>0.1</formula>
    </cfRule>
  </conditionalFormatting>
  <conditionalFormatting sqref="Z129:Z130">
    <cfRule type="cellIs" dxfId="11402" priority="2298" stopIfTrue="1" operator="greaterThanOrEqual">
      <formula>1</formula>
    </cfRule>
  </conditionalFormatting>
  <conditionalFormatting sqref="Z130 Z44 Z52 Z72:Z74 Z79:Z85 Z95 Z108:Z109 Z116">
    <cfRule type="cellIs" dxfId="11401" priority="2329" stopIfTrue="1" operator="greaterThanOrEqual">
      <formula>0.01</formula>
    </cfRule>
  </conditionalFormatting>
  <conditionalFormatting sqref="Z130">
    <cfRule type="cellIs" dxfId="11400" priority="2328" stopIfTrue="1" operator="greaterThanOrEqual">
      <formula>0.1</formula>
    </cfRule>
  </conditionalFormatting>
  <conditionalFormatting sqref="AC24:AC27">
    <cfRule type="cellIs" dxfId="11399" priority="647" operator="greaterThanOrEqual">
      <formula>0</formula>
    </cfRule>
  </conditionalFormatting>
  <conditionalFormatting sqref="AC28:AC30">
    <cfRule type="cellIs" dxfId="11398" priority="646" operator="greaterThanOrEqual">
      <formula>0</formula>
    </cfRule>
  </conditionalFormatting>
  <conditionalFormatting sqref="AC31:AC32">
    <cfRule type="cellIs" dxfId="11397" priority="594" operator="greaterThanOrEqual">
      <formula>0</formula>
    </cfRule>
  </conditionalFormatting>
  <conditionalFormatting sqref="AC37:AC41">
    <cfRule type="cellIs" dxfId="11396" priority="448" stopIfTrue="1" operator="greaterThanOrEqual">
      <formula>1</formula>
    </cfRule>
    <cfRule type="cellIs" dxfId="11395" priority="449" stopIfTrue="1" operator="greaterThanOrEqual">
      <formula>0.1</formula>
    </cfRule>
    <cfRule type="cellIs" dxfId="11394" priority="450" stopIfTrue="1" operator="greaterThanOrEqual">
      <formula>0.01</formula>
    </cfRule>
    <cfRule type="cellIs" dxfId="11393" priority="451" stopIfTrue="1" operator="greaterThanOrEqual">
      <formula>0.001</formula>
    </cfRule>
    <cfRule type="cellIs" dxfId="11392" priority="452" stopIfTrue="1" operator="greaterThanOrEqual">
      <formula>0.0001</formula>
    </cfRule>
    <cfRule type="cellIs" dxfId="11391" priority="453" stopIfTrue="1" operator="greaterThanOrEqual">
      <formula>0.00001</formula>
    </cfRule>
    <cfRule type="cellIs" dxfId="11390" priority="454" stopIfTrue="1" operator="greaterThanOrEqual">
      <formula>0.000001</formula>
    </cfRule>
    <cfRule type="cellIs" dxfId="11389" priority="455" stopIfTrue="1" operator="greaterThanOrEqual">
      <formula>0.0000001</formula>
    </cfRule>
    <cfRule type="cellIs" dxfId="11388" priority="456" stopIfTrue="1" operator="greaterThanOrEqual">
      <formula>0.00000001</formula>
    </cfRule>
  </conditionalFormatting>
  <conditionalFormatting sqref="AC37:AC132">
    <cfRule type="cellIs" dxfId="11387" priority="438" stopIfTrue="1" operator="greaterThanOrEqual">
      <formula>10</formula>
    </cfRule>
  </conditionalFormatting>
  <conditionalFormatting sqref="AC42:AC43">
    <cfRule type="cellIs" dxfId="11386" priority="439" stopIfTrue="1" operator="greaterThanOrEqual">
      <formula>1</formula>
    </cfRule>
    <cfRule type="cellIs" dxfId="11385" priority="440" stopIfTrue="1" operator="greaterThanOrEqual">
      <formula>0.1</formula>
    </cfRule>
    <cfRule type="cellIs" dxfId="11384" priority="441" stopIfTrue="1" operator="greaterThanOrEqual">
      <formula>0.01</formula>
    </cfRule>
    <cfRule type="cellIs" dxfId="11383" priority="442" stopIfTrue="1" operator="greaterThanOrEqual">
      <formula>0.001</formula>
    </cfRule>
    <cfRule type="cellIs" dxfId="11382" priority="443" stopIfTrue="1" operator="greaterThanOrEqual">
      <formula>0.0001</formula>
    </cfRule>
    <cfRule type="cellIs" dxfId="11381" priority="444" stopIfTrue="1" operator="greaterThanOrEqual">
      <formula>0.00001</formula>
    </cfRule>
    <cfRule type="cellIs" dxfId="11380" priority="445" stopIfTrue="1" operator="greaterThanOrEqual">
      <formula>0.000001</formula>
    </cfRule>
    <cfRule type="cellIs" dxfId="11379" priority="446" stopIfTrue="1" operator="greaterThanOrEqual">
      <formula>0.0000001</formula>
    </cfRule>
    <cfRule type="cellIs" dxfId="11378" priority="447" stopIfTrue="1" operator="greaterThanOrEqual">
      <formula>0.00000001</formula>
    </cfRule>
  </conditionalFormatting>
  <conditionalFormatting sqref="AC44 AC52 AC72:AC74 AC79:AC85 AC95 AC108:AC109 AC116 AC130">
    <cfRule type="cellIs" dxfId="11377" priority="2263" stopIfTrue="1" operator="greaterThanOrEqual">
      <formula>0.001</formula>
    </cfRule>
    <cfRule type="cellIs" dxfId="11376" priority="2264" stopIfTrue="1" operator="greaterThanOrEqual">
      <formula>0.0001</formula>
    </cfRule>
    <cfRule type="cellIs" dxfId="11375" priority="2265" stopIfTrue="1" operator="greaterThanOrEqual">
      <formula>0.00001</formula>
    </cfRule>
    <cfRule type="cellIs" dxfId="11374" priority="2266" stopIfTrue="1" operator="greaterThanOrEqual">
      <formula>0.000001</formula>
    </cfRule>
    <cfRule type="cellIs" dxfId="11373" priority="2267" stopIfTrue="1" operator="greaterThanOrEqual">
      <formula>0.0000001</formula>
    </cfRule>
    <cfRule type="cellIs" dxfId="11372" priority="2268" stopIfTrue="1" operator="greaterThanOrEqual">
      <formula>0.00000001</formula>
    </cfRule>
  </conditionalFormatting>
  <conditionalFormatting sqref="AC44:AC49">
    <cfRule type="cellIs" dxfId="11371" priority="2240" stopIfTrue="1" operator="greaterThanOrEqual">
      <formula>0.1</formula>
    </cfRule>
  </conditionalFormatting>
  <conditionalFormatting sqref="AC44:AC127">
    <cfRule type="cellIs" dxfId="11370" priority="2202" stopIfTrue="1" operator="greaterThanOrEqual">
      <formula>1</formula>
    </cfRule>
  </conditionalFormatting>
  <conditionalFormatting sqref="AC45:AC46 AC53 AC57 AC60:AC61 AC64 AC69:AC71 AC75 AC77:AC78 AC86 AC92:AC94 AC99:AC101 AC105 AC110:AC112 AC123:AC124 AC126">
    <cfRule type="cellIs" dxfId="11369" priority="2256" stopIfTrue="1" operator="greaterThanOrEqual">
      <formula>0.0001</formula>
    </cfRule>
    <cfRule type="cellIs" dxfId="11368" priority="2257" stopIfTrue="1" operator="greaterThanOrEqual">
      <formula>0.00001</formula>
    </cfRule>
    <cfRule type="cellIs" dxfId="11367" priority="2258" stopIfTrue="1" operator="greaterThanOrEqual">
      <formula>0.000001</formula>
    </cfRule>
    <cfRule type="cellIs" dxfId="11366" priority="2259" stopIfTrue="1" operator="greaterThanOrEqual">
      <formula>0.0000001</formula>
    </cfRule>
    <cfRule type="cellIs" dxfId="11365" priority="2260" stopIfTrue="1" operator="greaterThanOrEqual">
      <formula>0.00000001</formula>
    </cfRule>
  </conditionalFormatting>
  <conditionalFormatting sqref="AC45:AC49 AC53:AC71 AC86:AC94 AC96:AC107 AC110:AC115">
    <cfRule type="cellIs" dxfId="11364" priority="2241" stopIfTrue="1" operator="greaterThanOrEqual">
      <formula>0.01</formula>
    </cfRule>
  </conditionalFormatting>
  <conditionalFormatting sqref="AC47 AC115 AC125">
    <cfRule type="cellIs" dxfId="11363" priority="2250" stopIfTrue="1" operator="greaterThanOrEqual">
      <formula>0.00001</formula>
    </cfRule>
    <cfRule type="cellIs" dxfId="11362" priority="2251" stopIfTrue="1" operator="greaterThanOrEqual">
      <formula>0.000001</formula>
    </cfRule>
    <cfRule type="cellIs" dxfId="11361" priority="2252" stopIfTrue="1" operator="greaterThanOrEqual">
      <formula>0.0000001</formula>
    </cfRule>
    <cfRule type="cellIs" dxfId="11360" priority="2253" stopIfTrue="1" operator="greaterThanOrEqual">
      <formula>0.00000001</formula>
    </cfRule>
  </conditionalFormatting>
  <conditionalFormatting sqref="AC47:AC49 AC54:AC56 AC58:AC59 AC62:AC63 AC65:AC68 AC87:AC91 AC96:AC98 AC102:AC104 AC106:AC107 AC113:AC115 AC127">
    <cfRule type="cellIs" dxfId="11359" priority="2242" stopIfTrue="1" operator="greaterThanOrEqual">
      <formula>0.001</formula>
    </cfRule>
  </conditionalFormatting>
  <conditionalFormatting sqref="AC48:AC49 AC54:AC56 AC58:AC59 AC62:AC63 AC65:AC68 AC87:AC91 AC96:AC98 AC102:AC104 AC106:AC107 AC113:AC114 AC117 AC127">
    <cfRule type="cellIs" dxfId="11358" priority="2244" stopIfTrue="1" operator="greaterThanOrEqual">
      <formula>0.00001</formula>
    </cfRule>
    <cfRule type="cellIs" dxfId="11357" priority="2245" stopIfTrue="1" operator="greaterThanOrEqual">
      <formula>0.000001</formula>
    </cfRule>
    <cfRule type="cellIs" dxfId="11356" priority="2246" stopIfTrue="1" operator="greaterThanOrEqual">
      <formula>0.0000001</formula>
    </cfRule>
    <cfRule type="cellIs" dxfId="11355" priority="2247" stopIfTrue="1" operator="greaterThanOrEqual">
      <formula>0.00000001</formula>
    </cfRule>
  </conditionalFormatting>
  <conditionalFormatting sqref="AC48:AC49 AC54:AC56 AC58:AC59 AC62:AC63 AC65:AC68 AC87:AC91 AC96:AC98 AC102:AC104 AC106:AC107 AC113:AC114 AC127 AC117">
    <cfRule type="cellIs" dxfId="11354" priority="2243" stopIfTrue="1" operator="greaterThanOrEqual">
      <formula>0.0001</formula>
    </cfRule>
  </conditionalFormatting>
  <conditionalFormatting sqref="AC50 AC76 AC129">
    <cfRule type="cellIs" dxfId="11353" priority="2233" stopIfTrue="1" operator="greaterThanOrEqual">
      <formula>0.01</formula>
    </cfRule>
    <cfRule type="cellIs" dxfId="11352" priority="2234" stopIfTrue="1" operator="greaterThanOrEqual">
      <formula>0.001</formula>
    </cfRule>
    <cfRule type="cellIs" dxfId="11351" priority="2235" stopIfTrue="1" operator="greaterThanOrEqual">
      <formula>0.0001</formula>
    </cfRule>
    <cfRule type="cellIs" dxfId="11350" priority="2236" stopIfTrue="1" operator="greaterThanOrEqual">
      <formula>0.00001</formula>
    </cfRule>
    <cfRule type="cellIs" dxfId="11349" priority="2237" stopIfTrue="1" operator="greaterThanOrEqual">
      <formula>0.000001</formula>
    </cfRule>
    <cfRule type="cellIs" dxfId="11348" priority="2238" stopIfTrue="1" operator="greaterThanOrEqual">
      <formula>0.0000001</formula>
    </cfRule>
    <cfRule type="cellIs" dxfId="11347" priority="2239" stopIfTrue="1" operator="greaterThanOrEqual">
      <formula>0.00000001</formula>
    </cfRule>
  </conditionalFormatting>
  <conditionalFormatting sqref="AC51">
    <cfRule type="cellIs" dxfId="11346" priority="2224" stopIfTrue="1" operator="greaterThanOrEqual">
      <formula>0.01</formula>
    </cfRule>
    <cfRule type="cellIs" dxfId="11345" priority="2225" stopIfTrue="1" operator="greaterThanOrEqual">
      <formula>0.001</formula>
    </cfRule>
    <cfRule type="cellIs" dxfId="11344" priority="2226" stopIfTrue="1" operator="greaterThanOrEqual">
      <formula>0.0001</formula>
    </cfRule>
    <cfRule type="cellIs" dxfId="11343" priority="2227" stopIfTrue="1" operator="greaterThanOrEqual">
      <formula>0.00001</formula>
    </cfRule>
    <cfRule type="cellIs" dxfId="11342" priority="2228" stopIfTrue="1" operator="greaterThanOrEqual">
      <formula>0.000001</formula>
    </cfRule>
    <cfRule type="cellIs" dxfId="11341" priority="2229" stopIfTrue="1" operator="greaterThanOrEqual">
      <formula>0.0000001</formula>
    </cfRule>
    <cfRule type="cellIs" dxfId="11340" priority="2230" stopIfTrue="1" operator="greaterThanOrEqual">
      <formula>0.00000001</formula>
    </cfRule>
  </conditionalFormatting>
  <conditionalFormatting sqref="AC51:AC75">
    <cfRule type="cellIs" dxfId="11339" priority="2223" stopIfTrue="1" operator="greaterThanOrEqual">
      <formula>0.1</formula>
    </cfRule>
  </conditionalFormatting>
  <conditionalFormatting sqref="AC75 AC77:AC78 AC45:AC46 AC53 AC57 AC60:AC61 AC64 AC69:AC71 AC86 AC92:AC94 AC99:AC101 AC105 AC110:AC112 AC123:AC124 AC126">
    <cfRule type="cellIs" dxfId="11338" priority="2255" stopIfTrue="1" operator="greaterThanOrEqual">
      <formula>0.001</formula>
    </cfRule>
  </conditionalFormatting>
  <conditionalFormatting sqref="AC75 AC77:AC78">
    <cfRule type="cellIs" dxfId="11337" priority="2254" stopIfTrue="1" operator="greaterThanOrEqual">
      <formula>0.01</formula>
    </cfRule>
  </conditionalFormatting>
  <conditionalFormatting sqref="AC77:AC127">
    <cfRule type="cellIs" dxfId="11336" priority="2203" stopIfTrue="1" operator="greaterThanOrEqual">
      <formula>0.1</formula>
    </cfRule>
  </conditionalFormatting>
  <conditionalFormatting sqref="AC117:AC122">
    <cfRule type="cellIs" dxfId="11335" priority="2205" stopIfTrue="1" operator="greaterThanOrEqual">
      <formula>0.001</formula>
    </cfRule>
  </conditionalFormatting>
  <conditionalFormatting sqref="AC117:AC127">
    <cfRule type="cellIs" dxfId="11334" priority="2204" stopIfTrue="1" operator="greaterThanOrEqual">
      <formula>0.01</formula>
    </cfRule>
  </conditionalFormatting>
  <conditionalFormatting sqref="AC118">
    <cfRule type="cellIs" dxfId="11333" priority="2211" stopIfTrue="1" operator="greaterThanOrEqual">
      <formula>0.000001</formula>
    </cfRule>
    <cfRule type="cellIs" dxfId="11332" priority="2212" stopIfTrue="1" operator="greaterThanOrEqual">
      <formula>0.0000001</formula>
    </cfRule>
    <cfRule type="cellIs" dxfId="11331" priority="2213" stopIfTrue="1" operator="greaterThanOrEqual">
      <formula>0.00000001</formula>
    </cfRule>
  </conditionalFormatting>
  <conditionalFormatting sqref="AC118:AC122">
    <cfRule type="cellIs" dxfId="11330" priority="2206" stopIfTrue="1" operator="greaterThanOrEqual">
      <formula>0.0001</formula>
    </cfRule>
    <cfRule type="cellIs" dxfId="11329" priority="2207" stopIfTrue="1" operator="greaterThanOrEqual">
      <formula>0.00001</formula>
    </cfRule>
  </conditionalFormatting>
  <conditionalFormatting sqref="AC119:AC122">
    <cfRule type="cellIs" dxfId="11328" priority="2208" stopIfTrue="1" operator="greaterThanOrEqual">
      <formula>0.000001</formula>
    </cfRule>
    <cfRule type="cellIs" dxfId="11327" priority="2209" stopIfTrue="1" operator="greaterThanOrEqual">
      <formula>0.0000001</formula>
    </cfRule>
    <cfRule type="cellIs" dxfId="11326" priority="2210" stopIfTrue="1" operator="greaterThanOrEqual">
      <formula>0.00000001</formula>
    </cfRule>
  </conditionalFormatting>
  <conditionalFormatting sqref="AC125 AC47 AC115">
    <cfRule type="cellIs" dxfId="11325" priority="2249" stopIfTrue="1" operator="greaterThanOrEqual">
      <formula>0.0001</formula>
    </cfRule>
  </conditionalFormatting>
  <conditionalFormatting sqref="AC125">
    <cfRule type="cellIs" dxfId="11324" priority="2248" stopIfTrue="1" operator="greaterThanOrEqual">
      <formula>0.001</formula>
    </cfRule>
  </conditionalFormatting>
  <conditionalFormatting sqref="AC128 AC131:AC132">
    <cfRule type="cellIs" dxfId="11323" priority="2214" stopIfTrue="1" operator="greaterThanOrEqual">
      <formula>1</formula>
    </cfRule>
    <cfRule type="cellIs" dxfId="11322" priority="2215" stopIfTrue="1" operator="greaterThanOrEqual">
      <formula>0.1</formula>
    </cfRule>
    <cfRule type="cellIs" dxfId="11321" priority="2216" stopIfTrue="1" operator="greaterThanOrEqual">
      <formula>0.01</formula>
    </cfRule>
    <cfRule type="cellIs" dxfId="11320" priority="2217" stopIfTrue="1" operator="greaterThanOrEqual">
      <formula>0.001</formula>
    </cfRule>
    <cfRule type="cellIs" dxfId="11319" priority="2218" stopIfTrue="1" operator="greaterThanOrEqual">
      <formula>0.0001</formula>
    </cfRule>
    <cfRule type="cellIs" dxfId="11318" priority="2219" stopIfTrue="1" operator="greaterThanOrEqual">
      <formula>0.00001</formula>
    </cfRule>
    <cfRule type="cellIs" dxfId="11317" priority="2220" stopIfTrue="1" operator="greaterThanOrEqual">
      <formula>0.000001</formula>
    </cfRule>
    <cfRule type="cellIs" dxfId="11316" priority="2221" stopIfTrue="1" operator="greaterThanOrEqual">
      <formula>0.0000001</formula>
    </cfRule>
    <cfRule type="cellIs" dxfId="11315" priority="2222" stopIfTrue="1" operator="greaterThanOrEqual">
      <formula>0.00000001</formula>
    </cfRule>
  </conditionalFormatting>
  <conditionalFormatting sqref="AC129 AC50 AC76">
    <cfRule type="cellIs" dxfId="11314" priority="2232" stopIfTrue="1" operator="greaterThanOrEqual">
      <formula>0.1</formula>
    </cfRule>
  </conditionalFormatting>
  <conditionalFormatting sqref="AC129:AC130">
    <cfRule type="cellIs" dxfId="11313" priority="2231" stopIfTrue="1" operator="greaterThanOrEqual">
      <formula>1</formula>
    </cfRule>
  </conditionalFormatting>
  <conditionalFormatting sqref="AC130 AC44 AC52 AC72:AC74 AC79:AC85 AC95 AC108:AC109 AC116">
    <cfRule type="cellIs" dxfId="11312" priority="2262" stopIfTrue="1" operator="greaterThanOrEqual">
      <formula>0.01</formula>
    </cfRule>
  </conditionalFormatting>
  <conditionalFormatting sqref="AC130">
    <cfRule type="cellIs" dxfId="11311" priority="2261" stopIfTrue="1" operator="greaterThanOrEqual">
      <formula>0.1</formula>
    </cfRule>
  </conditionalFormatting>
  <conditionalFormatting sqref="AF24:AF27">
    <cfRule type="cellIs" dxfId="11310" priority="645" operator="greaterThanOrEqual">
      <formula>0</formula>
    </cfRule>
  </conditionalFormatting>
  <conditionalFormatting sqref="AF28:AF30">
    <cfRule type="cellIs" dxfId="11309" priority="644" operator="greaterThanOrEqual">
      <formula>0</formula>
    </cfRule>
  </conditionalFormatting>
  <conditionalFormatting sqref="AF31:AF32">
    <cfRule type="cellIs" dxfId="11308" priority="593" operator="greaterThanOrEqual">
      <formula>0</formula>
    </cfRule>
  </conditionalFormatting>
  <conditionalFormatting sqref="AF37:AF41">
    <cfRule type="cellIs" dxfId="11307" priority="429" stopIfTrue="1" operator="greaterThanOrEqual">
      <formula>1</formula>
    </cfRule>
    <cfRule type="cellIs" dxfId="11306" priority="430" stopIfTrue="1" operator="greaterThanOrEqual">
      <formula>0.1</formula>
    </cfRule>
    <cfRule type="cellIs" dxfId="11305" priority="431" stopIfTrue="1" operator="greaterThanOrEqual">
      <formula>0.01</formula>
    </cfRule>
    <cfRule type="cellIs" dxfId="11304" priority="432" stopIfTrue="1" operator="greaterThanOrEqual">
      <formula>0.001</formula>
    </cfRule>
    <cfRule type="cellIs" dxfId="11303" priority="433" stopIfTrue="1" operator="greaterThanOrEqual">
      <formula>0.0001</formula>
    </cfRule>
    <cfRule type="cellIs" dxfId="11302" priority="434" stopIfTrue="1" operator="greaterThanOrEqual">
      <formula>0.00001</formula>
    </cfRule>
    <cfRule type="cellIs" dxfId="11301" priority="435" stopIfTrue="1" operator="greaterThanOrEqual">
      <formula>0.000001</formula>
    </cfRule>
    <cfRule type="cellIs" dxfId="11300" priority="436" stopIfTrue="1" operator="greaterThanOrEqual">
      <formula>0.0000001</formula>
    </cfRule>
    <cfRule type="cellIs" dxfId="11299" priority="437" stopIfTrue="1" operator="greaterThanOrEqual">
      <formula>0.00000001</formula>
    </cfRule>
  </conditionalFormatting>
  <conditionalFormatting sqref="AF37:AF132">
    <cfRule type="cellIs" dxfId="11298" priority="419" stopIfTrue="1" operator="greaterThanOrEqual">
      <formula>10</formula>
    </cfRule>
  </conditionalFormatting>
  <conditionalFormatting sqref="AF42:AF43">
    <cfRule type="cellIs" dxfId="11297" priority="420" stopIfTrue="1" operator="greaterThanOrEqual">
      <formula>1</formula>
    </cfRule>
    <cfRule type="cellIs" dxfId="11296" priority="421" stopIfTrue="1" operator="greaterThanOrEqual">
      <formula>0.1</formula>
    </cfRule>
    <cfRule type="cellIs" dxfId="11295" priority="422" stopIfTrue="1" operator="greaterThanOrEqual">
      <formula>0.01</formula>
    </cfRule>
    <cfRule type="cellIs" dxfId="11294" priority="423" stopIfTrue="1" operator="greaterThanOrEqual">
      <formula>0.001</formula>
    </cfRule>
    <cfRule type="cellIs" dxfId="11293" priority="424" stopIfTrue="1" operator="greaterThanOrEqual">
      <formula>0.0001</formula>
    </cfRule>
    <cfRule type="cellIs" dxfId="11292" priority="425" stopIfTrue="1" operator="greaterThanOrEqual">
      <formula>0.00001</formula>
    </cfRule>
    <cfRule type="cellIs" dxfId="11291" priority="426" stopIfTrue="1" operator="greaterThanOrEqual">
      <formula>0.000001</formula>
    </cfRule>
    <cfRule type="cellIs" dxfId="11290" priority="427" stopIfTrue="1" operator="greaterThanOrEqual">
      <formula>0.0000001</formula>
    </cfRule>
    <cfRule type="cellIs" dxfId="11289" priority="428" stopIfTrue="1" operator="greaterThanOrEqual">
      <formula>0.00000001</formula>
    </cfRule>
  </conditionalFormatting>
  <conditionalFormatting sqref="AF44 AF52 AF72:AF74 AF79:AF85 AF95 AF108:AF109 AF116 AF130">
    <cfRule type="cellIs" dxfId="11288" priority="2196" stopIfTrue="1" operator="greaterThanOrEqual">
      <formula>0.001</formula>
    </cfRule>
    <cfRule type="cellIs" dxfId="11287" priority="2197" stopIfTrue="1" operator="greaterThanOrEqual">
      <formula>0.0001</formula>
    </cfRule>
    <cfRule type="cellIs" dxfId="11286" priority="2198" stopIfTrue="1" operator="greaterThanOrEqual">
      <formula>0.00001</formula>
    </cfRule>
    <cfRule type="cellIs" dxfId="11285" priority="2199" stopIfTrue="1" operator="greaterThanOrEqual">
      <formula>0.000001</formula>
    </cfRule>
    <cfRule type="cellIs" dxfId="11284" priority="2200" stopIfTrue="1" operator="greaterThanOrEqual">
      <formula>0.0000001</formula>
    </cfRule>
    <cfRule type="cellIs" dxfId="11283" priority="2201" stopIfTrue="1" operator="greaterThanOrEqual">
      <formula>0.00000001</formula>
    </cfRule>
  </conditionalFormatting>
  <conditionalFormatting sqref="AF44:AF49">
    <cfRule type="cellIs" dxfId="11282" priority="2173" stopIfTrue="1" operator="greaterThanOrEqual">
      <formula>0.1</formula>
    </cfRule>
  </conditionalFormatting>
  <conditionalFormatting sqref="AF44:AF127">
    <cfRule type="cellIs" dxfId="11281" priority="2135" stopIfTrue="1" operator="greaterThanOrEqual">
      <formula>1</formula>
    </cfRule>
  </conditionalFormatting>
  <conditionalFormatting sqref="AF45:AF46 AF53 AF57 AF60:AF61 AF64 AF69:AF71 AF75 AF77:AF78 AF86 AF92:AF94 AF99:AF101 AF105 AF110:AF112 AF123:AF124 AF126">
    <cfRule type="cellIs" dxfId="11280" priority="2189" stopIfTrue="1" operator="greaterThanOrEqual">
      <formula>0.0001</formula>
    </cfRule>
    <cfRule type="cellIs" dxfId="11279" priority="2190" stopIfTrue="1" operator="greaterThanOrEqual">
      <formula>0.00001</formula>
    </cfRule>
    <cfRule type="cellIs" dxfId="11278" priority="2191" stopIfTrue="1" operator="greaterThanOrEqual">
      <formula>0.000001</formula>
    </cfRule>
    <cfRule type="cellIs" dxfId="11277" priority="2192" stopIfTrue="1" operator="greaterThanOrEqual">
      <formula>0.0000001</formula>
    </cfRule>
    <cfRule type="cellIs" dxfId="11276" priority="2193" stopIfTrue="1" operator="greaterThanOrEqual">
      <formula>0.00000001</formula>
    </cfRule>
  </conditionalFormatting>
  <conditionalFormatting sqref="AF45:AF49 AF53:AF71 AF86:AF94 AF96:AF107 AF110:AF115">
    <cfRule type="cellIs" dxfId="11275" priority="2174" stopIfTrue="1" operator="greaterThanOrEqual">
      <formula>0.01</formula>
    </cfRule>
  </conditionalFormatting>
  <conditionalFormatting sqref="AF47 AF115 AF125">
    <cfRule type="cellIs" dxfId="11274" priority="2183" stopIfTrue="1" operator="greaterThanOrEqual">
      <formula>0.00001</formula>
    </cfRule>
    <cfRule type="cellIs" dxfId="11273" priority="2184" stopIfTrue="1" operator="greaterThanOrEqual">
      <formula>0.000001</formula>
    </cfRule>
    <cfRule type="cellIs" dxfId="11272" priority="2185" stopIfTrue="1" operator="greaterThanOrEqual">
      <formula>0.0000001</formula>
    </cfRule>
    <cfRule type="cellIs" dxfId="11271" priority="2186" stopIfTrue="1" operator="greaterThanOrEqual">
      <formula>0.00000001</formula>
    </cfRule>
  </conditionalFormatting>
  <conditionalFormatting sqref="AF47:AF49 AF54:AF56 AF58:AF59 AF62:AF63 AF65:AF68 AF87:AF91 AF96:AF98 AF102:AF104 AF106:AF107 AF113:AF115 AF127">
    <cfRule type="cellIs" dxfId="11270" priority="2175" stopIfTrue="1" operator="greaterThanOrEqual">
      <formula>0.001</formula>
    </cfRule>
  </conditionalFormatting>
  <conditionalFormatting sqref="AF48:AF49 AF54:AF56 AF58:AF59 AF62:AF63 AF65:AF68 AF87:AF91 AF96:AF98 AF102:AF104 AF106:AF107 AF113:AF114 AF117 AF127">
    <cfRule type="cellIs" dxfId="11269" priority="2177" stopIfTrue="1" operator="greaterThanOrEqual">
      <formula>0.00001</formula>
    </cfRule>
    <cfRule type="cellIs" dxfId="11268" priority="2178" stopIfTrue="1" operator="greaterThanOrEqual">
      <formula>0.000001</formula>
    </cfRule>
    <cfRule type="cellIs" dxfId="11267" priority="2179" stopIfTrue="1" operator="greaterThanOrEqual">
      <formula>0.0000001</formula>
    </cfRule>
    <cfRule type="cellIs" dxfId="11266" priority="2180" stopIfTrue="1" operator="greaterThanOrEqual">
      <formula>0.00000001</formula>
    </cfRule>
  </conditionalFormatting>
  <conditionalFormatting sqref="AF48:AF49 AF54:AF56 AF58:AF59 AF62:AF63 AF65:AF68 AF87:AF91 AF96:AF98 AF102:AF104 AF106:AF107 AF113:AF114 AF127 AF117">
    <cfRule type="cellIs" dxfId="11265" priority="2176" stopIfTrue="1" operator="greaterThanOrEqual">
      <formula>0.0001</formula>
    </cfRule>
  </conditionalFormatting>
  <conditionalFormatting sqref="AF50 AF76 AF129">
    <cfRule type="cellIs" dxfId="11264" priority="2166" stopIfTrue="1" operator="greaterThanOrEqual">
      <formula>0.01</formula>
    </cfRule>
    <cfRule type="cellIs" dxfId="11263" priority="2167" stopIfTrue="1" operator="greaterThanOrEqual">
      <formula>0.001</formula>
    </cfRule>
    <cfRule type="cellIs" dxfId="11262" priority="2168" stopIfTrue="1" operator="greaterThanOrEqual">
      <formula>0.0001</formula>
    </cfRule>
    <cfRule type="cellIs" dxfId="11261" priority="2169" stopIfTrue="1" operator="greaterThanOrEqual">
      <formula>0.00001</formula>
    </cfRule>
    <cfRule type="cellIs" dxfId="11260" priority="2170" stopIfTrue="1" operator="greaterThanOrEqual">
      <formula>0.000001</formula>
    </cfRule>
    <cfRule type="cellIs" dxfId="11259" priority="2171" stopIfTrue="1" operator="greaterThanOrEqual">
      <formula>0.0000001</formula>
    </cfRule>
    <cfRule type="cellIs" dxfId="11258" priority="2172" stopIfTrue="1" operator="greaterThanOrEqual">
      <formula>0.00000001</formula>
    </cfRule>
  </conditionalFormatting>
  <conditionalFormatting sqref="AF51">
    <cfRule type="cellIs" dxfId="11257" priority="2157" stopIfTrue="1" operator="greaterThanOrEqual">
      <formula>0.01</formula>
    </cfRule>
    <cfRule type="cellIs" dxfId="11256" priority="2158" stopIfTrue="1" operator="greaterThanOrEqual">
      <formula>0.001</formula>
    </cfRule>
    <cfRule type="cellIs" dxfId="11255" priority="2159" stopIfTrue="1" operator="greaterThanOrEqual">
      <formula>0.0001</formula>
    </cfRule>
    <cfRule type="cellIs" dxfId="11254" priority="2160" stopIfTrue="1" operator="greaterThanOrEqual">
      <formula>0.00001</formula>
    </cfRule>
    <cfRule type="cellIs" dxfId="11253" priority="2161" stopIfTrue="1" operator="greaterThanOrEqual">
      <formula>0.000001</formula>
    </cfRule>
    <cfRule type="cellIs" dxfId="11252" priority="2162" stopIfTrue="1" operator="greaterThanOrEqual">
      <formula>0.0000001</formula>
    </cfRule>
    <cfRule type="cellIs" dxfId="11251" priority="2163" stopIfTrue="1" operator="greaterThanOrEqual">
      <formula>0.00000001</formula>
    </cfRule>
  </conditionalFormatting>
  <conditionalFormatting sqref="AF51:AF75">
    <cfRule type="cellIs" dxfId="11250" priority="2156" stopIfTrue="1" operator="greaterThanOrEqual">
      <formula>0.1</formula>
    </cfRule>
  </conditionalFormatting>
  <conditionalFormatting sqref="AF75 AF77:AF78 AF45:AF46 AF53 AF57 AF60:AF61 AF64 AF69:AF71 AF86 AF92:AF94 AF99:AF101 AF105 AF110:AF112 AF123:AF124 AF126">
    <cfRule type="cellIs" dxfId="11249" priority="2188" stopIfTrue="1" operator="greaterThanOrEqual">
      <formula>0.001</formula>
    </cfRule>
  </conditionalFormatting>
  <conditionalFormatting sqref="AF75 AF77:AF78">
    <cfRule type="cellIs" dxfId="11248" priority="2187" stopIfTrue="1" operator="greaterThanOrEqual">
      <formula>0.01</formula>
    </cfRule>
  </conditionalFormatting>
  <conditionalFormatting sqref="AF77:AF127">
    <cfRule type="cellIs" dxfId="11247" priority="2136" stopIfTrue="1" operator="greaterThanOrEqual">
      <formula>0.1</formula>
    </cfRule>
  </conditionalFormatting>
  <conditionalFormatting sqref="AF117:AF122">
    <cfRule type="cellIs" dxfId="11246" priority="2138" stopIfTrue="1" operator="greaterThanOrEqual">
      <formula>0.001</formula>
    </cfRule>
  </conditionalFormatting>
  <conditionalFormatting sqref="AF117:AF127">
    <cfRule type="cellIs" dxfId="11245" priority="2137" stopIfTrue="1" operator="greaterThanOrEqual">
      <formula>0.01</formula>
    </cfRule>
  </conditionalFormatting>
  <conditionalFormatting sqref="AF118">
    <cfRule type="cellIs" dxfId="11244" priority="2144" stopIfTrue="1" operator="greaterThanOrEqual">
      <formula>0.000001</formula>
    </cfRule>
    <cfRule type="cellIs" dxfId="11243" priority="2145" stopIfTrue="1" operator="greaterThanOrEqual">
      <formula>0.0000001</formula>
    </cfRule>
    <cfRule type="cellIs" dxfId="11242" priority="2146" stopIfTrue="1" operator="greaterThanOrEqual">
      <formula>0.00000001</formula>
    </cfRule>
  </conditionalFormatting>
  <conditionalFormatting sqref="AF118:AF122">
    <cfRule type="cellIs" dxfId="11241" priority="2139" stopIfTrue="1" operator="greaterThanOrEqual">
      <formula>0.0001</formula>
    </cfRule>
    <cfRule type="cellIs" dxfId="11240" priority="2140" stopIfTrue="1" operator="greaterThanOrEqual">
      <formula>0.00001</formula>
    </cfRule>
  </conditionalFormatting>
  <conditionalFormatting sqref="AF119:AF122">
    <cfRule type="cellIs" dxfId="11239" priority="2141" stopIfTrue="1" operator="greaterThanOrEqual">
      <formula>0.000001</formula>
    </cfRule>
    <cfRule type="cellIs" dxfId="11238" priority="2142" stopIfTrue="1" operator="greaterThanOrEqual">
      <formula>0.0000001</formula>
    </cfRule>
    <cfRule type="cellIs" dxfId="11237" priority="2143" stopIfTrue="1" operator="greaterThanOrEqual">
      <formula>0.00000001</formula>
    </cfRule>
  </conditionalFormatting>
  <conditionalFormatting sqref="AF125 AF47 AF115">
    <cfRule type="cellIs" dxfId="11236" priority="2182" stopIfTrue="1" operator="greaterThanOrEqual">
      <formula>0.0001</formula>
    </cfRule>
  </conditionalFormatting>
  <conditionalFormatting sqref="AF125">
    <cfRule type="cellIs" dxfId="11235" priority="2181" stopIfTrue="1" operator="greaterThanOrEqual">
      <formula>0.001</formula>
    </cfRule>
  </conditionalFormatting>
  <conditionalFormatting sqref="AF128 AF131:AF132">
    <cfRule type="cellIs" dxfId="11234" priority="2147" stopIfTrue="1" operator="greaterThanOrEqual">
      <formula>1</formula>
    </cfRule>
    <cfRule type="cellIs" dxfId="11233" priority="2148" stopIfTrue="1" operator="greaterThanOrEqual">
      <formula>0.1</formula>
    </cfRule>
    <cfRule type="cellIs" dxfId="11232" priority="2149" stopIfTrue="1" operator="greaterThanOrEqual">
      <formula>0.01</formula>
    </cfRule>
    <cfRule type="cellIs" dxfId="11231" priority="2150" stopIfTrue="1" operator="greaterThanOrEqual">
      <formula>0.001</formula>
    </cfRule>
    <cfRule type="cellIs" dxfId="11230" priority="2151" stopIfTrue="1" operator="greaterThanOrEqual">
      <formula>0.0001</formula>
    </cfRule>
    <cfRule type="cellIs" dxfId="11229" priority="2152" stopIfTrue="1" operator="greaterThanOrEqual">
      <formula>0.00001</formula>
    </cfRule>
    <cfRule type="cellIs" dxfId="11228" priority="2153" stopIfTrue="1" operator="greaterThanOrEqual">
      <formula>0.000001</formula>
    </cfRule>
    <cfRule type="cellIs" dxfId="11227" priority="2154" stopIfTrue="1" operator="greaterThanOrEqual">
      <formula>0.0000001</formula>
    </cfRule>
    <cfRule type="cellIs" dxfId="11226" priority="2155" stopIfTrue="1" operator="greaterThanOrEqual">
      <formula>0.00000001</formula>
    </cfRule>
  </conditionalFormatting>
  <conditionalFormatting sqref="AF129 AF50 AF76">
    <cfRule type="cellIs" dxfId="11225" priority="2165" stopIfTrue="1" operator="greaterThanOrEqual">
      <formula>0.1</formula>
    </cfRule>
  </conditionalFormatting>
  <conditionalFormatting sqref="AF129:AF130">
    <cfRule type="cellIs" dxfId="11224" priority="2164" stopIfTrue="1" operator="greaterThanOrEqual">
      <formula>1</formula>
    </cfRule>
  </conditionalFormatting>
  <conditionalFormatting sqref="AF130 AF44 AF52 AF72:AF74 AF79:AF85 AF95 AF108:AF109 AF116">
    <cfRule type="cellIs" dxfId="11223" priority="2195" stopIfTrue="1" operator="greaterThanOrEqual">
      <formula>0.01</formula>
    </cfRule>
  </conditionalFormatting>
  <conditionalFormatting sqref="AF130">
    <cfRule type="cellIs" dxfId="11222" priority="2194" stopIfTrue="1" operator="greaterThanOrEqual">
      <formula>0.1</formula>
    </cfRule>
  </conditionalFormatting>
  <conditionalFormatting sqref="AI24:AI27">
    <cfRule type="cellIs" dxfId="11221" priority="643" operator="greaterThanOrEqual">
      <formula>0</formula>
    </cfRule>
  </conditionalFormatting>
  <conditionalFormatting sqref="AI28:AI30">
    <cfRule type="cellIs" dxfId="11220" priority="642" operator="greaterThanOrEqual">
      <formula>0</formula>
    </cfRule>
  </conditionalFormatting>
  <conditionalFormatting sqref="AI31:AI32">
    <cfRule type="cellIs" dxfId="11219" priority="592" operator="greaterThanOrEqual">
      <formula>0</formula>
    </cfRule>
  </conditionalFormatting>
  <conditionalFormatting sqref="AI37:AI41">
    <cfRule type="cellIs" dxfId="11218" priority="410" stopIfTrue="1" operator="greaterThanOrEqual">
      <formula>1</formula>
    </cfRule>
    <cfRule type="cellIs" dxfId="11217" priority="411" stopIfTrue="1" operator="greaterThanOrEqual">
      <formula>0.1</formula>
    </cfRule>
    <cfRule type="cellIs" dxfId="11216" priority="412" stopIfTrue="1" operator="greaterThanOrEqual">
      <formula>0.01</formula>
    </cfRule>
    <cfRule type="cellIs" dxfId="11215" priority="413" stopIfTrue="1" operator="greaterThanOrEqual">
      <formula>0.001</formula>
    </cfRule>
    <cfRule type="cellIs" dxfId="11214" priority="414" stopIfTrue="1" operator="greaterThanOrEqual">
      <formula>0.0001</formula>
    </cfRule>
    <cfRule type="cellIs" dxfId="11213" priority="415" stopIfTrue="1" operator="greaterThanOrEqual">
      <formula>0.00001</formula>
    </cfRule>
    <cfRule type="cellIs" dxfId="11212" priority="416" stopIfTrue="1" operator="greaterThanOrEqual">
      <formula>0.000001</formula>
    </cfRule>
    <cfRule type="cellIs" dxfId="11211" priority="417" stopIfTrue="1" operator="greaterThanOrEqual">
      <formula>0.0000001</formula>
    </cfRule>
    <cfRule type="cellIs" dxfId="11210" priority="418" stopIfTrue="1" operator="greaterThanOrEqual">
      <formula>0.00000001</formula>
    </cfRule>
  </conditionalFormatting>
  <conditionalFormatting sqref="AI37:AI132">
    <cfRule type="cellIs" dxfId="11209" priority="400" stopIfTrue="1" operator="greaterThanOrEqual">
      <formula>10</formula>
    </cfRule>
  </conditionalFormatting>
  <conditionalFormatting sqref="AI42:AI43">
    <cfRule type="cellIs" dxfId="11208" priority="401" stopIfTrue="1" operator="greaterThanOrEqual">
      <formula>1</formula>
    </cfRule>
    <cfRule type="cellIs" dxfId="11207" priority="402" stopIfTrue="1" operator="greaterThanOrEqual">
      <formula>0.1</formula>
    </cfRule>
    <cfRule type="cellIs" dxfId="11206" priority="403" stopIfTrue="1" operator="greaterThanOrEqual">
      <formula>0.01</formula>
    </cfRule>
    <cfRule type="cellIs" dxfId="11205" priority="404" stopIfTrue="1" operator="greaterThanOrEqual">
      <formula>0.001</formula>
    </cfRule>
    <cfRule type="cellIs" dxfId="11204" priority="405" stopIfTrue="1" operator="greaterThanOrEqual">
      <formula>0.0001</formula>
    </cfRule>
    <cfRule type="cellIs" dxfId="11203" priority="406" stopIfTrue="1" operator="greaterThanOrEqual">
      <formula>0.00001</formula>
    </cfRule>
    <cfRule type="cellIs" dxfId="11202" priority="407" stopIfTrue="1" operator="greaterThanOrEqual">
      <formula>0.000001</formula>
    </cfRule>
    <cfRule type="cellIs" dxfId="11201" priority="408" stopIfTrue="1" operator="greaterThanOrEqual">
      <formula>0.0000001</formula>
    </cfRule>
    <cfRule type="cellIs" dxfId="11200" priority="409" stopIfTrue="1" operator="greaterThanOrEqual">
      <formula>0.00000001</formula>
    </cfRule>
  </conditionalFormatting>
  <conditionalFormatting sqref="AI44 AI52 AI72:AI74 AI79:AI85 AI95 AI108:AI109 AI116 AI130">
    <cfRule type="cellIs" dxfId="11199" priority="2129" stopIfTrue="1" operator="greaterThanOrEqual">
      <formula>0.001</formula>
    </cfRule>
    <cfRule type="cellIs" dxfId="11198" priority="2130" stopIfTrue="1" operator="greaterThanOrEqual">
      <formula>0.0001</formula>
    </cfRule>
    <cfRule type="cellIs" dxfId="11197" priority="2131" stopIfTrue="1" operator="greaterThanOrEqual">
      <formula>0.00001</formula>
    </cfRule>
    <cfRule type="cellIs" dxfId="11196" priority="2132" stopIfTrue="1" operator="greaterThanOrEqual">
      <formula>0.000001</formula>
    </cfRule>
    <cfRule type="cellIs" dxfId="11195" priority="2133" stopIfTrue="1" operator="greaterThanOrEqual">
      <formula>0.0000001</formula>
    </cfRule>
    <cfRule type="cellIs" dxfId="11194" priority="2134" stopIfTrue="1" operator="greaterThanOrEqual">
      <formula>0.00000001</formula>
    </cfRule>
  </conditionalFormatting>
  <conditionalFormatting sqref="AI44:AI49">
    <cfRule type="cellIs" dxfId="11193" priority="2106" stopIfTrue="1" operator="greaterThanOrEqual">
      <formula>0.1</formula>
    </cfRule>
  </conditionalFormatting>
  <conditionalFormatting sqref="AI44:AI127">
    <cfRule type="cellIs" dxfId="11192" priority="2068" stopIfTrue="1" operator="greaterThanOrEqual">
      <formula>1</formula>
    </cfRule>
  </conditionalFormatting>
  <conditionalFormatting sqref="AI45:AI46 AI53 AI57 AI60:AI61 AI64 AI69:AI71 AI75 AI77:AI78 AI86 AI92:AI94 AI99:AI101 AI105 AI110:AI112 AI123:AI124 AI126">
    <cfRule type="cellIs" dxfId="11191" priority="2122" stopIfTrue="1" operator="greaterThanOrEqual">
      <formula>0.0001</formula>
    </cfRule>
    <cfRule type="cellIs" dxfId="11190" priority="2123" stopIfTrue="1" operator="greaterThanOrEqual">
      <formula>0.00001</formula>
    </cfRule>
    <cfRule type="cellIs" dxfId="11189" priority="2124" stopIfTrue="1" operator="greaterThanOrEqual">
      <formula>0.000001</formula>
    </cfRule>
    <cfRule type="cellIs" dxfId="11188" priority="2125" stopIfTrue="1" operator="greaterThanOrEqual">
      <formula>0.0000001</formula>
    </cfRule>
    <cfRule type="cellIs" dxfId="11187" priority="2126" stopIfTrue="1" operator="greaterThanOrEqual">
      <formula>0.00000001</formula>
    </cfRule>
  </conditionalFormatting>
  <conditionalFormatting sqref="AI45:AI49 AI53:AI71 AI86:AI94 AI96:AI107 AI110:AI115">
    <cfRule type="cellIs" dxfId="11186" priority="2107" stopIfTrue="1" operator="greaterThanOrEqual">
      <formula>0.01</formula>
    </cfRule>
  </conditionalFormatting>
  <conditionalFormatting sqref="AI47 AI115 AI125">
    <cfRule type="cellIs" dxfId="11185" priority="2116" stopIfTrue="1" operator="greaterThanOrEqual">
      <formula>0.00001</formula>
    </cfRule>
    <cfRule type="cellIs" dxfId="11184" priority="2117" stopIfTrue="1" operator="greaterThanOrEqual">
      <formula>0.000001</formula>
    </cfRule>
    <cfRule type="cellIs" dxfId="11183" priority="2118" stopIfTrue="1" operator="greaterThanOrEqual">
      <formula>0.0000001</formula>
    </cfRule>
    <cfRule type="cellIs" dxfId="11182" priority="2119" stopIfTrue="1" operator="greaterThanOrEqual">
      <formula>0.00000001</formula>
    </cfRule>
  </conditionalFormatting>
  <conditionalFormatting sqref="AI47:AI49 AI54:AI56 AI58:AI59 AI62:AI63 AI65:AI68 AI87:AI91 AI96:AI98 AI102:AI104 AI106:AI107 AI113:AI115 AI127">
    <cfRule type="cellIs" dxfId="11181" priority="2108" stopIfTrue="1" operator="greaterThanOrEqual">
      <formula>0.001</formula>
    </cfRule>
  </conditionalFormatting>
  <conditionalFormatting sqref="AI48:AI49 AI54:AI56 AI58:AI59 AI62:AI63 AI65:AI68 AI87:AI91 AI96:AI98 AI102:AI104 AI106:AI107 AI113:AI114 AI117 AI127">
    <cfRule type="cellIs" dxfId="11180" priority="2110" stopIfTrue="1" operator="greaterThanOrEqual">
      <formula>0.00001</formula>
    </cfRule>
    <cfRule type="cellIs" dxfId="11179" priority="2111" stopIfTrue="1" operator="greaterThanOrEqual">
      <formula>0.000001</formula>
    </cfRule>
    <cfRule type="cellIs" dxfId="11178" priority="2112" stopIfTrue="1" operator="greaterThanOrEqual">
      <formula>0.0000001</formula>
    </cfRule>
    <cfRule type="cellIs" dxfId="11177" priority="2113" stopIfTrue="1" operator="greaterThanOrEqual">
      <formula>0.00000001</formula>
    </cfRule>
  </conditionalFormatting>
  <conditionalFormatting sqref="AI48:AI49 AI54:AI56 AI58:AI59 AI62:AI63 AI65:AI68 AI87:AI91 AI96:AI98 AI102:AI104 AI106:AI107 AI113:AI114 AI127 AI117">
    <cfRule type="cellIs" dxfId="11176" priority="2109" stopIfTrue="1" operator="greaterThanOrEqual">
      <formula>0.0001</formula>
    </cfRule>
  </conditionalFormatting>
  <conditionalFormatting sqref="AI50 AI76 AI129">
    <cfRule type="cellIs" dxfId="11175" priority="2099" stopIfTrue="1" operator="greaterThanOrEqual">
      <formula>0.01</formula>
    </cfRule>
    <cfRule type="cellIs" dxfId="11174" priority="2100" stopIfTrue="1" operator="greaterThanOrEqual">
      <formula>0.001</formula>
    </cfRule>
    <cfRule type="cellIs" dxfId="11173" priority="2101" stopIfTrue="1" operator="greaterThanOrEqual">
      <formula>0.0001</formula>
    </cfRule>
    <cfRule type="cellIs" dxfId="11172" priority="2102" stopIfTrue="1" operator="greaterThanOrEqual">
      <formula>0.00001</formula>
    </cfRule>
    <cfRule type="cellIs" dxfId="11171" priority="2103" stopIfTrue="1" operator="greaterThanOrEqual">
      <formula>0.000001</formula>
    </cfRule>
    <cfRule type="cellIs" dxfId="11170" priority="2104" stopIfTrue="1" operator="greaterThanOrEqual">
      <formula>0.0000001</formula>
    </cfRule>
    <cfRule type="cellIs" dxfId="11169" priority="2105" stopIfTrue="1" operator="greaterThanOrEqual">
      <formula>0.00000001</formula>
    </cfRule>
  </conditionalFormatting>
  <conditionalFormatting sqref="AI51">
    <cfRule type="cellIs" dxfId="11168" priority="2090" stopIfTrue="1" operator="greaterThanOrEqual">
      <formula>0.01</formula>
    </cfRule>
    <cfRule type="cellIs" dxfId="11167" priority="2091" stopIfTrue="1" operator="greaterThanOrEqual">
      <formula>0.001</formula>
    </cfRule>
    <cfRule type="cellIs" dxfId="11166" priority="2092" stopIfTrue="1" operator="greaterThanOrEqual">
      <formula>0.0001</formula>
    </cfRule>
    <cfRule type="cellIs" dxfId="11165" priority="2093" stopIfTrue="1" operator="greaterThanOrEqual">
      <formula>0.00001</formula>
    </cfRule>
    <cfRule type="cellIs" dxfId="11164" priority="2094" stopIfTrue="1" operator="greaterThanOrEqual">
      <formula>0.000001</formula>
    </cfRule>
    <cfRule type="cellIs" dxfId="11163" priority="2095" stopIfTrue="1" operator="greaterThanOrEqual">
      <formula>0.0000001</formula>
    </cfRule>
    <cfRule type="cellIs" dxfId="11162" priority="2096" stopIfTrue="1" operator="greaterThanOrEqual">
      <formula>0.00000001</formula>
    </cfRule>
  </conditionalFormatting>
  <conditionalFormatting sqref="AI51:AI75">
    <cfRule type="cellIs" dxfId="11161" priority="2089" stopIfTrue="1" operator="greaterThanOrEqual">
      <formula>0.1</formula>
    </cfRule>
  </conditionalFormatting>
  <conditionalFormatting sqref="AI75 AI77:AI78 AI45:AI46 AI53 AI57 AI60:AI61 AI64 AI69:AI71 AI86 AI92:AI94 AI99:AI101 AI105 AI110:AI112 AI123:AI124 AI126">
    <cfRule type="cellIs" dxfId="11160" priority="2121" stopIfTrue="1" operator="greaterThanOrEqual">
      <formula>0.001</formula>
    </cfRule>
  </conditionalFormatting>
  <conditionalFormatting sqref="AI75 AI77:AI78">
    <cfRule type="cellIs" dxfId="11159" priority="2120" stopIfTrue="1" operator="greaterThanOrEqual">
      <formula>0.01</formula>
    </cfRule>
  </conditionalFormatting>
  <conditionalFormatting sqref="AI77:AI127">
    <cfRule type="cellIs" dxfId="11158" priority="2069" stopIfTrue="1" operator="greaterThanOrEqual">
      <formula>0.1</formula>
    </cfRule>
  </conditionalFormatting>
  <conditionalFormatting sqref="AI117:AI122">
    <cfRule type="cellIs" dxfId="11157" priority="2071" stopIfTrue="1" operator="greaterThanOrEqual">
      <formula>0.001</formula>
    </cfRule>
  </conditionalFormatting>
  <conditionalFormatting sqref="AI117:AI127">
    <cfRule type="cellIs" dxfId="11156" priority="2070" stopIfTrue="1" operator="greaterThanOrEqual">
      <formula>0.01</formula>
    </cfRule>
  </conditionalFormatting>
  <conditionalFormatting sqref="AI118">
    <cfRule type="cellIs" dxfId="11155" priority="2077" stopIfTrue="1" operator="greaterThanOrEqual">
      <formula>0.000001</formula>
    </cfRule>
    <cfRule type="cellIs" dxfId="11154" priority="2078" stopIfTrue="1" operator="greaterThanOrEqual">
      <formula>0.0000001</formula>
    </cfRule>
    <cfRule type="cellIs" dxfId="11153" priority="2079" stopIfTrue="1" operator="greaterThanOrEqual">
      <formula>0.00000001</formula>
    </cfRule>
  </conditionalFormatting>
  <conditionalFormatting sqref="AI118:AI122">
    <cfRule type="cellIs" dxfId="11152" priority="2072" stopIfTrue="1" operator="greaterThanOrEqual">
      <formula>0.0001</formula>
    </cfRule>
    <cfRule type="cellIs" dxfId="11151" priority="2073" stopIfTrue="1" operator="greaterThanOrEqual">
      <formula>0.00001</formula>
    </cfRule>
  </conditionalFormatting>
  <conditionalFormatting sqref="AI119:AI122">
    <cfRule type="cellIs" dxfId="11150" priority="2074" stopIfTrue="1" operator="greaterThanOrEqual">
      <formula>0.000001</formula>
    </cfRule>
    <cfRule type="cellIs" dxfId="11149" priority="2075" stopIfTrue="1" operator="greaterThanOrEqual">
      <formula>0.0000001</formula>
    </cfRule>
    <cfRule type="cellIs" dxfId="11148" priority="2076" stopIfTrue="1" operator="greaterThanOrEqual">
      <formula>0.00000001</formula>
    </cfRule>
  </conditionalFormatting>
  <conditionalFormatting sqref="AI125 AI47 AI115">
    <cfRule type="cellIs" dxfId="11147" priority="2115" stopIfTrue="1" operator="greaterThanOrEqual">
      <formula>0.0001</formula>
    </cfRule>
  </conditionalFormatting>
  <conditionalFormatting sqref="AI125">
    <cfRule type="cellIs" dxfId="11146" priority="2114" stopIfTrue="1" operator="greaterThanOrEqual">
      <formula>0.001</formula>
    </cfRule>
  </conditionalFormatting>
  <conditionalFormatting sqref="AI128 AI131:AI132">
    <cfRule type="cellIs" dxfId="11145" priority="2080" stopIfTrue="1" operator="greaterThanOrEqual">
      <formula>1</formula>
    </cfRule>
    <cfRule type="cellIs" dxfId="11144" priority="2081" stopIfTrue="1" operator="greaterThanOrEqual">
      <formula>0.1</formula>
    </cfRule>
    <cfRule type="cellIs" dxfId="11143" priority="2082" stopIfTrue="1" operator="greaterThanOrEqual">
      <formula>0.01</formula>
    </cfRule>
    <cfRule type="cellIs" dxfId="11142" priority="2083" stopIfTrue="1" operator="greaterThanOrEqual">
      <formula>0.001</formula>
    </cfRule>
    <cfRule type="cellIs" dxfId="11141" priority="2084" stopIfTrue="1" operator="greaterThanOrEqual">
      <formula>0.0001</formula>
    </cfRule>
    <cfRule type="cellIs" dxfId="11140" priority="2085" stopIfTrue="1" operator="greaterThanOrEqual">
      <formula>0.00001</formula>
    </cfRule>
    <cfRule type="cellIs" dxfId="11139" priority="2086" stopIfTrue="1" operator="greaterThanOrEqual">
      <formula>0.000001</formula>
    </cfRule>
    <cfRule type="cellIs" dxfId="11138" priority="2087" stopIfTrue="1" operator="greaterThanOrEqual">
      <formula>0.0000001</formula>
    </cfRule>
    <cfRule type="cellIs" dxfId="11137" priority="2088" stopIfTrue="1" operator="greaterThanOrEqual">
      <formula>0.00000001</formula>
    </cfRule>
  </conditionalFormatting>
  <conditionalFormatting sqref="AI129 AI50 AI76">
    <cfRule type="cellIs" dxfId="11136" priority="2098" stopIfTrue="1" operator="greaterThanOrEqual">
      <formula>0.1</formula>
    </cfRule>
  </conditionalFormatting>
  <conditionalFormatting sqref="AI129:AI130">
    <cfRule type="cellIs" dxfId="11135" priority="2097" stopIfTrue="1" operator="greaterThanOrEqual">
      <formula>1</formula>
    </cfRule>
  </conditionalFormatting>
  <conditionalFormatting sqref="AI130 AI44 AI52 AI72:AI74 AI79:AI85 AI95 AI108:AI109 AI116">
    <cfRule type="cellIs" dxfId="11134" priority="2128" stopIfTrue="1" operator="greaterThanOrEqual">
      <formula>0.01</formula>
    </cfRule>
  </conditionalFormatting>
  <conditionalFormatting sqref="AI130">
    <cfRule type="cellIs" dxfId="11133" priority="2127" stopIfTrue="1" operator="greaterThanOrEqual">
      <formula>0.1</formula>
    </cfRule>
  </conditionalFormatting>
  <conditionalFormatting sqref="AL24:AL27">
    <cfRule type="cellIs" dxfId="11132" priority="641" operator="greaterThanOrEqual">
      <formula>0</formula>
    </cfRule>
  </conditionalFormatting>
  <conditionalFormatting sqref="AL28:AL30">
    <cfRule type="cellIs" dxfId="11131" priority="640" operator="greaterThanOrEqual">
      <formula>0</formula>
    </cfRule>
  </conditionalFormatting>
  <conditionalFormatting sqref="AL31:AL32">
    <cfRule type="cellIs" dxfId="11130" priority="591" operator="greaterThanOrEqual">
      <formula>0</formula>
    </cfRule>
  </conditionalFormatting>
  <conditionalFormatting sqref="AL37:AL41">
    <cfRule type="cellIs" dxfId="11129" priority="391" stopIfTrue="1" operator="greaterThanOrEqual">
      <formula>1</formula>
    </cfRule>
    <cfRule type="cellIs" dxfId="11128" priority="392" stopIfTrue="1" operator="greaterThanOrEqual">
      <formula>0.1</formula>
    </cfRule>
    <cfRule type="cellIs" dxfId="11127" priority="393" stopIfTrue="1" operator="greaterThanOrEqual">
      <formula>0.01</formula>
    </cfRule>
    <cfRule type="cellIs" dxfId="11126" priority="394" stopIfTrue="1" operator="greaterThanOrEqual">
      <formula>0.001</formula>
    </cfRule>
    <cfRule type="cellIs" dxfId="11125" priority="395" stopIfTrue="1" operator="greaterThanOrEqual">
      <formula>0.0001</formula>
    </cfRule>
    <cfRule type="cellIs" dxfId="11124" priority="396" stopIfTrue="1" operator="greaterThanOrEqual">
      <formula>0.00001</formula>
    </cfRule>
    <cfRule type="cellIs" dxfId="11123" priority="397" stopIfTrue="1" operator="greaterThanOrEqual">
      <formula>0.000001</formula>
    </cfRule>
    <cfRule type="cellIs" dxfId="11122" priority="398" stopIfTrue="1" operator="greaterThanOrEqual">
      <formula>0.0000001</formula>
    </cfRule>
    <cfRule type="cellIs" dxfId="11121" priority="399" stopIfTrue="1" operator="greaterThanOrEqual">
      <formula>0.00000001</formula>
    </cfRule>
  </conditionalFormatting>
  <conditionalFormatting sqref="AL37:AL132">
    <cfRule type="cellIs" dxfId="11120" priority="381" stopIfTrue="1" operator="greaterThanOrEqual">
      <formula>10</formula>
    </cfRule>
  </conditionalFormatting>
  <conditionalFormatting sqref="AL42:AL43">
    <cfRule type="cellIs" dxfId="11119" priority="382" stopIfTrue="1" operator="greaterThanOrEqual">
      <formula>1</formula>
    </cfRule>
    <cfRule type="cellIs" dxfId="11118" priority="383" stopIfTrue="1" operator="greaterThanOrEqual">
      <formula>0.1</formula>
    </cfRule>
    <cfRule type="cellIs" dxfId="11117" priority="384" stopIfTrue="1" operator="greaterThanOrEqual">
      <formula>0.01</formula>
    </cfRule>
    <cfRule type="cellIs" dxfId="11116" priority="385" stopIfTrue="1" operator="greaterThanOrEqual">
      <formula>0.001</formula>
    </cfRule>
    <cfRule type="cellIs" dxfId="11115" priority="386" stopIfTrue="1" operator="greaterThanOrEqual">
      <formula>0.0001</formula>
    </cfRule>
    <cfRule type="cellIs" dxfId="11114" priority="387" stopIfTrue="1" operator="greaterThanOrEqual">
      <formula>0.00001</formula>
    </cfRule>
    <cfRule type="cellIs" dxfId="11113" priority="388" stopIfTrue="1" operator="greaterThanOrEqual">
      <formula>0.000001</formula>
    </cfRule>
    <cfRule type="cellIs" dxfId="11112" priority="389" stopIfTrue="1" operator="greaterThanOrEqual">
      <formula>0.0000001</formula>
    </cfRule>
    <cfRule type="cellIs" dxfId="11111" priority="390" stopIfTrue="1" operator="greaterThanOrEqual">
      <formula>0.00000001</formula>
    </cfRule>
  </conditionalFormatting>
  <conditionalFormatting sqref="AL44 AL52 AL72:AL74 AL79:AL85 AL95 AL108:AL109 AL116 AL130">
    <cfRule type="cellIs" dxfId="11110" priority="2062" stopIfTrue="1" operator="greaterThanOrEqual">
      <formula>0.001</formula>
    </cfRule>
    <cfRule type="cellIs" dxfId="11109" priority="2063" stopIfTrue="1" operator="greaterThanOrEqual">
      <formula>0.0001</formula>
    </cfRule>
    <cfRule type="cellIs" dxfId="11108" priority="2064" stopIfTrue="1" operator="greaterThanOrEqual">
      <formula>0.00001</formula>
    </cfRule>
    <cfRule type="cellIs" dxfId="11107" priority="2065" stopIfTrue="1" operator="greaterThanOrEqual">
      <formula>0.000001</formula>
    </cfRule>
    <cfRule type="cellIs" dxfId="11106" priority="2066" stopIfTrue="1" operator="greaterThanOrEqual">
      <formula>0.0000001</formula>
    </cfRule>
    <cfRule type="cellIs" dxfId="11105" priority="2067" stopIfTrue="1" operator="greaterThanOrEqual">
      <formula>0.00000001</formula>
    </cfRule>
  </conditionalFormatting>
  <conditionalFormatting sqref="AL44:AL49">
    <cfRule type="cellIs" dxfId="11104" priority="2039" stopIfTrue="1" operator="greaterThanOrEqual">
      <formula>0.1</formula>
    </cfRule>
  </conditionalFormatting>
  <conditionalFormatting sqref="AL44:AL127">
    <cfRule type="cellIs" dxfId="11103" priority="2001" stopIfTrue="1" operator="greaterThanOrEqual">
      <formula>1</formula>
    </cfRule>
  </conditionalFormatting>
  <conditionalFormatting sqref="AL45:AL46 AL53 AL57 AL60:AL61 AL64 AL69:AL71 AL75 AL77:AL78 AL86 AL92:AL94 AL99:AL101 AL105 AL110:AL112 AL123:AL124 AL126">
    <cfRule type="cellIs" dxfId="11102" priority="2055" stopIfTrue="1" operator="greaterThanOrEqual">
      <formula>0.0001</formula>
    </cfRule>
    <cfRule type="cellIs" dxfId="11101" priority="2056" stopIfTrue="1" operator="greaterThanOrEqual">
      <formula>0.00001</formula>
    </cfRule>
    <cfRule type="cellIs" dxfId="11100" priority="2057" stopIfTrue="1" operator="greaterThanOrEqual">
      <formula>0.000001</formula>
    </cfRule>
    <cfRule type="cellIs" dxfId="11099" priority="2058" stopIfTrue="1" operator="greaterThanOrEqual">
      <formula>0.0000001</formula>
    </cfRule>
    <cfRule type="cellIs" dxfId="11098" priority="2059" stopIfTrue="1" operator="greaterThanOrEqual">
      <formula>0.00000001</formula>
    </cfRule>
  </conditionalFormatting>
  <conditionalFormatting sqref="AL45:AL49 AL53:AL71 AL86:AL94 AL96:AL107 AL110:AL115">
    <cfRule type="cellIs" dxfId="11097" priority="2040" stopIfTrue="1" operator="greaterThanOrEqual">
      <formula>0.01</formula>
    </cfRule>
  </conditionalFormatting>
  <conditionalFormatting sqref="AL47 AL115 AL125">
    <cfRule type="cellIs" dxfId="11096" priority="2049" stopIfTrue="1" operator="greaterThanOrEqual">
      <formula>0.00001</formula>
    </cfRule>
    <cfRule type="cellIs" dxfId="11095" priority="2050" stopIfTrue="1" operator="greaterThanOrEqual">
      <formula>0.000001</formula>
    </cfRule>
    <cfRule type="cellIs" dxfId="11094" priority="2051" stopIfTrue="1" operator="greaterThanOrEqual">
      <formula>0.0000001</formula>
    </cfRule>
    <cfRule type="cellIs" dxfId="11093" priority="2052" stopIfTrue="1" operator="greaterThanOrEqual">
      <formula>0.00000001</formula>
    </cfRule>
  </conditionalFormatting>
  <conditionalFormatting sqref="AL47:AL49 AL54:AL56 AL58:AL59 AL62:AL63 AL65:AL68 AL87:AL91 AL96:AL98 AL102:AL104 AL106:AL107 AL113:AL115 AL127">
    <cfRule type="cellIs" dxfId="11092" priority="2041" stopIfTrue="1" operator="greaterThanOrEqual">
      <formula>0.001</formula>
    </cfRule>
  </conditionalFormatting>
  <conditionalFormatting sqref="AL48:AL49 AL54:AL56 AL58:AL59 AL62:AL63 AL65:AL68 AL87:AL91 AL96:AL98 AL102:AL104 AL106:AL107 AL113:AL114 AL117 AL127">
    <cfRule type="cellIs" dxfId="11091" priority="2043" stopIfTrue="1" operator="greaterThanOrEqual">
      <formula>0.00001</formula>
    </cfRule>
    <cfRule type="cellIs" dxfId="11090" priority="2044" stopIfTrue="1" operator="greaterThanOrEqual">
      <formula>0.000001</formula>
    </cfRule>
    <cfRule type="cellIs" dxfId="11089" priority="2045" stopIfTrue="1" operator="greaterThanOrEqual">
      <formula>0.0000001</formula>
    </cfRule>
    <cfRule type="cellIs" dxfId="11088" priority="2046" stopIfTrue="1" operator="greaterThanOrEqual">
      <formula>0.00000001</formula>
    </cfRule>
  </conditionalFormatting>
  <conditionalFormatting sqref="AL48:AL49 AL54:AL56 AL58:AL59 AL62:AL63 AL65:AL68 AL87:AL91 AL96:AL98 AL102:AL104 AL106:AL107 AL113:AL114 AL127 AL117">
    <cfRule type="cellIs" dxfId="11087" priority="2042" stopIfTrue="1" operator="greaterThanOrEqual">
      <formula>0.0001</formula>
    </cfRule>
  </conditionalFormatting>
  <conditionalFormatting sqref="AL50 AL76 AL129">
    <cfRule type="cellIs" dxfId="11086" priority="2032" stopIfTrue="1" operator="greaterThanOrEqual">
      <formula>0.01</formula>
    </cfRule>
    <cfRule type="cellIs" dxfId="11085" priority="2033" stopIfTrue="1" operator="greaterThanOrEqual">
      <formula>0.001</formula>
    </cfRule>
    <cfRule type="cellIs" dxfId="11084" priority="2034" stopIfTrue="1" operator="greaterThanOrEqual">
      <formula>0.0001</formula>
    </cfRule>
    <cfRule type="cellIs" dxfId="11083" priority="2035" stopIfTrue="1" operator="greaterThanOrEqual">
      <formula>0.00001</formula>
    </cfRule>
    <cfRule type="cellIs" dxfId="11082" priority="2036" stopIfTrue="1" operator="greaterThanOrEqual">
      <formula>0.000001</formula>
    </cfRule>
    <cfRule type="cellIs" dxfId="11081" priority="2037" stopIfTrue="1" operator="greaterThanOrEqual">
      <formula>0.0000001</formula>
    </cfRule>
    <cfRule type="cellIs" dxfId="11080" priority="2038" stopIfTrue="1" operator="greaterThanOrEqual">
      <formula>0.00000001</formula>
    </cfRule>
  </conditionalFormatting>
  <conditionalFormatting sqref="AL51">
    <cfRule type="cellIs" dxfId="11079" priority="2023" stopIfTrue="1" operator="greaterThanOrEqual">
      <formula>0.01</formula>
    </cfRule>
    <cfRule type="cellIs" dxfId="11078" priority="2024" stopIfTrue="1" operator="greaterThanOrEqual">
      <formula>0.001</formula>
    </cfRule>
    <cfRule type="cellIs" dxfId="11077" priority="2025" stopIfTrue="1" operator="greaterThanOrEqual">
      <formula>0.0001</formula>
    </cfRule>
    <cfRule type="cellIs" dxfId="11076" priority="2026" stopIfTrue="1" operator="greaterThanOrEqual">
      <formula>0.00001</formula>
    </cfRule>
    <cfRule type="cellIs" dxfId="11075" priority="2027" stopIfTrue="1" operator="greaterThanOrEqual">
      <formula>0.000001</formula>
    </cfRule>
    <cfRule type="cellIs" dxfId="11074" priority="2028" stopIfTrue="1" operator="greaterThanOrEqual">
      <formula>0.0000001</formula>
    </cfRule>
    <cfRule type="cellIs" dxfId="11073" priority="2029" stopIfTrue="1" operator="greaterThanOrEqual">
      <formula>0.00000001</formula>
    </cfRule>
  </conditionalFormatting>
  <conditionalFormatting sqref="AL51:AL75">
    <cfRule type="cellIs" dxfId="11072" priority="2022" stopIfTrue="1" operator="greaterThanOrEqual">
      <formula>0.1</formula>
    </cfRule>
  </conditionalFormatting>
  <conditionalFormatting sqref="AL75 AL77:AL78 AL45:AL46 AL53 AL57 AL60:AL61 AL64 AL69:AL71 AL86 AL92:AL94 AL99:AL101 AL105 AL110:AL112 AL123:AL124 AL126">
    <cfRule type="cellIs" dxfId="11071" priority="2054" stopIfTrue="1" operator="greaterThanOrEqual">
      <formula>0.001</formula>
    </cfRule>
  </conditionalFormatting>
  <conditionalFormatting sqref="AL75 AL77:AL78">
    <cfRule type="cellIs" dxfId="11070" priority="2053" stopIfTrue="1" operator="greaterThanOrEqual">
      <formula>0.01</formula>
    </cfRule>
  </conditionalFormatting>
  <conditionalFormatting sqref="AL77:AL127">
    <cfRule type="cellIs" dxfId="11069" priority="2002" stopIfTrue="1" operator="greaterThanOrEqual">
      <formula>0.1</formula>
    </cfRule>
  </conditionalFormatting>
  <conditionalFormatting sqref="AL117:AL122">
    <cfRule type="cellIs" dxfId="11068" priority="2004" stopIfTrue="1" operator="greaterThanOrEqual">
      <formula>0.001</formula>
    </cfRule>
  </conditionalFormatting>
  <conditionalFormatting sqref="AL117:AL127">
    <cfRule type="cellIs" dxfId="11067" priority="2003" stopIfTrue="1" operator="greaterThanOrEqual">
      <formula>0.01</formula>
    </cfRule>
  </conditionalFormatting>
  <conditionalFormatting sqref="AL118">
    <cfRule type="cellIs" dxfId="11066" priority="2010" stopIfTrue="1" operator="greaterThanOrEqual">
      <formula>0.000001</formula>
    </cfRule>
    <cfRule type="cellIs" dxfId="11065" priority="2011" stopIfTrue="1" operator="greaterThanOrEqual">
      <formula>0.0000001</formula>
    </cfRule>
    <cfRule type="cellIs" dxfId="11064" priority="2012" stopIfTrue="1" operator="greaterThanOrEqual">
      <formula>0.00000001</formula>
    </cfRule>
  </conditionalFormatting>
  <conditionalFormatting sqref="AL118:AL122">
    <cfRule type="cellIs" dxfId="11063" priority="2005" stopIfTrue="1" operator="greaterThanOrEqual">
      <formula>0.0001</formula>
    </cfRule>
    <cfRule type="cellIs" dxfId="11062" priority="2006" stopIfTrue="1" operator="greaterThanOrEqual">
      <formula>0.00001</formula>
    </cfRule>
  </conditionalFormatting>
  <conditionalFormatting sqref="AL119:AL122">
    <cfRule type="cellIs" dxfId="11061" priority="2007" stopIfTrue="1" operator="greaterThanOrEqual">
      <formula>0.000001</formula>
    </cfRule>
    <cfRule type="cellIs" dxfId="11060" priority="2008" stopIfTrue="1" operator="greaterThanOrEqual">
      <formula>0.0000001</formula>
    </cfRule>
    <cfRule type="cellIs" dxfId="11059" priority="2009" stopIfTrue="1" operator="greaterThanOrEqual">
      <formula>0.00000001</formula>
    </cfRule>
  </conditionalFormatting>
  <conditionalFormatting sqref="AL125 AL47 AL115">
    <cfRule type="cellIs" dxfId="11058" priority="2048" stopIfTrue="1" operator="greaterThanOrEqual">
      <formula>0.0001</formula>
    </cfRule>
  </conditionalFormatting>
  <conditionalFormatting sqref="AL125">
    <cfRule type="cellIs" dxfId="11057" priority="2047" stopIfTrue="1" operator="greaterThanOrEqual">
      <formula>0.001</formula>
    </cfRule>
  </conditionalFormatting>
  <conditionalFormatting sqref="AL128 AL131:AL132">
    <cfRule type="cellIs" dxfId="11056" priority="2013" stopIfTrue="1" operator="greaterThanOrEqual">
      <formula>1</formula>
    </cfRule>
    <cfRule type="cellIs" dxfId="11055" priority="2014" stopIfTrue="1" operator="greaterThanOrEqual">
      <formula>0.1</formula>
    </cfRule>
    <cfRule type="cellIs" dxfId="11054" priority="2015" stopIfTrue="1" operator="greaterThanOrEqual">
      <formula>0.01</formula>
    </cfRule>
    <cfRule type="cellIs" dxfId="11053" priority="2016" stopIfTrue="1" operator="greaterThanOrEqual">
      <formula>0.001</formula>
    </cfRule>
    <cfRule type="cellIs" dxfId="11052" priority="2017" stopIfTrue="1" operator="greaterThanOrEqual">
      <formula>0.0001</formula>
    </cfRule>
    <cfRule type="cellIs" dxfId="11051" priority="2018" stopIfTrue="1" operator="greaterThanOrEqual">
      <formula>0.00001</formula>
    </cfRule>
    <cfRule type="cellIs" dxfId="11050" priority="2019" stopIfTrue="1" operator="greaterThanOrEqual">
      <formula>0.000001</formula>
    </cfRule>
    <cfRule type="cellIs" dxfId="11049" priority="2020" stopIfTrue="1" operator="greaterThanOrEqual">
      <formula>0.0000001</formula>
    </cfRule>
    <cfRule type="cellIs" dxfId="11048" priority="2021" stopIfTrue="1" operator="greaterThanOrEqual">
      <formula>0.00000001</formula>
    </cfRule>
  </conditionalFormatting>
  <conditionalFormatting sqref="AL129 AL50 AL76">
    <cfRule type="cellIs" dxfId="11047" priority="2031" stopIfTrue="1" operator="greaterThanOrEqual">
      <formula>0.1</formula>
    </cfRule>
  </conditionalFormatting>
  <conditionalFormatting sqref="AL129:AL130">
    <cfRule type="cellIs" dxfId="11046" priority="2030" stopIfTrue="1" operator="greaterThanOrEqual">
      <formula>1</formula>
    </cfRule>
  </conditionalFormatting>
  <conditionalFormatting sqref="AL130 AL44 AL52 AL72:AL74 AL79:AL85 AL95 AL108:AL109 AL116">
    <cfRule type="cellIs" dxfId="11045" priority="2061" stopIfTrue="1" operator="greaterThanOrEqual">
      <formula>0.01</formula>
    </cfRule>
  </conditionalFormatting>
  <conditionalFormatting sqref="AL130">
    <cfRule type="cellIs" dxfId="11044" priority="2060" stopIfTrue="1" operator="greaterThanOrEqual">
      <formula>0.1</formula>
    </cfRule>
  </conditionalFormatting>
  <conditionalFormatting sqref="AO24:AO27">
    <cfRule type="cellIs" dxfId="11043" priority="639" operator="greaterThanOrEqual">
      <formula>0</formula>
    </cfRule>
  </conditionalFormatting>
  <conditionalFormatting sqref="AO28:AO30">
    <cfRule type="cellIs" dxfId="11042" priority="638" operator="greaterThanOrEqual">
      <formula>0</formula>
    </cfRule>
  </conditionalFormatting>
  <conditionalFormatting sqref="AO31:AO32">
    <cfRule type="cellIs" dxfId="11041" priority="590" operator="greaterThanOrEqual">
      <formula>0</formula>
    </cfRule>
  </conditionalFormatting>
  <conditionalFormatting sqref="AO37:AO41">
    <cfRule type="cellIs" dxfId="11040" priority="372" stopIfTrue="1" operator="greaterThanOrEqual">
      <formula>1</formula>
    </cfRule>
    <cfRule type="cellIs" dxfId="11039" priority="373" stopIfTrue="1" operator="greaterThanOrEqual">
      <formula>0.1</formula>
    </cfRule>
    <cfRule type="cellIs" dxfId="11038" priority="374" stopIfTrue="1" operator="greaterThanOrEqual">
      <formula>0.01</formula>
    </cfRule>
    <cfRule type="cellIs" dxfId="11037" priority="375" stopIfTrue="1" operator="greaterThanOrEqual">
      <formula>0.001</formula>
    </cfRule>
    <cfRule type="cellIs" dxfId="11036" priority="376" stopIfTrue="1" operator="greaterThanOrEqual">
      <formula>0.0001</formula>
    </cfRule>
    <cfRule type="cellIs" dxfId="11035" priority="377" stopIfTrue="1" operator="greaterThanOrEqual">
      <formula>0.00001</formula>
    </cfRule>
    <cfRule type="cellIs" dxfId="11034" priority="378" stopIfTrue="1" operator="greaterThanOrEqual">
      <formula>0.000001</formula>
    </cfRule>
    <cfRule type="cellIs" dxfId="11033" priority="379" stopIfTrue="1" operator="greaterThanOrEqual">
      <formula>0.0000001</formula>
    </cfRule>
    <cfRule type="cellIs" dxfId="11032" priority="380" stopIfTrue="1" operator="greaterThanOrEqual">
      <formula>0.00000001</formula>
    </cfRule>
  </conditionalFormatting>
  <conditionalFormatting sqref="AO37:AO132">
    <cfRule type="cellIs" dxfId="11031" priority="362" stopIfTrue="1" operator="greaterThanOrEqual">
      <formula>10</formula>
    </cfRule>
  </conditionalFormatting>
  <conditionalFormatting sqref="AO42:AO43">
    <cfRule type="cellIs" dxfId="11030" priority="363" stopIfTrue="1" operator="greaterThanOrEqual">
      <formula>1</formula>
    </cfRule>
    <cfRule type="cellIs" dxfId="11029" priority="364" stopIfTrue="1" operator="greaterThanOrEqual">
      <formula>0.1</formula>
    </cfRule>
    <cfRule type="cellIs" dxfId="11028" priority="365" stopIfTrue="1" operator="greaterThanOrEqual">
      <formula>0.01</formula>
    </cfRule>
    <cfRule type="cellIs" dxfId="11027" priority="366" stopIfTrue="1" operator="greaterThanOrEqual">
      <formula>0.001</formula>
    </cfRule>
    <cfRule type="cellIs" dxfId="11026" priority="367" stopIfTrue="1" operator="greaterThanOrEqual">
      <formula>0.0001</formula>
    </cfRule>
    <cfRule type="cellIs" dxfId="11025" priority="368" stopIfTrue="1" operator="greaterThanOrEqual">
      <formula>0.00001</formula>
    </cfRule>
    <cfRule type="cellIs" dxfId="11024" priority="369" stopIfTrue="1" operator="greaterThanOrEqual">
      <formula>0.000001</formula>
    </cfRule>
    <cfRule type="cellIs" dxfId="11023" priority="370" stopIfTrue="1" operator="greaterThanOrEqual">
      <formula>0.0000001</formula>
    </cfRule>
    <cfRule type="cellIs" dxfId="11022" priority="371" stopIfTrue="1" operator="greaterThanOrEqual">
      <formula>0.00000001</formula>
    </cfRule>
  </conditionalFormatting>
  <conditionalFormatting sqref="AO44 AO52 AO72:AO74 AO79:AO85 AO95 AO108:AO109 AO116 AO130">
    <cfRule type="cellIs" dxfId="11021" priority="1995" stopIfTrue="1" operator="greaterThanOrEqual">
      <formula>0.001</formula>
    </cfRule>
    <cfRule type="cellIs" dxfId="11020" priority="1996" stopIfTrue="1" operator="greaterThanOrEqual">
      <formula>0.0001</formula>
    </cfRule>
    <cfRule type="cellIs" dxfId="11019" priority="1997" stopIfTrue="1" operator="greaterThanOrEqual">
      <formula>0.00001</formula>
    </cfRule>
    <cfRule type="cellIs" dxfId="11018" priority="1998" stopIfTrue="1" operator="greaterThanOrEqual">
      <formula>0.000001</formula>
    </cfRule>
    <cfRule type="cellIs" dxfId="11017" priority="1999" stopIfTrue="1" operator="greaterThanOrEqual">
      <formula>0.0000001</formula>
    </cfRule>
    <cfRule type="cellIs" dxfId="11016" priority="2000" stopIfTrue="1" operator="greaterThanOrEqual">
      <formula>0.00000001</formula>
    </cfRule>
  </conditionalFormatting>
  <conditionalFormatting sqref="AO44:AO49">
    <cfRule type="cellIs" dxfId="11015" priority="1972" stopIfTrue="1" operator="greaterThanOrEqual">
      <formula>0.1</formula>
    </cfRule>
  </conditionalFormatting>
  <conditionalFormatting sqref="AO44:AO127">
    <cfRule type="cellIs" dxfId="11014" priority="1934" stopIfTrue="1" operator="greaterThanOrEqual">
      <formula>1</formula>
    </cfRule>
  </conditionalFormatting>
  <conditionalFormatting sqref="AO45:AO46 AO53 AO57 AO60:AO61 AO64 AO69:AO71 AO75 AO77:AO78 AO86 AO92:AO94 AO99:AO101 AO105 AO110:AO112 AO123:AO124 AO126">
    <cfRule type="cellIs" dxfId="11013" priority="1988" stopIfTrue="1" operator="greaterThanOrEqual">
      <formula>0.0001</formula>
    </cfRule>
    <cfRule type="cellIs" dxfId="11012" priority="1989" stopIfTrue="1" operator="greaterThanOrEqual">
      <formula>0.00001</formula>
    </cfRule>
    <cfRule type="cellIs" dxfId="11011" priority="1990" stopIfTrue="1" operator="greaterThanOrEqual">
      <formula>0.000001</formula>
    </cfRule>
    <cfRule type="cellIs" dxfId="11010" priority="1991" stopIfTrue="1" operator="greaterThanOrEqual">
      <formula>0.0000001</formula>
    </cfRule>
    <cfRule type="cellIs" dxfId="11009" priority="1992" stopIfTrue="1" operator="greaterThanOrEqual">
      <formula>0.00000001</formula>
    </cfRule>
  </conditionalFormatting>
  <conditionalFormatting sqref="AO45:AO49 AO53:AO71 AO86:AO94 AO96:AO107 AO110:AO115">
    <cfRule type="cellIs" dxfId="11008" priority="1973" stopIfTrue="1" operator="greaterThanOrEqual">
      <formula>0.01</formula>
    </cfRule>
  </conditionalFormatting>
  <conditionalFormatting sqref="AO47 AO115 AO125">
    <cfRule type="cellIs" dxfId="11007" priority="1982" stopIfTrue="1" operator="greaterThanOrEqual">
      <formula>0.00001</formula>
    </cfRule>
    <cfRule type="cellIs" dxfId="11006" priority="1983" stopIfTrue="1" operator="greaterThanOrEqual">
      <formula>0.000001</formula>
    </cfRule>
    <cfRule type="cellIs" dxfId="11005" priority="1984" stopIfTrue="1" operator="greaterThanOrEqual">
      <formula>0.0000001</formula>
    </cfRule>
    <cfRule type="cellIs" dxfId="11004" priority="1985" stopIfTrue="1" operator="greaterThanOrEqual">
      <formula>0.00000001</formula>
    </cfRule>
  </conditionalFormatting>
  <conditionalFormatting sqref="AO47:AO49 AO54:AO56 AO58:AO59 AO62:AO63 AO65:AO68 AO87:AO91 AO96:AO98 AO102:AO104 AO106:AO107 AO113:AO115 AO127">
    <cfRule type="cellIs" dxfId="11003" priority="1974" stopIfTrue="1" operator="greaterThanOrEqual">
      <formula>0.001</formula>
    </cfRule>
  </conditionalFormatting>
  <conditionalFormatting sqref="AO48:AO49 AO54:AO56 AO58:AO59 AO62:AO63 AO65:AO68 AO87:AO91 AO96:AO98 AO102:AO104 AO106:AO107 AO113:AO114 AO117 AO127">
    <cfRule type="cellIs" dxfId="11002" priority="1976" stopIfTrue="1" operator="greaterThanOrEqual">
      <formula>0.00001</formula>
    </cfRule>
    <cfRule type="cellIs" dxfId="11001" priority="1977" stopIfTrue="1" operator="greaterThanOrEqual">
      <formula>0.000001</formula>
    </cfRule>
    <cfRule type="cellIs" dxfId="11000" priority="1978" stopIfTrue="1" operator="greaterThanOrEqual">
      <formula>0.0000001</formula>
    </cfRule>
    <cfRule type="cellIs" dxfId="10999" priority="1979" stopIfTrue="1" operator="greaterThanOrEqual">
      <formula>0.00000001</formula>
    </cfRule>
  </conditionalFormatting>
  <conditionalFormatting sqref="AO48:AO49 AO54:AO56 AO58:AO59 AO62:AO63 AO65:AO68 AO87:AO91 AO96:AO98 AO102:AO104 AO106:AO107 AO113:AO114 AO127 AO117">
    <cfRule type="cellIs" dxfId="10998" priority="1975" stopIfTrue="1" operator="greaterThanOrEqual">
      <formula>0.0001</formula>
    </cfRule>
  </conditionalFormatting>
  <conditionalFormatting sqref="AO50 AO76 AO129">
    <cfRule type="cellIs" dxfId="10997" priority="1965" stopIfTrue="1" operator="greaterThanOrEqual">
      <formula>0.01</formula>
    </cfRule>
    <cfRule type="cellIs" dxfId="10996" priority="1966" stopIfTrue="1" operator="greaterThanOrEqual">
      <formula>0.001</formula>
    </cfRule>
    <cfRule type="cellIs" dxfId="10995" priority="1967" stopIfTrue="1" operator="greaterThanOrEqual">
      <formula>0.0001</formula>
    </cfRule>
    <cfRule type="cellIs" dxfId="10994" priority="1968" stopIfTrue="1" operator="greaterThanOrEqual">
      <formula>0.00001</formula>
    </cfRule>
    <cfRule type="cellIs" dxfId="10993" priority="1969" stopIfTrue="1" operator="greaterThanOrEqual">
      <formula>0.000001</formula>
    </cfRule>
    <cfRule type="cellIs" dxfId="10992" priority="1970" stopIfTrue="1" operator="greaterThanOrEqual">
      <formula>0.0000001</formula>
    </cfRule>
    <cfRule type="cellIs" dxfId="10991" priority="1971" stopIfTrue="1" operator="greaterThanOrEqual">
      <formula>0.00000001</formula>
    </cfRule>
  </conditionalFormatting>
  <conditionalFormatting sqref="AO51">
    <cfRule type="cellIs" dxfId="10990" priority="1956" stopIfTrue="1" operator="greaterThanOrEqual">
      <formula>0.01</formula>
    </cfRule>
    <cfRule type="cellIs" dxfId="10989" priority="1957" stopIfTrue="1" operator="greaterThanOrEqual">
      <formula>0.001</formula>
    </cfRule>
    <cfRule type="cellIs" dxfId="10988" priority="1958" stopIfTrue="1" operator="greaterThanOrEqual">
      <formula>0.0001</formula>
    </cfRule>
    <cfRule type="cellIs" dxfId="10987" priority="1959" stopIfTrue="1" operator="greaterThanOrEqual">
      <formula>0.00001</formula>
    </cfRule>
    <cfRule type="cellIs" dxfId="10986" priority="1960" stopIfTrue="1" operator="greaterThanOrEqual">
      <formula>0.000001</formula>
    </cfRule>
    <cfRule type="cellIs" dxfId="10985" priority="1961" stopIfTrue="1" operator="greaterThanOrEqual">
      <formula>0.0000001</formula>
    </cfRule>
    <cfRule type="cellIs" dxfId="10984" priority="1962" stopIfTrue="1" operator="greaterThanOrEqual">
      <formula>0.00000001</formula>
    </cfRule>
  </conditionalFormatting>
  <conditionalFormatting sqref="AO51:AO75">
    <cfRule type="cellIs" dxfId="10983" priority="1955" stopIfTrue="1" operator="greaterThanOrEqual">
      <formula>0.1</formula>
    </cfRule>
  </conditionalFormatting>
  <conditionalFormatting sqref="AO75 AO77:AO78 AO45:AO46 AO53 AO57 AO60:AO61 AO64 AO69:AO71 AO86 AO92:AO94 AO99:AO101 AO105 AO110:AO112 AO123:AO124 AO126">
    <cfRule type="cellIs" dxfId="10982" priority="1987" stopIfTrue="1" operator="greaterThanOrEqual">
      <formula>0.001</formula>
    </cfRule>
  </conditionalFormatting>
  <conditionalFormatting sqref="AO75 AO77:AO78">
    <cfRule type="cellIs" dxfId="10981" priority="1986" stopIfTrue="1" operator="greaterThanOrEqual">
      <formula>0.01</formula>
    </cfRule>
  </conditionalFormatting>
  <conditionalFormatting sqref="AO77:AO127">
    <cfRule type="cellIs" dxfId="10980" priority="1935" stopIfTrue="1" operator="greaterThanOrEqual">
      <formula>0.1</formula>
    </cfRule>
  </conditionalFormatting>
  <conditionalFormatting sqref="AO117:AO122">
    <cfRule type="cellIs" dxfId="10979" priority="1937" stopIfTrue="1" operator="greaterThanOrEqual">
      <formula>0.001</formula>
    </cfRule>
  </conditionalFormatting>
  <conditionalFormatting sqref="AO117:AO127">
    <cfRule type="cellIs" dxfId="10978" priority="1936" stopIfTrue="1" operator="greaterThanOrEqual">
      <formula>0.01</formula>
    </cfRule>
  </conditionalFormatting>
  <conditionalFormatting sqref="AO118">
    <cfRule type="cellIs" dxfId="10977" priority="1943" stopIfTrue="1" operator="greaterThanOrEqual">
      <formula>0.000001</formula>
    </cfRule>
    <cfRule type="cellIs" dxfId="10976" priority="1944" stopIfTrue="1" operator="greaterThanOrEqual">
      <formula>0.0000001</formula>
    </cfRule>
    <cfRule type="cellIs" dxfId="10975" priority="1945" stopIfTrue="1" operator="greaterThanOrEqual">
      <formula>0.00000001</formula>
    </cfRule>
  </conditionalFormatting>
  <conditionalFormatting sqref="AO118:AO122">
    <cfRule type="cellIs" dxfId="10974" priority="1938" stopIfTrue="1" operator="greaterThanOrEqual">
      <formula>0.0001</formula>
    </cfRule>
    <cfRule type="cellIs" dxfId="10973" priority="1939" stopIfTrue="1" operator="greaterThanOrEqual">
      <formula>0.00001</formula>
    </cfRule>
  </conditionalFormatting>
  <conditionalFormatting sqref="AO119:AO122">
    <cfRule type="cellIs" dxfId="10972" priority="1940" stopIfTrue="1" operator="greaterThanOrEqual">
      <formula>0.000001</formula>
    </cfRule>
    <cfRule type="cellIs" dxfId="10971" priority="1941" stopIfTrue="1" operator="greaterThanOrEqual">
      <formula>0.0000001</formula>
    </cfRule>
    <cfRule type="cellIs" dxfId="10970" priority="1942" stopIfTrue="1" operator="greaterThanOrEqual">
      <formula>0.00000001</formula>
    </cfRule>
  </conditionalFormatting>
  <conditionalFormatting sqref="AO125 AO47 AO115">
    <cfRule type="cellIs" dxfId="10969" priority="1981" stopIfTrue="1" operator="greaterThanOrEqual">
      <formula>0.0001</formula>
    </cfRule>
  </conditionalFormatting>
  <conditionalFormatting sqref="AO125">
    <cfRule type="cellIs" dxfId="10968" priority="1980" stopIfTrue="1" operator="greaterThanOrEqual">
      <formula>0.001</formula>
    </cfRule>
  </conditionalFormatting>
  <conditionalFormatting sqref="AO128 AO131:AO132">
    <cfRule type="cellIs" dxfId="10967" priority="1946" stopIfTrue="1" operator="greaterThanOrEqual">
      <formula>1</formula>
    </cfRule>
    <cfRule type="cellIs" dxfId="10966" priority="1947" stopIfTrue="1" operator="greaterThanOrEqual">
      <formula>0.1</formula>
    </cfRule>
    <cfRule type="cellIs" dxfId="10965" priority="1948" stopIfTrue="1" operator="greaterThanOrEqual">
      <formula>0.01</formula>
    </cfRule>
    <cfRule type="cellIs" dxfId="10964" priority="1949" stopIfTrue="1" operator="greaterThanOrEqual">
      <formula>0.001</formula>
    </cfRule>
    <cfRule type="cellIs" dxfId="10963" priority="1950" stopIfTrue="1" operator="greaterThanOrEqual">
      <formula>0.0001</formula>
    </cfRule>
    <cfRule type="cellIs" dxfId="10962" priority="1951" stopIfTrue="1" operator="greaterThanOrEqual">
      <formula>0.00001</formula>
    </cfRule>
    <cfRule type="cellIs" dxfId="10961" priority="1952" stopIfTrue="1" operator="greaterThanOrEqual">
      <formula>0.000001</formula>
    </cfRule>
    <cfRule type="cellIs" dxfId="10960" priority="1953" stopIfTrue="1" operator="greaterThanOrEqual">
      <formula>0.0000001</formula>
    </cfRule>
    <cfRule type="cellIs" dxfId="10959" priority="1954" stopIfTrue="1" operator="greaterThanOrEqual">
      <formula>0.00000001</formula>
    </cfRule>
  </conditionalFormatting>
  <conditionalFormatting sqref="AO129 AO50 AO76">
    <cfRule type="cellIs" dxfId="10958" priority="1964" stopIfTrue="1" operator="greaterThanOrEqual">
      <formula>0.1</formula>
    </cfRule>
  </conditionalFormatting>
  <conditionalFormatting sqref="AO129:AO130">
    <cfRule type="cellIs" dxfId="10957" priority="1963" stopIfTrue="1" operator="greaterThanOrEqual">
      <formula>1</formula>
    </cfRule>
  </conditionalFormatting>
  <conditionalFormatting sqref="AO130 AO44 AO52 AO72:AO74 AO79:AO85 AO95 AO108:AO109 AO116">
    <cfRule type="cellIs" dxfId="10956" priority="1994" stopIfTrue="1" operator="greaterThanOrEqual">
      <formula>0.01</formula>
    </cfRule>
  </conditionalFormatting>
  <conditionalFormatting sqref="AO130">
    <cfRule type="cellIs" dxfId="10955" priority="1993" stopIfTrue="1" operator="greaterThanOrEqual">
      <formula>0.1</formula>
    </cfRule>
  </conditionalFormatting>
  <conditionalFormatting sqref="AR24:AR27">
    <cfRule type="cellIs" dxfId="10954" priority="637" operator="greaterThanOrEqual">
      <formula>0</formula>
    </cfRule>
  </conditionalFormatting>
  <conditionalFormatting sqref="AR28:AR30">
    <cfRule type="cellIs" dxfId="10953" priority="636" operator="greaterThanOrEqual">
      <formula>0</formula>
    </cfRule>
  </conditionalFormatting>
  <conditionalFormatting sqref="AR31:AR32">
    <cfRule type="cellIs" dxfId="10952" priority="589" operator="greaterThanOrEqual">
      <formula>0</formula>
    </cfRule>
  </conditionalFormatting>
  <conditionalFormatting sqref="AR37:AR41">
    <cfRule type="cellIs" dxfId="10951" priority="353" stopIfTrue="1" operator="greaterThanOrEqual">
      <formula>1</formula>
    </cfRule>
    <cfRule type="cellIs" dxfId="10950" priority="354" stopIfTrue="1" operator="greaterThanOrEqual">
      <formula>0.1</formula>
    </cfRule>
    <cfRule type="cellIs" dxfId="10949" priority="355" stopIfTrue="1" operator="greaterThanOrEqual">
      <formula>0.01</formula>
    </cfRule>
    <cfRule type="cellIs" dxfId="10948" priority="356" stopIfTrue="1" operator="greaterThanOrEqual">
      <formula>0.001</formula>
    </cfRule>
    <cfRule type="cellIs" dxfId="10947" priority="357" stopIfTrue="1" operator="greaterThanOrEqual">
      <formula>0.0001</formula>
    </cfRule>
    <cfRule type="cellIs" dxfId="10946" priority="358" stopIfTrue="1" operator="greaterThanOrEqual">
      <formula>0.00001</formula>
    </cfRule>
    <cfRule type="cellIs" dxfId="10945" priority="359" stopIfTrue="1" operator="greaterThanOrEqual">
      <formula>0.000001</formula>
    </cfRule>
    <cfRule type="cellIs" dxfId="10944" priority="360" stopIfTrue="1" operator="greaterThanOrEqual">
      <formula>0.0000001</formula>
    </cfRule>
    <cfRule type="cellIs" dxfId="10943" priority="361" stopIfTrue="1" operator="greaterThanOrEqual">
      <formula>0.00000001</formula>
    </cfRule>
  </conditionalFormatting>
  <conditionalFormatting sqref="AR37:AR132">
    <cfRule type="cellIs" dxfId="10942" priority="343" stopIfTrue="1" operator="greaterThanOrEqual">
      <formula>10</formula>
    </cfRule>
  </conditionalFormatting>
  <conditionalFormatting sqref="AR42:AR43">
    <cfRule type="cellIs" dxfId="10941" priority="344" stopIfTrue="1" operator="greaterThanOrEqual">
      <formula>1</formula>
    </cfRule>
    <cfRule type="cellIs" dxfId="10940" priority="345" stopIfTrue="1" operator="greaterThanOrEqual">
      <formula>0.1</formula>
    </cfRule>
    <cfRule type="cellIs" dxfId="10939" priority="346" stopIfTrue="1" operator="greaterThanOrEqual">
      <formula>0.01</formula>
    </cfRule>
    <cfRule type="cellIs" dxfId="10938" priority="347" stopIfTrue="1" operator="greaterThanOrEqual">
      <formula>0.001</formula>
    </cfRule>
    <cfRule type="cellIs" dxfId="10937" priority="348" stopIfTrue="1" operator="greaterThanOrEqual">
      <formula>0.0001</formula>
    </cfRule>
    <cfRule type="cellIs" dxfId="10936" priority="349" stopIfTrue="1" operator="greaterThanOrEqual">
      <formula>0.00001</formula>
    </cfRule>
    <cfRule type="cellIs" dxfId="10935" priority="350" stopIfTrue="1" operator="greaterThanOrEqual">
      <formula>0.000001</formula>
    </cfRule>
    <cfRule type="cellIs" dxfId="10934" priority="351" stopIfTrue="1" operator="greaterThanOrEqual">
      <formula>0.0000001</formula>
    </cfRule>
    <cfRule type="cellIs" dxfId="10933" priority="352" stopIfTrue="1" operator="greaterThanOrEqual">
      <formula>0.00000001</formula>
    </cfRule>
  </conditionalFormatting>
  <conditionalFormatting sqref="AR44 AR52 AR72:AR74 AR79:AR85 AR95 AR108:AR109 AR116 AR130">
    <cfRule type="cellIs" dxfId="10932" priority="1928" stopIfTrue="1" operator="greaterThanOrEqual">
      <formula>0.001</formula>
    </cfRule>
    <cfRule type="cellIs" dxfId="10931" priority="1929" stopIfTrue="1" operator="greaterThanOrEqual">
      <formula>0.0001</formula>
    </cfRule>
    <cfRule type="cellIs" dxfId="10930" priority="1930" stopIfTrue="1" operator="greaterThanOrEqual">
      <formula>0.00001</formula>
    </cfRule>
    <cfRule type="cellIs" dxfId="10929" priority="1931" stopIfTrue="1" operator="greaterThanOrEqual">
      <formula>0.000001</formula>
    </cfRule>
    <cfRule type="cellIs" dxfId="10928" priority="1932" stopIfTrue="1" operator="greaterThanOrEqual">
      <formula>0.0000001</formula>
    </cfRule>
    <cfRule type="cellIs" dxfId="10927" priority="1933" stopIfTrue="1" operator="greaterThanOrEqual">
      <formula>0.00000001</formula>
    </cfRule>
  </conditionalFormatting>
  <conditionalFormatting sqref="AR44:AR49">
    <cfRule type="cellIs" dxfId="10926" priority="1905" stopIfTrue="1" operator="greaterThanOrEqual">
      <formula>0.1</formula>
    </cfRule>
  </conditionalFormatting>
  <conditionalFormatting sqref="AR44:AR127">
    <cfRule type="cellIs" dxfId="10925" priority="1867" stopIfTrue="1" operator="greaterThanOrEqual">
      <formula>1</formula>
    </cfRule>
  </conditionalFormatting>
  <conditionalFormatting sqref="AR45:AR46 AR53 AR57 AR60:AR61 AR64 AR69:AR71 AR75 AR77:AR78 AR86 AR92:AR94 AR99:AR101 AR105 AR110:AR112 AR123:AR124 AR126">
    <cfRule type="cellIs" dxfId="10924" priority="1921" stopIfTrue="1" operator="greaterThanOrEqual">
      <formula>0.0001</formula>
    </cfRule>
    <cfRule type="cellIs" dxfId="10923" priority="1922" stopIfTrue="1" operator="greaterThanOrEqual">
      <formula>0.00001</formula>
    </cfRule>
    <cfRule type="cellIs" dxfId="10922" priority="1923" stopIfTrue="1" operator="greaterThanOrEqual">
      <formula>0.000001</formula>
    </cfRule>
    <cfRule type="cellIs" dxfId="10921" priority="1924" stopIfTrue="1" operator="greaterThanOrEqual">
      <formula>0.0000001</formula>
    </cfRule>
    <cfRule type="cellIs" dxfId="10920" priority="1925" stopIfTrue="1" operator="greaterThanOrEqual">
      <formula>0.00000001</formula>
    </cfRule>
  </conditionalFormatting>
  <conditionalFormatting sqref="AR45:AR49 AR53:AR71 AR86:AR94 AR96:AR107 AR110:AR115">
    <cfRule type="cellIs" dxfId="10919" priority="1906" stopIfTrue="1" operator="greaterThanOrEqual">
      <formula>0.01</formula>
    </cfRule>
  </conditionalFormatting>
  <conditionalFormatting sqref="AR47 AR115 AR125">
    <cfRule type="cellIs" dxfId="10918" priority="1915" stopIfTrue="1" operator="greaterThanOrEqual">
      <formula>0.00001</formula>
    </cfRule>
    <cfRule type="cellIs" dxfId="10917" priority="1916" stopIfTrue="1" operator="greaterThanOrEqual">
      <formula>0.000001</formula>
    </cfRule>
    <cfRule type="cellIs" dxfId="10916" priority="1917" stopIfTrue="1" operator="greaterThanOrEqual">
      <formula>0.0000001</formula>
    </cfRule>
    <cfRule type="cellIs" dxfId="10915" priority="1918" stopIfTrue="1" operator="greaterThanOrEqual">
      <formula>0.00000001</formula>
    </cfRule>
  </conditionalFormatting>
  <conditionalFormatting sqref="AR47:AR49 AR54:AR56 AR58:AR59 AR62:AR63 AR65:AR68 AR87:AR91 AR96:AR98 AR102:AR104 AR106:AR107 AR113:AR115 AR127">
    <cfRule type="cellIs" dxfId="10914" priority="1907" stopIfTrue="1" operator="greaterThanOrEqual">
      <formula>0.001</formula>
    </cfRule>
  </conditionalFormatting>
  <conditionalFormatting sqref="AR48:AR49 AR54:AR56 AR58:AR59 AR62:AR63 AR65:AR68 AR87:AR91 AR96:AR98 AR102:AR104 AR106:AR107 AR113:AR114 AR117 AR127">
    <cfRule type="cellIs" dxfId="10913" priority="1909" stopIfTrue="1" operator="greaterThanOrEqual">
      <formula>0.00001</formula>
    </cfRule>
    <cfRule type="cellIs" dxfId="10912" priority="1910" stopIfTrue="1" operator="greaterThanOrEqual">
      <formula>0.000001</formula>
    </cfRule>
    <cfRule type="cellIs" dxfId="10911" priority="1911" stopIfTrue="1" operator="greaterThanOrEqual">
      <formula>0.0000001</formula>
    </cfRule>
    <cfRule type="cellIs" dxfId="10910" priority="1912" stopIfTrue="1" operator="greaterThanOrEqual">
      <formula>0.00000001</formula>
    </cfRule>
  </conditionalFormatting>
  <conditionalFormatting sqref="AR48:AR49 AR54:AR56 AR58:AR59 AR62:AR63 AR65:AR68 AR87:AR91 AR96:AR98 AR102:AR104 AR106:AR107 AR113:AR114 AR127 AR117">
    <cfRule type="cellIs" dxfId="10909" priority="1908" stopIfTrue="1" operator="greaterThanOrEqual">
      <formula>0.0001</formula>
    </cfRule>
  </conditionalFormatting>
  <conditionalFormatting sqref="AR50 AR76 AR129">
    <cfRule type="cellIs" dxfId="10908" priority="1898" stopIfTrue="1" operator="greaterThanOrEqual">
      <formula>0.01</formula>
    </cfRule>
    <cfRule type="cellIs" dxfId="10907" priority="1899" stopIfTrue="1" operator="greaterThanOrEqual">
      <formula>0.001</formula>
    </cfRule>
    <cfRule type="cellIs" dxfId="10906" priority="1900" stopIfTrue="1" operator="greaterThanOrEqual">
      <formula>0.0001</formula>
    </cfRule>
    <cfRule type="cellIs" dxfId="10905" priority="1901" stopIfTrue="1" operator="greaterThanOrEqual">
      <formula>0.00001</formula>
    </cfRule>
    <cfRule type="cellIs" dxfId="10904" priority="1902" stopIfTrue="1" operator="greaterThanOrEqual">
      <formula>0.000001</formula>
    </cfRule>
    <cfRule type="cellIs" dxfId="10903" priority="1903" stopIfTrue="1" operator="greaterThanOrEqual">
      <formula>0.0000001</formula>
    </cfRule>
    <cfRule type="cellIs" dxfId="10902" priority="1904" stopIfTrue="1" operator="greaterThanOrEqual">
      <formula>0.00000001</formula>
    </cfRule>
  </conditionalFormatting>
  <conditionalFormatting sqref="AR51">
    <cfRule type="cellIs" dxfId="10901" priority="1889" stopIfTrue="1" operator="greaterThanOrEqual">
      <formula>0.01</formula>
    </cfRule>
    <cfRule type="cellIs" dxfId="10900" priority="1890" stopIfTrue="1" operator="greaterThanOrEqual">
      <formula>0.001</formula>
    </cfRule>
    <cfRule type="cellIs" dxfId="10899" priority="1891" stopIfTrue="1" operator="greaterThanOrEqual">
      <formula>0.0001</formula>
    </cfRule>
    <cfRule type="cellIs" dxfId="10898" priority="1892" stopIfTrue="1" operator="greaterThanOrEqual">
      <formula>0.00001</formula>
    </cfRule>
    <cfRule type="cellIs" dxfId="10897" priority="1893" stopIfTrue="1" operator="greaterThanOrEqual">
      <formula>0.000001</formula>
    </cfRule>
    <cfRule type="cellIs" dxfId="10896" priority="1894" stopIfTrue="1" operator="greaterThanOrEqual">
      <formula>0.0000001</formula>
    </cfRule>
    <cfRule type="cellIs" dxfId="10895" priority="1895" stopIfTrue="1" operator="greaterThanOrEqual">
      <formula>0.00000001</formula>
    </cfRule>
  </conditionalFormatting>
  <conditionalFormatting sqref="AR51:AR75">
    <cfRule type="cellIs" dxfId="10894" priority="1888" stopIfTrue="1" operator="greaterThanOrEqual">
      <formula>0.1</formula>
    </cfRule>
  </conditionalFormatting>
  <conditionalFormatting sqref="AR75 AR77:AR78 AR45:AR46 AR53 AR57 AR60:AR61 AR64 AR69:AR71 AR86 AR92:AR94 AR99:AR101 AR105 AR110:AR112 AR123:AR124 AR126">
    <cfRule type="cellIs" dxfId="10893" priority="1920" stopIfTrue="1" operator="greaterThanOrEqual">
      <formula>0.001</formula>
    </cfRule>
  </conditionalFormatting>
  <conditionalFormatting sqref="AR75 AR77:AR78">
    <cfRule type="cellIs" dxfId="10892" priority="1919" stopIfTrue="1" operator="greaterThanOrEqual">
      <formula>0.01</formula>
    </cfRule>
  </conditionalFormatting>
  <conditionalFormatting sqref="AR77:AR127">
    <cfRule type="cellIs" dxfId="10891" priority="1868" stopIfTrue="1" operator="greaterThanOrEqual">
      <formula>0.1</formula>
    </cfRule>
  </conditionalFormatting>
  <conditionalFormatting sqref="AR117:AR122">
    <cfRule type="cellIs" dxfId="10890" priority="1870" stopIfTrue="1" operator="greaterThanOrEqual">
      <formula>0.001</formula>
    </cfRule>
  </conditionalFormatting>
  <conditionalFormatting sqref="AR117:AR127">
    <cfRule type="cellIs" dxfId="10889" priority="1869" stopIfTrue="1" operator="greaterThanOrEqual">
      <formula>0.01</formula>
    </cfRule>
  </conditionalFormatting>
  <conditionalFormatting sqref="AR118">
    <cfRule type="cellIs" dxfId="10888" priority="1876" stopIfTrue="1" operator="greaterThanOrEqual">
      <formula>0.000001</formula>
    </cfRule>
    <cfRule type="cellIs" dxfId="10887" priority="1877" stopIfTrue="1" operator="greaterThanOrEqual">
      <formula>0.0000001</formula>
    </cfRule>
    <cfRule type="cellIs" dxfId="10886" priority="1878" stopIfTrue="1" operator="greaterThanOrEqual">
      <formula>0.00000001</formula>
    </cfRule>
  </conditionalFormatting>
  <conditionalFormatting sqref="AR118:AR122">
    <cfRule type="cellIs" dxfId="10885" priority="1871" stopIfTrue="1" operator="greaterThanOrEqual">
      <formula>0.0001</formula>
    </cfRule>
    <cfRule type="cellIs" dxfId="10884" priority="1872" stopIfTrue="1" operator="greaterThanOrEqual">
      <formula>0.00001</formula>
    </cfRule>
  </conditionalFormatting>
  <conditionalFormatting sqref="AR119:AR122">
    <cfRule type="cellIs" dxfId="10883" priority="1873" stopIfTrue="1" operator="greaterThanOrEqual">
      <formula>0.000001</formula>
    </cfRule>
    <cfRule type="cellIs" dxfId="10882" priority="1874" stopIfTrue="1" operator="greaterThanOrEqual">
      <formula>0.0000001</formula>
    </cfRule>
    <cfRule type="cellIs" dxfId="10881" priority="1875" stopIfTrue="1" operator="greaterThanOrEqual">
      <formula>0.00000001</formula>
    </cfRule>
  </conditionalFormatting>
  <conditionalFormatting sqref="AR125 AR47 AR115">
    <cfRule type="cellIs" dxfId="10880" priority="1914" stopIfTrue="1" operator="greaterThanOrEqual">
      <formula>0.0001</formula>
    </cfRule>
  </conditionalFormatting>
  <conditionalFormatting sqref="AR125">
    <cfRule type="cellIs" dxfId="10879" priority="1913" stopIfTrue="1" operator="greaterThanOrEqual">
      <formula>0.001</formula>
    </cfRule>
  </conditionalFormatting>
  <conditionalFormatting sqref="AR128 AR131:AR132">
    <cfRule type="cellIs" dxfId="10878" priority="1879" stopIfTrue="1" operator="greaterThanOrEqual">
      <formula>1</formula>
    </cfRule>
    <cfRule type="cellIs" dxfId="10877" priority="1880" stopIfTrue="1" operator="greaterThanOrEqual">
      <formula>0.1</formula>
    </cfRule>
    <cfRule type="cellIs" dxfId="10876" priority="1881" stopIfTrue="1" operator="greaterThanOrEqual">
      <formula>0.01</formula>
    </cfRule>
    <cfRule type="cellIs" dxfId="10875" priority="1882" stopIfTrue="1" operator="greaterThanOrEqual">
      <formula>0.001</formula>
    </cfRule>
    <cfRule type="cellIs" dxfId="10874" priority="1883" stopIfTrue="1" operator="greaterThanOrEqual">
      <formula>0.0001</formula>
    </cfRule>
    <cfRule type="cellIs" dxfId="10873" priority="1884" stopIfTrue="1" operator="greaterThanOrEqual">
      <formula>0.00001</formula>
    </cfRule>
    <cfRule type="cellIs" dxfId="10872" priority="1885" stopIfTrue="1" operator="greaterThanOrEqual">
      <formula>0.000001</formula>
    </cfRule>
    <cfRule type="cellIs" dxfId="10871" priority="1886" stopIfTrue="1" operator="greaterThanOrEqual">
      <formula>0.0000001</formula>
    </cfRule>
    <cfRule type="cellIs" dxfId="10870" priority="1887" stopIfTrue="1" operator="greaterThanOrEqual">
      <formula>0.00000001</formula>
    </cfRule>
  </conditionalFormatting>
  <conditionalFormatting sqref="AR129 AR50 AR76">
    <cfRule type="cellIs" dxfId="10869" priority="1897" stopIfTrue="1" operator="greaterThanOrEqual">
      <formula>0.1</formula>
    </cfRule>
  </conditionalFormatting>
  <conditionalFormatting sqref="AR129:AR130">
    <cfRule type="cellIs" dxfId="10868" priority="1896" stopIfTrue="1" operator="greaterThanOrEqual">
      <formula>1</formula>
    </cfRule>
  </conditionalFormatting>
  <conditionalFormatting sqref="AR130 AR44 AR52 AR72:AR74 AR79:AR85 AR95 AR108:AR109 AR116">
    <cfRule type="cellIs" dxfId="10867" priority="1927" stopIfTrue="1" operator="greaterThanOrEqual">
      <formula>0.01</formula>
    </cfRule>
  </conditionalFormatting>
  <conditionalFormatting sqref="AR130">
    <cfRule type="cellIs" dxfId="10866" priority="1926" stopIfTrue="1" operator="greaterThanOrEqual">
      <formula>0.1</formula>
    </cfRule>
  </conditionalFormatting>
  <conditionalFormatting sqref="AU24:AU27">
    <cfRule type="cellIs" dxfId="10865" priority="635" operator="greaterThanOrEqual">
      <formula>0</formula>
    </cfRule>
  </conditionalFormatting>
  <conditionalFormatting sqref="AU28:AU30">
    <cfRule type="cellIs" dxfId="10864" priority="634" operator="greaterThanOrEqual">
      <formula>0</formula>
    </cfRule>
  </conditionalFormatting>
  <conditionalFormatting sqref="AU31:AU32">
    <cfRule type="cellIs" dxfId="10863" priority="588" operator="greaterThanOrEqual">
      <formula>0</formula>
    </cfRule>
  </conditionalFormatting>
  <conditionalFormatting sqref="AU37:AU41">
    <cfRule type="cellIs" dxfId="10862" priority="334" stopIfTrue="1" operator="greaterThanOrEqual">
      <formula>1</formula>
    </cfRule>
    <cfRule type="cellIs" dxfId="10861" priority="335" stopIfTrue="1" operator="greaterThanOrEqual">
      <formula>0.1</formula>
    </cfRule>
    <cfRule type="cellIs" dxfId="10860" priority="336" stopIfTrue="1" operator="greaterThanOrEqual">
      <formula>0.01</formula>
    </cfRule>
    <cfRule type="cellIs" dxfId="10859" priority="337" stopIfTrue="1" operator="greaterThanOrEqual">
      <formula>0.001</formula>
    </cfRule>
    <cfRule type="cellIs" dxfId="10858" priority="338" stopIfTrue="1" operator="greaterThanOrEqual">
      <formula>0.0001</formula>
    </cfRule>
    <cfRule type="cellIs" dxfId="10857" priority="339" stopIfTrue="1" operator="greaterThanOrEqual">
      <formula>0.00001</formula>
    </cfRule>
    <cfRule type="cellIs" dxfId="10856" priority="340" stopIfTrue="1" operator="greaterThanOrEqual">
      <formula>0.000001</formula>
    </cfRule>
    <cfRule type="cellIs" dxfId="10855" priority="341" stopIfTrue="1" operator="greaterThanOrEqual">
      <formula>0.0000001</formula>
    </cfRule>
    <cfRule type="cellIs" dxfId="10854" priority="342" stopIfTrue="1" operator="greaterThanOrEqual">
      <formula>0.00000001</formula>
    </cfRule>
  </conditionalFormatting>
  <conditionalFormatting sqref="AU37:AU132">
    <cfRule type="cellIs" dxfId="10853" priority="324" stopIfTrue="1" operator="greaterThanOrEqual">
      <formula>10</formula>
    </cfRule>
  </conditionalFormatting>
  <conditionalFormatting sqref="AU42:AU43">
    <cfRule type="cellIs" dxfId="10852" priority="325" stopIfTrue="1" operator="greaterThanOrEqual">
      <formula>1</formula>
    </cfRule>
    <cfRule type="cellIs" dxfId="10851" priority="326" stopIfTrue="1" operator="greaterThanOrEqual">
      <formula>0.1</formula>
    </cfRule>
    <cfRule type="cellIs" dxfId="10850" priority="327" stopIfTrue="1" operator="greaterThanOrEqual">
      <formula>0.01</formula>
    </cfRule>
    <cfRule type="cellIs" dxfId="10849" priority="328" stopIfTrue="1" operator="greaterThanOrEqual">
      <formula>0.001</formula>
    </cfRule>
    <cfRule type="cellIs" dxfId="10848" priority="329" stopIfTrue="1" operator="greaterThanOrEqual">
      <formula>0.0001</formula>
    </cfRule>
    <cfRule type="cellIs" dxfId="10847" priority="330" stopIfTrue="1" operator="greaterThanOrEqual">
      <formula>0.00001</formula>
    </cfRule>
    <cfRule type="cellIs" dxfId="10846" priority="331" stopIfTrue="1" operator="greaterThanOrEqual">
      <formula>0.000001</formula>
    </cfRule>
    <cfRule type="cellIs" dxfId="10845" priority="332" stopIfTrue="1" operator="greaterThanOrEqual">
      <formula>0.0000001</formula>
    </cfRule>
    <cfRule type="cellIs" dxfId="10844" priority="333" stopIfTrue="1" operator="greaterThanOrEqual">
      <formula>0.00000001</formula>
    </cfRule>
  </conditionalFormatting>
  <conditionalFormatting sqref="AU44 AU52 AU72:AU74 AU79:AU85 AU95 AU108:AU109 AU116 AU130">
    <cfRule type="cellIs" dxfId="10843" priority="1861" stopIfTrue="1" operator="greaterThanOrEqual">
      <formula>0.001</formula>
    </cfRule>
    <cfRule type="cellIs" dxfId="10842" priority="1862" stopIfTrue="1" operator="greaterThanOrEqual">
      <formula>0.0001</formula>
    </cfRule>
    <cfRule type="cellIs" dxfId="10841" priority="1863" stopIfTrue="1" operator="greaterThanOrEqual">
      <formula>0.00001</formula>
    </cfRule>
    <cfRule type="cellIs" dxfId="10840" priority="1864" stopIfTrue="1" operator="greaterThanOrEqual">
      <formula>0.000001</formula>
    </cfRule>
    <cfRule type="cellIs" dxfId="10839" priority="1865" stopIfTrue="1" operator="greaterThanOrEqual">
      <formula>0.0000001</formula>
    </cfRule>
    <cfRule type="cellIs" dxfId="10838" priority="1866" stopIfTrue="1" operator="greaterThanOrEqual">
      <formula>0.00000001</formula>
    </cfRule>
  </conditionalFormatting>
  <conditionalFormatting sqref="AU44:AU49">
    <cfRule type="cellIs" dxfId="10837" priority="1838" stopIfTrue="1" operator="greaterThanOrEqual">
      <formula>0.1</formula>
    </cfRule>
  </conditionalFormatting>
  <conditionalFormatting sqref="AU44:AU127">
    <cfRule type="cellIs" dxfId="10836" priority="1800" stopIfTrue="1" operator="greaterThanOrEqual">
      <formula>1</formula>
    </cfRule>
  </conditionalFormatting>
  <conditionalFormatting sqref="AU45:AU46 AU53 AU57 AU60:AU61 AU64 AU69:AU71 AU75 AU77:AU78 AU86 AU92:AU94 AU99:AU101 AU105 AU110:AU112 AU123:AU124 AU126">
    <cfRule type="cellIs" dxfId="10835" priority="1854" stopIfTrue="1" operator="greaterThanOrEqual">
      <formula>0.0001</formula>
    </cfRule>
    <cfRule type="cellIs" dxfId="10834" priority="1855" stopIfTrue="1" operator="greaterThanOrEqual">
      <formula>0.00001</formula>
    </cfRule>
    <cfRule type="cellIs" dxfId="10833" priority="1856" stopIfTrue="1" operator="greaterThanOrEqual">
      <formula>0.000001</formula>
    </cfRule>
    <cfRule type="cellIs" dxfId="10832" priority="1857" stopIfTrue="1" operator="greaterThanOrEqual">
      <formula>0.0000001</formula>
    </cfRule>
    <cfRule type="cellIs" dxfId="10831" priority="1858" stopIfTrue="1" operator="greaterThanOrEqual">
      <formula>0.00000001</formula>
    </cfRule>
  </conditionalFormatting>
  <conditionalFormatting sqref="AU45:AU49 AU53:AU71 AU86:AU94 AU96:AU107 AU110:AU115">
    <cfRule type="cellIs" dxfId="10830" priority="1839" stopIfTrue="1" operator="greaterThanOrEqual">
      <formula>0.01</formula>
    </cfRule>
  </conditionalFormatting>
  <conditionalFormatting sqref="AU47 AU115 AU125">
    <cfRule type="cellIs" dxfId="10829" priority="1848" stopIfTrue="1" operator="greaterThanOrEqual">
      <formula>0.00001</formula>
    </cfRule>
    <cfRule type="cellIs" dxfId="10828" priority="1849" stopIfTrue="1" operator="greaterThanOrEqual">
      <formula>0.000001</formula>
    </cfRule>
    <cfRule type="cellIs" dxfId="10827" priority="1850" stopIfTrue="1" operator="greaterThanOrEqual">
      <formula>0.0000001</formula>
    </cfRule>
    <cfRule type="cellIs" dxfId="10826" priority="1851" stopIfTrue="1" operator="greaterThanOrEqual">
      <formula>0.00000001</formula>
    </cfRule>
  </conditionalFormatting>
  <conditionalFormatting sqref="AU47:AU49 AU54:AU56 AU58:AU59 AU62:AU63 AU65:AU68 AU87:AU91 AU96:AU98 AU102:AU104 AU106:AU107 AU113:AU115 AU127">
    <cfRule type="cellIs" dxfId="10825" priority="1840" stopIfTrue="1" operator="greaterThanOrEqual">
      <formula>0.001</formula>
    </cfRule>
  </conditionalFormatting>
  <conditionalFormatting sqref="AU48:AU49 AU54:AU56 AU58:AU59 AU62:AU63 AU65:AU68 AU87:AU91 AU96:AU98 AU102:AU104 AU106:AU107 AU113:AU114 AU117 AU127">
    <cfRule type="cellIs" dxfId="10824" priority="1842" stopIfTrue="1" operator="greaterThanOrEqual">
      <formula>0.00001</formula>
    </cfRule>
    <cfRule type="cellIs" dxfId="10823" priority="1843" stopIfTrue="1" operator="greaterThanOrEqual">
      <formula>0.000001</formula>
    </cfRule>
    <cfRule type="cellIs" dxfId="10822" priority="1844" stopIfTrue="1" operator="greaterThanOrEqual">
      <formula>0.0000001</formula>
    </cfRule>
    <cfRule type="cellIs" dxfId="10821" priority="1845" stopIfTrue="1" operator="greaterThanOrEqual">
      <formula>0.00000001</formula>
    </cfRule>
  </conditionalFormatting>
  <conditionalFormatting sqref="AU48:AU49 AU54:AU56 AU58:AU59 AU62:AU63 AU65:AU68 AU87:AU91 AU96:AU98 AU102:AU104 AU106:AU107 AU113:AU114 AU127 AU117">
    <cfRule type="cellIs" dxfId="10820" priority="1841" stopIfTrue="1" operator="greaterThanOrEqual">
      <formula>0.0001</formula>
    </cfRule>
  </conditionalFormatting>
  <conditionalFormatting sqref="AU50 AU76 AU129">
    <cfRule type="cellIs" dxfId="10819" priority="1831" stopIfTrue="1" operator="greaterThanOrEqual">
      <formula>0.01</formula>
    </cfRule>
    <cfRule type="cellIs" dxfId="10818" priority="1832" stopIfTrue="1" operator="greaterThanOrEqual">
      <formula>0.001</formula>
    </cfRule>
    <cfRule type="cellIs" dxfId="10817" priority="1833" stopIfTrue="1" operator="greaterThanOrEqual">
      <formula>0.0001</formula>
    </cfRule>
    <cfRule type="cellIs" dxfId="10816" priority="1834" stopIfTrue="1" operator="greaterThanOrEqual">
      <formula>0.00001</formula>
    </cfRule>
    <cfRule type="cellIs" dxfId="10815" priority="1835" stopIfTrue="1" operator="greaterThanOrEqual">
      <formula>0.000001</formula>
    </cfRule>
    <cfRule type="cellIs" dxfId="10814" priority="1836" stopIfTrue="1" operator="greaterThanOrEqual">
      <formula>0.0000001</formula>
    </cfRule>
    <cfRule type="cellIs" dxfId="10813" priority="1837" stopIfTrue="1" operator="greaterThanOrEqual">
      <formula>0.00000001</formula>
    </cfRule>
  </conditionalFormatting>
  <conditionalFormatting sqref="AU51">
    <cfRule type="cellIs" dxfId="10812" priority="1822" stopIfTrue="1" operator="greaterThanOrEqual">
      <formula>0.01</formula>
    </cfRule>
    <cfRule type="cellIs" dxfId="10811" priority="1823" stopIfTrue="1" operator="greaterThanOrEqual">
      <formula>0.001</formula>
    </cfRule>
    <cfRule type="cellIs" dxfId="10810" priority="1824" stopIfTrue="1" operator="greaterThanOrEqual">
      <formula>0.0001</formula>
    </cfRule>
    <cfRule type="cellIs" dxfId="10809" priority="1825" stopIfTrue="1" operator="greaterThanOrEqual">
      <formula>0.00001</formula>
    </cfRule>
    <cfRule type="cellIs" dxfId="10808" priority="1826" stopIfTrue="1" operator="greaterThanOrEqual">
      <formula>0.000001</formula>
    </cfRule>
    <cfRule type="cellIs" dxfId="10807" priority="1827" stopIfTrue="1" operator="greaterThanOrEqual">
      <formula>0.0000001</formula>
    </cfRule>
    <cfRule type="cellIs" dxfId="10806" priority="1828" stopIfTrue="1" operator="greaterThanOrEqual">
      <formula>0.00000001</formula>
    </cfRule>
  </conditionalFormatting>
  <conditionalFormatting sqref="AU51:AU75">
    <cfRule type="cellIs" dxfId="10805" priority="1821" stopIfTrue="1" operator="greaterThanOrEqual">
      <formula>0.1</formula>
    </cfRule>
  </conditionalFormatting>
  <conditionalFormatting sqref="AU75 AU77:AU78 AU45:AU46 AU53 AU57 AU60:AU61 AU64 AU69:AU71 AU86 AU92:AU94 AU99:AU101 AU105 AU110:AU112 AU123:AU124 AU126">
    <cfRule type="cellIs" dxfId="10804" priority="1853" stopIfTrue="1" operator="greaterThanOrEqual">
      <formula>0.001</formula>
    </cfRule>
  </conditionalFormatting>
  <conditionalFormatting sqref="AU75 AU77:AU78">
    <cfRule type="cellIs" dxfId="10803" priority="1852" stopIfTrue="1" operator="greaterThanOrEqual">
      <formula>0.01</formula>
    </cfRule>
  </conditionalFormatting>
  <conditionalFormatting sqref="AU77:AU127">
    <cfRule type="cellIs" dxfId="10802" priority="1801" stopIfTrue="1" operator="greaterThanOrEqual">
      <formula>0.1</formula>
    </cfRule>
  </conditionalFormatting>
  <conditionalFormatting sqref="AU117:AU122">
    <cfRule type="cellIs" dxfId="10801" priority="1803" stopIfTrue="1" operator="greaterThanOrEqual">
      <formula>0.001</formula>
    </cfRule>
  </conditionalFormatting>
  <conditionalFormatting sqref="AU117:AU127">
    <cfRule type="cellIs" dxfId="10800" priority="1802" stopIfTrue="1" operator="greaterThanOrEqual">
      <formula>0.01</formula>
    </cfRule>
  </conditionalFormatting>
  <conditionalFormatting sqref="AU118">
    <cfRule type="cellIs" dxfId="10799" priority="1809" stopIfTrue="1" operator="greaterThanOrEqual">
      <formula>0.000001</formula>
    </cfRule>
    <cfRule type="cellIs" dxfId="10798" priority="1810" stopIfTrue="1" operator="greaterThanOrEqual">
      <formula>0.0000001</formula>
    </cfRule>
    <cfRule type="cellIs" dxfId="10797" priority="1811" stopIfTrue="1" operator="greaterThanOrEqual">
      <formula>0.00000001</formula>
    </cfRule>
  </conditionalFormatting>
  <conditionalFormatting sqref="AU118:AU122">
    <cfRule type="cellIs" dxfId="10796" priority="1804" stopIfTrue="1" operator="greaterThanOrEqual">
      <formula>0.0001</formula>
    </cfRule>
    <cfRule type="cellIs" dxfId="10795" priority="1805" stopIfTrue="1" operator="greaterThanOrEqual">
      <formula>0.00001</formula>
    </cfRule>
  </conditionalFormatting>
  <conditionalFormatting sqref="AU119:AU122">
    <cfRule type="cellIs" dxfId="10794" priority="1806" stopIfTrue="1" operator="greaterThanOrEqual">
      <formula>0.000001</formula>
    </cfRule>
    <cfRule type="cellIs" dxfId="10793" priority="1807" stopIfTrue="1" operator="greaterThanOrEqual">
      <formula>0.0000001</formula>
    </cfRule>
    <cfRule type="cellIs" dxfId="10792" priority="1808" stopIfTrue="1" operator="greaterThanOrEqual">
      <formula>0.00000001</formula>
    </cfRule>
  </conditionalFormatting>
  <conditionalFormatting sqref="AU125 AU47 AU115">
    <cfRule type="cellIs" dxfId="10791" priority="1847" stopIfTrue="1" operator="greaterThanOrEqual">
      <formula>0.0001</formula>
    </cfRule>
  </conditionalFormatting>
  <conditionalFormatting sqref="AU125">
    <cfRule type="cellIs" dxfId="10790" priority="1846" stopIfTrue="1" operator="greaterThanOrEqual">
      <formula>0.001</formula>
    </cfRule>
  </conditionalFormatting>
  <conditionalFormatting sqref="AU128 AU131:AU132">
    <cfRule type="cellIs" dxfId="10789" priority="1812" stopIfTrue="1" operator="greaterThanOrEqual">
      <formula>1</formula>
    </cfRule>
    <cfRule type="cellIs" dxfId="10788" priority="1813" stopIfTrue="1" operator="greaterThanOrEqual">
      <formula>0.1</formula>
    </cfRule>
    <cfRule type="cellIs" dxfId="10787" priority="1814" stopIfTrue="1" operator="greaterThanOrEqual">
      <formula>0.01</formula>
    </cfRule>
    <cfRule type="cellIs" dxfId="10786" priority="1815" stopIfTrue="1" operator="greaterThanOrEqual">
      <formula>0.001</formula>
    </cfRule>
    <cfRule type="cellIs" dxfId="10785" priority="1816" stopIfTrue="1" operator="greaterThanOrEqual">
      <formula>0.0001</formula>
    </cfRule>
    <cfRule type="cellIs" dxfId="10784" priority="1817" stopIfTrue="1" operator="greaterThanOrEqual">
      <formula>0.00001</formula>
    </cfRule>
    <cfRule type="cellIs" dxfId="10783" priority="1818" stopIfTrue="1" operator="greaterThanOrEqual">
      <formula>0.000001</formula>
    </cfRule>
    <cfRule type="cellIs" dxfId="10782" priority="1819" stopIfTrue="1" operator="greaterThanOrEqual">
      <formula>0.0000001</formula>
    </cfRule>
    <cfRule type="cellIs" dxfId="10781" priority="1820" stopIfTrue="1" operator="greaterThanOrEqual">
      <formula>0.00000001</formula>
    </cfRule>
  </conditionalFormatting>
  <conditionalFormatting sqref="AU129 AU50 AU76">
    <cfRule type="cellIs" dxfId="10780" priority="1830" stopIfTrue="1" operator="greaterThanOrEqual">
      <formula>0.1</formula>
    </cfRule>
  </conditionalFormatting>
  <conditionalFormatting sqref="AU129:AU130">
    <cfRule type="cellIs" dxfId="10779" priority="1829" stopIfTrue="1" operator="greaterThanOrEqual">
      <formula>1</formula>
    </cfRule>
  </conditionalFormatting>
  <conditionalFormatting sqref="AU130 AU44 AU52 AU72:AU74 AU79:AU85 AU95 AU108:AU109 AU116">
    <cfRule type="cellIs" dxfId="10778" priority="1860" stopIfTrue="1" operator="greaterThanOrEqual">
      <formula>0.01</formula>
    </cfRule>
  </conditionalFormatting>
  <conditionalFormatting sqref="AU130">
    <cfRule type="cellIs" dxfId="10777" priority="1859" stopIfTrue="1" operator="greaterThanOrEqual">
      <formula>0.1</formula>
    </cfRule>
  </conditionalFormatting>
  <conditionalFormatting sqref="AX24:AX27">
    <cfRule type="cellIs" dxfId="10776" priority="633" operator="greaterThanOrEqual">
      <formula>0</formula>
    </cfRule>
  </conditionalFormatting>
  <conditionalFormatting sqref="AX28:AX30">
    <cfRule type="cellIs" dxfId="10775" priority="632" operator="greaterThanOrEqual">
      <formula>0</formula>
    </cfRule>
  </conditionalFormatting>
  <conditionalFormatting sqref="AX31:AX32">
    <cfRule type="cellIs" dxfId="10774" priority="587" operator="greaterThanOrEqual">
      <formula>0</formula>
    </cfRule>
  </conditionalFormatting>
  <conditionalFormatting sqref="AX37:AX41">
    <cfRule type="cellIs" dxfId="10773" priority="315" stopIfTrue="1" operator="greaterThanOrEqual">
      <formula>1</formula>
    </cfRule>
    <cfRule type="cellIs" dxfId="10772" priority="316" stopIfTrue="1" operator="greaterThanOrEqual">
      <formula>0.1</formula>
    </cfRule>
    <cfRule type="cellIs" dxfId="10771" priority="317" stopIfTrue="1" operator="greaterThanOrEqual">
      <formula>0.01</formula>
    </cfRule>
    <cfRule type="cellIs" dxfId="10770" priority="318" stopIfTrue="1" operator="greaterThanOrEqual">
      <formula>0.001</formula>
    </cfRule>
    <cfRule type="cellIs" dxfId="10769" priority="319" stopIfTrue="1" operator="greaterThanOrEqual">
      <formula>0.0001</formula>
    </cfRule>
    <cfRule type="cellIs" dxfId="10768" priority="320" stopIfTrue="1" operator="greaterThanOrEqual">
      <formula>0.00001</formula>
    </cfRule>
    <cfRule type="cellIs" dxfId="10767" priority="321" stopIfTrue="1" operator="greaterThanOrEqual">
      <formula>0.000001</formula>
    </cfRule>
    <cfRule type="cellIs" dxfId="10766" priority="322" stopIfTrue="1" operator="greaterThanOrEqual">
      <formula>0.0000001</formula>
    </cfRule>
    <cfRule type="cellIs" dxfId="10765" priority="323" stopIfTrue="1" operator="greaterThanOrEqual">
      <formula>0.00000001</formula>
    </cfRule>
  </conditionalFormatting>
  <conditionalFormatting sqref="AX37:AX132">
    <cfRule type="cellIs" dxfId="10764" priority="305" stopIfTrue="1" operator="greaterThanOrEqual">
      <formula>10</formula>
    </cfRule>
  </conditionalFormatting>
  <conditionalFormatting sqref="AX42:AX43">
    <cfRule type="cellIs" dxfId="10763" priority="306" stopIfTrue="1" operator="greaterThanOrEqual">
      <formula>1</formula>
    </cfRule>
    <cfRule type="cellIs" dxfId="10762" priority="307" stopIfTrue="1" operator="greaterThanOrEqual">
      <formula>0.1</formula>
    </cfRule>
    <cfRule type="cellIs" dxfId="10761" priority="308" stopIfTrue="1" operator="greaterThanOrEqual">
      <formula>0.01</formula>
    </cfRule>
    <cfRule type="cellIs" dxfId="10760" priority="309" stopIfTrue="1" operator="greaterThanOrEqual">
      <formula>0.001</formula>
    </cfRule>
    <cfRule type="cellIs" dxfId="10759" priority="310" stopIfTrue="1" operator="greaterThanOrEqual">
      <formula>0.0001</formula>
    </cfRule>
    <cfRule type="cellIs" dxfId="10758" priority="311" stopIfTrue="1" operator="greaterThanOrEqual">
      <formula>0.00001</formula>
    </cfRule>
    <cfRule type="cellIs" dxfId="10757" priority="312" stopIfTrue="1" operator="greaterThanOrEqual">
      <formula>0.000001</formula>
    </cfRule>
    <cfRule type="cellIs" dxfId="10756" priority="313" stopIfTrue="1" operator="greaterThanOrEqual">
      <formula>0.0000001</formula>
    </cfRule>
    <cfRule type="cellIs" dxfId="10755" priority="314" stopIfTrue="1" operator="greaterThanOrEqual">
      <formula>0.00000001</formula>
    </cfRule>
  </conditionalFormatting>
  <conditionalFormatting sqref="AX44 AX52 AX72:AX74 AX79:AX85 AX95 AX108:AX109 AX116 AX130">
    <cfRule type="cellIs" dxfId="10754" priority="1794" stopIfTrue="1" operator="greaterThanOrEqual">
      <formula>0.001</formula>
    </cfRule>
    <cfRule type="cellIs" dxfId="10753" priority="1795" stopIfTrue="1" operator="greaterThanOrEqual">
      <formula>0.0001</formula>
    </cfRule>
    <cfRule type="cellIs" dxfId="10752" priority="1796" stopIfTrue="1" operator="greaterThanOrEqual">
      <formula>0.00001</formula>
    </cfRule>
    <cfRule type="cellIs" dxfId="10751" priority="1797" stopIfTrue="1" operator="greaterThanOrEqual">
      <formula>0.000001</formula>
    </cfRule>
    <cfRule type="cellIs" dxfId="10750" priority="1798" stopIfTrue="1" operator="greaterThanOrEqual">
      <formula>0.0000001</formula>
    </cfRule>
    <cfRule type="cellIs" dxfId="10749" priority="1799" stopIfTrue="1" operator="greaterThanOrEqual">
      <formula>0.00000001</formula>
    </cfRule>
  </conditionalFormatting>
  <conditionalFormatting sqref="AX44:AX49">
    <cfRule type="cellIs" dxfId="10748" priority="1771" stopIfTrue="1" operator="greaterThanOrEqual">
      <formula>0.1</formula>
    </cfRule>
  </conditionalFormatting>
  <conditionalFormatting sqref="AX44:AX127">
    <cfRule type="cellIs" dxfId="10747" priority="1733" stopIfTrue="1" operator="greaterThanOrEqual">
      <formula>1</formula>
    </cfRule>
  </conditionalFormatting>
  <conditionalFormatting sqref="AX45:AX46 AX53 AX57 AX60:AX61 AX64 AX69:AX71 AX75 AX77:AX78 AX86 AX92:AX94 AX99:AX101 AX105 AX110:AX112 AX123:AX124 AX126">
    <cfRule type="cellIs" dxfId="10746" priority="1787" stopIfTrue="1" operator="greaterThanOrEqual">
      <formula>0.0001</formula>
    </cfRule>
    <cfRule type="cellIs" dxfId="10745" priority="1788" stopIfTrue="1" operator="greaterThanOrEqual">
      <formula>0.00001</formula>
    </cfRule>
    <cfRule type="cellIs" dxfId="10744" priority="1789" stopIfTrue="1" operator="greaterThanOrEqual">
      <formula>0.000001</formula>
    </cfRule>
    <cfRule type="cellIs" dxfId="10743" priority="1790" stopIfTrue="1" operator="greaterThanOrEqual">
      <formula>0.0000001</formula>
    </cfRule>
    <cfRule type="cellIs" dxfId="10742" priority="1791" stopIfTrue="1" operator="greaterThanOrEqual">
      <formula>0.00000001</formula>
    </cfRule>
  </conditionalFormatting>
  <conditionalFormatting sqref="AX45:AX49 AX53:AX71 AX86:AX94 AX96:AX107 AX110:AX115">
    <cfRule type="cellIs" dxfId="10741" priority="1772" stopIfTrue="1" operator="greaterThanOrEqual">
      <formula>0.01</formula>
    </cfRule>
  </conditionalFormatting>
  <conditionalFormatting sqref="AX47 AX115 AX125">
    <cfRule type="cellIs" dxfId="10740" priority="1781" stopIfTrue="1" operator="greaterThanOrEqual">
      <formula>0.00001</formula>
    </cfRule>
    <cfRule type="cellIs" dxfId="10739" priority="1782" stopIfTrue="1" operator="greaterThanOrEqual">
      <formula>0.000001</formula>
    </cfRule>
    <cfRule type="cellIs" dxfId="10738" priority="1783" stopIfTrue="1" operator="greaterThanOrEqual">
      <formula>0.0000001</formula>
    </cfRule>
    <cfRule type="cellIs" dxfId="10737" priority="1784" stopIfTrue="1" operator="greaterThanOrEqual">
      <formula>0.00000001</formula>
    </cfRule>
  </conditionalFormatting>
  <conditionalFormatting sqref="AX47:AX49 AX54:AX56 AX58:AX59 AX62:AX63 AX65:AX68 AX87:AX91 AX96:AX98 AX102:AX104 AX106:AX107 AX113:AX115 AX127">
    <cfRule type="cellIs" dxfId="10736" priority="1773" stopIfTrue="1" operator="greaterThanOrEqual">
      <formula>0.001</formula>
    </cfRule>
  </conditionalFormatting>
  <conditionalFormatting sqref="AX48:AX49 AX54:AX56 AX58:AX59 AX62:AX63 AX65:AX68 AX87:AX91 AX96:AX98 AX102:AX104 AX106:AX107 AX113:AX114 AX117 AX127">
    <cfRule type="cellIs" dxfId="10735" priority="1775" stopIfTrue="1" operator="greaterThanOrEqual">
      <formula>0.00001</formula>
    </cfRule>
    <cfRule type="cellIs" dxfId="10734" priority="1776" stopIfTrue="1" operator="greaterThanOrEqual">
      <formula>0.000001</formula>
    </cfRule>
    <cfRule type="cellIs" dxfId="10733" priority="1777" stopIfTrue="1" operator="greaterThanOrEqual">
      <formula>0.0000001</formula>
    </cfRule>
    <cfRule type="cellIs" dxfId="10732" priority="1778" stopIfTrue="1" operator="greaterThanOrEqual">
      <formula>0.00000001</formula>
    </cfRule>
  </conditionalFormatting>
  <conditionalFormatting sqref="AX48:AX49 AX54:AX56 AX58:AX59 AX62:AX63 AX65:AX68 AX87:AX91 AX96:AX98 AX102:AX104 AX106:AX107 AX113:AX114 AX127 AX117">
    <cfRule type="cellIs" dxfId="10731" priority="1774" stopIfTrue="1" operator="greaterThanOrEqual">
      <formula>0.0001</formula>
    </cfRule>
  </conditionalFormatting>
  <conditionalFormatting sqref="AX50 AX76 AX129">
    <cfRule type="cellIs" dxfId="10730" priority="1764" stopIfTrue="1" operator="greaterThanOrEqual">
      <formula>0.01</formula>
    </cfRule>
    <cfRule type="cellIs" dxfId="10729" priority="1765" stopIfTrue="1" operator="greaterThanOrEqual">
      <formula>0.001</formula>
    </cfRule>
    <cfRule type="cellIs" dxfId="10728" priority="1766" stopIfTrue="1" operator="greaterThanOrEqual">
      <formula>0.0001</formula>
    </cfRule>
    <cfRule type="cellIs" dxfId="10727" priority="1767" stopIfTrue="1" operator="greaterThanOrEqual">
      <formula>0.00001</formula>
    </cfRule>
    <cfRule type="cellIs" dxfId="10726" priority="1768" stopIfTrue="1" operator="greaterThanOrEqual">
      <formula>0.000001</formula>
    </cfRule>
    <cfRule type="cellIs" dxfId="10725" priority="1769" stopIfTrue="1" operator="greaterThanOrEqual">
      <formula>0.0000001</formula>
    </cfRule>
    <cfRule type="cellIs" dxfId="10724" priority="1770" stopIfTrue="1" operator="greaterThanOrEqual">
      <formula>0.00000001</formula>
    </cfRule>
  </conditionalFormatting>
  <conditionalFormatting sqref="AX51">
    <cfRule type="cellIs" dxfId="10723" priority="1755" stopIfTrue="1" operator="greaterThanOrEqual">
      <formula>0.01</formula>
    </cfRule>
    <cfRule type="cellIs" dxfId="10722" priority="1756" stopIfTrue="1" operator="greaterThanOrEqual">
      <formula>0.001</formula>
    </cfRule>
    <cfRule type="cellIs" dxfId="10721" priority="1757" stopIfTrue="1" operator="greaterThanOrEqual">
      <formula>0.0001</formula>
    </cfRule>
    <cfRule type="cellIs" dxfId="10720" priority="1758" stopIfTrue="1" operator="greaterThanOrEqual">
      <formula>0.00001</formula>
    </cfRule>
    <cfRule type="cellIs" dxfId="10719" priority="1759" stopIfTrue="1" operator="greaterThanOrEqual">
      <formula>0.000001</formula>
    </cfRule>
    <cfRule type="cellIs" dxfId="10718" priority="1760" stopIfTrue="1" operator="greaterThanOrEqual">
      <formula>0.0000001</formula>
    </cfRule>
    <cfRule type="cellIs" dxfId="10717" priority="1761" stopIfTrue="1" operator="greaterThanOrEqual">
      <formula>0.00000001</formula>
    </cfRule>
  </conditionalFormatting>
  <conditionalFormatting sqref="AX51:AX75">
    <cfRule type="cellIs" dxfId="10716" priority="1754" stopIfTrue="1" operator="greaterThanOrEqual">
      <formula>0.1</formula>
    </cfRule>
  </conditionalFormatting>
  <conditionalFormatting sqref="AX75 AX77:AX78 AX45:AX46 AX53 AX57 AX60:AX61 AX64 AX69:AX71 AX86 AX92:AX94 AX99:AX101 AX105 AX110:AX112 AX123:AX124 AX126">
    <cfRule type="cellIs" dxfId="10715" priority="1786" stopIfTrue="1" operator="greaterThanOrEqual">
      <formula>0.001</formula>
    </cfRule>
  </conditionalFormatting>
  <conditionalFormatting sqref="AX75 AX77:AX78">
    <cfRule type="cellIs" dxfId="10714" priority="1785" stopIfTrue="1" operator="greaterThanOrEqual">
      <formula>0.01</formula>
    </cfRule>
  </conditionalFormatting>
  <conditionalFormatting sqref="AX77:AX127">
    <cfRule type="cellIs" dxfId="10713" priority="1734" stopIfTrue="1" operator="greaterThanOrEqual">
      <formula>0.1</formula>
    </cfRule>
  </conditionalFormatting>
  <conditionalFormatting sqref="AX117:AX122">
    <cfRule type="cellIs" dxfId="10712" priority="1736" stopIfTrue="1" operator="greaterThanOrEqual">
      <formula>0.001</formula>
    </cfRule>
  </conditionalFormatting>
  <conditionalFormatting sqref="AX117:AX127">
    <cfRule type="cellIs" dxfId="10711" priority="1735" stopIfTrue="1" operator="greaterThanOrEqual">
      <formula>0.01</formula>
    </cfRule>
  </conditionalFormatting>
  <conditionalFormatting sqref="AX118">
    <cfRule type="cellIs" dxfId="10710" priority="1742" stopIfTrue="1" operator="greaterThanOrEqual">
      <formula>0.000001</formula>
    </cfRule>
    <cfRule type="cellIs" dxfId="10709" priority="1743" stopIfTrue="1" operator="greaterThanOrEqual">
      <formula>0.0000001</formula>
    </cfRule>
    <cfRule type="cellIs" dxfId="10708" priority="1744" stopIfTrue="1" operator="greaterThanOrEqual">
      <formula>0.00000001</formula>
    </cfRule>
  </conditionalFormatting>
  <conditionalFormatting sqref="AX118:AX122">
    <cfRule type="cellIs" dxfId="10707" priority="1737" stopIfTrue="1" operator="greaterThanOrEqual">
      <formula>0.0001</formula>
    </cfRule>
    <cfRule type="cellIs" dxfId="10706" priority="1738" stopIfTrue="1" operator="greaterThanOrEqual">
      <formula>0.00001</formula>
    </cfRule>
  </conditionalFormatting>
  <conditionalFormatting sqref="AX119:AX122">
    <cfRule type="cellIs" dxfId="10705" priority="1739" stopIfTrue="1" operator="greaterThanOrEqual">
      <formula>0.000001</formula>
    </cfRule>
    <cfRule type="cellIs" dxfId="10704" priority="1740" stopIfTrue="1" operator="greaterThanOrEqual">
      <formula>0.0000001</formula>
    </cfRule>
    <cfRule type="cellIs" dxfId="10703" priority="1741" stopIfTrue="1" operator="greaterThanOrEqual">
      <formula>0.00000001</formula>
    </cfRule>
  </conditionalFormatting>
  <conditionalFormatting sqref="AX125 AX47 AX115">
    <cfRule type="cellIs" dxfId="10702" priority="1780" stopIfTrue="1" operator="greaterThanOrEqual">
      <formula>0.0001</formula>
    </cfRule>
  </conditionalFormatting>
  <conditionalFormatting sqref="AX125">
    <cfRule type="cellIs" dxfId="10701" priority="1779" stopIfTrue="1" operator="greaterThanOrEqual">
      <formula>0.001</formula>
    </cfRule>
  </conditionalFormatting>
  <conditionalFormatting sqref="AX128 AX131:AX132">
    <cfRule type="cellIs" dxfId="10700" priority="1745" stopIfTrue="1" operator="greaterThanOrEqual">
      <formula>1</formula>
    </cfRule>
    <cfRule type="cellIs" dxfId="10699" priority="1746" stopIfTrue="1" operator="greaterThanOrEqual">
      <formula>0.1</formula>
    </cfRule>
    <cfRule type="cellIs" dxfId="10698" priority="1747" stopIfTrue="1" operator="greaterThanOrEqual">
      <formula>0.01</formula>
    </cfRule>
    <cfRule type="cellIs" dxfId="10697" priority="1748" stopIfTrue="1" operator="greaterThanOrEqual">
      <formula>0.001</formula>
    </cfRule>
    <cfRule type="cellIs" dxfId="10696" priority="1749" stopIfTrue="1" operator="greaterThanOrEqual">
      <formula>0.0001</formula>
    </cfRule>
    <cfRule type="cellIs" dxfId="10695" priority="1750" stopIfTrue="1" operator="greaterThanOrEqual">
      <formula>0.00001</formula>
    </cfRule>
    <cfRule type="cellIs" dxfId="10694" priority="1751" stopIfTrue="1" operator="greaterThanOrEqual">
      <formula>0.000001</formula>
    </cfRule>
    <cfRule type="cellIs" dxfId="10693" priority="1752" stopIfTrue="1" operator="greaterThanOrEqual">
      <formula>0.0000001</formula>
    </cfRule>
    <cfRule type="cellIs" dxfId="10692" priority="1753" stopIfTrue="1" operator="greaterThanOrEqual">
      <formula>0.00000001</formula>
    </cfRule>
  </conditionalFormatting>
  <conditionalFormatting sqref="AX129 AX50 AX76">
    <cfRule type="cellIs" dxfId="10691" priority="1763" stopIfTrue="1" operator="greaterThanOrEqual">
      <formula>0.1</formula>
    </cfRule>
  </conditionalFormatting>
  <conditionalFormatting sqref="AX129:AX130">
    <cfRule type="cellIs" dxfId="10690" priority="1762" stopIfTrue="1" operator="greaterThanOrEqual">
      <formula>1</formula>
    </cfRule>
  </conditionalFormatting>
  <conditionalFormatting sqref="AX130 AX44 AX52 AX72:AX74 AX79:AX85 AX95 AX108:AX109 AX116">
    <cfRule type="cellIs" dxfId="10689" priority="1793" stopIfTrue="1" operator="greaterThanOrEqual">
      <formula>0.01</formula>
    </cfRule>
  </conditionalFormatting>
  <conditionalFormatting sqref="AX130">
    <cfRule type="cellIs" dxfId="10688" priority="1792" stopIfTrue="1" operator="greaterThanOrEqual">
      <formula>0.1</formula>
    </cfRule>
  </conditionalFormatting>
  <conditionalFormatting sqref="BA24:BA27">
    <cfRule type="cellIs" dxfId="10687" priority="631" operator="greaterThanOrEqual">
      <formula>0</formula>
    </cfRule>
  </conditionalFormatting>
  <conditionalFormatting sqref="BA28:BA30">
    <cfRule type="cellIs" dxfId="10686" priority="630" operator="greaterThanOrEqual">
      <formula>0</formula>
    </cfRule>
  </conditionalFormatting>
  <conditionalFormatting sqref="BA31:BA32">
    <cfRule type="cellIs" dxfId="10685" priority="586" operator="greaterThanOrEqual">
      <formula>0</formula>
    </cfRule>
  </conditionalFormatting>
  <conditionalFormatting sqref="BA37:BA41">
    <cfRule type="cellIs" dxfId="10684" priority="296" stopIfTrue="1" operator="greaterThanOrEqual">
      <formula>1</formula>
    </cfRule>
    <cfRule type="cellIs" dxfId="10683" priority="297" stopIfTrue="1" operator="greaterThanOrEqual">
      <formula>0.1</formula>
    </cfRule>
    <cfRule type="cellIs" dxfId="10682" priority="298" stopIfTrue="1" operator="greaterThanOrEqual">
      <formula>0.01</formula>
    </cfRule>
    <cfRule type="cellIs" dxfId="10681" priority="299" stopIfTrue="1" operator="greaterThanOrEqual">
      <formula>0.001</formula>
    </cfRule>
    <cfRule type="cellIs" dxfId="10680" priority="300" stopIfTrue="1" operator="greaterThanOrEqual">
      <formula>0.0001</formula>
    </cfRule>
    <cfRule type="cellIs" dxfId="10679" priority="301" stopIfTrue="1" operator="greaterThanOrEqual">
      <formula>0.00001</formula>
    </cfRule>
    <cfRule type="cellIs" dxfId="10678" priority="302" stopIfTrue="1" operator="greaterThanOrEqual">
      <formula>0.000001</formula>
    </cfRule>
    <cfRule type="cellIs" dxfId="10677" priority="303" stopIfTrue="1" operator="greaterThanOrEqual">
      <formula>0.0000001</formula>
    </cfRule>
    <cfRule type="cellIs" dxfId="10676" priority="304" stopIfTrue="1" operator="greaterThanOrEqual">
      <formula>0.00000001</formula>
    </cfRule>
  </conditionalFormatting>
  <conditionalFormatting sqref="BA37:BA132">
    <cfRule type="cellIs" dxfId="10675" priority="286" stopIfTrue="1" operator="greaterThanOrEqual">
      <formula>10</formula>
    </cfRule>
  </conditionalFormatting>
  <conditionalFormatting sqref="BA42:BA43">
    <cfRule type="cellIs" dxfId="10674" priority="287" stopIfTrue="1" operator="greaterThanOrEqual">
      <formula>1</formula>
    </cfRule>
    <cfRule type="cellIs" dxfId="10673" priority="288" stopIfTrue="1" operator="greaterThanOrEqual">
      <formula>0.1</formula>
    </cfRule>
    <cfRule type="cellIs" dxfId="10672" priority="289" stopIfTrue="1" operator="greaterThanOrEqual">
      <formula>0.01</formula>
    </cfRule>
    <cfRule type="cellIs" dxfId="10671" priority="290" stopIfTrue="1" operator="greaterThanOrEqual">
      <formula>0.001</formula>
    </cfRule>
    <cfRule type="cellIs" dxfId="10670" priority="291" stopIfTrue="1" operator="greaterThanOrEqual">
      <formula>0.0001</formula>
    </cfRule>
    <cfRule type="cellIs" dxfId="10669" priority="292" stopIfTrue="1" operator="greaterThanOrEqual">
      <formula>0.00001</formula>
    </cfRule>
    <cfRule type="cellIs" dxfId="10668" priority="293" stopIfTrue="1" operator="greaterThanOrEqual">
      <formula>0.000001</formula>
    </cfRule>
    <cfRule type="cellIs" dxfId="10667" priority="294" stopIfTrue="1" operator="greaterThanOrEqual">
      <formula>0.0000001</formula>
    </cfRule>
    <cfRule type="cellIs" dxfId="10666" priority="295" stopIfTrue="1" operator="greaterThanOrEqual">
      <formula>0.00000001</formula>
    </cfRule>
  </conditionalFormatting>
  <conditionalFormatting sqref="BA44 BA52 BA72:BA74 BA79:BA85 BA95 BA108:BA109 BA116 BA130">
    <cfRule type="cellIs" dxfId="10665" priority="1727" stopIfTrue="1" operator="greaterThanOrEqual">
      <formula>0.001</formula>
    </cfRule>
    <cfRule type="cellIs" dxfId="10664" priority="1728" stopIfTrue="1" operator="greaterThanOrEqual">
      <formula>0.0001</formula>
    </cfRule>
    <cfRule type="cellIs" dxfId="10663" priority="1729" stopIfTrue="1" operator="greaterThanOrEqual">
      <formula>0.00001</formula>
    </cfRule>
    <cfRule type="cellIs" dxfId="10662" priority="1730" stopIfTrue="1" operator="greaterThanOrEqual">
      <formula>0.000001</formula>
    </cfRule>
    <cfRule type="cellIs" dxfId="10661" priority="1731" stopIfTrue="1" operator="greaterThanOrEqual">
      <formula>0.0000001</formula>
    </cfRule>
    <cfRule type="cellIs" dxfId="10660" priority="1732" stopIfTrue="1" operator="greaterThanOrEqual">
      <formula>0.00000001</formula>
    </cfRule>
  </conditionalFormatting>
  <conditionalFormatting sqref="BA44:BA49">
    <cfRule type="cellIs" dxfId="10659" priority="1704" stopIfTrue="1" operator="greaterThanOrEqual">
      <formula>0.1</formula>
    </cfRule>
  </conditionalFormatting>
  <conditionalFormatting sqref="BA44:BA127">
    <cfRule type="cellIs" dxfId="10658" priority="1666" stopIfTrue="1" operator="greaterThanOrEqual">
      <formula>1</formula>
    </cfRule>
  </conditionalFormatting>
  <conditionalFormatting sqref="BA45:BA46 BA53 BA57 BA60:BA61 BA64 BA69:BA71 BA75 BA77:BA78 BA86 BA92:BA94 BA99:BA101 BA105 BA110:BA112 BA123:BA124 BA126">
    <cfRule type="cellIs" dxfId="10657" priority="1720" stopIfTrue="1" operator="greaterThanOrEqual">
      <formula>0.0001</formula>
    </cfRule>
    <cfRule type="cellIs" dxfId="10656" priority="1721" stopIfTrue="1" operator="greaterThanOrEqual">
      <formula>0.00001</formula>
    </cfRule>
    <cfRule type="cellIs" dxfId="10655" priority="1722" stopIfTrue="1" operator="greaterThanOrEqual">
      <formula>0.000001</formula>
    </cfRule>
    <cfRule type="cellIs" dxfId="10654" priority="1723" stopIfTrue="1" operator="greaterThanOrEqual">
      <formula>0.0000001</formula>
    </cfRule>
    <cfRule type="cellIs" dxfId="10653" priority="1724" stopIfTrue="1" operator="greaterThanOrEqual">
      <formula>0.00000001</formula>
    </cfRule>
  </conditionalFormatting>
  <conditionalFormatting sqref="BA45:BA49 BA53:BA71 BA86:BA94 BA96:BA107 BA110:BA115">
    <cfRule type="cellIs" dxfId="10652" priority="1705" stopIfTrue="1" operator="greaterThanOrEqual">
      <formula>0.01</formula>
    </cfRule>
  </conditionalFormatting>
  <conditionalFormatting sqref="BA47 BA115 BA125">
    <cfRule type="cellIs" dxfId="10651" priority="1714" stopIfTrue="1" operator="greaterThanOrEqual">
      <formula>0.00001</formula>
    </cfRule>
    <cfRule type="cellIs" dxfId="10650" priority="1715" stopIfTrue="1" operator="greaterThanOrEqual">
      <formula>0.000001</formula>
    </cfRule>
    <cfRule type="cellIs" dxfId="10649" priority="1716" stopIfTrue="1" operator="greaterThanOrEqual">
      <formula>0.0000001</formula>
    </cfRule>
    <cfRule type="cellIs" dxfId="10648" priority="1717" stopIfTrue="1" operator="greaterThanOrEqual">
      <formula>0.00000001</formula>
    </cfRule>
  </conditionalFormatting>
  <conditionalFormatting sqref="BA47:BA49 BA54:BA56 BA58:BA59 BA62:BA63 BA65:BA68 BA87:BA91 BA96:BA98 BA102:BA104 BA106:BA107 BA113:BA115 BA127">
    <cfRule type="cellIs" dxfId="10647" priority="1706" stopIfTrue="1" operator="greaterThanOrEqual">
      <formula>0.001</formula>
    </cfRule>
  </conditionalFormatting>
  <conditionalFormatting sqref="BA48:BA49 BA54:BA56 BA58:BA59 BA62:BA63 BA65:BA68 BA87:BA91 BA96:BA98 BA102:BA104 BA106:BA107 BA113:BA114 BA117 BA127">
    <cfRule type="cellIs" dxfId="10646" priority="1708" stopIfTrue="1" operator="greaterThanOrEqual">
      <formula>0.00001</formula>
    </cfRule>
    <cfRule type="cellIs" dxfId="10645" priority="1709" stopIfTrue="1" operator="greaterThanOrEqual">
      <formula>0.000001</formula>
    </cfRule>
    <cfRule type="cellIs" dxfId="10644" priority="1710" stopIfTrue="1" operator="greaterThanOrEqual">
      <formula>0.0000001</formula>
    </cfRule>
    <cfRule type="cellIs" dxfId="10643" priority="1711" stopIfTrue="1" operator="greaterThanOrEqual">
      <formula>0.00000001</formula>
    </cfRule>
  </conditionalFormatting>
  <conditionalFormatting sqref="BA48:BA49 BA54:BA56 BA58:BA59 BA62:BA63 BA65:BA68 BA87:BA91 BA96:BA98 BA102:BA104 BA106:BA107 BA113:BA114 BA127 BA117">
    <cfRule type="cellIs" dxfId="10642" priority="1707" stopIfTrue="1" operator="greaterThanOrEqual">
      <formula>0.0001</formula>
    </cfRule>
  </conditionalFormatting>
  <conditionalFormatting sqref="BA50 BA76 BA129">
    <cfRule type="cellIs" dxfId="10641" priority="1697" stopIfTrue="1" operator="greaterThanOrEqual">
      <formula>0.01</formula>
    </cfRule>
    <cfRule type="cellIs" dxfId="10640" priority="1698" stopIfTrue="1" operator="greaterThanOrEqual">
      <formula>0.001</formula>
    </cfRule>
    <cfRule type="cellIs" dxfId="10639" priority="1699" stopIfTrue="1" operator="greaterThanOrEqual">
      <formula>0.0001</formula>
    </cfRule>
    <cfRule type="cellIs" dxfId="10638" priority="1700" stopIfTrue="1" operator="greaterThanOrEqual">
      <formula>0.00001</formula>
    </cfRule>
    <cfRule type="cellIs" dxfId="10637" priority="1701" stopIfTrue="1" operator="greaterThanOrEqual">
      <formula>0.000001</formula>
    </cfRule>
    <cfRule type="cellIs" dxfId="10636" priority="1702" stopIfTrue="1" operator="greaterThanOrEqual">
      <formula>0.0000001</formula>
    </cfRule>
    <cfRule type="cellIs" dxfId="10635" priority="1703" stopIfTrue="1" operator="greaterThanOrEqual">
      <formula>0.00000001</formula>
    </cfRule>
  </conditionalFormatting>
  <conditionalFormatting sqref="BA51">
    <cfRule type="cellIs" dxfId="10634" priority="1688" stopIfTrue="1" operator="greaterThanOrEqual">
      <formula>0.01</formula>
    </cfRule>
    <cfRule type="cellIs" dxfId="10633" priority="1689" stopIfTrue="1" operator="greaterThanOrEqual">
      <formula>0.001</formula>
    </cfRule>
    <cfRule type="cellIs" dxfId="10632" priority="1690" stopIfTrue="1" operator="greaterThanOrEqual">
      <formula>0.0001</formula>
    </cfRule>
    <cfRule type="cellIs" dxfId="10631" priority="1691" stopIfTrue="1" operator="greaterThanOrEqual">
      <formula>0.00001</formula>
    </cfRule>
    <cfRule type="cellIs" dxfId="10630" priority="1692" stopIfTrue="1" operator="greaterThanOrEqual">
      <formula>0.000001</formula>
    </cfRule>
    <cfRule type="cellIs" dxfId="10629" priority="1693" stopIfTrue="1" operator="greaterThanOrEqual">
      <formula>0.0000001</formula>
    </cfRule>
    <cfRule type="cellIs" dxfId="10628" priority="1694" stopIfTrue="1" operator="greaterThanOrEqual">
      <formula>0.00000001</formula>
    </cfRule>
  </conditionalFormatting>
  <conditionalFormatting sqref="BA51:BA75">
    <cfRule type="cellIs" dxfId="10627" priority="1687" stopIfTrue="1" operator="greaterThanOrEqual">
      <formula>0.1</formula>
    </cfRule>
  </conditionalFormatting>
  <conditionalFormatting sqref="BA75 BA77:BA78 BA45:BA46 BA53 BA57 BA60:BA61 BA64 BA69:BA71 BA86 BA92:BA94 BA99:BA101 BA105 BA110:BA112 BA123:BA124 BA126">
    <cfRule type="cellIs" dxfId="10626" priority="1719" stopIfTrue="1" operator="greaterThanOrEqual">
      <formula>0.001</formula>
    </cfRule>
  </conditionalFormatting>
  <conditionalFormatting sqref="BA75 BA77:BA78">
    <cfRule type="cellIs" dxfId="10625" priority="1718" stopIfTrue="1" operator="greaterThanOrEqual">
      <formula>0.01</formula>
    </cfRule>
  </conditionalFormatting>
  <conditionalFormatting sqref="BA77:BA127">
    <cfRule type="cellIs" dxfId="10624" priority="1667" stopIfTrue="1" operator="greaterThanOrEqual">
      <formula>0.1</formula>
    </cfRule>
  </conditionalFormatting>
  <conditionalFormatting sqref="BA117:BA122">
    <cfRule type="cellIs" dxfId="10623" priority="1669" stopIfTrue="1" operator="greaterThanOrEqual">
      <formula>0.001</formula>
    </cfRule>
  </conditionalFormatting>
  <conditionalFormatting sqref="BA117:BA127">
    <cfRule type="cellIs" dxfId="10622" priority="1668" stopIfTrue="1" operator="greaterThanOrEqual">
      <formula>0.01</formula>
    </cfRule>
  </conditionalFormatting>
  <conditionalFormatting sqref="BA118">
    <cfRule type="cellIs" dxfId="10621" priority="1675" stopIfTrue="1" operator="greaterThanOrEqual">
      <formula>0.000001</formula>
    </cfRule>
    <cfRule type="cellIs" dxfId="10620" priority="1676" stopIfTrue="1" operator="greaterThanOrEqual">
      <formula>0.0000001</formula>
    </cfRule>
    <cfRule type="cellIs" dxfId="10619" priority="1677" stopIfTrue="1" operator="greaterThanOrEqual">
      <formula>0.00000001</formula>
    </cfRule>
  </conditionalFormatting>
  <conditionalFormatting sqref="BA118:BA122">
    <cfRule type="cellIs" dxfId="10618" priority="1670" stopIfTrue="1" operator="greaterThanOrEqual">
      <formula>0.0001</formula>
    </cfRule>
    <cfRule type="cellIs" dxfId="10617" priority="1671" stopIfTrue="1" operator="greaterThanOrEqual">
      <formula>0.00001</formula>
    </cfRule>
  </conditionalFormatting>
  <conditionalFormatting sqref="BA119:BA122">
    <cfRule type="cellIs" dxfId="10616" priority="1672" stopIfTrue="1" operator="greaterThanOrEqual">
      <formula>0.000001</formula>
    </cfRule>
    <cfRule type="cellIs" dxfId="10615" priority="1673" stopIfTrue="1" operator="greaterThanOrEqual">
      <formula>0.0000001</formula>
    </cfRule>
    <cfRule type="cellIs" dxfId="10614" priority="1674" stopIfTrue="1" operator="greaterThanOrEqual">
      <formula>0.00000001</formula>
    </cfRule>
  </conditionalFormatting>
  <conditionalFormatting sqref="BA125 BA47 BA115">
    <cfRule type="cellIs" dxfId="10613" priority="1713" stopIfTrue="1" operator="greaterThanOrEqual">
      <formula>0.0001</formula>
    </cfRule>
  </conditionalFormatting>
  <conditionalFormatting sqref="BA125">
    <cfRule type="cellIs" dxfId="10612" priority="1712" stopIfTrue="1" operator="greaterThanOrEqual">
      <formula>0.001</formula>
    </cfRule>
  </conditionalFormatting>
  <conditionalFormatting sqref="BA128 BA131:BA132">
    <cfRule type="cellIs" dxfId="10611" priority="1678" stopIfTrue="1" operator="greaterThanOrEqual">
      <formula>1</formula>
    </cfRule>
    <cfRule type="cellIs" dxfId="10610" priority="1679" stopIfTrue="1" operator="greaterThanOrEqual">
      <formula>0.1</formula>
    </cfRule>
    <cfRule type="cellIs" dxfId="10609" priority="1680" stopIfTrue="1" operator="greaterThanOrEqual">
      <formula>0.01</formula>
    </cfRule>
    <cfRule type="cellIs" dxfId="10608" priority="1681" stopIfTrue="1" operator="greaterThanOrEqual">
      <formula>0.001</formula>
    </cfRule>
    <cfRule type="cellIs" dxfId="10607" priority="1682" stopIfTrue="1" operator="greaterThanOrEqual">
      <formula>0.0001</formula>
    </cfRule>
    <cfRule type="cellIs" dxfId="10606" priority="1683" stopIfTrue="1" operator="greaterThanOrEqual">
      <formula>0.00001</formula>
    </cfRule>
    <cfRule type="cellIs" dxfId="10605" priority="1684" stopIfTrue="1" operator="greaterThanOrEqual">
      <formula>0.000001</formula>
    </cfRule>
    <cfRule type="cellIs" dxfId="10604" priority="1685" stopIfTrue="1" operator="greaterThanOrEqual">
      <formula>0.0000001</formula>
    </cfRule>
    <cfRule type="cellIs" dxfId="10603" priority="1686" stopIfTrue="1" operator="greaterThanOrEqual">
      <formula>0.00000001</formula>
    </cfRule>
  </conditionalFormatting>
  <conditionalFormatting sqref="BA129 BA50 BA76">
    <cfRule type="cellIs" dxfId="10602" priority="1696" stopIfTrue="1" operator="greaterThanOrEqual">
      <formula>0.1</formula>
    </cfRule>
  </conditionalFormatting>
  <conditionalFormatting sqref="BA129:BA130">
    <cfRule type="cellIs" dxfId="10601" priority="1695" stopIfTrue="1" operator="greaterThanOrEqual">
      <formula>1</formula>
    </cfRule>
  </conditionalFormatting>
  <conditionalFormatting sqref="BA130 BA44 BA52 BA72:BA74 BA79:BA85 BA95 BA108:BA109 BA116">
    <cfRule type="cellIs" dxfId="10600" priority="1726" stopIfTrue="1" operator="greaterThanOrEqual">
      <formula>0.01</formula>
    </cfRule>
  </conditionalFormatting>
  <conditionalFormatting sqref="BA130">
    <cfRule type="cellIs" dxfId="10599" priority="1725" stopIfTrue="1" operator="greaterThanOrEqual">
      <formula>0.1</formula>
    </cfRule>
  </conditionalFormatting>
  <conditionalFormatting sqref="BD24:BD27">
    <cfRule type="cellIs" dxfId="10598" priority="629" operator="greaterThanOrEqual">
      <formula>0</formula>
    </cfRule>
  </conditionalFormatting>
  <conditionalFormatting sqref="BD28:BD30">
    <cfRule type="cellIs" dxfId="10597" priority="628" operator="greaterThanOrEqual">
      <formula>0</formula>
    </cfRule>
  </conditionalFormatting>
  <conditionalFormatting sqref="BD31:BD32">
    <cfRule type="cellIs" dxfId="10596" priority="585" operator="greaterThanOrEqual">
      <formula>0</formula>
    </cfRule>
  </conditionalFormatting>
  <conditionalFormatting sqref="BD37:BD41">
    <cfRule type="cellIs" dxfId="10595" priority="277" stopIfTrue="1" operator="greaterThanOrEqual">
      <formula>1</formula>
    </cfRule>
    <cfRule type="cellIs" dxfId="10594" priority="278" stopIfTrue="1" operator="greaterThanOrEqual">
      <formula>0.1</formula>
    </cfRule>
    <cfRule type="cellIs" dxfId="10593" priority="279" stopIfTrue="1" operator="greaterThanOrEqual">
      <formula>0.01</formula>
    </cfRule>
    <cfRule type="cellIs" dxfId="10592" priority="280" stopIfTrue="1" operator="greaterThanOrEqual">
      <formula>0.001</formula>
    </cfRule>
    <cfRule type="cellIs" dxfId="10591" priority="281" stopIfTrue="1" operator="greaterThanOrEqual">
      <formula>0.0001</formula>
    </cfRule>
    <cfRule type="cellIs" dxfId="10590" priority="282" stopIfTrue="1" operator="greaterThanOrEqual">
      <formula>0.00001</formula>
    </cfRule>
    <cfRule type="cellIs" dxfId="10589" priority="283" stopIfTrue="1" operator="greaterThanOrEqual">
      <formula>0.000001</formula>
    </cfRule>
    <cfRule type="cellIs" dxfId="10588" priority="284" stopIfTrue="1" operator="greaterThanOrEqual">
      <formula>0.0000001</formula>
    </cfRule>
    <cfRule type="cellIs" dxfId="10587" priority="285" stopIfTrue="1" operator="greaterThanOrEqual">
      <formula>0.00000001</formula>
    </cfRule>
  </conditionalFormatting>
  <conditionalFormatting sqref="BD37:BD132">
    <cfRule type="cellIs" dxfId="10586" priority="267" stopIfTrue="1" operator="greaterThanOrEqual">
      <formula>10</formula>
    </cfRule>
  </conditionalFormatting>
  <conditionalFormatting sqref="BD42:BD43">
    <cfRule type="cellIs" dxfId="10585" priority="268" stopIfTrue="1" operator="greaterThanOrEqual">
      <formula>1</formula>
    </cfRule>
    <cfRule type="cellIs" dxfId="10584" priority="269" stopIfTrue="1" operator="greaterThanOrEqual">
      <formula>0.1</formula>
    </cfRule>
    <cfRule type="cellIs" dxfId="10583" priority="270" stopIfTrue="1" operator="greaterThanOrEqual">
      <formula>0.01</formula>
    </cfRule>
    <cfRule type="cellIs" dxfId="10582" priority="271" stopIfTrue="1" operator="greaterThanOrEqual">
      <formula>0.001</formula>
    </cfRule>
    <cfRule type="cellIs" dxfId="10581" priority="272" stopIfTrue="1" operator="greaterThanOrEqual">
      <formula>0.0001</formula>
    </cfRule>
    <cfRule type="cellIs" dxfId="10580" priority="273" stopIfTrue="1" operator="greaterThanOrEqual">
      <formula>0.00001</formula>
    </cfRule>
    <cfRule type="cellIs" dxfId="10579" priority="274" stopIfTrue="1" operator="greaterThanOrEqual">
      <formula>0.000001</formula>
    </cfRule>
    <cfRule type="cellIs" dxfId="10578" priority="275" stopIfTrue="1" operator="greaterThanOrEqual">
      <formula>0.0000001</formula>
    </cfRule>
    <cfRule type="cellIs" dxfId="10577" priority="276" stopIfTrue="1" operator="greaterThanOrEqual">
      <formula>0.00000001</formula>
    </cfRule>
  </conditionalFormatting>
  <conditionalFormatting sqref="BD44 BD52 BD72:BD74 BD79:BD85 BD95 BD108:BD109 BD116 BD130">
    <cfRule type="cellIs" dxfId="10576" priority="1660" stopIfTrue="1" operator="greaterThanOrEqual">
      <formula>0.001</formula>
    </cfRule>
    <cfRule type="cellIs" dxfId="10575" priority="1661" stopIfTrue="1" operator="greaterThanOrEqual">
      <formula>0.0001</formula>
    </cfRule>
    <cfRule type="cellIs" dxfId="10574" priority="1662" stopIfTrue="1" operator="greaterThanOrEqual">
      <formula>0.00001</formula>
    </cfRule>
    <cfRule type="cellIs" dxfId="10573" priority="1663" stopIfTrue="1" operator="greaterThanOrEqual">
      <formula>0.000001</formula>
    </cfRule>
    <cfRule type="cellIs" dxfId="10572" priority="1664" stopIfTrue="1" operator="greaterThanOrEqual">
      <formula>0.0000001</formula>
    </cfRule>
    <cfRule type="cellIs" dxfId="10571" priority="1665" stopIfTrue="1" operator="greaterThanOrEqual">
      <formula>0.00000001</formula>
    </cfRule>
  </conditionalFormatting>
  <conditionalFormatting sqref="BD44:BD49">
    <cfRule type="cellIs" dxfId="10570" priority="1637" stopIfTrue="1" operator="greaterThanOrEqual">
      <formula>0.1</formula>
    </cfRule>
  </conditionalFormatting>
  <conditionalFormatting sqref="BD44:BD127">
    <cfRule type="cellIs" dxfId="10569" priority="1599" stopIfTrue="1" operator="greaterThanOrEqual">
      <formula>1</formula>
    </cfRule>
  </conditionalFormatting>
  <conditionalFormatting sqref="BD45:BD46 BD53 BD57 BD60:BD61 BD64 BD69:BD71 BD75 BD77:BD78 BD86 BD92:BD94 BD99:BD101 BD105 BD110:BD112 BD123:BD124 BD126">
    <cfRule type="cellIs" dxfId="10568" priority="1653" stopIfTrue="1" operator="greaterThanOrEqual">
      <formula>0.0001</formula>
    </cfRule>
    <cfRule type="cellIs" dxfId="10567" priority="1654" stopIfTrue="1" operator="greaterThanOrEqual">
      <formula>0.00001</formula>
    </cfRule>
    <cfRule type="cellIs" dxfId="10566" priority="1655" stopIfTrue="1" operator="greaterThanOrEqual">
      <formula>0.000001</formula>
    </cfRule>
    <cfRule type="cellIs" dxfId="10565" priority="1656" stopIfTrue="1" operator="greaterThanOrEqual">
      <formula>0.0000001</formula>
    </cfRule>
    <cfRule type="cellIs" dxfId="10564" priority="1657" stopIfTrue="1" operator="greaterThanOrEqual">
      <formula>0.00000001</formula>
    </cfRule>
  </conditionalFormatting>
  <conditionalFormatting sqref="BD45:BD49 BD53:BD71 BD86:BD94 BD96:BD107 BD110:BD115">
    <cfRule type="cellIs" dxfId="10563" priority="1638" stopIfTrue="1" operator="greaterThanOrEqual">
      <formula>0.01</formula>
    </cfRule>
  </conditionalFormatting>
  <conditionalFormatting sqref="BD47 BD115 BD125">
    <cfRule type="cellIs" dxfId="10562" priority="1647" stopIfTrue="1" operator="greaterThanOrEqual">
      <formula>0.00001</formula>
    </cfRule>
    <cfRule type="cellIs" dxfId="10561" priority="1648" stopIfTrue="1" operator="greaterThanOrEqual">
      <formula>0.000001</formula>
    </cfRule>
    <cfRule type="cellIs" dxfId="10560" priority="1649" stopIfTrue="1" operator="greaterThanOrEqual">
      <formula>0.0000001</formula>
    </cfRule>
    <cfRule type="cellIs" dxfId="10559" priority="1650" stopIfTrue="1" operator="greaterThanOrEqual">
      <formula>0.00000001</formula>
    </cfRule>
  </conditionalFormatting>
  <conditionalFormatting sqref="BD47:BD49 BD54:BD56 BD58:BD59 BD62:BD63 BD65:BD68 BD87:BD91 BD96:BD98 BD102:BD104 BD106:BD107 BD113:BD115 BD127">
    <cfRule type="cellIs" dxfId="10558" priority="1639" stopIfTrue="1" operator="greaterThanOrEqual">
      <formula>0.001</formula>
    </cfRule>
  </conditionalFormatting>
  <conditionalFormatting sqref="BD48:BD49 BD54:BD56 BD58:BD59 BD62:BD63 BD65:BD68 BD87:BD91 BD96:BD98 BD102:BD104 BD106:BD107 BD113:BD114 BD117 BD127">
    <cfRule type="cellIs" dxfId="10557" priority="1641" stopIfTrue="1" operator="greaterThanOrEqual">
      <formula>0.00001</formula>
    </cfRule>
    <cfRule type="cellIs" dxfId="10556" priority="1642" stopIfTrue="1" operator="greaterThanOrEqual">
      <formula>0.000001</formula>
    </cfRule>
    <cfRule type="cellIs" dxfId="10555" priority="1643" stopIfTrue="1" operator="greaterThanOrEqual">
      <formula>0.0000001</formula>
    </cfRule>
    <cfRule type="cellIs" dxfId="10554" priority="1644" stopIfTrue="1" operator="greaterThanOrEqual">
      <formula>0.00000001</formula>
    </cfRule>
  </conditionalFormatting>
  <conditionalFormatting sqref="BD48:BD49 BD54:BD56 BD58:BD59 BD62:BD63 BD65:BD68 BD87:BD91 BD96:BD98 BD102:BD104 BD106:BD107 BD113:BD114 BD127 BD117">
    <cfRule type="cellIs" dxfId="10553" priority="1640" stopIfTrue="1" operator="greaterThanOrEqual">
      <formula>0.0001</formula>
    </cfRule>
  </conditionalFormatting>
  <conditionalFormatting sqref="BD50 BD76 BD129">
    <cfRule type="cellIs" dxfId="10552" priority="1630" stopIfTrue="1" operator="greaterThanOrEqual">
      <formula>0.01</formula>
    </cfRule>
    <cfRule type="cellIs" dxfId="10551" priority="1631" stopIfTrue="1" operator="greaterThanOrEqual">
      <formula>0.001</formula>
    </cfRule>
    <cfRule type="cellIs" dxfId="10550" priority="1632" stopIfTrue="1" operator="greaterThanOrEqual">
      <formula>0.0001</formula>
    </cfRule>
    <cfRule type="cellIs" dxfId="10549" priority="1633" stopIfTrue="1" operator="greaterThanOrEqual">
      <formula>0.00001</formula>
    </cfRule>
    <cfRule type="cellIs" dxfId="10548" priority="1634" stopIfTrue="1" operator="greaterThanOrEqual">
      <formula>0.000001</formula>
    </cfRule>
    <cfRule type="cellIs" dxfId="10547" priority="1635" stopIfTrue="1" operator="greaterThanOrEqual">
      <formula>0.0000001</formula>
    </cfRule>
    <cfRule type="cellIs" dxfId="10546" priority="1636" stopIfTrue="1" operator="greaterThanOrEqual">
      <formula>0.00000001</formula>
    </cfRule>
  </conditionalFormatting>
  <conditionalFormatting sqref="BD51">
    <cfRule type="cellIs" dxfId="10545" priority="1621" stopIfTrue="1" operator="greaterThanOrEqual">
      <formula>0.01</formula>
    </cfRule>
    <cfRule type="cellIs" dxfId="10544" priority="1622" stopIfTrue="1" operator="greaterThanOrEqual">
      <formula>0.001</formula>
    </cfRule>
    <cfRule type="cellIs" dxfId="10543" priority="1623" stopIfTrue="1" operator="greaterThanOrEqual">
      <formula>0.0001</formula>
    </cfRule>
    <cfRule type="cellIs" dxfId="10542" priority="1624" stopIfTrue="1" operator="greaterThanOrEqual">
      <formula>0.00001</formula>
    </cfRule>
    <cfRule type="cellIs" dxfId="10541" priority="1625" stopIfTrue="1" operator="greaterThanOrEqual">
      <formula>0.000001</formula>
    </cfRule>
    <cfRule type="cellIs" dxfId="10540" priority="1626" stopIfTrue="1" operator="greaterThanOrEqual">
      <formula>0.0000001</formula>
    </cfRule>
    <cfRule type="cellIs" dxfId="10539" priority="1627" stopIfTrue="1" operator="greaterThanOrEqual">
      <formula>0.00000001</formula>
    </cfRule>
  </conditionalFormatting>
  <conditionalFormatting sqref="BD51:BD75">
    <cfRule type="cellIs" dxfId="10538" priority="1620" stopIfTrue="1" operator="greaterThanOrEqual">
      <formula>0.1</formula>
    </cfRule>
  </conditionalFormatting>
  <conditionalFormatting sqref="BD75 BD77:BD78 BD45:BD46 BD53 BD57 BD60:BD61 BD64 BD69:BD71 BD86 BD92:BD94 BD99:BD101 BD105 BD110:BD112 BD123:BD124 BD126">
    <cfRule type="cellIs" dxfId="10537" priority="1652" stopIfTrue="1" operator="greaterThanOrEqual">
      <formula>0.001</formula>
    </cfRule>
  </conditionalFormatting>
  <conditionalFormatting sqref="BD75 BD77:BD78">
    <cfRule type="cellIs" dxfId="10536" priority="1651" stopIfTrue="1" operator="greaterThanOrEqual">
      <formula>0.01</formula>
    </cfRule>
  </conditionalFormatting>
  <conditionalFormatting sqref="BD77:BD127">
    <cfRule type="cellIs" dxfId="10535" priority="1600" stopIfTrue="1" operator="greaterThanOrEqual">
      <formula>0.1</formula>
    </cfRule>
  </conditionalFormatting>
  <conditionalFormatting sqref="BD117:BD122">
    <cfRule type="cellIs" dxfId="10534" priority="1602" stopIfTrue="1" operator="greaterThanOrEqual">
      <formula>0.001</formula>
    </cfRule>
  </conditionalFormatting>
  <conditionalFormatting sqref="BD117:BD127">
    <cfRule type="cellIs" dxfId="10533" priority="1601" stopIfTrue="1" operator="greaterThanOrEqual">
      <formula>0.01</formula>
    </cfRule>
  </conditionalFormatting>
  <conditionalFormatting sqref="BD118">
    <cfRule type="cellIs" dxfId="10532" priority="1608" stopIfTrue="1" operator="greaterThanOrEqual">
      <formula>0.000001</formula>
    </cfRule>
    <cfRule type="cellIs" dxfId="10531" priority="1609" stopIfTrue="1" operator="greaterThanOrEqual">
      <formula>0.0000001</formula>
    </cfRule>
    <cfRule type="cellIs" dxfId="10530" priority="1610" stopIfTrue="1" operator="greaterThanOrEqual">
      <formula>0.00000001</formula>
    </cfRule>
  </conditionalFormatting>
  <conditionalFormatting sqref="BD118:BD122">
    <cfRule type="cellIs" dxfId="10529" priority="1603" stopIfTrue="1" operator="greaterThanOrEqual">
      <formula>0.0001</formula>
    </cfRule>
    <cfRule type="cellIs" dxfId="10528" priority="1604" stopIfTrue="1" operator="greaterThanOrEqual">
      <formula>0.00001</formula>
    </cfRule>
  </conditionalFormatting>
  <conditionalFormatting sqref="BD119:BD122">
    <cfRule type="cellIs" dxfId="10527" priority="1605" stopIfTrue="1" operator="greaterThanOrEqual">
      <formula>0.000001</formula>
    </cfRule>
    <cfRule type="cellIs" dxfId="10526" priority="1606" stopIfTrue="1" operator="greaterThanOrEqual">
      <formula>0.0000001</formula>
    </cfRule>
    <cfRule type="cellIs" dxfId="10525" priority="1607" stopIfTrue="1" operator="greaterThanOrEqual">
      <formula>0.00000001</formula>
    </cfRule>
  </conditionalFormatting>
  <conditionalFormatting sqref="BD125 BD47 BD115">
    <cfRule type="cellIs" dxfId="10524" priority="1646" stopIfTrue="1" operator="greaterThanOrEqual">
      <formula>0.0001</formula>
    </cfRule>
  </conditionalFormatting>
  <conditionalFormatting sqref="BD125">
    <cfRule type="cellIs" dxfId="10523" priority="1645" stopIfTrue="1" operator="greaterThanOrEqual">
      <formula>0.001</formula>
    </cfRule>
  </conditionalFormatting>
  <conditionalFormatting sqref="BD128 BD131:BD132">
    <cfRule type="cellIs" dxfId="10522" priority="1611" stopIfTrue="1" operator="greaterThanOrEqual">
      <formula>1</formula>
    </cfRule>
    <cfRule type="cellIs" dxfId="10521" priority="1612" stopIfTrue="1" operator="greaterThanOrEqual">
      <formula>0.1</formula>
    </cfRule>
    <cfRule type="cellIs" dxfId="10520" priority="1613" stopIfTrue="1" operator="greaterThanOrEqual">
      <formula>0.01</formula>
    </cfRule>
    <cfRule type="cellIs" dxfId="10519" priority="1614" stopIfTrue="1" operator="greaterThanOrEqual">
      <formula>0.001</formula>
    </cfRule>
    <cfRule type="cellIs" dxfId="10518" priority="1615" stopIfTrue="1" operator="greaterThanOrEqual">
      <formula>0.0001</formula>
    </cfRule>
    <cfRule type="cellIs" dxfId="10517" priority="1616" stopIfTrue="1" operator="greaterThanOrEqual">
      <formula>0.00001</formula>
    </cfRule>
    <cfRule type="cellIs" dxfId="10516" priority="1617" stopIfTrue="1" operator="greaterThanOrEqual">
      <formula>0.000001</formula>
    </cfRule>
    <cfRule type="cellIs" dxfId="10515" priority="1618" stopIfTrue="1" operator="greaterThanOrEqual">
      <formula>0.0000001</formula>
    </cfRule>
    <cfRule type="cellIs" dxfId="10514" priority="1619" stopIfTrue="1" operator="greaterThanOrEqual">
      <formula>0.00000001</formula>
    </cfRule>
  </conditionalFormatting>
  <conditionalFormatting sqref="BD129 BD50 BD76">
    <cfRule type="cellIs" dxfId="10513" priority="1629" stopIfTrue="1" operator="greaterThanOrEqual">
      <formula>0.1</formula>
    </cfRule>
  </conditionalFormatting>
  <conditionalFormatting sqref="BD129:BD130">
    <cfRule type="cellIs" dxfId="10512" priority="1628" stopIfTrue="1" operator="greaterThanOrEqual">
      <formula>1</formula>
    </cfRule>
  </conditionalFormatting>
  <conditionalFormatting sqref="BD130 BD44 BD52 BD72:BD74 BD79:BD85 BD95 BD108:BD109 BD116">
    <cfRule type="cellIs" dxfId="10511" priority="1659" stopIfTrue="1" operator="greaterThanOrEqual">
      <formula>0.01</formula>
    </cfRule>
  </conditionalFormatting>
  <conditionalFormatting sqref="BD130">
    <cfRule type="cellIs" dxfId="10510" priority="1658" stopIfTrue="1" operator="greaterThanOrEqual">
      <formula>0.1</formula>
    </cfRule>
  </conditionalFormatting>
  <conditionalFormatting sqref="BG24:BG27">
    <cfRule type="cellIs" dxfId="10509" priority="627" operator="greaterThanOrEqual">
      <formula>0</formula>
    </cfRule>
  </conditionalFormatting>
  <conditionalFormatting sqref="BG28:BG30">
    <cfRule type="cellIs" dxfId="10508" priority="626" operator="greaterThanOrEqual">
      <formula>0</formula>
    </cfRule>
  </conditionalFormatting>
  <conditionalFormatting sqref="BG31:BG32">
    <cfRule type="cellIs" dxfId="10507" priority="584" operator="greaterThanOrEqual">
      <formula>0</formula>
    </cfRule>
  </conditionalFormatting>
  <conditionalFormatting sqref="BG37:BG41">
    <cfRule type="cellIs" dxfId="10506" priority="258" stopIfTrue="1" operator="greaterThanOrEqual">
      <formula>1</formula>
    </cfRule>
    <cfRule type="cellIs" dxfId="10505" priority="259" stopIfTrue="1" operator="greaterThanOrEqual">
      <formula>0.1</formula>
    </cfRule>
    <cfRule type="cellIs" dxfId="10504" priority="260" stopIfTrue="1" operator="greaterThanOrEqual">
      <formula>0.01</formula>
    </cfRule>
    <cfRule type="cellIs" dxfId="10503" priority="261" stopIfTrue="1" operator="greaterThanOrEqual">
      <formula>0.001</formula>
    </cfRule>
    <cfRule type="cellIs" dxfId="10502" priority="262" stopIfTrue="1" operator="greaterThanOrEqual">
      <formula>0.0001</formula>
    </cfRule>
    <cfRule type="cellIs" dxfId="10501" priority="263" stopIfTrue="1" operator="greaterThanOrEqual">
      <formula>0.00001</formula>
    </cfRule>
    <cfRule type="cellIs" dxfId="10500" priority="264" stopIfTrue="1" operator="greaterThanOrEqual">
      <formula>0.000001</formula>
    </cfRule>
    <cfRule type="cellIs" dxfId="10499" priority="265" stopIfTrue="1" operator="greaterThanOrEqual">
      <formula>0.0000001</formula>
    </cfRule>
    <cfRule type="cellIs" dxfId="10498" priority="266" stopIfTrue="1" operator="greaterThanOrEqual">
      <formula>0.00000001</formula>
    </cfRule>
  </conditionalFormatting>
  <conditionalFormatting sqref="BG37:BG132">
    <cfRule type="cellIs" dxfId="10497" priority="248" stopIfTrue="1" operator="greaterThanOrEqual">
      <formula>10</formula>
    </cfRule>
  </conditionalFormatting>
  <conditionalFormatting sqref="BG42:BG43">
    <cfRule type="cellIs" dxfId="10496" priority="249" stopIfTrue="1" operator="greaterThanOrEqual">
      <formula>1</formula>
    </cfRule>
    <cfRule type="cellIs" dxfId="10495" priority="250" stopIfTrue="1" operator="greaterThanOrEqual">
      <formula>0.1</formula>
    </cfRule>
    <cfRule type="cellIs" dxfId="10494" priority="251" stopIfTrue="1" operator="greaterThanOrEqual">
      <formula>0.01</formula>
    </cfRule>
    <cfRule type="cellIs" dxfId="10493" priority="252" stopIfTrue="1" operator="greaterThanOrEqual">
      <formula>0.001</formula>
    </cfRule>
    <cfRule type="cellIs" dxfId="10492" priority="253" stopIfTrue="1" operator="greaterThanOrEqual">
      <formula>0.0001</formula>
    </cfRule>
    <cfRule type="cellIs" dxfId="10491" priority="254" stopIfTrue="1" operator="greaterThanOrEqual">
      <formula>0.00001</formula>
    </cfRule>
    <cfRule type="cellIs" dxfId="10490" priority="255" stopIfTrue="1" operator="greaterThanOrEqual">
      <formula>0.000001</formula>
    </cfRule>
    <cfRule type="cellIs" dxfId="10489" priority="256" stopIfTrue="1" operator="greaterThanOrEqual">
      <formula>0.0000001</formula>
    </cfRule>
    <cfRule type="cellIs" dxfId="10488" priority="257" stopIfTrue="1" operator="greaterThanOrEqual">
      <formula>0.00000001</formula>
    </cfRule>
  </conditionalFormatting>
  <conditionalFormatting sqref="BG44 BG52 BG72:BG74 BG79:BG85 BG95 BG108:BG109 BG116 BG130">
    <cfRule type="cellIs" dxfId="10487" priority="1593" stopIfTrue="1" operator="greaterThanOrEqual">
      <formula>0.001</formula>
    </cfRule>
    <cfRule type="cellIs" dxfId="10486" priority="1594" stopIfTrue="1" operator="greaterThanOrEqual">
      <formula>0.0001</formula>
    </cfRule>
    <cfRule type="cellIs" dxfId="10485" priority="1595" stopIfTrue="1" operator="greaterThanOrEqual">
      <formula>0.00001</formula>
    </cfRule>
    <cfRule type="cellIs" dxfId="10484" priority="1596" stopIfTrue="1" operator="greaterThanOrEqual">
      <formula>0.000001</formula>
    </cfRule>
    <cfRule type="cellIs" dxfId="10483" priority="1597" stopIfTrue="1" operator="greaterThanOrEqual">
      <formula>0.0000001</formula>
    </cfRule>
    <cfRule type="cellIs" dxfId="10482" priority="1598" stopIfTrue="1" operator="greaterThanOrEqual">
      <formula>0.00000001</formula>
    </cfRule>
  </conditionalFormatting>
  <conditionalFormatting sqref="BG44:BG49">
    <cfRule type="cellIs" dxfId="10481" priority="1570" stopIfTrue="1" operator="greaterThanOrEqual">
      <formula>0.1</formula>
    </cfRule>
  </conditionalFormatting>
  <conditionalFormatting sqref="BG44:BG127">
    <cfRule type="cellIs" dxfId="10480" priority="1532" stopIfTrue="1" operator="greaterThanOrEqual">
      <formula>1</formula>
    </cfRule>
  </conditionalFormatting>
  <conditionalFormatting sqref="BG45:BG46 BG53 BG57 BG60:BG61 BG64 BG69:BG71 BG75 BG77:BG78 BG86 BG92:BG94 BG99:BG101 BG105 BG110:BG112 BG123:BG124 BG126">
    <cfRule type="cellIs" dxfId="10479" priority="1586" stopIfTrue="1" operator="greaterThanOrEqual">
      <formula>0.0001</formula>
    </cfRule>
    <cfRule type="cellIs" dxfId="10478" priority="1587" stopIfTrue="1" operator="greaterThanOrEqual">
      <formula>0.00001</formula>
    </cfRule>
    <cfRule type="cellIs" dxfId="10477" priority="1588" stopIfTrue="1" operator="greaterThanOrEqual">
      <formula>0.000001</formula>
    </cfRule>
    <cfRule type="cellIs" dxfId="10476" priority="1589" stopIfTrue="1" operator="greaterThanOrEqual">
      <formula>0.0000001</formula>
    </cfRule>
    <cfRule type="cellIs" dxfId="10475" priority="1590" stopIfTrue="1" operator="greaterThanOrEqual">
      <formula>0.00000001</formula>
    </cfRule>
  </conditionalFormatting>
  <conditionalFormatting sqref="BG45:BG49 BG53:BG71 BG86:BG94 BG96:BG107 BG110:BG115">
    <cfRule type="cellIs" dxfId="10474" priority="1571" stopIfTrue="1" operator="greaterThanOrEqual">
      <formula>0.01</formula>
    </cfRule>
  </conditionalFormatting>
  <conditionalFormatting sqref="BG47 BG115 BG125">
    <cfRule type="cellIs" dxfId="10473" priority="1580" stopIfTrue="1" operator="greaterThanOrEqual">
      <formula>0.00001</formula>
    </cfRule>
    <cfRule type="cellIs" dxfId="10472" priority="1581" stopIfTrue="1" operator="greaterThanOrEqual">
      <formula>0.000001</formula>
    </cfRule>
    <cfRule type="cellIs" dxfId="10471" priority="1582" stopIfTrue="1" operator="greaterThanOrEqual">
      <formula>0.0000001</formula>
    </cfRule>
    <cfRule type="cellIs" dxfId="10470" priority="1583" stopIfTrue="1" operator="greaterThanOrEqual">
      <formula>0.00000001</formula>
    </cfRule>
  </conditionalFormatting>
  <conditionalFormatting sqref="BG47:BG49 BG54:BG56 BG58:BG59 BG62:BG63 BG65:BG68 BG87:BG91 BG96:BG98 BG102:BG104 BG106:BG107 BG113:BG115 BG127">
    <cfRule type="cellIs" dxfId="10469" priority="1572" stopIfTrue="1" operator="greaterThanOrEqual">
      <formula>0.001</formula>
    </cfRule>
  </conditionalFormatting>
  <conditionalFormatting sqref="BG48:BG49 BG54:BG56 BG58:BG59 BG62:BG63 BG65:BG68 BG87:BG91 BG96:BG98 BG102:BG104 BG106:BG107 BG113:BG114 BG117 BG127">
    <cfRule type="cellIs" dxfId="10468" priority="1574" stopIfTrue="1" operator="greaterThanOrEqual">
      <formula>0.00001</formula>
    </cfRule>
    <cfRule type="cellIs" dxfId="10467" priority="1575" stopIfTrue="1" operator="greaterThanOrEqual">
      <formula>0.000001</formula>
    </cfRule>
    <cfRule type="cellIs" dxfId="10466" priority="1576" stopIfTrue="1" operator="greaterThanOrEqual">
      <formula>0.0000001</formula>
    </cfRule>
    <cfRule type="cellIs" dxfId="10465" priority="1577" stopIfTrue="1" operator="greaterThanOrEqual">
      <formula>0.00000001</formula>
    </cfRule>
  </conditionalFormatting>
  <conditionalFormatting sqref="BG48:BG49 BG54:BG56 BG58:BG59 BG62:BG63 BG65:BG68 BG87:BG91 BG96:BG98 BG102:BG104 BG106:BG107 BG113:BG114 BG127 BG117">
    <cfRule type="cellIs" dxfId="10464" priority="1573" stopIfTrue="1" operator="greaterThanOrEqual">
      <formula>0.0001</formula>
    </cfRule>
  </conditionalFormatting>
  <conditionalFormatting sqref="BG50 BG76 BG129">
    <cfRule type="cellIs" dxfId="10463" priority="1563" stopIfTrue="1" operator="greaterThanOrEqual">
      <formula>0.01</formula>
    </cfRule>
    <cfRule type="cellIs" dxfId="10462" priority="1564" stopIfTrue="1" operator="greaterThanOrEqual">
      <formula>0.001</formula>
    </cfRule>
    <cfRule type="cellIs" dxfId="10461" priority="1565" stopIfTrue="1" operator="greaterThanOrEqual">
      <formula>0.0001</formula>
    </cfRule>
    <cfRule type="cellIs" dxfId="10460" priority="1566" stopIfTrue="1" operator="greaterThanOrEqual">
      <formula>0.00001</formula>
    </cfRule>
    <cfRule type="cellIs" dxfId="10459" priority="1567" stopIfTrue="1" operator="greaterThanOrEqual">
      <formula>0.000001</formula>
    </cfRule>
    <cfRule type="cellIs" dxfId="10458" priority="1568" stopIfTrue="1" operator="greaterThanOrEqual">
      <formula>0.0000001</formula>
    </cfRule>
    <cfRule type="cellIs" dxfId="10457" priority="1569" stopIfTrue="1" operator="greaterThanOrEqual">
      <formula>0.00000001</formula>
    </cfRule>
  </conditionalFormatting>
  <conditionalFormatting sqref="BG51">
    <cfRule type="cellIs" dxfId="10456" priority="1554" stopIfTrue="1" operator="greaterThanOrEqual">
      <formula>0.01</formula>
    </cfRule>
    <cfRule type="cellIs" dxfId="10455" priority="1555" stopIfTrue="1" operator="greaterThanOrEqual">
      <formula>0.001</formula>
    </cfRule>
    <cfRule type="cellIs" dxfId="10454" priority="1556" stopIfTrue="1" operator="greaterThanOrEqual">
      <formula>0.0001</formula>
    </cfRule>
    <cfRule type="cellIs" dxfId="10453" priority="1557" stopIfTrue="1" operator="greaterThanOrEqual">
      <formula>0.00001</formula>
    </cfRule>
    <cfRule type="cellIs" dxfId="10452" priority="1558" stopIfTrue="1" operator="greaterThanOrEqual">
      <formula>0.000001</formula>
    </cfRule>
    <cfRule type="cellIs" dxfId="10451" priority="1559" stopIfTrue="1" operator="greaterThanOrEqual">
      <formula>0.0000001</formula>
    </cfRule>
    <cfRule type="cellIs" dxfId="10450" priority="1560" stopIfTrue="1" operator="greaterThanOrEqual">
      <formula>0.00000001</formula>
    </cfRule>
  </conditionalFormatting>
  <conditionalFormatting sqref="BG51:BG75">
    <cfRule type="cellIs" dxfId="10449" priority="1553" stopIfTrue="1" operator="greaterThanOrEqual">
      <formula>0.1</formula>
    </cfRule>
  </conditionalFormatting>
  <conditionalFormatting sqref="BG75 BG77:BG78 BG45:BG46 BG53 BG57 BG60:BG61 BG64 BG69:BG71 BG86 BG92:BG94 BG99:BG101 BG105 BG110:BG112 BG123:BG124 BG126">
    <cfRule type="cellIs" dxfId="10448" priority="1585" stopIfTrue="1" operator="greaterThanOrEqual">
      <formula>0.001</formula>
    </cfRule>
  </conditionalFormatting>
  <conditionalFormatting sqref="BG75 BG77:BG78">
    <cfRule type="cellIs" dxfId="10447" priority="1584" stopIfTrue="1" operator="greaterThanOrEqual">
      <formula>0.01</formula>
    </cfRule>
  </conditionalFormatting>
  <conditionalFormatting sqref="BG77:BG127">
    <cfRule type="cellIs" dxfId="10446" priority="1533" stopIfTrue="1" operator="greaterThanOrEqual">
      <formula>0.1</formula>
    </cfRule>
  </conditionalFormatting>
  <conditionalFormatting sqref="BG117:BG122">
    <cfRule type="cellIs" dxfId="10445" priority="1535" stopIfTrue="1" operator="greaterThanOrEqual">
      <formula>0.001</formula>
    </cfRule>
  </conditionalFormatting>
  <conditionalFormatting sqref="BG117:BG127">
    <cfRule type="cellIs" dxfId="10444" priority="1534" stopIfTrue="1" operator="greaterThanOrEqual">
      <formula>0.01</formula>
    </cfRule>
  </conditionalFormatting>
  <conditionalFormatting sqref="BG118">
    <cfRule type="cellIs" dxfId="10443" priority="1541" stopIfTrue="1" operator="greaterThanOrEqual">
      <formula>0.000001</formula>
    </cfRule>
    <cfRule type="cellIs" dxfId="10442" priority="1542" stopIfTrue="1" operator="greaterThanOrEqual">
      <formula>0.0000001</formula>
    </cfRule>
    <cfRule type="cellIs" dxfId="10441" priority="1543" stopIfTrue="1" operator="greaterThanOrEqual">
      <formula>0.00000001</formula>
    </cfRule>
  </conditionalFormatting>
  <conditionalFormatting sqref="BG118:BG122">
    <cfRule type="cellIs" dxfId="10440" priority="1536" stopIfTrue="1" operator="greaterThanOrEqual">
      <formula>0.0001</formula>
    </cfRule>
    <cfRule type="cellIs" dxfId="10439" priority="1537" stopIfTrue="1" operator="greaterThanOrEqual">
      <formula>0.00001</formula>
    </cfRule>
  </conditionalFormatting>
  <conditionalFormatting sqref="BG119:BG122">
    <cfRule type="cellIs" dxfId="10438" priority="1538" stopIfTrue="1" operator="greaterThanOrEqual">
      <formula>0.000001</formula>
    </cfRule>
    <cfRule type="cellIs" dxfId="10437" priority="1539" stopIfTrue="1" operator="greaterThanOrEqual">
      <formula>0.0000001</formula>
    </cfRule>
    <cfRule type="cellIs" dxfId="10436" priority="1540" stopIfTrue="1" operator="greaterThanOrEqual">
      <formula>0.00000001</formula>
    </cfRule>
  </conditionalFormatting>
  <conditionalFormatting sqref="BG125 BG47 BG115">
    <cfRule type="cellIs" dxfId="10435" priority="1579" stopIfTrue="1" operator="greaterThanOrEqual">
      <formula>0.0001</formula>
    </cfRule>
  </conditionalFormatting>
  <conditionalFormatting sqref="BG125">
    <cfRule type="cellIs" dxfId="10434" priority="1578" stopIfTrue="1" operator="greaterThanOrEqual">
      <formula>0.001</formula>
    </cfRule>
  </conditionalFormatting>
  <conditionalFormatting sqref="BG128 BG131:BG132">
    <cfRule type="cellIs" dxfId="10433" priority="1544" stopIfTrue="1" operator="greaterThanOrEqual">
      <formula>1</formula>
    </cfRule>
    <cfRule type="cellIs" dxfId="10432" priority="1545" stopIfTrue="1" operator="greaterThanOrEqual">
      <formula>0.1</formula>
    </cfRule>
    <cfRule type="cellIs" dxfId="10431" priority="1546" stopIfTrue="1" operator="greaterThanOrEqual">
      <formula>0.01</formula>
    </cfRule>
    <cfRule type="cellIs" dxfId="10430" priority="1547" stopIfTrue="1" operator="greaterThanOrEqual">
      <formula>0.001</formula>
    </cfRule>
    <cfRule type="cellIs" dxfId="10429" priority="1548" stopIfTrue="1" operator="greaterThanOrEqual">
      <formula>0.0001</formula>
    </cfRule>
    <cfRule type="cellIs" dxfId="10428" priority="1549" stopIfTrue="1" operator="greaterThanOrEqual">
      <formula>0.00001</formula>
    </cfRule>
    <cfRule type="cellIs" dxfId="10427" priority="1550" stopIfTrue="1" operator="greaterThanOrEqual">
      <formula>0.000001</formula>
    </cfRule>
    <cfRule type="cellIs" dxfId="10426" priority="1551" stopIfTrue="1" operator="greaterThanOrEqual">
      <formula>0.0000001</formula>
    </cfRule>
    <cfRule type="cellIs" dxfId="10425" priority="1552" stopIfTrue="1" operator="greaterThanOrEqual">
      <formula>0.00000001</formula>
    </cfRule>
  </conditionalFormatting>
  <conditionalFormatting sqref="BG129 BG50 BG76">
    <cfRule type="cellIs" dxfId="10424" priority="1562" stopIfTrue="1" operator="greaterThanOrEqual">
      <formula>0.1</formula>
    </cfRule>
  </conditionalFormatting>
  <conditionalFormatting sqref="BG129:BG130">
    <cfRule type="cellIs" dxfId="10423" priority="1561" stopIfTrue="1" operator="greaterThanOrEqual">
      <formula>1</formula>
    </cfRule>
  </conditionalFormatting>
  <conditionalFormatting sqref="BG130 BG44 BG52 BG72:BG74 BG79:BG85 BG95 BG108:BG109 BG116">
    <cfRule type="cellIs" dxfId="10422" priority="1592" stopIfTrue="1" operator="greaterThanOrEqual">
      <formula>0.01</formula>
    </cfRule>
  </conditionalFormatting>
  <conditionalFormatting sqref="BG130">
    <cfRule type="cellIs" dxfId="10421" priority="1591" stopIfTrue="1" operator="greaterThanOrEqual">
      <formula>0.1</formula>
    </cfRule>
  </conditionalFormatting>
  <conditionalFormatting sqref="BJ24:BJ27">
    <cfRule type="cellIs" dxfId="10420" priority="625" operator="greaterThanOrEqual">
      <formula>0</formula>
    </cfRule>
  </conditionalFormatting>
  <conditionalFormatting sqref="BJ28:BJ30">
    <cfRule type="cellIs" dxfId="10419" priority="624" operator="greaterThanOrEqual">
      <formula>0</formula>
    </cfRule>
  </conditionalFormatting>
  <conditionalFormatting sqref="BJ31:BJ32">
    <cfRule type="cellIs" dxfId="10418" priority="583" operator="greaterThanOrEqual">
      <formula>0</formula>
    </cfRule>
  </conditionalFormatting>
  <conditionalFormatting sqref="BJ37:BJ41">
    <cfRule type="cellIs" dxfId="10417" priority="239" stopIfTrue="1" operator="greaterThanOrEqual">
      <formula>1</formula>
    </cfRule>
    <cfRule type="cellIs" dxfId="10416" priority="240" stopIfTrue="1" operator="greaterThanOrEqual">
      <formula>0.1</formula>
    </cfRule>
    <cfRule type="cellIs" dxfId="10415" priority="241" stopIfTrue="1" operator="greaterThanOrEqual">
      <formula>0.01</formula>
    </cfRule>
    <cfRule type="cellIs" dxfId="10414" priority="242" stopIfTrue="1" operator="greaterThanOrEqual">
      <formula>0.001</formula>
    </cfRule>
    <cfRule type="cellIs" dxfId="10413" priority="243" stopIfTrue="1" operator="greaterThanOrEqual">
      <formula>0.0001</formula>
    </cfRule>
    <cfRule type="cellIs" dxfId="10412" priority="244" stopIfTrue="1" operator="greaterThanOrEqual">
      <formula>0.00001</formula>
    </cfRule>
    <cfRule type="cellIs" dxfId="10411" priority="245" stopIfTrue="1" operator="greaterThanOrEqual">
      <formula>0.000001</formula>
    </cfRule>
    <cfRule type="cellIs" dxfId="10410" priority="246" stopIfTrue="1" operator="greaterThanOrEqual">
      <formula>0.0000001</formula>
    </cfRule>
    <cfRule type="cellIs" dxfId="10409" priority="247" stopIfTrue="1" operator="greaterThanOrEqual">
      <formula>0.00000001</formula>
    </cfRule>
  </conditionalFormatting>
  <conditionalFormatting sqref="BJ37:BJ132">
    <cfRule type="cellIs" dxfId="10408" priority="229" stopIfTrue="1" operator="greaterThanOrEqual">
      <formula>10</formula>
    </cfRule>
  </conditionalFormatting>
  <conditionalFormatting sqref="BJ42:BJ43">
    <cfRule type="cellIs" dxfId="10407" priority="230" stopIfTrue="1" operator="greaterThanOrEqual">
      <formula>1</formula>
    </cfRule>
    <cfRule type="cellIs" dxfId="10406" priority="231" stopIfTrue="1" operator="greaterThanOrEqual">
      <formula>0.1</formula>
    </cfRule>
    <cfRule type="cellIs" dxfId="10405" priority="232" stopIfTrue="1" operator="greaterThanOrEqual">
      <formula>0.01</formula>
    </cfRule>
    <cfRule type="cellIs" dxfId="10404" priority="233" stopIfTrue="1" operator="greaterThanOrEqual">
      <formula>0.001</formula>
    </cfRule>
    <cfRule type="cellIs" dxfId="10403" priority="234" stopIfTrue="1" operator="greaterThanOrEqual">
      <formula>0.0001</formula>
    </cfRule>
    <cfRule type="cellIs" dxfId="10402" priority="235" stopIfTrue="1" operator="greaterThanOrEqual">
      <formula>0.00001</formula>
    </cfRule>
    <cfRule type="cellIs" dxfId="10401" priority="236" stopIfTrue="1" operator="greaterThanOrEqual">
      <formula>0.000001</formula>
    </cfRule>
    <cfRule type="cellIs" dxfId="10400" priority="237" stopIfTrue="1" operator="greaterThanOrEqual">
      <formula>0.0000001</formula>
    </cfRule>
    <cfRule type="cellIs" dxfId="10399" priority="238" stopIfTrue="1" operator="greaterThanOrEqual">
      <formula>0.00000001</formula>
    </cfRule>
  </conditionalFormatting>
  <conditionalFormatting sqref="BJ44 BJ52 BJ72:BJ74 BJ79:BJ85 BJ95 BJ108:BJ109 BJ116 BJ130">
    <cfRule type="cellIs" dxfId="10398" priority="1526" stopIfTrue="1" operator="greaterThanOrEqual">
      <formula>0.001</formula>
    </cfRule>
    <cfRule type="cellIs" dxfId="10397" priority="1527" stopIfTrue="1" operator="greaterThanOrEqual">
      <formula>0.0001</formula>
    </cfRule>
    <cfRule type="cellIs" dxfId="10396" priority="1528" stopIfTrue="1" operator="greaterThanOrEqual">
      <formula>0.00001</formula>
    </cfRule>
    <cfRule type="cellIs" dxfId="10395" priority="1529" stopIfTrue="1" operator="greaterThanOrEqual">
      <formula>0.000001</formula>
    </cfRule>
    <cfRule type="cellIs" dxfId="10394" priority="1530" stopIfTrue="1" operator="greaterThanOrEqual">
      <formula>0.0000001</formula>
    </cfRule>
    <cfRule type="cellIs" dxfId="10393" priority="1531" stopIfTrue="1" operator="greaterThanOrEqual">
      <formula>0.00000001</formula>
    </cfRule>
  </conditionalFormatting>
  <conditionalFormatting sqref="BJ44:BJ49">
    <cfRule type="cellIs" dxfId="10392" priority="1503" stopIfTrue="1" operator="greaterThanOrEqual">
      <formula>0.1</formula>
    </cfRule>
  </conditionalFormatting>
  <conditionalFormatting sqref="BJ44:BJ127">
    <cfRule type="cellIs" dxfId="10391" priority="1465" stopIfTrue="1" operator="greaterThanOrEqual">
      <formula>1</formula>
    </cfRule>
  </conditionalFormatting>
  <conditionalFormatting sqref="BJ45:BJ46 BJ53 BJ57 BJ60:BJ61 BJ64 BJ69:BJ71 BJ75 BJ77:BJ78 BJ86 BJ92:BJ94 BJ99:BJ101 BJ105 BJ110:BJ112 BJ123:BJ124 BJ126">
    <cfRule type="cellIs" dxfId="10390" priority="1519" stopIfTrue="1" operator="greaterThanOrEqual">
      <formula>0.0001</formula>
    </cfRule>
    <cfRule type="cellIs" dxfId="10389" priority="1520" stopIfTrue="1" operator="greaterThanOrEqual">
      <formula>0.00001</formula>
    </cfRule>
    <cfRule type="cellIs" dxfId="10388" priority="1521" stopIfTrue="1" operator="greaterThanOrEqual">
      <formula>0.000001</formula>
    </cfRule>
    <cfRule type="cellIs" dxfId="10387" priority="1522" stopIfTrue="1" operator="greaterThanOrEqual">
      <formula>0.0000001</formula>
    </cfRule>
    <cfRule type="cellIs" dxfId="10386" priority="1523" stopIfTrue="1" operator="greaterThanOrEqual">
      <formula>0.00000001</formula>
    </cfRule>
  </conditionalFormatting>
  <conditionalFormatting sqref="BJ45:BJ49 BJ53:BJ71 BJ86:BJ94 BJ96:BJ107 BJ110:BJ115">
    <cfRule type="cellIs" dxfId="10385" priority="1504" stopIfTrue="1" operator="greaterThanOrEqual">
      <formula>0.01</formula>
    </cfRule>
  </conditionalFormatting>
  <conditionalFormatting sqref="BJ47 BJ115 BJ125">
    <cfRule type="cellIs" dxfId="10384" priority="1513" stopIfTrue="1" operator="greaterThanOrEqual">
      <formula>0.00001</formula>
    </cfRule>
    <cfRule type="cellIs" dxfId="10383" priority="1514" stopIfTrue="1" operator="greaterThanOrEqual">
      <formula>0.000001</formula>
    </cfRule>
    <cfRule type="cellIs" dxfId="10382" priority="1515" stopIfTrue="1" operator="greaterThanOrEqual">
      <formula>0.0000001</formula>
    </cfRule>
    <cfRule type="cellIs" dxfId="10381" priority="1516" stopIfTrue="1" operator="greaterThanOrEqual">
      <formula>0.00000001</formula>
    </cfRule>
  </conditionalFormatting>
  <conditionalFormatting sqref="BJ47:BJ49 BJ54:BJ56 BJ58:BJ59 BJ62:BJ63 BJ65:BJ68 BJ87:BJ91 BJ96:BJ98 BJ102:BJ104 BJ106:BJ107 BJ113:BJ115 BJ127">
    <cfRule type="cellIs" dxfId="10380" priority="1505" stopIfTrue="1" operator="greaterThanOrEqual">
      <formula>0.001</formula>
    </cfRule>
  </conditionalFormatting>
  <conditionalFormatting sqref="BJ48:BJ49 BJ54:BJ56 BJ58:BJ59 BJ62:BJ63 BJ65:BJ68 BJ87:BJ91 BJ96:BJ98 BJ102:BJ104 BJ106:BJ107 BJ113:BJ114 BJ117 BJ127">
    <cfRule type="cellIs" dxfId="10379" priority="1507" stopIfTrue="1" operator="greaterThanOrEqual">
      <formula>0.00001</formula>
    </cfRule>
    <cfRule type="cellIs" dxfId="10378" priority="1508" stopIfTrue="1" operator="greaterThanOrEqual">
      <formula>0.000001</formula>
    </cfRule>
    <cfRule type="cellIs" dxfId="10377" priority="1509" stopIfTrue="1" operator="greaterThanOrEqual">
      <formula>0.0000001</formula>
    </cfRule>
    <cfRule type="cellIs" dxfId="10376" priority="1510" stopIfTrue="1" operator="greaterThanOrEqual">
      <formula>0.00000001</formula>
    </cfRule>
  </conditionalFormatting>
  <conditionalFormatting sqref="BJ48:BJ49 BJ54:BJ56 BJ58:BJ59 BJ62:BJ63 BJ65:BJ68 BJ87:BJ91 BJ96:BJ98 BJ102:BJ104 BJ106:BJ107 BJ113:BJ114 BJ127 BJ117">
    <cfRule type="cellIs" dxfId="10375" priority="1506" stopIfTrue="1" operator="greaterThanOrEqual">
      <formula>0.0001</formula>
    </cfRule>
  </conditionalFormatting>
  <conditionalFormatting sqref="BJ50 BJ76 BJ129">
    <cfRule type="cellIs" dxfId="10374" priority="1496" stopIfTrue="1" operator="greaterThanOrEqual">
      <formula>0.01</formula>
    </cfRule>
    <cfRule type="cellIs" dxfId="10373" priority="1497" stopIfTrue="1" operator="greaterThanOrEqual">
      <formula>0.001</formula>
    </cfRule>
    <cfRule type="cellIs" dxfId="10372" priority="1498" stopIfTrue="1" operator="greaterThanOrEqual">
      <formula>0.0001</formula>
    </cfRule>
    <cfRule type="cellIs" dxfId="10371" priority="1499" stopIfTrue="1" operator="greaterThanOrEqual">
      <formula>0.00001</formula>
    </cfRule>
    <cfRule type="cellIs" dxfId="10370" priority="1500" stopIfTrue="1" operator="greaterThanOrEqual">
      <formula>0.000001</formula>
    </cfRule>
    <cfRule type="cellIs" dxfId="10369" priority="1501" stopIfTrue="1" operator="greaterThanOrEqual">
      <formula>0.0000001</formula>
    </cfRule>
    <cfRule type="cellIs" dxfId="10368" priority="1502" stopIfTrue="1" operator="greaterThanOrEqual">
      <formula>0.00000001</formula>
    </cfRule>
  </conditionalFormatting>
  <conditionalFormatting sqref="BJ51">
    <cfRule type="cellIs" dxfId="10367" priority="1487" stopIfTrue="1" operator="greaterThanOrEqual">
      <formula>0.01</formula>
    </cfRule>
    <cfRule type="cellIs" dxfId="10366" priority="1488" stopIfTrue="1" operator="greaterThanOrEqual">
      <formula>0.001</formula>
    </cfRule>
    <cfRule type="cellIs" dxfId="10365" priority="1489" stopIfTrue="1" operator="greaterThanOrEqual">
      <formula>0.0001</formula>
    </cfRule>
    <cfRule type="cellIs" dxfId="10364" priority="1490" stopIfTrue="1" operator="greaterThanOrEqual">
      <formula>0.00001</formula>
    </cfRule>
    <cfRule type="cellIs" dxfId="10363" priority="1491" stopIfTrue="1" operator="greaterThanOrEqual">
      <formula>0.000001</formula>
    </cfRule>
    <cfRule type="cellIs" dxfId="10362" priority="1492" stopIfTrue="1" operator="greaterThanOrEqual">
      <formula>0.0000001</formula>
    </cfRule>
    <cfRule type="cellIs" dxfId="10361" priority="1493" stopIfTrue="1" operator="greaterThanOrEqual">
      <formula>0.00000001</formula>
    </cfRule>
  </conditionalFormatting>
  <conditionalFormatting sqref="BJ51:BJ75">
    <cfRule type="cellIs" dxfId="10360" priority="1486" stopIfTrue="1" operator="greaterThanOrEqual">
      <formula>0.1</formula>
    </cfRule>
  </conditionalFormatting>
  <conditionalFormatting sqref="BJ75 BJ77:BJ78 BJ45:BJ46 BJ53 BJ57 BJ60:BJ61 BJ64 BJ69:BJ71 BJ86 BJ92:BJ94 BJ99:BJ101 BJ105 BJ110:BJ112 BJ123:BJ124 BJ126">
    <cfRule type="cellIs" dxfId="10359" priority="1518" stopIfTrue="1" operator="greaterThanOrEqual">
      <formula>0.001</formula>
    </cfRule>
  </conditionalFormatting>
  <conditionalFormatting sqref="BJ75 BJ77:BJ78">
    <cfRule type="cellIs" dxfId="10358" priority="1517" stopIfTrue="1" operator="greaterThanOrEqual">
      <formula>0.01</formula>
    </cfRule>
  </conditionalFormatting>
  <conditionalFormatting sqref="BJ77:BJ127">
    <cfRule type="cellIs" dxfId="10357" priority="1466" stopIfTrue="1" operator="greaterThanOrEqual">
      <formula>0.1</formula>
    </cfRule>
  </conditionalFormatting>
  <conditionalFormatting sqref="BJ117:BJ122">
    <cfRule type="cellIs" dxfId="10356" priority="1468" stopIfTrue="1" operator="greaterThanOrEqual">
      <formula>0.001</formula>
    </cfRule>
  </conditionalFormatting>
  <conditionalFormatting sqref="BJ117:BJ127">
    <cfRule type="cellIs" dxfId="10355" priority="1467" stopIfTrue="1" operator="greaterThanOrEqual">
      <formula>0.01</formula>
    </cfRule>
  </conditionalFormatting>
  <conditionalFormatting sqref="BJ118">
    <cfRule type="cellIs" dxfId="10354" priority="1474" stopIfTrue="1" operator="greaterThanOrEqual">
      <formula>0.000001</formula>
    </cfRule>
    <cfRule type="cellIs" dxfId="10353" priority="1475" stopIfTrue="1" operator="greaterThanOrEqual">
      <formula>0.0000001</formula>
    </cfRule>
    <cfRule type="cellIs" dxfId="10352" priority="1476" stopIfTrue="1" operator="greaterThanOrEqual">
      <formula>0.00000001</formula>
    </cfRule>
  </conditionalFormatting>
  <conditionalFormatting sqref="BJ118:BJ122">
    <cfRule type="cellIs" dxfId="10351" priority="1469" stopIfTrue="1" operator="greaterThanOrEqual">
      <formula>0.0001</formula>
    </cfRule>
    <cfRule type="cellIs" dxfId="10350" priority="1470" stopIfTrue="1" operator="greaterThanOrEqual">
      <formula>0.00001</formula>
    </cfRule>
  </conditionalFormatting>
  <conditionalFormatting sqref="BJ119:BJ122">
    <cfRule type="cellIs" dxfId="10349" priority="1471" stopIfTrue="1" operator="greaterThanOrEqual">
      <formula>0.000001</formula>
    </cfRule>
    <cfRule type="cellIs" dxfId="10348" priority="1472" stopIfTrue="1" operator="greaterThanOrEqual">
      <formula>0.0000001</formula>
    </cfRule>
    <cfRule type="cellIs" dxfId="10347" priority="1473" stopIfTrue="1" operator="greaterThanOrEqual">
      <formula>0.00000001</formula>
    </cfRule>
  </conditionalFormatting>
  <conditionalFormatting sqref="BJ125 BJ47 BJ115">
    <cfRule type="cellIs" dxfId="10346" priority="1512" stopIfTrue="1" operator="greaterThanOrEqual">
      <formula>0.0001</formula>
    </cfRule>
  </conditionalFormatting>
  <conditionalFormatting sqref="BJ125">
    <cfRule type="cellIs" dxfId="10345" priority="1511" stopIfTrue="1" operator="greaterThanOrEqual">
      <formula>0.001</formula>
    </cfRule>
  </conditionalFormatting>
  <conditionalFormatting sqref="BJ128 BJ131:BJ132">
    <cfRule type="cellIs" dxfId="10344" priority="1477" stopIfTrue="1" operator="greaterThanOrEqual">
      <formula>1</formula>
    </cfRule>
    <cfRule type="cellIs" dxfId="10343" priority="1478" stopIfTrue="1" operator="greaterThanOrEqual">
      <formula>0.1</formula>
    </cfRule>
    <cfRule type="cellIs" dxfId="10342" priority="1479" stopIfTrue="1" operator="greaterThanOrEqual">
      <formula>0.01</formula>
    </cfRule>
    <cfRule type="cellIs" dxfId="10341" priority="1480" stopIfTrue="1" operator="greaterThanOrEqual">
      <formula>0.001</formula>
    </cfRule>
    <cfRule type="cellIs" dxfId="10340" priority="1481" stopIfTrue="1" operator="greaterThanOrEqual">
      <formula>0.0001</formula>
    </cfRule>
    <cfRule type="cellIs" dxfId="10339" priority="1482" stopIfTrue="1" operator="greaterThanOrEqual">
      <formula>0.00001</formula>
    </cfRule>
    <cfRule type="cellIs" dxfId="10338" priority="1483" stopIfTrue="1" operator="greaterThanOrEqual">
      <formula>0.000001</formula>
    </cfRule>
    <cfRule type="cellIs" dxfId="10337" priority="1484" stopIfTrue="1" operator="greaterThanOrEqual">
      <formula>0.0000001</formula>
    </cfRule>
    <cfRule type="cellIs" dxfId="10336" priority="1485" stopIfTrue="1" operator="greaterThanOrEqual">
      <formula>0.00000001</formula>
    </cfRule>
  </conditionalFormatting>
  <conditionalFormatting sqref="BJ129 BJ50 BJ76">
    <cfRule type="cellIs" dxfId="10335" priority="1495" stopIfTrue="1" operator="greaterThanOrEqual">
      <formula>0.1</formula>
    </cfRule>
  </conditionalFormatting>
  <conditionalFormatting sqref="BJ129:BJ130">
    <cfRule type="cellIs" dxfId="10334" priority="1494" stopIfTrue="1" operator="greaterThanOrEqual">
      <formula>1</formula>
    </cfRule>
  </conditionalFormatting>
  <conditionalFormatting sqref="BJ130 BJ44 BJ52 BJ72:BJ74 BJ79:BJ85 BJ95 BJ108:BJ109 BJ116">
    <cfRule type="cellIs" dxfId="10333" priority="1525" stopIfTrue="1" operator="greaterThanOrEqual">
      <formula>0.01</formula>
    </cfRule>
  </conditionalFormatting>
  <conditionalFormatting sqref="BJ130">
    <cfRule type="cellIs" dxfId="10332" priority="1524" stopIfTrue="1" operator="greaterThanOrEqual">
      <formula>0.1</formula>
    </cfRule>
  </conditionalFormatting>
  <conditionalFormatting sqref="BM24:BM27">
    <cfRule type="cellIs" dxfId="10331" priority="623" operator="greaterThanOrEqual">
      <formula>0</formula>
    </cfRule>
  </conditionalFormatting>
  <conditionalFormatting sqref="BM28:BM30">
    <cfRule type="cellIs" dxfId="10330" priority="622" operator="greaterThanOrEqual">
      <formula>0</formula>
    </cfRule>
  </conditionalFormatting>
  <conditionalFormatting sqref="BM31:BM32">
    <cfRule type="cellIs" dxfId="10329" priority="582" operator="greaterThanOrEqual">
      <formula>0</formula>
    </cfRule>
  </conditionalFormatting>
  <conditionalFormatting sqref="BM37:BM41">
    <cfRule type="cellIs" dxfId="10328" priority="220" stopIfTrue="1" operator="greaterThanOrEqual">
      <formula>1</formula>
    </cfRule>
    <cfRule type="cellIs" dxfId="10327" priority="221" stopIfTrue="1" operator="greaterThanOrEqual">
      <formula>0.1</formula>
    </cfRule>
    <cfRule type="cellIs" dxfId="10326" priority="222" stopIfTrue="1" operator="greaterThanOrEqual">
      <formula>0.01</formula>
    </cfRule>
    <cfRule type="cellIs" dxfId="10325" priority="223" stopIfTrue="1" operator="greaterThanOrEqual">
      <formula>0.001</formula>
    </cfRule>
    <cfRule type="cellIs" dxfId="10324" priority="224" stopIfTrue="1" operator="greaterThanOrEqual">
      <formula>0.0001</formula>
    </cfRule>
    <cfRule type="cellIs" dxfId="10323" priority="225" stopIfTrue="1" operator="greaterThanOrEqual">
      <formula>0.00001</formula>
    </cfRule>
    <cfRule type="cellIs" dxfId="10322" priority="226" stopIfTrue="1" operator="greaterThanOrEqual">
      <formula>0.000001</formula>
    </cfRule>
    <cfRule type="cellIs" dxfId="10321" priority="227" stopIfTrue="1" operator="greaterThanOrEqual">
      <formula>0.0000001</formula>
    </cfRule>
    <cfRule type="cellIs" dxfId="10320" priority="228" stopIfTrue="1" operator="greaterThanOrEqual">
      <formula>0.00000001</formula>
    </cfRule>
  </conditionalFormatting>
  <conditionalFormatting sqref="BM37:BM132">
    <cfRule type="cellIs" dxfId="10319" priority="210" stopIfTrue="1" operator="greaterThanOrEqual">
      <formula>10</formula>
    </cfRule>
  </conditionalFormatting>
  <conditionalFormatting sqref="BM42:BM43">
    <cfRule type="cellIs" dxfId="10318" priority="211" stopIfTrue="1" operator="greaterThanOrEqual">
      <formula>1</formula>
    </cfRule>
    <cfRule type="cellIs" dxfId="10317" priority="212" stopIfTrue="1" operator="greaterThanOrEqual">
      <formula>0.1</formula>
    </cfRule>
    <cfRule type="cellIs" dxfId="10316" priority="213" stopIfTrue="1" operator="greaterThanOrEqual">
      <formula>0.01</formula>
    </cfRule>
    <cfRule type="cellIs" dxfId="10315" priority="214" stopIfTrue="1" operator="greaterThanOrEqual">
      <formula>0.001</formula>
    </cfRule>
    <cfRule type="cellIs" dxfId="10314" priority="215" stopIfTrue="1" operator="greaterThanOrEqual">
      <formula>0.0001</formula>
    </cfRule>
    <cfRule type="cellIs" dxfId="10313" priority="216" stopIfTrue="1" operator="greaterThanOrEqual">
      <formula>0.00001</formula>
    </cfRule>
    <cfRule type="cellIs" dxfId="10312" priority="217" stopIfTrue="1" operator="greaterThanOrEqual">
      <formula>0.000001</formula>
    </cfRule>
    <cfRule type="cellIs" dxfId="10311" priority="218" stopIfTrue="1" operator="greaterThanOrEqual">
      <formula>0.0000001</formula>
    </cfRule>
    <cfRule type="cellIs" dxfId="10310" priority="219" stopIfTrue="1" operator="greaterThanOrEqual">
      <formula>0.00000001</formula>
    </cfRule>
  </conditionalFormatting>
  <conditionalFormatting sqref="BM44 BM52 BM72:BM74 BM79:BM85 BM95 BM108:BM109 BM116 BM130">
    <cfRule type="cellIs" dxfId="10309" priority="1459" stopIfTrue="1" operator="greaterThanOrEqual">
      <formula>0.001</formula>
    </cfRule>
    <cfRule type="cellIs" dxfId="10308" priority="1460" stopIfTrue="1" operator="greaterThanOrEqual">
      <formula>0.0001</formula>
    </cfRule>
    <cfRule type="cellIs" dxfId="10307" priority="1461" stopIfTrue="1" operator="greaterThanOrEqual">
      <formula>0.00001</formula>
    </cfRule>
    <cfRule type="cellIs" dxfId="10306" priority="1462" stopIfTrue="1" operator="greaterThanOrEqual">
      <formula>0.000001</formula>
    </cfRule>
    <cfRule type="cellIs" dxfId="10305" priority="1463" stopIfTrue="1" operator="greaterThanOrEqual">
      <formula>0.0000001</formula>
    </cfRule>
    <cfRule type="cellIs" dxfId="10304" priority="1464" stopIfTrue="1" operator="greaterThanOrEqual">
      <formula>0.00000001</formula>
    </cfRule>
  </conditionalFormatting>
  <conditionalFormatting sqref="BM44:BM49">
    <cfRule type="cellIs" dxfId="10303" priority="1436" stopIfTrue="1" operator="greaterThanOrEqual">
      <formula>0.1</formula>
    </cfRule>
  </conditionalFormatting>
  <conditionalFormatting sqref="BM44:BM127">
    <cfRule type="cellIs" dxfId="10302" priority="1398" stopIfTrue="1" operator="greaterThanOrEqual">
      <formula>1</formula>
    </cfRule>
  </conditionalFormatting>
  <conditionalFormatting sqref="BM45:BM46 BM53 BM57 BM60:BM61 BM64 BM69:BM71 BM75 BM77:BM78 BM86 BM92:BM94 BM99:BM101 BM105 BM110:BM112 BM123:BM124 BM126">
    <cfRule type="cellIs" dxfId="10301" priority="1452" stopIfTrue="1" operator="greaterThanOrEqual">
      <formula>0.0001</formula>
    </cfRule>
    <cfRule type="cellIs" dxfId="10300" priority="1453" stopIfTrue="1" operator="greaterThanOrEqual">
      <formula>0.00001</formula>
    </cfRule>
    <cfRule type="cellIs" dxfId="10299" priority="1454" stopIfTrue="1" operator="greaterThanOrEqual">
      <formula>0.000001</formula>
    </cfRule>
    <cfRule type="cellIs" dxfId="10298" priority="1455" stopIfTrue="1" operator="greaterThanOrEqual">
      <formula>0.0000001</formula>
    </cfRule>
    <cfRule type="cellIs" dxfId="10297" priority="1456" stopIfTrue="1" operator="greaterThanOrEqual">
      <formula>0.00000001</formula>
    </cfRule>
  </conditionalFormatting>
  <conditionalFormatting sqref="BM45:BM49 BM53:BM71 BM86:BM94 BM96:BM107 BM110:BM115">
    <cfRule type="cellIs" dxfId="10296" priority="1437" stopIfTrue="1" operator="greaterThanOrEqual">
      <formula>0.01</formula>
    </cfRule>
  </conditionalFormatting>
  <conditionalFormatting sqref="BM47 BM115 BM125">
    <cfRule type="cellIs" dxfId="10295" priority="1446" stopIfTrue="1" operator="greaterThanOrEqual">
      <formula>0.00001</formula>
    </cfRule>
    <cfRule type="cellIs" dxfId="10294" priority="1447" stopIfTrue="1" operator="greaterThanOrEqual">
      <formula>0.000001</formula>
    </cfRule>
    <cfRule type="cellIs" dxfId="10293" priority="1448" stopIfTrue="1" operator="greaterThanOrEqual">
      <formula>0.0000001</formula>
    </cfRule>
    <cfRule type="cellIs" dxfId="10292" priority="1449" stopIfTrue="1" operator="greaterThanOrEqual">
      <formula>0.00000001</formula>
    </cfRule>
  </conditionalFormatting>
  <conditionalFormatting sqref="BM47:BM49 BM54:BM56 BM58:BM59 BM62:BM63 BM65:BM68 BM87:BM91 BM96:BM98 BM102:BM104 BM106:BM107 BM113:BM115 BM127">
    <cfRule type="cellIs" dxfId="10291" priority="1438" stopIfTrue="1" operator="greaterThanOrEqual">
      <formula>0.001</formula>
    </cfRule>
  </conditionalFormatting>
  <conditionalFormatting sqref="BM48:BM49 BM54:BM56 BM58:BM59 BM62:BM63 BM65:BM68 BM87:BM91 BM96:BM98 BM102:BM104 BM106:BM107 BM113:BM114 BM117 BM127">
    <cfRule type="cellIs" dxfId="10290" priority="1440" stopIfTrue="1" operator="greaterThanOrEqual">
      <formula>0.00001</formula>
    </cfRule>
    <cfRule type="cellIs" dxfId="10289" priority="1441" stopIfTrue="1" operator="greaterThanOrEqual">
      <formula>0.000001</formula>
    </cfRule>
    <cfRule type="cellIs" dxfId="10288" priority="1442" stopIfTrue="1" operator="greaterThanOrEqual">
      <formula>0.0000001</formula>
    </cfRule>
    <cfRule type="cellIs" dxfId="10287" priority="1443" stopIfTrue="1" operator="greaterThanOrEqual">
      <formula>0.00000001</formula>
    </cfRule>
  </conditionalFormatting>
  <conditionalFormatting sqref="BM48:BM49 BM54:BM56 BM58:BM59 BM62:BM63 BM65:BM68 BM87:BM91 BM96:BM98 BM102:BM104 BM106:BM107 BM113:BM114 BM127 BM117">
    <cfRule type="cellIs" dxfId="10286" priority="1439" stopIfTrue="1" operator="greaterThanOrEqual">
      <formula>0.0001</formula>
    </cfRule>
  </conditionalFormatting>
  <conditionalFormatting sqref="BM50 BM76 BM129">
    <cfRule type="cellIs" dxfId="10285" priority="1429" stopIfTrue="1" operator="greaterThanOrEqual">
      <formula>0.01</formula>
    </cfRule>
    <cfRule type="cellIs" dxfId="10284" priority="1430" stopIfTrue="1" operator="greaterThanOrEqual">
      <formula>0.001</formula>
    </cfRule>
    <cfRule type="cellIs" dxfId="10283" priority="1431" stopIfTrue="1" operator="greaterThanOrEqual">
      <formula>0.0001</formula>
    </cfRule>
    <cfRule type="cellIs" dxfId="10282" priority="1432" stopIfTrue="1" operator="greaterThanOrEqual">
      <formula>0.00001</formula>
    </cfRule>
    <cfRule type="cellIs" dxfId="10281" priority="1433" stopIfTrue="1" operator="greaterThanOrEqual">
      <formula>0.000001</formula>
    </cfRule>
    <cfRule type="cellIs" dxfId="10280" priority="1434" stopIfTrue="1" operator="greaterThanOrEqual">
      <formula>0.0000001</formula>
    </cfRule>
    <cfRule type="cellIs" dxfId="10279" priority="1435" stopIfTrue="1" operator="greaterThanOrEqual">
      <formula>0.00000001</formula>
    </cfRule>
  </conditionalFormatting>
  <conditionalFormatting sqref="BM51">
    <cfRule type="cellIs" dxfId="10278" priority="1420" stopIfTrue="1" operator="greaterThanOrEqual">
      <formula>0.01</formula>
    </cfRule>
    <cfRule type="cellIs" dxfId="10277" priority="1421" stopIfTrue="1" operator="greaterThanOrEqual">
      <formula>0.001</formula>
    </cfRule>
    <cfRule type="cellIs" dxfId="10276" priority="1422" stopIfTrue="1" operator="greaterThanOrEqual">
      <formula>0.0001</formula>
    </cfRule>
    <cfRule type="cellIs" dxfId="10275" priority="1423" stopIfTrue="1" operator="greaterThanOrEqual">
      <formula>0.00001</formula>
    </cfRule>
    <cfRule type="cellIs" dxfId="10274" priority="1424" stopIfTrue="1" operator="greaterThanOrEqual">
      <formula>0.000001</formula>
    </cfRule>
    <cfRule type="cellIs" dxfId="10273" priority="1425" stopIfTrue="1" operator="greaterThanOrEqual">
      <formula>0.0000001</formula>
    </cfRule>
    <cfRule type="cellIs" dxfId="10272" priority="1426" stopIfTrue="1" operator="greaterThanOrEqual">
      <formula>0.00000001</formula>
    </cfRule>
  </conditionalFormatting>
  <conditionalFormatting sqref="BM51:BM75">
    <cfRule type="cellIs" dxfId="10271" priority="1419" stopIfTrue="1" operator="greaterThanOrEqual">
      <formula>0.1</formula>
    </cfRule>
  </conditionalFormatting>
  <conditionalFormatting sqref="BM75 BM77:BM78 BM45:BM46 BM53 BM57 BM60:BM61 BM64 BM69:BM71 BM86 BM92:BM94 BM99:BM101 BM105 BM110:BM112 BM123:BM124 BM126">
    <cfRule type="cellIs" dxfId="10270" priority="1451" stopIfTrue="1" operator="greaterThanOrEqual">
      <formula>0.001</formula>
    </cfRule>
  </conditionalFormatting>
  <conditionalFormatting sqref="BM75 BM77:BM78">
    <cfRule type="cellIs" dxfId="10269" priority="1450" stopIfTrue="1" operator="greaterThanOrEqual">
      <formula>0.01</formula>
    </cfRule>
  </conditionalFormatting>
  <conditionalFormatting sqref="BM77:BM127">
    <cfRule type="cellIs" dxfId="10268" priority="1399" stopIfTrue="1" operator="greaterThanOrEqual">
      <formula>0.1</formula>
    </cfRule>
  </conditionalFormatting>
  <conditionalFormatting sqref="BM117:BM122">
    <cfRule type="cellIs" dxfId="10267" priority="1401" stopIfTrue="1" operator="greaterThanOrEqual">
      <formula>0.001</formula>
    </cfRule>
  </conditionalFormatting>
  <conditionalFormatting sqref="BM117:BM127">
    <cfRule type="cellIs" dxfId="10266" priority="1400" stopIfTrue="1" operator="greaterThanOrEqual">
      <formula>0.01</formula>
    </cfRule>
  </conditionalFormatting>
  <conditionalFormatting sqref="BM118">
    <cfRule type="cellIs" dxfId="10265" priority="1407" stopIfTrue="1" operator="greaterThanOrEqual">
      <formula>0.000001</formula>
    </cfRule>
    <cfRule type="cellIs" dxfId="10264" priority="1408" stopIfTrue="1" operator="greaterThanOrEqual">
      <formula>0.0000001</formula>
    </cfRule>
    <cfRule type="cellIs" dxfId="10263" priority="1409" stopIfTrue="1" operator="greaterThanOrEqual">
      <formula>0.00000001</formula>
    </cfRule>
  </conditionalFormatting>
  <conditionalFormatting sqref="BM118:BM122">
    <cfRule type="cellIs" dxfId="10262" priority="1402" stopIfTrue="1" operator="greaterThanOrEqual">
      <formula>0.0001</formula>
    </cfRule>
    <cfRule type="cellIs" dxfId="10261" priority="1403" stopIfTrue="1" operator="greaterThanOrEqual">
      <formula>0.00001</formula>
    </cfRule>
  </conditionalFormatting>
  <conditionalFormatting sqref="BM119:BM122">
    <cfRule type="cellIs" dxfId="10260" priority="1404" stopIfTrue="1" operator="greaterThanOrEqual">
      <formula>0.000001</formula>
    </cfRule>
    <cfRule type="cellIs" dxfId="10259" priority="1405" stopIfTrue="1" operator="greaterThanOrEqual">
      <formula>0.0000001</formula>
    </cfRule>
    <cfRule type="cellIs" dxfId="10258" priority="1406" stopIfTrue="1" operator="greaterThanOrEqual">
      <formula>0.00000001</formula>
    </cfRule>
  </conditionalFormatting>
  <conditionalFormatting sqref="BM125 BM47 BM115">
    <cfRule type="cellIs" dxfId="10257" priority="1445" stopIfTrue="1" operator="greaterThanOrEqual">
      <formula>0.0001</formula>
    </cfRule>
  </conditionalFormatting>
  <conditionalFormatting sqref="BM125">
    <cfRule type="cellIs" dxfId="10256" priority="1444" stopIfTrue="1" operator="greaterThanOrEqual">
      <formula>0.001</formula>
    </cfRule>
  </conditionalFormatting>
  <conditionalFormatting sqref="BM128 BM131:BM132">
    <cfRule type="cellIs" dxfId="10255" priority="1410" stopIfTrue="1" operator="greaterThanOrEqual">
      <formula>1</formula>
    </cfRule>
    <cfRule type="cellIs" dxfId="10254" priority="1411" stopIfTrue="1" operator="greaterThanOrEqual">
      <formula>0.1</formula>
    </cfRule>
    <cfRule type="cellIs" dxfId="10253" priority="1412" stopIfTrue="1" operator="greaterThanOrEqual">
      <formula>0.01</formula>
    </cfRule>
    <cfRule type="cellIs" dxfId="10252" priority="1413" stopIfTrue="1" operator="greaterThanOrEqual">
      <formula>0.001</formula>
    </cfRule>
    <cfRule type="cellIs" dxfId="10251" priority="1414" stopIfTrue="1" operator="greaterThanOrEqual">
      <formula>0.0001</formula>
    </cfRule>
    <cfRule type="cellIs" dxfId="10250" priority="1415" stopIfTrue="1" operator="greaterThanOrEqual">
      <formula>0.00001</formula>
    </cfRule>
    <cfRule type="cellIs" dxfId="10249" priority="1416" stopIfTrue="1" operator="greaterThanOrEqual">
      <formula>0.000001</formula>
    </cfRule>
    <cfRule type="cellIs" dxfId="10248" priority="1417" stopIfTrue="1" operator="greaterThanOrEqual">
      <formula>0.0000001</formula>
    </cfRule>
    <cfRule type="cellIs" dxfId="10247" priority="1418" stopIfTrue="1" operator="greaterThanOrEqual">
      <formula>0.00000001</formula>
    </cfRule>
  </conditionalFormatting>
  <conditionalFormatting sqref="BM129 BM50 BM76">
    <cfRule type="cellIs" dxfId="10246" priority="1428" stopIfTrue="1" operator="greaterThanOrEqual">
      <formula>0.1</formula>
    </cfRule>
  </conditionalFormatting>
  <conditionalFormatting sqref="BM129:BM130">
    <cfRule type="cellIs" dxfId="10245" priority="1427" stopIfTrue="1" operator="greaterThanOrEqual">
      <formula>1</formula>
    </cfRule>
  </conditionalFormatting>
  <conditionalFormatting sqref="BM130 BM44 BM52 BM72:BM74 BM79:BM85 BM95 BM108:BM109 BM116">
    <cfRule type="cellIs" dxfId="10244" priority="1458" stopIfTrue="1" operator="greaterThanOrEqual">
      <formula>0.01</formula>
    </cfRule>
  </conditionalFormatting>
  <conditionalFormatting sqref="BM130">
    <cfRule type="cellIs" dxfId="10243" priority="1457" stopIfTrue="1" operator="greaterThanOrEqual">
      <formula>0.1</formula>
    </cfRule>
  </conditionalFormatting>
  <conditionalFormatting sqref="BP24:BP27">
    <cfRule type="cellIs" dxfId="10242" priority="621" operator="greaterThanOrEqual">
      <formula>0</formula>
    </cfRule>
  </conditionalFormatting>
  <conditionalFormatting sqref="BP28:BP30">
    <cfRule type="cellIs" dxfId="10241" priority="620" operator="greaterThanOrEqual">
      <formula>0</formula>
    </cfRule>
  </conditionalFormatting>
  <conditionalFormatting sqref="BP31:BP32">
    <cfRule type="cellIs" dxfId="10240" priority="581" operator="greaterThanOrEqual">
      <formula>0</formula>
    </cfRule>
  </conditionalFormatting>
  <conditionalFormatting sqref="BP37:BP41">
    <cfRule type="cellIs" dxfId="10239" priority="201" stopIfTrue="1" operator="greaterThanOrEqual">
      <formula>1</formula>
    </cfRule>
    <cfRule type="cellIs" dxfId="10238" priority="202" stopIfTrue="1" operator="greaterThanOrEqual">
      <formula>0.1</formula>
    </cfRule>
    <cfRule type="cellIs" dxfId="10237" priority="203" stopIfTrue="1" operator="greaterThanOrEqual">
      <formula>0.01</formula>
    </cfRule>
    <cfRule type="cellIs" dxfId="10236" priority="204" stopIfTrue="1" operator="greaterThanOrEqual">
      <formula>0.001</formula>
    </cfRule>
    <cfRule type="cellIs" dxfId="10235" priority="205" stopIfTrue="1" operator="greaterThanOrEqual">
      <formula>0.0001</formula>
    </cfRule>
    <cfRule type="cellIs" dxfId="10234" priority="206" stopIfTrue="1" operator="greaterThanOrEqual">
      <formula>0.00001</formula>
    </cfRule>
    <cfRule type="cellIs" dxfId="10233" priority="207" stopIfTrue="1" operator="greaterThanOrEqual">
      <formula>0.000001</formula>
    </cfRule>
    <cfRule type="cellIs" dxfId="10232" priority="208" stopIfTrue="1" operator="greaterThanOrEqual">
      <formula>0.0000001</formula>
    </cfRule>
    <cfRule type="cellIs" dxfId="10231" priority="209" stopIfTrue="1" operator="greaterThanOrEqual">
      <formula>0.00000001</formula>
    </cfRule>
  </conditionalFormatting>
  <conditionalFormatting sqref="BP37:BP132">
    <cfRule type="cellIs" dxfId="10230" priority="191" stopIfTrue="1" operator="greaterThanOrEqual">
      <formula>10</formula>
    </cfRule>
  </conditionalFormatting>
  <conditionalFormatting sqref="BP42:BP43">
    <cfRule type="cellIs" dxfId="10229" priority="192" stopIfTrue="1" operator="greaterThanOrEqual">
      <formula>1</formula>
    </cfRule>
    <cfRule type="cellIs" dxfId="10228" priority="193" stopIfTrue="1" operator="greaterThanOrEqual">
      <formula>0.1</formula>
    </cfRule>
    <cfRule type="cellIs" dxfId="10227" priority="194" stopIfTrue="1" operator="greaterThanOrEqual">
      <formula>0.01</formula>
    </cfRule>
    <cfRule type="cellIs" dxfId="10226" priority="195" stopIfTrue="1" operator="greaterThanOrEqual">
      <formula>0.001</formula>
    </cfRule>
    <cfRule type="cellIs" dxfId="10225" priority="196" stopIfTrue="1" operator="greaterThanOrEqual">
      <formula>0.0001</formula>
    </cfRule>
    <cfRule type="cellIs" dxfId="10224" priority="197" stopIfTrue="1" operator="greaterThanOrEqual">
      <formula>0.00001</formula>
    </cfRule>
    <cfRule type="cellIs" dxfId="10223" priority="198" stopIfTrue="1" operator="greaterThanOrEqual">
      <formula>0.000001</formula>
    </cfRule>
    <cfRule type="cellIs" dxfId="10222" priority="199" stopIfTrue="1" operator="greaterThanOrEqual">
      <formula>0.0000001</formula>
    </cfRule>
    <cfRule type="cellIs" dxfId="10221" priority="200" stopIfTrue="1" operator="greaterThanOrEqual">
      <formula>0.00000001</formula>
    </cfRule>
  </conditionalFormatting>
  <conditionalFormatting sqref="BP44 BP52 BP72:BP74 BP79:BP85 BP95 BP108:BP109 BP116 BP130">
    <cfRule type="cellIs" dxfId="10220" priority="1392" stopIfTrue="1" operator="greaterThanOrEqual">
      <formula>0.001</formula>
    </cfRule>
    <cfRule type="cellIs" dxfId="10219" priority="1393" stopIfTrue="1" operator="greaterThanOrEqual">
      <formula>0.0001</formula>
    </cfRule>
    <cfRule type="cellIs" dxfId="10218" priority="1394" stopIfTrue="1" operator="greaterThanOrEqual">
      <formula>0.00001</formula>
    </cfRule>
    <cfRule type="cellIs" dxfId="10217" priority="1395" stopIfTrue="1" operator="greaterThanOrEqual">
      <formula>0.000001</formula>
    </cfRule>
    <cfRule type="cellIs" dxfId="10216" priority="1396" stopIfTrue="1" operator="greaterThanOrEqual">
      <formula>0.0000001</formula>
    </cfRule>
    <cfRule type="cellIs" dxfId="10215" priority="1397" stopIfTrue="1" operator="greaterThanOrEqual">
      <formula>0.00000001</formula>
    </cfRule>
  </conditionalFormatting>
  <conditionalFormatting sqref="BP44:BP49">
    <cfRule type="cellIs" dxfId="10214" priority="1369" stopIfTrue="1" operator="greaterThanOrEqual">
      <formula>0.1</formula>
    </cfRule>
  </conditionalFormatting>
  <conditionalFormatting sqref="BP44:BP127">
    <cfRule type="cellIs" dxfId="10213" priority="1331" stopIfTrue="1" operator="greaterThanOrEqual">
      <formula>1</formula>
    </cfRule>
  </conditionalFormatting>
  <conditionalFormatting sqref="BP45:BP46 BP53 BP57 BP60:BP61 BP64 BP69:BP71 BP75 BP77:BP78 BP86 BP92:BP94 BP99:BP101 BP105 BP110:BP112 BP123:BP124 BP126">
    <cfRule type="cellIs" dxfId="10212" priority="1385" stopIfTrue="1" operator="greaterThanOrEqual">
      <formula>0.0001</formula>
    </cfRule>
    <cfRule type="cellIs" dxfId="10211" priority="1386" stopIfTrue="1" operator="greaterThanOrEqual">
      <formula>0.00001</formula>
    </cfRule>
    <cfRule type="cellIs" dxfId="10210" priority="1387" stopIfTrue="1" operator="greaterThanOrEqual">
      <formula>0.000001</formula>
    </cfRule>
    <cfRule type="cellIs" dxfId="10209" priority="1388" stopIfTrue="1" operator="greaterThanOrEqual">
      <formula>0.0000001</formula>
    </cfRule>
    <cfRule type="cellIs" dxfId="10208" priority="1389" stopIfTrue="1" operator="greaterThanOrEqual">
      <formula>0.00000001</formula>
    </cfRule>
  </conditionalFormatting>
  <conditionalFormatting sqref="BP45:BP49 BP53:BP71 BP86:BP94 BP96:BP107 BP110:BP115">
    <cfRule type="cellIs" dxfId="10207" priority="1370" stopIfTrue="1" operator="greaterThanOrEqual">
      <formula>0.01</formula>
    </cfRule>
  </conditionalFormatting>
  <conditionalFormatting sqref="BP47 BP115 BP125">
    <cfRule type="cellIs" dxfId="10206" priority="1379" stopIfTrue="1" operator="greaterThanOrEqual">
      <formula>0.00001</formula>
    </cfRule>
    <cfRule type="cellIs" dxfId="10205" priority="1380" stopIfTrue="1" operator="greaterThanOrEqual">
      <formula>0.000001</formula>
    </cfRule>
    <cfRule type="cellIs" dxfId="10204" priority="1381" stopIfTrue="1" operator="greaterThanOrEqual">
      <formula>0.0000001</formula>
    </cfRule>
    <cfRule type="cellIs" dxfId="10203" priority="1382" stopIfTrue="1" operator="greaterThanOrEqual">
      <formula>0.00000001</formula>
    </cfRule>
  </conditionalFormatting>
  <conditionalFormatting sqref="BP47:BP49 BP54:BP56 BP58:BP59 BP62:BP63 BP65:BP68 BP87:BP91 BP96:BP98 BP102:BP104 BP106:BP107 BP113:BP115 BP127">
    <cfRule type="cellIs" dxfId="10202" priority="1371" stopIfTrue="1" operator="greaterThanOrEqual">
      <formula>0.001</formula>
    </cfRule>
  </conditionalFormatting>
  <conditionalFormatting sqref="BP48:BP49 BP54:BP56 BP58:BP59 BP62:BP63 BP65:BP68 BP87:BP91 BP96:BP98 BP102:BP104 BP106:BP107 BP113:BP114 BP117 BP127">
    <cfRule type="cellIs" dxfId="10201" priority="1373" stopIfTrue="1" operator="greaterThanOrEqual">
      <formula>0.00001</formula>
    </cfRule>
    <cfRule type="cellIs" dxfId="10200" priority="1374" stopIfTrue="1" operator="greaterThanOrEqual">
      <formula>0.000001</formula>
    </cfRule>
    <cfRule type="cellIs" dxfId="10199" priority="1375" stopIfTrue="1" operator="greaterThanOrEqual">
      <formula>0.0000001</formula>
    </cfRule>
    <cfRule type="cellIs" dxfId="10198" priority="1376" stopIfTrue="1" operator="greaterThanOrEqual">
      <formula>0.00000001</formula>
    </cfRule>
  </conditionalFormatting>
  <conditionalFormatting sqref="BP48:BP49 BP54:BP56 BP58:BP59 BP62:BP63 BP65:BP68 BP87:BP91 BP96:BP98 BP102:BP104 BP106:BP107 BP113:BP114 BP127 BP117">
    <cfRule type="cellIs" dxfId="10197" priority="1372" stopIfTrue="1" operator="greaterThanOrEqual">
      <formula>0.0001</formula>
    </cfRule>
  </conditionalFormatting>
  <conditionalFormatting sqref="BP50 BP76 BP129">
    <cfRule type="cellIs" dxfId="10196" priority="1362" stopIfTrue="1" operator="greaterThanOrEqual">
      <formula>0.01</formula>
    </cfRule>
    <cfRule type="cellIs" dxfId="10195" priority="1363" stopIfTrue="1" operator="greaterThanOrEqual">
      <formula>0.001</formula>
    </cfRule>
    <cfRule type="cellIs" dxfId="10194" priority="1364" stopIfTrue="1" operator="greaterThanOrEqual">
      <formula>0.0001</formula>
    </cfRule>
    <cfRule type="cellIs" dxfId="10193" priority="1365" stopIfTrue="1" operator="greaterThanOrEqual">
      <formula>0.00001</formula>
    </cfRule>
    <cfRule type="cellIs" dxfId="10192" priority="1366" stopIfTrue="1" operator="greaterThanOrEqual">
      <formula>0.000001</formula>
    </cfRule>
    <cfRule type="cellIs" dxfId="10191" priority="1367" stopIfTrue="1" operator="greaterThanOrEqual">
      <formula>0.0000001</formula>
    </cfRule>
    <cfRule type="cellIs" dxfId="10190" priority="1368" stopIfTrue="1" operator="greaterThanOrEqual">
      <formula>0.00000001</formula>
    </cfRule>
  </conditionalFormatting>
  <conditionalFormatting sqref="BP51">
    <cfRule type="cellIs" dxfId="10189" priority="1353" stopIfTrue="1" operator="greaterThanOrEqual">
      <formula>0.01</formula>
    </cfRule>
    <cfRule type="cellIs" dxfId="10188" priority="1354" stopIfTrue="1" operator="greaterThanOrEqual">
      <formula>0.001</formula>
    </cfRule>
    <cfRule type="cellIs" dxfId="10187" priority="1355" stopIfTrue="1" operator="greaterThanOrEqual">
      <formula>0.0001</formula>
    </cfRule>
    <cfRule type="cellIs" dxfId="10186" priority="1356" stopIfTrue="1" operator="greaterThanOrEqual">
      <formula>0.00001</formula>
    </cfRule>
    <cfRule type="cellIs" dxfId="10185" priority="1357" stopIfTrue="1" operator="greaterThanOrEqual">
      <formula>0.000001</formula>
    </cfRule>
    <cfRule type="cellIs" dxfId="10184" priority="1358" stopIfTrue="1" operator="greaterThanOrEqual">
      <formula>0.0000001</formula>
    </cfRule>
    <cfRule type="cellIs" dxfId="10183" priority="1359" stopIfTrue="1" operator="greaterThanOrEqual">
      <formula>0.00000001</formula>
    </cfRule>
  </conditionalFormatting>
  <conditionalFormatting sqref="BP51:BP75">
    <cfRule type="cellIs" dxfId="10182" priority="1352" stopIfTrue="1" operator="greaterThanOrEqual">
      <formula>0.1</formula>
    </cfRule>
  </conditionalFormatting>
  <conditionalFormatting sqref="BP75 BP77:BP78 BP45:BP46 BP53 BP57 BP60:BP61 BP64 BP69:BP71 BP86 BP92:BP94 BP99:BP101 BP105 BP110:BP112 BP123:BP124 BP126">
    <cfRule type="cellIs" dxfId="10181" priority="1384" stopIfTrue="1" operator="greaterThanOrEqual">
      <formula>0.001</formula>
    </cfRule>
  </conditionalFormatting>
  <conditionalFormatting sqref="BP75 BP77:BP78">
    <cfRule type="cellIs" dxfId="10180" priority="1383" stopIfTrue="1" operator="greaterThanOrEqual">
      <formula>0.01</formula>
    </cfRule>
  </conditionalFormatting>
  <conditionalFormatting sqref="BP77:BP127">
    <cfRule type="cellIs" dxfId="10179" priority="1332" stopIfTrue="1" operator="greaterThanOrEqual">
      <formula>0.1</formula>
    </cfRule>
  </conditionalFormatting>
  <conditionalFormatting sqref="BP117:BP122">
    <cfRule type="cellIs" dxfId="10178" priority="1334" stopIfTrue="1" operator="greaterThanOrEqual">
      <formula>0.001</formula>
    </cfRule>
  </conditionalFormatting>
  <conditionalFormatting sqref="BP117:BP127">
    <cfRule type="cellIs" dxfId="10177" priority="1333" stopIfTrue="1" operator="greaterThanOrEqual">
      <formula>0.01</formula>
    </cfRule>
  </conditionalFormatting>
  <conditionalFormatting sqref="BP118">
    <cfRule type="cellIs" dxfId="10176" priority="1340" stopIfTrue="1" operator="greaterThanOrEqual">
      <formula>0.000001</formula>
    </cfRule>
    <cfRule type="cellIs" dxfId="10175" priority="1341" stopIfTrue="1" operator="greaterThanOrEqual">
      <formula>0.0000001</formula>
    </cfRule>
    <cfRule type="cellIs" dxfId="10174" priority="1342" stopIfTrue="1" operator="greaterThanOrEqual">
      <formula>0.00000001</formula>
    </cfRule>
  </conditionalFormatting>
  <conditionalFormatting sqref="BP118:BP122">
    <cfRule type="cellIs" dxfId="10173" priority="1335" stopIfTrue="1" operator="greaterThanOrEqual">
      <formula>0.0001</formula>
    </cfRule>
    <cfRule type="cellIs" dxfId="10172" priority="1336" stopIfTrue="1" operator="greaterThanOrEqual">
      <formula>0.00001</formula>
    </cfRule>
  </conditionalFormatting>
  <conditionalFormatting sqref="BP119:BP122">
    <cfRule type="cellIs" dxfId="10171" priority="1337" stopIfTrue="1" operator="greaterThanOrEqual">
      <formula>0.000001</formula>
    </cfRule>
    <cfRule type="cellIs" dxfId="10170" priority="1338" stopIfTrue="1" operator="greaterThanOrEqual">
      <formula>0.0000001</formula>
    </cfRule>
    <cfRule type="cellIs" dxfId="10169" priority="1339" stopIfTrue="1" operator="greaterThanOrEqual">
      <formula>0.00000001</formula>
    </cfRule>
  </conditionalFormatting>
  <conditionalFormatting sqref="BP125 BP47 BP115">
    <cfRule type="cellIs" dxfId="10168" priority="1378" stopIfTrue="1" operator="greaterThanOrEqual">
      <formula>0.0001</formula>
    </cfRule>
  </conditionalFormatting>
  <conditionalFormatting sqref="BP125">
    <cfRule type="cellIs" dxfId="10167" priority="1377" stopIfTrue="1" operator="greaterThanOrEqual">
      <formula>0.001</formula>
    </cfRule>
  </conditionalFormatting>
  <conditionalFormatting sqref="BP128 BP131:BP132">
    <cfRule type="cellIs" dxfId="10166" priority="1343" stopIfTrue="1" operator="greaterThanOrEqual">
      <formula>1</formula>
    </cfRule>
    <cfRule type="cellIs" dxfId="10165" priority="1344" stopIfTrue="1" operator="greaterThanOrEqual">
      <formula>0.1</formula>
    </cfRule>
    <cfRule type="cellIs" dxfId="10164" priority="1345" stopIfTrue="1" operator="greaterThanOrEqual">
      <formula>0.01</formula>
    </cfRule>
    <cfRule type="cellIs" dxfId="10163" priority="1346" stopIfTrue="1" operator="greaterThanOrEqual">
      <formula>0.001</formula>
    </cfRule>
    <cfRule type="cellIs" dxfId="10162" priority="1347" stopIfTrue="1" operator="greaterThanOrEqual">
      <formula>0.0001</formula>
    </cfRule>
    <cfRule type="cellIs" dxfId="10161" priority="1348" stopIfTrue="1" operator="greaterThanOrEqual">
      <formula>0.00001</formula>
    </cfRule>
    <cfRule type="cellIs" dxfId="10160" priority="1349" stopIfTrue="1" operator="greaterThanOrEqual">
      <formula>0.000001</formula>
    </cfRule>
    <cfRule type="cellIs" dxfId="10159" priority="1350" stopIfTrue="1" operator="greaterThanOrEqual">
      <formula>0.0000001</formula>
    </cfRule>
    <cfRule type="cellIs" dxfId="10158" priority="1351" stopIfTrue="1" operator="greaterThanOrEqual">
      <formula>0.00000001</formula>
    </cfRule>
  </conditionalFormatting>
  <conditionalFormatting sqref="BP129 BP50 BP76">
    <cfRule type="cellIs" dxfId="10157" priority="1361" stopIfTrue="1" operator="greaterThanOrEqual">
      <formula>0.1</formula>
    </cfRule>
  </conditionalFormatting>
  <conditionalFormatting sqref="BP129:BP130">
    <cfRule type="cellIs" dxfId="10156" priority="1360" stopIfTrue="1" operator="greaterThanOrEqual">
      <formula>1</formula>
    </cfRule>
  </conditionalFormatting>
  <conditionalFormatting sqref="BP130 BP44 BP52 BP72:BP74 BP79:BP85 BP95 BP108:BP109 BP116">
    <cfRule type="cellIs" dxfId="10155" priority="1391" stopIfTrue="1" operator="greaterThanOrEqual">
      <formula>0.01</formula>
    </cfRule>
  </conditionalFormatting>
  <conditionalFormatting sqref="BP130">
    <cfRule type="cellIs" dxfId="10154" priority="1390" stopIfTrue="1" operator="greaterThanOrEqual">
      <formula>0.1</formula>
    </cfRule>
  </conditionalFormatting>
  <conditionalFormatting sqref="BS24:BS27">
    <cfRule type="cellIs" dxfId="10153" priority="619" operator="greaterThanOrEqual">
      <formula>0</formula>
    </cfRule>
  </conditionalFormatting>
  <conditionalFormatting sqref="BS28:BS30">
    <cfRule type="cellIs" dxfId="10152" priority="618" operator="greaterThanOrEqual">
      <formula>0</formula>
    </cfRule>
  </conditionalFormatting>
  <conditionalFormatting sqref="BS31:BS32">
    <cfRule type="cellIs" dxfId="10151" priority="580" operator="greaterThanOrEqual">
      <formula>0</formula>
    </cfRule>
  </conditionalFormatting>
  <conditionalFormatting sqref="BS37:BS41">
    <cfRule type="cellIs" dxfId="10150" priority="2" stopIfTrue="1" operator="greaterThanOrEqual">
      <formula>1</formula>
    </cfRule>
    <cfRule type="cellIs" dxfId="10149" priority="3" stopIfTrue="1" operator="greaterThanOrEqual">
      <formula>0.1</formula>
    </cfRule>
    <cfRule type="cellIs" dxfId="10148" priority="4" stopIfTrue="1" operator="greaterThanOrEqual">
      <formula>0.01</formula>
    </cfRule>
    <cfRule type="cellIs" dxfId="10147" priority="5" stopIfTrue="1" operator="greaterThanOrEqual">
      <formula>0.001</formula>
    </cfRule>
    <cfRule type="cellIs" dxfId="10146" priority="6" stopIfTrue="1" operator="greaterThanOrEqual">
      <formula>0.0001</formula>
    </cfRule>
    <cfRule type="cellIs" dxfId="10145" priority="7" stopIfTrue="1" operator="greaterThanOrEqual">
      <formula>0.00001</formula>
    </cfRule>
    <cfRule type="cellIs" dxfId="10144" priority="8" stopIfTrue="1" operator="greaterThanOrEqual">
      <formula>0.000001</formula>
    </cfRule>
    <cfRule type="cellIs" dxfId="10143" priority="9" stopIfTrue="1" operator="greaterThanOrEqual">
      <formula>0.0000001</formula>
    </cfRule>
    <cfRule type="cellIs" dxfId="10142" priority="10" stopIfTrue="1" operator="greaterThanOrEqual">
      <formula>0.00000001</formula>
    </cfRule>
  </conditionalFormatting>
  <conditionalFormatting sqref="BS37:BS132">
    <cfRule type="cellIs" dxfId="10141" priority="1" stopIfTrue="1" operator="greaterThanOrEqual">
      <formula>10</formula>
    </cfRule>
  </conditionalFormatting>
  <conditionalFormatting sqref="BS42:BS43">
    <cfRule type="cellIs" dxfId="10140" priority="182" stopIfTrue="1" operator="greaterThanOrEqual">
      <formula>1</formula>
    </cfRule>
    <cfRule type="cellIs" dxfId="10139" priority="183" stopIfTrue="1" operator="greaterThanOrEqual">
      <formula>0.1</formula>
    </cfRule>
    <cfRule type="cellIs" dxfId="10138" priority="184" stopIfTrue="1" operator="greaterThanOrEqual">
      <formula>0.01</formula>
    </cfRule>
    <cfRule type="cellIs" dxfId="10137" priority="185" stopIfTrue="1" operator="greaterThanOrEqual">
      <formula>0.001</formula>
    </cfRule>
    <cfRule type="cellIs" dxfId="10136" priority="186" stopIfTrue="1" operator="greaterThanOrEqual">
      <formula>0.0001</formula>
    </cfRule>
    <cfRule type="cellIs" dxfId="10135" priority="187" stopIfTrue="1" operator="greaterThanOrEqual">
      <formula>0.00001</formula>
    </cfRule>
    <cfRule type="cellIs" dxfId="10134" priority="188" stopIfTrue="1" operator="greaterThanOrEqual">
      <formula>0.000001</formula>
    </cfRule>
    <cfRule type="cellIs" dxfId="10133" priority="189" stopIfTrue="1" operator="greaterThanOrEqual">
      <formula>0.0000001</formula>
    </cfRule>
    <cfRule type="cellIs" dxfId="10132" priority="190" stopIfTrue="1" operator="greaterThanOrEqual">
      <formula>0.00000001</formula>
    </cfRule>
  </conditionalFormatting>
  <conditionalFormatting sqref="BS44 BS52 BS72:BS74 BS79:BS85 BS95 BS108:BS109 BS116 BS130">
    <cfRule type="cellIs" dxfId="10131" priority="1325" stopIfTrue="1" operator="greaterThanOrEqual">
      <formula>0.001</formula>
    </cfRule>
    <cfRule type="cellIs" dxfId="10130" priority="1326" stopIfTrue="1" operator="greaterThanOrEqual">
      <formula>0.0001</formula>
    </cfRule>
    <cfRule type="cellIs" dxfId="10129" priority="1327" stopIfTrue="1" operator="greaterThanOrEqual">
      <formula>0.00001</formula>
    </cfRule>
    <cfRule type="cellIs" dxfId="10128" priority="1328" stopIfTrue="1" operator="greaterThanOrEqual">
      <formula>0.000001</formula>
    </cfRule>
    <cfRule type="cellIs" dxfId="10127" priority="1329" stopIfTrue="1" operator="greaterThanOrEqual">
      <formula>0.0000001</formula>
    </cfRule>
    <cfRule type="cellIs" dxfId="10126" priority="1330" stopIfTrue="1" operator="greaterThanOrEqual">
      <formula>0.00000001</formula>
    </cfRule>
  </conditionalFormatting>
  <conditionalFormatting sqref="BS44:BS49">
    <cfRule type="cellIs" dxfId="10125" priority="1302" stopIfTrue="1" operator="greaterThanOrEqual">
      <formula>0.1</formula>
    </cfRule>
  </conditionalFormatting>
  <conditionalFormatting sqref="BS44:BS127">
    <cfRule type="cellIs" dxfId="10124" priority="1264" stopIfTrue="1" operator="greaterThanOrEqual">
      <formula>1</formula>
    </cfRule>
  </conditionalFormatting>
  <conditionalFormatting sqref="BS45:BS46 BS53 BS57 BS60:BS61 BS64 BS69:BS71 BS75 BS77:BS78 BS86 BS92:BS94 BS99:BS101 BS105 BS110:BS112 BS123:BS124 BS126">
    <cfRule type="cellIs" dxfId="10123" priority="1318" stopIfTrue="1" operator="greaterThanOrEqual">
      <formula>0.0001</formula>
    </cfRule>
    <cfRule type="cellIs" dxfId="10122" priority="1319" stopIfTrue="1" operator="greaterThanOrEqual">
      <formula>0.00001</formula>
    </cfRule>
    <cfRule type="cellIs" dxfId="10121" priority="1320" stopIfTrue="1" operator="greaterThanOrEqual">
      <formula>0.000001</formula>
    </cfRule>
    <cfRule type="cellIs" dxfId="10120" priority="1321" stopIfTrue="1" operator="greaterThanOrEqual">
      <formula>0.0000001</formula>
    </cfRule>
    <cfRule type="cellIs" dxfId="10119" priority="1322" stopIfTrue="1" operator="greaterThanOrEqual">
      <formula>0.00000001</formula>
    </cfRule>
  </conditionalFormatting>
  <conditionalFormatting sqref="BS45:BS49 BS53:BS71 BS86:BS94 BS96:BS107 BS110:BS115">
    <cfRule type="cellIs" dxfId="10118" priority="1303" stopIfTrue="1" operator="greaterThanOrEqual">
      <formula>0.01</formula>
    </cfRule>
  </conditionalFormatting>
  <conditionalFormatting sqref="BS47 BS115 BS125">
    <cfRule type="cellIs" dxfId="10117" priority="1312" stopIfTrue="1" operator="greaterThanOrEqual">
      <formula>0.00001</formula>
    </cfRule>
    <cfRule type="cellIs" dxfId="10116" priority="1313" stopIfTrue="1" operator="greaterThanOrEqual">
      <formula>0.000001</formula>
    </cfRule>
    <cfRule type="cellIs" dxfId="10115" priority="1314" stopIfTrue="1" operator="greaterThanOrEqual">
      <formula>0.0000001</formula>
    </cfRule>
    <cfRule type="cellIs" dxfId="10114" priority="1315" stopIfTrue="1" operator="greaterThanOrEqual">
      <formula>0.00000001</formula>
    </cfRule>
  </conditionalFormatting>
  <conditionalFormatting sqref="BS47:BS49 BS54:BS56 BS58:BS59 BS62:BS63 BS65:BS68 BS87:BS91 BS96:BS98 BS102:BS104 BS106:BS107 BS113:BS115 BS127">
    <cfRule type="cellIs" dxfId="10113" priority="1304" stopIfTrue="1" operator="greaterThanOrEqual">
      <formula>0.001</formula>
    </cfRule>
  </conditionalFormatting>
  <conditionalFormatting sqref="BS48:BS49 BS54:BS56 BS58:BS59 BS62:BS63 BS65:BS68 BS87:BS91 BS96:BS98 BS102:BS104 BS106:BS107 BS113:BS114 BS117 BS127">
    <cfRule type="cellIs" dxfId="10112" priority="1306" stopIfTrue="1" operator="greaterThanOrEqual">
      <formula>0.00001</formula>
    </cfRule>
    <cfRule type="cellIs" dxfId="10111" priority="1307" stopIfTrue="1" operator="greaterThanOrEqual">
      <formula>0.000001</formula>
    </cfRule>
    <cfRule type="cellIs" dxfId="10110" priority="1308" stopIfTrue="1" operator="greaterThanOrEqual">
      <formula>0.0000001</formula>
    </cfRule>
    <cfRule type="cellIs" dxfId="10109" priority="1309" stopIfTrue="1" operator="greaterThanOrEqual">
      <formula>0.00000001</formula>
    </cfRule>
  </conditionalFormatting>
  <conditionalFormatting sqref="BS48:BS49 BS54:BS56 BS58:BS59 BS62:BS63 BS65:BS68 BS87:BS91 BS96:BS98 BS102:BS104 BS106:BS107 BS113:BS114 BS127 BS117">
    <cfRule type="cellIs" dxfId="10108" priority="1305" stopIfTrue="1" operator="greaterThanOrEqual">
      <formula>0.0001</formula>
    </cfRule>
  </conditionalFormatting>
  <conditionalFormatting sqref="BS50 BS76 BS129">
    <cfRule type="cellIs" dxfId="10107" priority="1295" stopIfTrue="1" operator="greaterThanOrEqual">
      <formula>0.01</formula>
    </cfRule>
    <cfRule type="cellIs" dxfId="10106" priority="1296" stopIfTrue="1" operator="greaterThanOrEqual">
      <formula>0.001</formula>
    </cfRule>
    <cfRule type="cellIs" dxfId="10105" priority="1297" stopIfTrue="1" operator="greaterThanOrEqual">
      <formula>0.0001</formula>
    </cfRule>
    <cfRule type="cellIs" dxfId="10104" priority="1298" stopIfTrue="1" operator="greaterThanOrEqual">
      <formula>0.00001</formula>
    </cfRule>
    <cfRule type="cellIs" dxfId="10103" priority="1299" stopIfTrue="1" operator="greaterThanOrEqual">
      <formula>0.000001</formula>
    </cfRule>
    <cfRule type="cellIs" dxfId="10102" priority="1300" stopIfTrue="1" operator="greaterThanOrEqual">
      <formula>0.0000001</formula>
    </cfRule>
    <cfRule type="cellIs" dxfId="10101" priority="1301" stopIfTrue="1" operator="greaterThanOrEqual">
      <formula>0.00000001</formula>
    </cfRule>
  </conditionalFormatting>
  <conditionalFormatting sqref="BS51">
    <cfRule type="cellIs" dxfId="10100" priority="1286" stopIfTrue="1" operator="greaterThanOrEqual">
      <formula>0.01</formula>
    </cfRule>
    <cfRule type="cellIs" dxfId="10099" priority="1287" stopIfTrue="1" operator="greaterThanOrEqual">
      <formula>0.001</formula>
    </cfRule>
    <cfRule type="cellIs" dxfId="10098" priority="1288" stopIfTrue="1" operator="greaterThanOrEqual">
      <formula>0.0001</formula>
    </cfRule>
    <cfRule type="cellIs" dxfId="10097" priority="1289" stopIfTrue="1" operator="greaterThanOrEqual">
      <formula>0.00001</formula>
    </cfRule>
    <cfRule type="cellIs" dxfId="10096" priority="1290" stopIfTrue="1" operator="greaterThanOrEqual">
      <formula>0.000001</formula>
    </cfRule>
    <cfRule type="cellIs" dxfId="10095" priority="1291" stopIfTrue="1" operator="greaterThanOrEqual">
      <formula>0.0000001</formula>
    </cfRule>
    <cfRule type="cellIs" dxfId="10094" priority="1292" stopIfTrue="1" operator="greaterThanOrEqual">
      <formula>0.00000001</formula>
    </cfRule>
  </conditionalFormatting>
  <conditionalFormatting sqref="BS51:BS75">
    <cfRule type="cellIs" dxfId="10093" priority="1285" stopIfTrue="1" operator="greaterThanOrEqual">
      <formula>0.1</formula>
    </cfRule>
  </conditionalFormatting>
  <conditionalFormatting sqref="BS75 BS77:BS78 BS45:BS46 BS53 BS57 BS60:BS61 BS64 BS69:BS71 BS86 BS92:BS94 BS99:BS101 BS105 BS110:BS112 BS123:BS124 BS126">
    <cfRule type="cellIs" dxfId="10092" priority="1317" stopIfTrue="1" operator="greaterThanOrEqual">
      <formula>0.001</formula>
    </cfRule>
  </conditionalFormatting>
  <conditionalFormatting sqref="BS75 BS77:BS78">
    <cfRule type="cellIs" dxfId="10091" priority="1316" stopIfTrue="1" operator="greaterThanOrEqual">
      <formula>0.01</formula>
    </cfRule>
  </conditionalFormatting>
  <conditionalFormatting sqref="BS77:BS127">
    <cfRule type="cellIs" dxfId="10090" priority="1265" stopIfTrue="1" operator="greaterThanOrEqual">
      <formula>0.1</formula>
    </cfRule>
  </conditionalFormatting>
  <conditionalFormatting sqref="BS117:BS122">
    <cfRule type="cellIs" dxfId="10089" priority="1267" stopIfTrue="1" operator="greaterThanOrEqual">
      <formula>0.001</formula>
    </cfRule>
  </conditionalFormatting>
  <conditionalFormatting sqref="BS117:BS127">
    <cfRule type="cellIs" dxfId="10088" priority="1266" stopIfTrue="1" operator="greaterThanOrEqual">
      <formula>0.01</formula>
    </cfRule>
  </conditionalFormatting>
  <conditionalFormatting sqref="BS118">
    <cfRule type="cellIs" dxfId="10087" priority="1273" stopIfTrue="1" operator="greaterThanOrEqual">
      <formula>0.000001</formula>
    </cfRule>
    <cfRule type="cellIs" dxfId="10086" priority="1274" stopIfTrue="1" operator="greaterThanOrEqual">
      <formula>0.0000001</formula>
    </cfRule>
    <cfRule type="cellIs" dxfId="10085" priority="1275" stopIfTrue="1" operator="greaterThanOrEqual">
      <formula>0.00000001</formula>
    </cfRule>
  </conditionalFormatting>
  <conditionalFormatting sqref="BS118:BS122">
    <cfRule type="cellIs" dxfId="10084" priority="1268" stopIfTrue="1" operator="greaterThanOrEqual">
      <formula>0.0001</formula>
    </cfRule>
    <cfRule type="cellIs" dxfId="10083" priority="1269" stopIfTrue="1" operator="greaterThanOrEqual">
      <formula>0.00001</formula>
    </cfRule>
  </conditionalFormatting>
  <conditionalFormatting sqref="BS119:BS122">
    <cfRule type="cellIs" dxfId="10082" priority="1270" stopIfTrue="1" operator="greaterThanOrEqual">
      <formula>0.000001</formula>
    </cfRule>
    <cfRule type="cellIs" dxfId="10081" priority="1271" stopIfTrue="1" operator="greaterThanOrEqual">
      <formula>0.0000001</formula>
    </cfRule>
    <cfRule type="cellIs" dxfId="10080" priority="1272" stopIfTrue="1" operator="greaterThanOrEqual">
      <formula>0.00000001</formula>
    </cfRule>
  </conditionalFormatting>
  <conditionalFormatting sqref="BS125 BS47 BS115">
    <cfRule type="cellIs" dxfId="10079" priority="1311" stopIfTrue="1" operator="greaterThanOrEqual">
      <formula>0.0001</formula>
    </cfRule>
  </conditionalFormatting>
  <conditionalFormatting sqref="BS125">
    <cfRule type="cellIs" dxfId="10078" priority="1310" stopIfTrue="1" operator="greaterThanOrEqual">
      <formula>0.001</formula>
    </cfRule>
  </conditionalFormatting>
  <conditionalFormatting sqref="BS128 BS131:BS132">
    <cfRule type="cellIs" dxfId="10077" priority="1276" stopIfTrue="1" operator="greaterThanOrEqual">
      <formula>1</formula>
    </cfRule>
    <cfRule type="cellIs" dxfId="10076" priority="1277" stopIfTrue="1" operator="greaterThanOrEqual">
      <formula>0.1</formula>
    </cfRule>
    <cfRule type="cellIs" dxfId="10075" priority="1278" stopIfTrue="1" operator="greaterThanOrEqual">
      <formula>0.01</formula>
    </cfRule>
    <cfRule type="cellIs" dxfId="10074" priority="1279" stopIfTrue="1" operator="greaterThanOrEqual">
      <formula>0.001</formula>
    </cfRule>
    <cfRule type="cellIs" dxfId="10073" priority="1280" stopIfTrue="1" operator="greaterThanOrEqual">
      <formula>0.0001</formula>
    </cfRule>
    <cfRule type="cellIs" dxfId="10072" priority="1281" stopIfTrue="1" operator="greaterThanOrEqual">
      <formula>0.00001</formula>
    </cfRule>
    <cfRule type="cellIs" dxfId="10071" priority="1282" stopIfTrue="1" operator="greaterThanOrEqual">
      <formula>0.000001</formula>
    </cfRule>
    <cfRule type="cellIs" dxfId="10070" priority="1283" stopIfTrue="1" operator="greaterThanOrEqual">
      <formula>0.0000001</formula>
    </cfRule>
    <cfRule type="cellIs" dxfId="10069" priority="1284" stopIfTrue="1" operator="greaterThanOrEqual">
      <formula>0.00000001</formula>
    </cfRule>
  </conditionalFormatting>
  <conditionalFormatting sqref="BS129 BS50 BS76">
    <cfRule type="cellIs" dxfId="10068" priority="1294" stopIfTrue="1" operator="greaterThanOrEqual">
      <formula>0.1</formula>
    </cfRule>
  </conditionalFormatting>
  <conditionalFormatting sqref="BS129:BS130">
    <cfRule type="cellIs" dxfId="10067" priority="1293" stopIfTrue="1" operator="greaterThanOrEqual">
      <formula>1</formula>
    </cfRule>
  </conditionalFormatting>
  <conditionalFormatting sqref="BS130 BS44 BS52 BS72:BS74 BS79:BS85 BS95 BS108:BS109 BS116">
    <cfRule type="cellIs" dxfId="10066" priority="1324" stopIfTrue="1" operator="greaterThanOrEqual">
      <formula>0.01</formula>
    </cfRule>
  </conditionalFormatting>
  <conditionalFormatting sqref="BS130">
    <cfRule type="cellIs" dxfId="10065" priority="1323" stopIfTrue="1" operator="greaterThanOrEqual">
      <formula>0.1</formula>
    </cfRule>
  </conditionalFormatting>
  <conditionalFormatting sqref="BV24:BV27">
    <cfRule type="cellIs" dxfId="10064" priority="617" operator="greaterThanOrEqual">
      <formula>0</formula>
    </cfRule>
  </conditionalFormatting>
  <conditionalFormatting sqref="BV28:BV30">
    <cfRule type="cellIs" dxfId="10063" priority="616" operator="greaterThanOrEqual">
      <formula>0</formula>
    </cfRule>
  </conditionalFormatting>
  <conditionalFormatting sqref="BV31:BV32">
    <cfRule type="cellIs" dxfId="10062" priority="579" operator="greaterThanOrEqual">
      <formula>0</formula>
    </cfRule>
  </conditionalFormatting>
  <conditionalFormatting sqref="BV37:BV41">
    <cfRule type="cellIs" dxfId="10061" priority="173" stopIfTrue="1" operator="greaterThanOrEqual">
      <formula>1</formula>
    </cfRule>
    <cfRule type="cellIs" dxfId="10060" priority="174" stopIfTrue="1" operator="greaterThanOrEqual">
      <formula>0.1</formula>
    </cfRule>
    <cfRule type="cellIs" dxfId="10059" priority="175" stopIfTrue="1" operator="greaterThanOrEqual">
      <formula>0.01</formula>
    </cfRule>
    <cfRule type="cellIs" dxfId="10058" priority="176" stopIfTrue="1" operator="greaterThanOrEqual">
      <formula>0.001</formula>
    </cfRule>
    <cfRule type="cellIs" dxfId="10057" priority="177" stopIfTrue="1" operator="greaterThanOrEqual">
      <formula>0.0001</formula>
    </cfRule>
    <cfRule type="cellIs" dxfId="10056" priority="178" stopIfTrue="1" operator="greaterThanOrEqual">
      <formula>0.00001</formula>
    </cfRule>
    <cfRule type="cellIs" dxfId="10055" priority="179" stopIfTrue="1" operator="greaterThanOrEqual">
      <formula>0.000001</formula>
    </cfRule>
    <cfRule type="cellIs" dxfId="10054" priority="180" stopIfTrue="1" operator="greaterThanOrEqual">
      <formula>0.0000001</formula>
    </cfRule>
    <cfRule type="cellIs" dxfId="10053" priority="181" stopIfTrue="1" operator="greaterThanOrEqual">
      <formula>0.00000001</formula>
    </cfRule>
  </conditionalFormatting>
  <conditionalFormatting sqref="BV37:BV132">
    <cfRule type="cellIs" dxfId="10052" priority="163" stopIfTrue="1" operator="greaterThanOrEqual">
      <formula>10</formula>
    </cfRule>
  </conditionalFormatting>
  <conditionalFormatting sqref="BV42:BV43">
    <cfRule type="cellIs" dxfId="10051" priority="164" stopIfTrue="1" operator="greaterThanOrEqual">
      <formula>1</formula>
    </cfRule>
    <cfRule type="cellIs" dxfId="10050" priority="165" stopIfTrue="1" operator="greaterThanOrEqual">
      <formula>0.1</formula>
    </cfRule>
    <cfRule type="cellIs" dxfId="10049" priority="166" stopIfTrue="1" operator="greaterThanOrEqual">
      <formula>0.01</formula>
    </cfRule>
    <cfRule type="cellIs" dxfId="10048" priority="167" stopIfTrue="1" operator="greaterThanOrEqual">
      <formula>0.001</formula>
    </cfRule>
    <cfRule type="cellIs" dxfId="10047" priority="168" stopIfTrue="1" operator="greaterThanOrEqual">
      <formula>0.0001</formula>
    </cfRule>
    <cfRule type="cellIs" dxfId="10046" priority="169" stopIfTrue="1" operator="greaterThanOrEqual">
      <formula>0.00001</formula>
    </cfRule>
    <cfRule type="cellIs" dxfId="10045" priority="170" stopIfTrue="1" operator="greaterThanOrEqual">
      <formula>0.000001</formula>
    </cfRule>
    <cfRule type="cellIs" dxfId="10044" priority="171" stopIfTrue="1" operator="greaterThanOrEqual">
      <formula>0.0000001</formula>
    </cfRule>
    <cfRule type="cellIs" dxfId="10043" priority="172" stopIfTrue="1" operator="greaterThanOrEqual">
      <formula>0.00000001</formula>
    </cfRule>
  </conditionalFormatting>
  <conditionalFormatting sqref="BV44 BV52 BV72:BV74 BV79:BV85 BV95 BV108:BV109 BV116 BV130">
    <cfRule type="cellIs" dxfId="10042" priority="1258" stopIfTrue="1" operator="greaterThanOrEqual">
      <formula>0.001</formula>
    </cfRule>
    <cfRule type="cellIs" dxfId="10041" priority="1259" stopIfTrue="1" operator="greaterThanOrEqual">
      <formula>0.0001</formula>
    </cfRule>
    <cfRule type="cellIs" dxfId="10040" priority="1260" stopIfTrue="1" operator="greaterThanOrEqual">
      <formula>0.00001</formula>
    </cfRule>
    <cfRule type="cellIs" dxfId="10039" priority="1261" stopIfTrue="1" operator="greaterThanOrEqual">
      <formula>0.000001</formula>
    </cfRule>
    <cfRule type="cellIs" dxfId="10038" priority="1262" stopIfTrue="1" operator="greaterThanOrEqual">
      <formula>0.0000001</formula>
    </cfRule>
    <cfRule type="cellIs" dxfId="10037" priority="1263" stopIfTrue="1" operator="greaterThanOrEqual">
      <formula>0.00000001</formula>
    </cfRule>
  </conditionalFormatting>
  <conditionalFormatting sqref="BV44:BV49">
    <cfRule type="cellIs" dxfId="10036" priority="1235" stopIfTrue="1" operator="greaterThanOrEqual">
      <formula>0.1</formula>
    </cfRule>
  </conditionalFormatting>
  <conditionalFormatting sqref="BV44:BV127">
    <cfRule type="cellIs" dxfId="10035" priority="1197" stopIfTrue="1" operator="greaterThanOrEqual">
      <formula>1</formula>
    </cfRule>
  </conditionalFormatting>
  <conditionalFormatting sqref="BV45:BV46 BV53 BV57 BV60:BV61 BV64 BV69:BV71 BV75 BV77:BV78 BV86 BV92:BV94 BV99:BV101 BV105 BV110:BV112 BV123:BV124 BV126">
    <cfRule type="cellIs" dxfId="10034" priority="1251" stopIfTrue="1" operator="greaterThanOrEqual">
      <formula>0.0001</formula>
    </cfRule>
    <cfRule type="cellIs" dxfId="10033" priority="1252" stopIfTrue="1" operator="greaterThanOrEqual">
      <formula>0.00001</formula>
    </cfRule>
    <cfRule type="cellIs" dxfId="10032" priority="1253" stopIfTrue="1" operator="greaterThanOrEqual">
      <formula>0.000001</formula>
    </cfRule>
    <cfRule type="cellIs" dxfId="10031" priority="1254" stopIfTrue="1" operator="greaterThanOrEqual">
      <formula>0.0000001</formula>
    </cfRule>
    <cfRule type="cellIs" dxfId="10030" priority="1255" stopIfTrue="1" operator="greaterThanOrEqual">
      <formula>0.00000001</formula>
    </cfRule>
  </conditionalFormatting>
  <conditionalFormatting sqref="BV45:BV49 BV53:BV71 BV86:BV94 BV96:BV107 BV110:BV115">
    <cfRule type="cellIs" dxfId="10029" priority="1236" stopIfTrue="1" operator="greaterThanOrEqual">
      <formula>0.01</formula>
    </cfRule>
  </conditionalFormatting>
  <conditionalFormatting sqref="BV47 BV115 BV125">
    <cfRule type="cellIs" dxfId="10028" priority="1245" stopIfTrue="1" operator="greaterThanOrEqual">
      <formula>0.00001</formula>
    </cfRule>
    <cfRule type="cellIs" dxfId="10027" priority="1246" stopIfTrue="1" operator="greaterThanOrEqual">
      <formula>0.000001</formula>
    </cfRule>
    <cfRule type="cellIs" dxfId="10026" priority="1247" stopIfTrue="1" operator="greaterThanOrEqual">
      <formula>0.0000001</formula>
    </cfRule>
    <cfRule type="cellIs" dxfId="10025" priority="1248" stopIfTrue="1" operator="greaterThanOrEqual">
      <formula>0.00000001</formula>
    </cfRule>
  </conditionalFormatting>
  <conditionalFormatting sqref="BV47:BV49 BV54:BV56 BV58:BV59 BV62:BV63 BV65:BV68 BV87:BV91 BV96:BV98 BV102:BV104 BV106:BV107 BV113:BV115 BV127">
    <cfRule type="cellIs" dxfId="10024" priority="1237" stopIfTrue="1" operator="greaterThanOrEqual">
      <formula>0.001</formula>
    </cfRule>
  </conditionalFormatting>
  <conditionalFormatting sqref="BV48:BV49 BV54:BV56 BV58:BV59 BV62:BV63 BV65:BV68 BV87:BV91 BV96:BV98 BV102:BV104 BV106:BV107 BV113:BV114 BV117 BV127">
    <cfRule type="cellIs" dxfId="10023" priority="1239" stopIfTrue="1" operator="greaterThanOrEqual">
      <formula>0.00001</formula>
    </cfRule>
    <cfRule type="cellIs" dxfId="10022" priority="1240" stopIfTrue="1" operator="greaterThanOrEqual">
      <formula>0.000001</formula>
    </cfRule>
    <cfRule type="cellIs" dxfId="10021" priority="1241" stopIfTrue="1" operator="greaterThanOrEqual">
      <formula>0.0000001</formula>
    </cfRule>
    <cfRule type="cellIs" dxfId="10020" priority="1242" stopIfTrue="1" operator="greaterThanOrEqual">
      <formula>0.00000001</formula>
    </cfRule>
  </conditionalFormatting>
  <conditionalFormatting sqref="BV48:BV49 BV54:BV56 BV58:BV59 BV62:BV63 BV65:BV68 BV87:BV91 BV96:BV98 BV102:BV104 BV106:BV107 BV113:BV114 BV127 BV117">
    <cfRule type="cellIs" dxfId="10019" priority="1238" stopIfTrue="1" operator="greaterThanOrEqual">
      <formula>0.0001</formula>
    </cfRule>
  </conditionalFormatting>
  <conditionalFormatting sqref="BV50 BV76 BV129">
    <cfRule type="cellIs" dxfId="10018" priority="1228" stopIfTrue="1" operator="greaterThanOrEqual">
      <formula>0.01</formula>
    </cfRule>
    <cfRule type="cellIs" dxfId="10017" priority="1229" stopIfTrue="1" operator="greaterThanOrEqual">
      <formula>0.001</formula>
    </cfRule>
    <cfRule type="cellIs" dxfId="10016" priority="1230" stopIfTrue="1" operator="greaterThanOrEqual">
      <formula>0.0001</formula>
    </cfRule>
    <cfRule type="cellIs" dxfId="10015" priority="1231" stopIfTrue="1" operator="greaterThanOrEqual">
      <formula>0.00001</formula>
    </cfRule>
    <cfRule type="cellIs" dxfId="10014" priority="1232" stopIfTrue="1" operator="greaterThanOrEqual">
      <formula>0.000001</formula>
    </cfRule>
    <cfRule type="cellIs" dxfId="10013" priority="1233" stopIfTrue="1" operator="greaterThanOrEqual">
      <formula>0.0000001</formula>
    </cfRule>
    <cfRule type="cellIs" dxfId="10012" priority="1234" stopIfTrue="1" operator="greaterThanOrEqual">
      <formula>0.00000001</formula>
    </cfRule>
  </conditionalFormatting>
  <conditionalFormatting sqref="BV51">
    <cfRule type="cellIs" dxfId="10011" priority="1219" stopIfTrue="1" operator="greaterThanOrEqual">
      <formula>0.01</formula>
    </cfRule>
    <cfRule type="cellIs" dxfId="10010" priority="1220" stopIfTrue="1" operator="greaterThanOrEqual">
      <formula>0.001</formula>
    </cfRule>
    <cfRule type="cellIs" dxfId="10009" priority="1221" stopIfTrue="1" operator="greaterThanOrEqual">
      <formula>0.0001</formula>
    </cfRule>
    <cfRule type="cellIs" dxfId="10008" priority="1222" stopIfTrue="1" operator="greaterThanOrEqual">
      <formula>0.00001</formula>
    </cfRule>
    <cfRule type="cellIs" dxfId="10007" priority="1223" stopIfTrue="1" operator="greaterThanOrEqual">
      <formula>0.000001</formula>
    </cfRule>
    <cfRule type="cellIs" dxfId="10006" priority="1224" stopIfTrue="1" operator="greaterThanOrEqual">
      <formula>0.0000001</formula>
    </cfRule>
    <cfRule type="cellIs" dxfId="10005" priority="1225" stopIfTrue="1" operator="greaterThanOrEqual">
      <formula>0.00000001</formula>
    </cfRule>
  </conditionalFormatting>
  <conditionalFormatting sqref="BV51:BV75">
    <cfRule type="cellIs" dxfId="10004" priority="1218" stopIfTrue="1" operator="greaterThanOrEqual">
      <formula>0.1</formula>
    </cfRule>
  </conditionalFormatting>
  <conditionalFormatting sqref="BV75 BV77:BV78 BV45:BV46 BV53 BV57 BV60:BV61 BV64 BV69:BV71 BV86 BV92:BV94 BV99:BV101 BV105 BV110:BV112 BV123:BV124 BV126">
    <cfRule type="cellIs" dxfId="10003" priority="1250" stopIfTrue="1" operator="greaterThanOrEqual">
      <formula>0.001</formula>
    </cfRule>
  </conditionalFormatting>
  <conditionalFormatting sqref="BV75 BV77:BV78">
    <cfRule type="cellIs" dxfId="10002" priority="1249" stopIfTrue="1" operator="greaterThanOrEqual">
      <formula>0.01</formula>
    </cfRule>
  </conditionalFormatting>
  <conditionalFormatting sqref="BV77:BV127">
    <cfRule type="cellIs" dxfId="10001" priority="1198" stopIfTrue="1" operator="greaterThanOrEqual">
      <formula>0.1</formula>
    </cfRule>
  </conditionalFormatting>
  <conditionalFormatting sqref="BV117:BV122">
    <cfRule type="cellIs" dxfId="10000" priority="1200" stopIfTrue="1" operator="greaterThanOrEqual">
      <formula>0.001</formula>
    </cfRule>
  </conditionalFormatting>
  <conditionalFormatting sqref="BV117:BV127">
    <cfRule type="cellIs" dxfId="9999" priority="1199" stopIfTrue="1" operator="greaterThanOrEqual">
      <formula>0.01</formula>
    </cfRule>
  </conditionalFormatting>
  <conditionalFormatting sqref="BV118">
    <cfRule type="cellIs" dxfId="9998" priority="1206" stopIfTrue="1" operator="greaterThanOrEqual">
      <formula>0.000001</formula>
    </cfRule>
    <cfRule type="cellIs" dxfId="9997" priority="1207" stopIfTrue="1" operator="greaterThanOrEqual">
      <formula>0.0000001</formula>
    </cfRule>
    <cfRule type="cellIs" dxfId="9996" priority="1208" stopIfTrue="1" operator="greaterThanOrEqual">
      <formula>0.00000001</formula>
    </cfRule>
  </conditionalFormatting>
  <conditionalFormatting sqref="BV118:BV122">
    <cfRule type="cellIs" dxfId="9995" priority="1201" stopIfTrue="1" operator="greaterThanOrEqual">
      <formula>0.0001</formula>
    </cfRule>
    <cfRule type="cellIs" dxfId="9994" priority="1202" stopIfTrue="1" operator="greaterThanOrEqual">
      <formula>0.00001</formula>
    </cfRule>
  </conditionalFormatting>
  <conditionalFormatting sqref="BV119:BV122">
    <cfRule type="cellIs" dxfId="9993" priority="1203" stopIfTrue="1" operator="greaterThanOrEqual">
      <formula>0.000001</formula>
    </cfRule>
    <cfRule type="cellIs" dxfId="9992" priority="1204" stopIfTrue="1" operator="greaterThanOrEqual">
      <formula>0.0000001</formula>
    </cfRule>
    <cfRule type="cellIs" dxfId="9991" priority="1205" stopIfTrue="1" operator="greaterThanOrEqual">
      <formula>0.00000001</formula>
    </cfRule>
  </conditionalFormatting>
  <conditionalFormatting sqref="BV125 BV47 BV115">
    <cfRule type="cellIs" dxfId="9990" priority="1244" stopIfTrue="1" operator="greaterThanOrEqual">
      <formula>0.0001</formula>
    </cfRule>
  </conditionalFormatting>
  <conditionalFormatting sqref="BV125">
    <cfRule type="cellIs" dxfId="9989" priority="1243" stopIfTrue="1" operator="greaterThanOrEqual">
      <formula>0.001</formula>
    </cfRule>
  </conditionalFormatting>
  <conditionalFormatting sqref="BV128 BV131:BV132">
    <cfRule type="cellIs" dxfId="9988" priority="1209" stopIfTrue="1" operator="greaterThanOrEqual">
      <formula>1</formula>
    </cfRule>
    <cfRule type="cellIs" dxfId="9987" priority="1210" stopIfTrue="1" operator="greaterThanOrEqual">
      <formula>0.1</formula>
    </cfRule>
    <cfRule type="cellIs" dxfId="9986" priority="1211" stopIfTrue="1" operator="greaterThanOrEqual">
      <formula>0.01</formula>
    </cfRule>
    <cfRule type="cellIs" dxfId="9985" priority="1212" stopIfTrue="1" operator="greaterThanOrEqual">
      <formula>0.001</formula>
    </cfRule>
    <cfRule type="cellIs" dxfId="9984" priority="1213" stopIfTrue="1" operator="greaterThanOrEqual">
      <formula>0.0001</formula>
    </cfRule>
    <cfRule type="cellIs" dxfId="9983" priority="1214" stopIfTrue="1" operator="greaterThanOrEqual">
      <formula>0.00001</formula>
    </cfRule>
    <cfRule type="cellIs" dxfId="9982" priority="1215" stopIfTrue="1" operator="greaterThanOrEqual">
      <formula>0.000001</formula>
    </cfRule>
    <cfRule type="cellIs" dxfId="9981" priority="1216" stopIfTrue="1" operator="greaterThanOrEqual">
      <formula>0.0000001</formula>
    </cfRule>
    <cfRule type="cellIs" dxfId="9980" priority="1217" stopIfTrue="1" operator="greaterThanOrEqual">
      <formula>0.00000001</formula>
    </cfRule>
  </conditionalFormatting>
  <conditionalFormatting sqref="BV129 BV50 BV76">
    <cfRule type="cellIs" dxfId="9979" priority="1227" stopIfTrue="1" operator="greaterThanOrEqual">
      <formula>0.1</formula>
    </cfRule>
  </conditionalFormatting>
  <conditionalFormatting sqref="BV129:BV130">
    <cfRule type="cellIs" dxfId="9978" priority="1226" stopIfTrue="1" operator="greaterThanOrEqual">
      <formula>1</formula>
    </cfRule>
  </conditionalFormatting>
  <conditionalFormatting sqref="BV130 BV44 BV52 BV72:BV74 BV79:BV85 BV95 BV108:BV109 BV116">
    <cfRule type="cellIs" dxfId="9977" priority="1257" stopIfTrue="1" operator="greaterThanOrEqual">
      <formula>0.01</formula>
    </cfRule>
  </conditionalFormatting>
  <conditionalFormatting sqref="BV130">
    <cfRule type="cellIs" dxfId="9976" priority="1256" stopIfTrue="1" operator="greaterThanOrEqual">
      <formula>0.1</formula>
    </cfRule>
  </conditionalFormatting>
  <conditionalFormatting sqref="BY24:BY27">
    <cfRule type="cellIs" dxfId="9975" priority="615" operator="greaterThanOrEqual">
      <formula>0</formula>
    </cfRule>
  </conditionalFormatting>
  <conditionalFormatting sqref="BY28:BY30">
    <cfRule type="cellIs" dxfId="9974" priority="614" operator="greaterThanOrEqual">
      <formula>0</formula>
    </cfRule>
  </conditionalFormatting>
  <conditionalFormatting sqref="BY31:BY32">
    <cfRule type="cellIs" dxfId="9973" priority="578" operator="greaterThanOrEqual">
      <formula>0</formula>
    </cfRule>
  </conditionalFormatting>
  <conditionalFormatting sqref="BY37:BY41">
    <cfRule type="cellIs" dxfId="9972" priority="154" stopIfTrue="1" operator="greaterThanOrEqual">
      <formula>1</formula>
    </cfRule>
    <cfRule type="cellIs" dxfId="9971" priority="155" stopIfTrue="1" operator="greaterThanOrEqual">
      <formula>0.1</formula>
    </cfRule>
    <cfRule type="cellIs" dxfId="9970" priority="156" stopIfTrue="1" operator="greaterThanOrEqual">
      <formula>0.01</formula>
    </cfRule>
    <cfRule type="cellIs" dxfId="9969" priority="157" stopIfTrue="1" operator="greaterThanOrEqual">
      <formula>0.001</formula>
    </cfRule>
    <cfRule type="cellIs" dxfId="9968" priority="158" stopIfTrue="1" operator="greaterThanOrEqual">
      <formula>0.0001</formula>
    </cfRule>
    <cfRule type="cellIs" dxfId="9967" priority="159" stopIfTrue="1" operator="greaterThanOrEqual">
      <formula>0.00001</formula>
    </cfRule>
    <cfRule type="cellIs" dxfId="9966" priority="160" stopIfTrue="1" operator="greaterThanOrEqual">
      <formula>0.000001</formula>
    </cfRule>
    <cfRule type="cellIs" dxfId="9965" priority="161" stopIfTrue="1" operator="greaterThanOrEqual">
      <formula>0.0000001</formula>
    </cfRule>
    <cfRule type="cellIs" dxfId="9964" priority="162" stopIfTrue="1" operator="greaterThanOrEqual">
      <formula>0.00000001</formula>
    </cfRule>
  </conditionalFormatting>
  <conditionalFormatting sqref="BY37:BY132">
    <cfRule type="cellIs" dxfId="9963" priority="144" stopIfTrue="1" operator="greaterThanOrEqual">
      <formula>10</formula>
    </cfRule>
  </conditionalFormatting>
  <conditionalFormatting sqref="BY42:BY43">
    <cfRule type="cellIs" dxfId="9962" priority="145" stopIfTrue="1" operator="greaterThanOrEqual">
      <formula>1</formula>
    </cfRule>
    <cfRule type="cellIs" dxfId="9961" priority="146" stopIfTrue="1" operator="greaterThanOrEqual">
      <formula>0.1</formula>
    </cfRule>
    <cfRule type="cellIs" dxfId="9960" priority="147" stopIfTrue="1" operator="greaterThanOrEqual">
      <formula>0.01</formula>
    </cfRule>
    <cfRule type="cellIs" dxfId="9959" priority="148" stopIfTrue="1" operator="greaterThanOrEqual">
      <formula>0.001</formula>
    </cfRule>
    <cfRule type="cellIs" dxfId="9958" priority="149" stopIfTrue="1" operator="greaterThanOrEqual">
      <formula>0.0001</formula>
    </cfRule>
    <cfRule type="cellIs" dxfId="9957" priority="150" stopIfTrue="1" operator="greaterThanOrEqual">
      <formula>0.00001</formula>
    </cfRule>
    <cfRule type="cellIs" dxfId="9956" priority="151" stopIfTrue="1" operator="greaterThanOrEqual">
      <formula>0.000001</formula>
    </cfRule>
    <cfRule type="cellIs" dxfId="9955" priority="152" stopIfTrue="1" operator="greaterThanOrEqual">
      <formula>0.0000001</formula>
    </cfRule>
    <cfRule type="cellIs" dxfId="9954" priority="153" stopIfTrue="1" operator="greaterThanOrEqual">
      <formula>0.00000001</formula>
    </cfRule>
  </conditionalFormatting>
  <conditionalFormatting sqref="BY44 BY52 BY72:BY74 BY79:BY85 BY95 BY108:BY109 BY116 BY130">
    <cfRule type="cellIs" dxfId="9953" priority="1191" stopIfTrue="1" operator="greaterThanOrEqual">
      <formula>0.001</formula>
    </cfRule>
    <cfRule type="cellIs" dxfId="9952" priority="1192" stopIfTrue="1" operator="greaterThanOrEqual">
      <formula>0.0001</formula>
    </cfRule>
    <cfRule type="cellIs" dxfId="9951" priority="1193" stopIfTrue="1" operator="greaterThanOrEqual">
      <formula>0.00001</formula>
    </cfRule>
    <cfRule type="cellIs" dxfId="9950" priority="1194" stopIfTrue="1" operator="greaterThanOrEqual">
      <formula>0.000001</formula>
    </cfRule>
    <cfRule type="cellIs" dxfId="9949" priority="1195" stopIfTrue="1" operator="greaterThanOrEqual">
      <formula>0.0000001</formula>
    </cfRule>
    <cfRule type="cellIs" dxfId="9948" priority="1196" stopIfTrue="1" operator="greaterThanOrEqual">
      <formula>0.00000001</formula>
    </cfRule>
  </conditionalFormatting>
  <conditionalFormatting sqref="BY44:BY49">
    <cfRule type="cellIs" dxfId="9947" priority="1168" stopIfTrue="1" operator="greaterThanOrEqual">
      <formula>0.1</formula>
    </cfRule>
  </conditionalFormatting>
  <conditionalFormatting sqref="BY44:BY127">
    <cfRule type="cellIs" dxfId="9946" priority="1130" stopIfTrue="1" operator="greaterThanOrEqual">
      <formula>1</formula>
    </cfRule>
  </conditionalFormatting>
  <conditionalFormatting sqref="BY45:BY46 BY53 BY57 BY60:BY61 BY64 BY69:BY71 BY75 BY77:BY78 BY86 BY92:BY94 BY99:BY101 BY105 BY110:BY112 BY123:BY124 BY126">
    <cfRule type="cellIs" dxfId="9945" priority="1184" stopIfTrue="1" operator="greaterThanOrEqual">
      <formula>0.0001</formula>
    </cfRule>
    <cfRule type="cellIs" dxfId="9944" priority="1185" stopIfTrue="1" operator="greaterThanOrEqual">
      <formula>0.00001</formula>
    </cfRule>
    <cfRule type="cellIs" dxfId="9943" priority="1186" stopIfTrue="1" operator="greaterThanOrEqual">
      <formula>0.000001</formula>
    </cfRule>
    <cfRule type="cellIs" dxfId="9942" priority="1187" stopIfTrue="1" operator="greaterThanOrEqual">
      <formula>0.0000001</formula>
    </cfRule>
    <cfRule type="cellIs" dxfId="9941" priority="1188" stopIfTrue="1" operator="greaterThanOrEqual">
      <formula>0.00000001</formula>
    </cfRule>
  </conditionalFormatting>
  <conditionalFormatting sqref="BY45:BY49 BY53:BY71 BY86:BY94 BY96:BY107 BY110:BY115">
    <cfRule type="cellIs" dxfId="9940" priority="1169" stopIfTrue="1" operator="greaterThanOrEqual">
      <formula>0.01</formula>
    </cfRule>
  </conditionalFormatting>
  <conditionalFormatting sqref="BY47 BY115 BY125">
    <cfRule type="cellIs" dxfId="9939" priority="1178" stopIfTrue="1" operator="greaterThanOrEqual">
      <formula>0.00001</formula>
    </cfRule>
    <cfRule type="cellIs" dxfId="9938" priority="1179" stopIfTrue="1" operator="greaterThanOrEqual">
      <formula>0.000001</formula>
    </cfRule>
    <cfRule type="cellIs" dxfId="9937" priority="1180" stopIfTrue="1" operator="greaterThanOrEqual">
      <formula>0.0000001</formula>
    </cfRule>
    <cfRule type="cellIs" dxfId="9936" priority="1181" stopIfTrue="1" operator="greaterThanOrEqual">
      <formula>0.00000001</formula>
    </cfRule>
  </conditionalFormatting>
  <conditionalFormatting sqref="BY47:BY49 BY54:BY56 BY58:BY59 BY62:BY63 BY65:BY68 BY87:BY91 BY96:BY98 BY102:BY104 BY106:BY107 BY113:BY115 BY127">
    <cfRule type="cellIs" dxfId="9935" priority="1170" stopIfTrue="1" operator="greaterThanOrEqual">
      <formula>0.001</formula>
    </cfRule>
  </conditionalFormatting>
  <conditionalFormatting sqref="BY48:BY49 BY54:BY56 BY58:BY59 BY62:BY63 BY65:BY68 BY87:BY91 BY96:BY98 BY102:BY104 BY106:BY107 BY113:BY114 BY117 BY127">
    <cfRule type="cellIs" dxfId="9934" priority="1172" stopIfTrue="1" operator="greaterThanOrEqual">
      <formula>0.00001</formula>
    </cfRule>
    <cfRule type="cellIs" dxfId="9933" priority="1173" stopIfTrue="1" operator="greaterThanOrEqual">
      <formula>0.000001</formula>
    </cfRule>
    <cfRule type="cellIs" dxfId="9932" priority="1174" stopIfTrue="1" operator="greaterThanOrEqual">
      <formula>0.0000001</formula>
    </cfRule>
    <cfRule type="cellIs" dxfId="9931" priority="1175" stopIfTrue="1" operator="greaterThanOrEqual">
      <formula>0.00000001</formula>
    </cfRule>
  </conditionalFormatting>
  <conditionalFormatting sqref="BY48:BY49 BY54:BY56 BY58:BY59 BY62:BY63 BY65:BY68 BY87:BY91 BY96:BY98 BY102:BY104 BY106:BY107 BY113:BY114 BY127 BY117">
    <cfRule type="cellIs" dxfId="9930" priority="1171" stopIfTrue="1" operator="greaterThanOrEqual">
      <formula>0.0001</formula>
    </cfRule>
  </conditionalFormatting>
  <conditionalFormatting sqref="BY50 BY76 BY129">
    <cfRule type="cellIs" dxfId="9929" priority="1161" stopIfTrue="1" operator="greaterThanOrEqual">
      <formula>0.01</formula>
    </cfRule>
    <cfRule type="cellIs" dxfId="9928" priority="1162" stopIfTrue="1" operator="greaterThanOrEqual">
      <formula>0.001</formula>
    </cfRule>
    <cfRule type="cellIs" dxfId="9927" priority="1163" stopIfTrue="1" operator="greaterThanOrEqual">
      <formula>0.0001</formula>
    </cfRule>
    <cfRule type="cellIs" dxfId="9926" priority="1164" stopIfTrue="1" operator="greaterThanOrEqual">
      <formula>0.00001</formula>
    </cfRule>
    <cfRule type="cellIs" dxfId="9925" priority="1165" stopIfTrue="1" operator="greaterThanOrEqual">
      <formula>0.000001</formula>
    </cfRule>
    <cfRule type="cellIs" dxfId="9924" priority="1166" stopIfTrue="1" operator="greaterThanOrEqual">
      <formula>0.0000001</formula>
    </cfRule>
    <cfRule type="cellIs" dxfId="9923" priority="1167" stopIfTrue="1" operator="greaterThanOrEqual">
      <formula>0.00000001</formula>
    </cfRule>
  </conditionalFormatting>
  <conditionalFormatting sqref="BY51">
    <cfRule type="cellIs" dxfId="9922" priority="1152" stopIfTrue="1" operator="greaterThanOrEqual">
      <formula>0.01</formula>
    </cfRule>
    <cfRule type="cellIs" dxfId="9921" priority="1153" stopIfTrue="1" operator="greaterThanOrEqual">
      <formula>0.001</formula>
    </cfRule>
    <cfRule type="cellIs" dxfId="9920" priority="1154" stopIfTrue="1" operator="greaterThanOrEqual">
      <formula>0.0001</formula>
    </cfRule>
    <cfRule type="cellIs" dxfId="9919" priority="1155" stopIfTrue="1" operator="greaterThanOrEqual">
      <formula>0.00001</formula>
    </cfRule>
    <cfRule type="cellIs" dxfId="9918" priority="1156" stopIfTrue="1" operator="greaterThanOrEqual">
      <formula>0.000001</formula>
    </cfRule>
    <cfRule type="cellIs" dxfId="9917" priority="1157" stopIfTrue="1" operator="greaterThanOrEqual">
      <formula>0.0000001</formula>
    </cfRule>
    <cfRule type="cellIs" dxfId="9916" priority="1158" stopIfTrue="1" operator="greaterThanOrEqual">
      <formula>0.00000001</formula>
    </cfRule>
  </conditionalFormatting>
  <conditionalFormatting sqref="BY51:BY75">
    <cfRule type="cellIs" dxfId="9915" priority="1151" stopIfTrue="1" operator="greaterThanOrEqual">
      <formula>0.1</formula>
    </cfRule>
  </conditionalFormatting>
  <conditionalFormatting sqref="BY75 BY77:BY78 BY45:BY46 BY53 BY57 BY60:BY61 BY64 BY69:BY71 BY86 BY92:BY94 BY99:BY101 BY105 BY110:BY112 BY123:BY124 BY126">
    <cfRule type="cellIs" dxfId="9914" priority="1183" stopIfTrue="1" operator="greaterThanOrEqual">
      <formula>0.001</formula>
    </cfRule>
  </conditionalFormatting>
  <conditionalFormatting sqref="BY75 BY77:BY78">
    <cfRule type="cellIs" dxfId="9913" priority="1182" stopIfTrue="1" operator="greaterThanOrEqual">
      <formula>0.01</formula>
    </cfRule>
  </conditionalFormatting>
  <conditionalFormatting sqref="BY77:BY127">
    <cfRule type="cellIs" dxfId="9912" priority="1131" stopIfTrue="1" operator="greaterThanOrEqual">
      <formula>0.1</formula>
    </cfRule>
  </conditionalFormatting>
  <conditionalFormatting sqref="BY117:BY122">
    <cfRule type="cellIs" dxfId="9911" priority="1133" stopIfTrue="1" operator="greaterThanOrEqual">
      <formula>0.001</formula>
    </cfRule>
  </conditionalFormatting>
  <conditionalFormatting sqref="BY117:BY127">
    <cfRule type="cellIs" dxfId="9910" priority="1132" stopIfTrue="1" operator="greaterThanOrEqual">
      <formula>0.01</formula>
    </cfRule>
  </conditionalFormatting>
  <conditionalFormatting sqref="BY118">
    <cfRule type="cellIs" dxfId="9909" priority="1139" stopIfTrue="1" operator="greaterThanOrEqual">
      <formula>0.000001</formula>
    </cfRule>
    <cfRule type="cellIs" dxfId="9908" priority="1140" stopIfTrue="1" operator="greaterThanOrEqual">
      <formula>0.0000001</formula>
    </cfRule>
    <cfRule type="cellIs" dxfId="9907" priority="1141" stopIfTrue="1" operator="greaterThanOrEqual">
      <formula>0.00000001</formula>
    </cfRule>
  </conditionalFormatting>
  <conditionalFormatting sqref="BY118:BY122">
    <cfRule type="cellIs" dxfId="9906" priority="1134" stopIfTrue="1" operator="greaterThanOrEqual">
      <formula>0.0001</formula>
    </cfRule>
    <cfRule type="cellIs" dxfId="9905" priority="1135" stopIfTrue="1" operator="greaterThanOrEqual">
      <formula>0.00001</formula>
    </cfRule>
  </conditionalFormatting>
  <conditionalFormatting sqref="BY119:BY122">
    <cfRule type="cellIs" dxfId="9904" priority="1136" stopIfTrue="1" operator="greaterThanOrEqual">
      <formula>0.000001</formula>
    </cfRule>
    <cfRule type="cellIs" dxfId="9903" priority="1137" stopIfTrue="1" operator="greaterThanOrEqual">
      <formula>0.0000001</formula>
    </cfRule>
    <cfRule type="cellIs" dxfId="9902" priority="1138" stopIfTrue="1" operator="greaterThanOrEqual">
      <formula>0.00000001</formula>
    </cfRule>
  </conditionalFormatting>
  <conditionalFormatting sqref="BY125 BY47 BY115">
    <cfRule type="cellIs" dxfId="9901" priority="1177" stopIfTrue="1" operator="greaterThanOrEqual">
      <formula>0.0001</formula>
    </cfRule>
  </conditionalFormatting>
  <conditionalFormatting sqref="BY125">
    <cfRule type="cellIs" dxfId="9900" priority="1176" stopIfTrue="1" operator="greaterThanOrEqual">
      <formula>0.001</formula>
    </cfRule>
  </conditionalFormatting>
  <conditionalFormatting sqref="BY128 BY131:BY132">
    <cfRule type="cellIs" dxfId="9899" priority="1142" stopIfTrue="1" operator="greaterThanOrEqual">
      <formula>1</formula>
    </cfRule>
    <cfRule type="cellIs" dxfId="9898" priority="1143" stopIfTrue="1" operator="greaterThanOrEqual">
      <formula>0.1</formula>
    </cfRule>
    <cfRule type="cellIs" dxfId="9897" priority="1144" stopIfTrue="1" operator="greaterThanOrEqual">
      <formula>0.01</formula>
    </cfRule>
    <cfRule type="cellIs" dxfId="9896" priority="1145" stopIfTrue="1" operator="greaterThanOrEqual">
      <formula>0.001</formula>
    </cfRule>
    <cfRule type="cellIs" dxfId="9895" priority="1146" stopIfTrue="1" operator="greaterThanOrEqual">
      <formula>0.0001</formula>
    </cfRule>
    <cfRule type="cellIs" dxfId="9894" priority="1147" stopIfTrue="1" operator="greaterThanOrEqual">
      <formula>0.00001</formula>
    </cfRule>
    <cfRule type="cellIs" dxfId="9893" priority="1148" stopIfTrue="1" operator="greaterThanOrEqual">
      <formula>0.000001</formula>
    </cfRule>
    <cfRule type="cellIs" dxfId="9892" priority="1149" stopIfTrue="1" operator="greaterThanOrEqual">
      <formula>0.0000001</formula>
    </cfRule>
    <cfRule type="cellIs" dxfId="9891" priority="1150" stopIfTrue="1" operator="greaterThanOrEqual">
      <formula>0.00000001</formula>
    </cfRule>
  </conditionalFormatting>
  <conditionalFormatting sqref="BY129 BY50 BY76">
    <cfRule type="cellIs" dxfId="9890" priority="1160" stopIfTrue="1" operator="greaterThanOrEqual">
      <formula>0.1</formula>
    </cfRule>
  </conditionalFormatting>
  <conditionalFormatting sqref="BY129:BY130">
    <cfRule type="cellIs" dxfId="9889" priority="1159" stopIfTrue="1" operator="greaterThanOrEqual">
      <formula>1</formula>
    </cfRule>
  </conditionalFormatting>
  <conditionalFormatting sqref="BY130 BY44 BY52 BY72:BY74 BY79:BY85 BY95 BY108:BY109 BY116">
    <cfRule type="cellIs" dxfId="9888" priority="1190" stopIfTrue="1" operator="greaterThanOrEqual">
      <formula>0.01</formula>
    </cfRule>
  </conditionalFormatting>
  <conditionalFormatting sqref="BY130">
    <cfRule type="cellIs" dxfId="9887" priority="1189" stopIfTrue="1" operator="greaterThanOrEqual">
      <formula>0.1</formula>
    </cfRule>
  </conditionalFormatting>
  <conditionalFormatting sqref="CB24:CB27">
    <cfRule type="cellIs" dxfId="9886" priority="613" operator="greaterThanOrEqual">
      <formula>0</formula>
    </cfRule>
  </conditionalFormatting>
  <conditionalFormatting sqref="CB28:CB30">
    <cfRule type="cellIs" dxfId="9885" priority="612" operator="greaterThanOrEqual">
      <formula>0</formula>
    </cfRule>
  </conditionalFormatting>
  <conditionalFormatting sqref="CB31:CB32">
    <cfRule type="cellIs" dxfId="9884" priority="577" operator="greaterThanOrEqual">
      <formula>0</formula>
    </cfRule>
  </conditionalFormatting>
  <conditionalFormatting sqref="CB37:CB41">
    <cfRule type="cellIs" dxfId="9883" priority="135" stopIfTrue="1" operator="greaterThanOrEqual">
      <formula>1</formula>
    </cfRule>
    <cfRule type="cellIs" dxfId="9882" priority="136" stopIfTrue="1" operator="greaterThanOrEqual">
      <formula>0.1</formula>
    </cfRule>
    <cfRule type="cellIs" dxfId="9881" priority="137" stopIfTrue="1" operator="greaterThanOrEqual">
      <formula>0.01</formula>
    </cfRule>
    <cfRule type="cellIs" dxfId="9880" priority="138" stopIfTrue="1" operator="greaterThanOrEqual">
      <formula>0.001</formula>
    </cfRule>
    <cfRule type="cellIs" dxfId="9879" priority="139" stopIfTrue="1" operator="greaterThanOrEqual">
      <formula>0.0001</formula>
    </cfRule>
    <cfRule type="cellIs" dxfId="9878" priority="140" stopIfTrue="1" operator="greaterThanOrEqual">
      <formula>0.00001</formula>
    </cfRule>
    <cfRule type="cellIs" dxfId="9877" priority="141" stopIfTrue="1" operator="greaterThanOrEqual">
      <formula>0.000001</formula>
    </cfRule>
    <cfRule type="cellIs" dxfId="9876" priority="142" stopIfTrue="1" operator="greaterThanOrEqual">
      <formula>0.0000001</formula>
    </cfRule>
    <cfRule type="cellIs" dxfId="9875" priority="143" stopIfTrue="1" operator="greaterThanOrEqual">
      <formula>0.00000001</formula>
    </cfRule>
  </conditionalFormatting>
  <conditionalFormatting sqref="CB37:CB132">
    <cfRule type="cellIs" dxfId="9874" priority="125" stopIfTrue="1" operator="greaterThanOrEqual">
      <formula>10</formula>
    </cfRule>
  </conditionalFormatting>
  <conditionalFormatting sqref="CB42:CB43">
    <cfRule type="cellIs" dxfId="9873" priority="126" stopIfTrue="1" operator="greaterThanOrEqual">
      <formula>1</formula>
    </cfRule>
    <cfRule type="cellIs" dxfId="9872" priority="127" stopIfTrue="1" operator="greaterThanOrEqual">
      <formula>0.1</formula>
    </cfRule>
    <cfRule type="cellIs" dxfId="9871" priority="128" stopIfTrue="1" operator="greaterThanOrEqual">
      <formula>0.01</formula>
    </cfRule>
    <cfRule type="cellIs" dxfId="9870" priority="129" stopIfTrue="1" operator="greaterThanOrEqual">
      <formula>0.001</formula>
    </cfRule>
    <cfRule type="cellIs" dxfId="9869" priority="130" stopIfTrue="1" operator="greaterThanOrEqual">
      <formula>0.0001</formula>
    </cfRule>
    <cfRule type="cellIs" dxfId="9868" priority="131" stopIfTrue="1" operator="greaterThanOrEqual">
      <formula>0.00001</formula>
    </cfRule>
    <cfRule type="cellIs" dxfId="9867" priority="132" stopIfTrue="1" operator="greaterThanOrEqual">
      <formula>0.000001</formula>
    </cfRule>
    <cfRule type="cellIs" dxfId="9866" priority="133" stopIfTrue="1" operator="greaterThanOrEqual">
      <formula>0.0000001</formula>
    </cfRule>
    <cfRule type="cellIs" dxfId="9865" priority="134" stopIfTrue="1" operator="greaterThanOrEqual">
      <formula>0.00000001</formula>
    </cfRule>
  </conditionalFormatting>
  <conditionalFormatting sqref="CB44 CB52 CB72:CB74 CB79:CB85 CB95 CB108:CB109 CB116 CB130">
    <cfRule type="cellIs" dxfId="9864" priority="1124" stopIfTrue="1" operator="greaterThanOrEqual">
      <formula>0.001</formula>
    </cfRule>
    <cfRule type="cellIs" dxfId="9863" priority="1125" stopIfTrue="1" operator="greaterThanOrEqual">
      <formula>0.0001</formula>
    </cfRule>
    <cfRule type="cellIs" dxfId="9862" priority="1126" stopIfTrue="1" operator="greaterThanOrEqual">
      <formula>0.00001</formula>
    </cfRule>
    <cfRule type="cellIs" dxfId="9861" priority="1127" stopIfTrue="1" operator="greaterThanOrEqual">
      <formula>0.000001</formula>
    </cfRule>
    <cfRule type="cellIs" dxfId="9860" priority="1128" stopIfTrue="1" operator="greaterThanOrEqual">
      <formula>0.0000001</formula>
    </cfRule>
    <cfRule type="cellIs" dxfId="9859" priority="1129" stopIfTrue="1" operator="greaterThanOrEqual">
      <formula>0.00000001</formula>
    </cfRule>
  </conditionalFormatting>
  <conditionalFormatting sqref="CB44:CB49">
    <cfRule type="cellIs" dxfId="9858" priority="1101" stopIfTrue="1" operator="greaterThanOrEqual">
      <formula>0.1</formula>
    </cfRule>
  </conditionalFormatting>
  <conditionalFormatting sqref="CB44:CB127">
    <cfRule type="cellIs" dxfId="9857" priority="1063" stopIfTrue="1" operator="greaterThanOrEqual">
      <formula>1</formula>
    </cfRule>
  </conditionalFormatting>
  <conditionalFormatting sqref="CB45:CB46 CB53 CB57 CB60:CB61 CB64 CB69:CB71 CB75 CB77:CB78 CB86 CB92:CB94 CB99:CB101 CB105 CB110:CB112 CB123:CB124 CB126">
    <cfRule type="cellIs" dxfId="9856" priority="1117" stopIfTrue="1" operator="greaterThanOrEqual">
      <formula>0.0001</formula>
    </cfRule>
    <cfRule type="cellIs" dxfId="9855" priority="1118" stopIfTrue="1" operator="greaterThanOrEqual">
      <formula>0.00001</formula>
    </cfRule>
    <cfRule type="cellIs" dxfId="9854" priority="1119" stopIfTrue="1" operator="greaterThanOrEqual">
      <formula>0.000001</formula>
    </cfRule>
    <cfRule type="cellIs" dxfId="9853" priority="1120" stopIfTrue="1" operator="greaterThanOrEqual">
      <formula>0.0000001</formula>
    </cfRule>
    <cfRule type="cellIs" dxfId="9852" priority="1121" stopIfTrue="1" operator="greaterThanOrEqual">
      <formula>0.00000001</formula>
    </cfRule>
  </conditionalFormatting>
  <conditionalFormatting sqref="CB45:CB49 CB53:CB71 CB86:CB94 CB96:CB107 CB110:CB115">
    <cfRule type="cellIs" dxfId="9851" priority="1102" stopIfTrue="1" operator="greaterThanOrEqual">
      <formula>0.01</formula>
    </cfRule>
  </conditionalFormatting>
  <conditionalFormatting sqref="CB47 CB115 CB125">
    <cfRule type="cellIs" dxfId="9850" priority="1111" stopIfTrue="1" operator="greaterThanOrEqual">
      <formula>0.00001</formula>
    </cfRule>
    <cfRule type="cellIs" dxfId="9849" priority="1112" stopIfTrue="1" operator="greaterThanOrEqual">
      <formula>0.000001</formula>
    </cfRule>
    <cfRule type="cellIs" dxfId="9848" priority="1113" stopIfTrue="1" operator="greaterThanOrEqual">
      <formula>0.0000001</formula>
    </cfRule>
    <cfRule type="cellIs" dxfId="9847" priority="1114" stopIfTrue="1" operator="greaterThanOrEqual">
      <formula>0.00000001</formula>
    </cfRule>
  </conditionalFormatting>
  <conditionalFormatting sqref="CB47:CB49 CB54:CB56 CB58:CB59 CB62:CB63 CB65:CB68 CB87:CB91 CB96:CB98 CB102:CB104 CB106:CB107 CB113:CB115 CB127">
    <cfRule type="cellIs" dxfId="9846" priority="1103" stopIfTrue="1" operator="greaterThanOrEqual">
      <formula>0.001</formula>
    </cfRule>
  </conditionalFormatting>
  <conditionalFormatting sqref="CB48:CB49 CB54:CB56 CB58:CB59 CB62:CB63 CB65:CB68 CB87:CB91 CB96:CB98 CB102:CB104 CB106:CB107 CB113:CB114 CB117 CB127">
    <cfRule type="cellIs" dxfId="9845" priority="1105" stopIfTrue="1" operator="greaterThanOrEqual">
      <formula>0.00001</formula>
    </cfRule>
    <cfRule type="cellIs" dxfId="9844" priority="1106" stopIfTrue="1" operator="greaterThanOrEqual">
      <formula>0.000001</formula>
    </cfRule>
    <cfRule type="cellIs" dxfId="9843" priority="1107" stopIfTrue="1" operator="greaterThanOrEqual">
      <formula>0.0000001</formula>
    </cfRule>
    <cfRule type="cellIs" dxfId="9842" priority="1108" stopIfTrue="1" operator="greaterThanOrEqual">
      <formula>0.00000001</formula>
    </cfRule>
  </conditionalFormatting>
  <conditionalFormatting sqref="CB48:CB49 CB54:CB56 CB58:CB59 CB62:CB63 CB65:CB68 CB87:CB91 CB96:CB98 CB102:CB104 CB106:CB107 CB113:CB114 CB127 CB117">
    <cfRule type="cellIs" dxfId="9841" priority="1104" stopIfTrue="1" operator="greaterThanOrEqual">
      <formula>0.0001</formula>
    </cfRule>
  </conditionalFormatting>
  <conditionalFormatting sqref="CB50 CB76 CB129">
    <cfRule type="cellIs" dxfId="9840" priority="1094" stopIfTrue="1" operator="greaterThanOrEqual">
      <formula>0.01</formula>
    </cfRule>
    <cfRule type="cellIs" dxfId="9839" priority="1095" stopIfTrue="1" operator="greaterThanOrEqual">
      <formula>0.001</formula>
    </cfRule>
    <cfRule type="cellIs" dxfId="9838" priority="1096" stopIfTrue="1" operator="greaterThanOrEqual">
      <formula>0.0001</formula>
    </cfRule>
    <cfRule type="cellIs" dxfId="9837" priority="1097" stopIfTrue="1" operator="greaterThanOrEqual">
      <formula>0.00001</formula>
    </cfRule>
    <cfRule type="cellIs" dxfId="9836" priority="1098" stopIfTrue="1" operator="greaterThanOrEqual">
      <formula>0.000001</formula>
    </cfRule>
    <cfRule type="cellIs" dxfId="9835" priority="1099" stopIfTrue="1" operator="greaterThanOrEqual">
      <formula>0.0000001</formula>
    </cfRule>
    <cfRule type="cellIs" dxfId="9834" priority="1100" stopIfTrue="1" operator="greaterThanOrEqual">
      <formula>0.00000001</formula>
    </cfRule>
  </conditionalFormatting>
  <conditionalFormatting sqref="CB51">
    <cfRule type="cellIs" dxfId="9833" priority="1085" stopIfTrue="1" operator="greaterThanOrEqual">
      <formula>0.01</formula>
    </cfRule>
    <cfRule type="cellIs" dxfId="9832" priority="1086" stopIfTrue="1" operator="greaterThanOrEqual">
      <formula>0.001</formula>
    </cfRule>
    <cfRule type="cellIs" dxfId="9831" priority="1087" stopIfTrue="1" operator="greaterThanOrEqual">
      <formula>0.0001</formula>
    </cfRule>
    <cfRule type="cellIs" dxfId="9830" priority="1088" stopIfTrue="1" operator="greaterThanOrEqual">
      <formula>0.00001</formula>
    </cfRule>
    <cfRule type="cellIs" dxfId="9829" priority="1089" stopIfTrue="1" operator="greaterThanOrEqual">
      <formula>0.000001</formula>
    </cfRule>
    <cfRule type="cellIs" dxfId="9828" priority="1090" stopIfTrue="1" operator="greaterThanOrEqual">
      <formula>0.0000001</formula>
    </cfRule>
    <cfRule type="cellIs" dxfId="9827" priority="1091" stopIfTrue="1" operator="greaterThanOrEqual">
      <formula>0.00000001</formula>
    </cfRule>
  </conditionalFormatting>
  <conditionalFormatting sqref="CB51:CB75">
    <cfRule type="cellIs" dxfId="9826" priority="1084" stopIfTrue="1" operator="greaterThanOrEqual">
      <formula>0.1</formula>
    </cfRule>
  </conditionalFormatting>
  <conditionalFormatting sqref="CB75 CB77:CB78 CB45:CB46 CB53 CB57 CB60:CB61 CB64 CB69:CB71 CB86 CB92:CB94 CB99:CB101 CB105 CB110:CB112 CB123:CB124 CB126">
    <cfRule type="cellIs" dxfId="9825" priority="1116" stopIfTrue="1" operator="greaterThanOrEqual">
      <formula>0.001</formula>
    </cfRule>
  </conditionalFormatting>
  <conditionalFormatting sqref="CB75 CB77:CB78">
    <cfRule type="cellIs" dxfId="9824" priority="1115" stopIfTrue="1" operator="greaterThanOrEqual">
      <formula>0.01</formula>
    </cfRule>
  </conditionalFormatting>
  <conditionalFormatting sqref="CB77:CB127">
    <cfRule type="cellIs" dxfId="9823" priority="1064" stopIfTrue="1" operator="greaterThanOrEqual">
      <formula>0.1</formula>
    </cfRule>
  </conditionalFormatting>
  <conditionalFormatting sqref="CB117:CB122">
    <cfRule type="cellIs" dxfId="9822" priority="1066" stopIfTrue="1" operator="greaterThanOrEqual">
      <formula>0.001</formula>
    </cfRule>
  </conditionalFormatting>
  <conditionalFormatting sqref="CB117:CB127">
    <cfRule type="cellIs" dxfId="9821" priority="1065" stopIfTrue="1" operator="greaterThanOrEqual">
      <formula>0.01</formula>
    </cfRule>
  </conditionalFormatting>
  <conditionalFormatting sqref="CB118">
    <cfRule type="cellIs" dxfId="9820" priority="1072" stopIfTrue="1" operator="greaterThanOrEqual">
      <formula>0.000001</formula>
    </cfRule>
    <cfRule type="cellIs" dxfId="9819" priority="1073" stopIfTrue="1" operator="greaterThanOrEqual">
      <formula>0.0000001</formula>
    </cfRule>
    <cfRule type="cellIs" dxfId="9818" priority="1074" stopIfTrue="1" operator="greaterThanOrEqual">
      <formula>0.00000001</formula>
    </cfRule>
  </conditionalFormatting>
  <conditionalFormatting sqref="CB118:CB122">
    <cfRule type="cellIs" dxfId="9817" priority="1067" stopIfTrue="1" operator="greaterThanOrEqual">
      <formula>0.0001</formula>
    </cfRule>
    <cfRule type="cellIs" dxfId="9816" priority="1068" stopIfTrue="1" operator="greaterThanOrEqual">
      <formula>0.00001</formula>
    </cfRule>
  </conditionalFormatting>
  <conditionalFormatting sqref="CB119:CB122">
    <cfRule type="cellIs" dxfId="9815" priority="1069" stopIfTrue="1" operator="greaterThanOrEqual">
      <formula>0.000001</formula>
    </cfRule>
    <cfRule type="cellIs" dxfId="9814" priority="1070" stopIfTrue="1" operator="greaterThanOrEqual">
      <formula>0.0000001</formula>
    </cfRule>
    <cfRule type="cellIs" dxfId="9813" priority="1071" stopIfTrue="1" operator="greaterThanOrEqual">
      <formula>0.00000001</formula>
    </cfRule>
  </conditionalFormatting>
  <conditionalFormatting sqref="CB125 CB47 CB115">
    <cfRule type="cellIs" dxfId="9812" priority="1110" stopIfTrue="1" operator="greaterThanOrEqual">
      <formula>0.0001</formula>
    </cfRule>
  </conditionalFormatting>
  <conditionalFormatting sqref="CB125">
    <cfRule type="cellIs" dxfId="9811" priority="1109" stopIfTrue="1" operator="greaterThanOrEqual">
      <formula>0.001</formula>
    </cfRule>
  </conditionalFormatting>
  <conditionalFormatting sqref="CB128 CB131:CB132">
    <cfRule type="cellIs" dxfId="9810" priority="1075" stopIfTrue="1" operator="greaterThanOrEqual">
      <formula>1</formula>
    </cfRule>
    <cfRule type="cellIs" dxfId="9809" priority="1076" stopIfTrue="1" operator="greaterThanOrEqual">
      <formula>0.1</formula>
    </cfRule>
    <cfRule type="cellIs" dxfId="9808" priority="1077" stopIfTrue="1" operator="greaterThanOrEqual">
      <formula>0.01</formula>
    </cfRule>
    <cfRule type="cellIs" dxfId="9807" priority="1078" stopIfTrue="1" operator="greaterThanOrEqual">
      <formula>0.001</formula>
    </cfRule>
    <cfRule type="cellIs" dxfId="9806" priority="1079" stopIfTrue="1" operator="greaterThanOrEqual">
      <formula>0.0001</formula>
    </cfRule>
    <cfRule type="cellIs" dxfId="9805" priority="1080" stopIfTrue="1" operator="greaterThanOrEqual">
      <formula>0.00001</formula>
    </cfRule>
    <cfRule type="cellIs" dxfId="9804" priority="1081" stopIfTrue="1" operator="greaterThanOrEqual">
      <formula>0.000001</formula>
    </cfRule>
    <cfRule type="cellIs" dxfId="9803" priority="1082" stopIfTrue="1" operator="greaterThanOrEqual">
      <formula>0.0000001</formula>
    </cfRule>
    <cfRule type="cellIs" dxfId="9802" priority="1083" stopIfTrue="1" operator="greaterThanOrEqual">
      <formula>0.00000001</formula>
    </cfRule>
  </conditionalFormatting>
  <conditionalFormatting sqref="CB129 CB50 CB76">
    <cfRule type="cellIs" dxfId="9801" priority="1093" stopIfTrue="1" operator="greaterThanOrEqual">
      <formula>0.1</formula>
    </cfRule>
  </conditionalFormatting>
  <conditionalFormatting sqref="CB129:CB130">
    <cfRule type="cellIs" dxfId="9800" priority="1092" stopIfTrue="1" operator="greaterThanOrEqual">
      <formula>1</formula>
    </cfRule>
  </conditionalFormatting>
  <conditionalFormatting sqref="CB130 CB44 CB52 CB72:CB74 CB79:CB85 CB95 CB108:CB109 CB116">
    <cfRule type="cellIs" dxfId="9799" priority="1123" stopIfTrue="1" operator="greaterThanOrEqual">
      <formula>0.01</formula>
    </cfRule>
  </conditionalFormatting>
  <conditionalFormatting sqref="CB130">
    <cfRule type="cellIs" dxfId="9798" priority="1122" stopIfTrue="1" operator="greaterThanOrEqual">
      <formula>0.1</formula>
    </cfRule>
  </conditionalFormatting>
  <conditionalFormatting sqref="CE24:CE27">
    <cfRule type="cellIs" dxfId="9797" priority="611" operator="greaterThanOrEqual">
      <formula>0</formula>
    </cfRule>
  </conditionalFormatting>
  <conditionalFormatting sqref="CE28:CE30">
    <cfRule type="cellIs" dxfId="9796" priority="610" operator="greaterThanOrEqual">
      <formula>0</formula>
    </cfRule>
  </conditionalFormatting>
  <conditionalFormatting sqref="CE31:CE32">
    <cfRule type="cellIs" dxfId="9795" priority="576" operator="greaterThanOrEqual">
      <formula>0</formula>
    </cfRule>
  </conditionalFormatting>
  <conditionalFormatting sqref="CE37:CE41">
    <cfRule type="cellIs" dxfId="9794" priority="116" stopIfTrue="1" operator="greaterThanOrEqual">
      <formula>1</formula>
    </cfRule>
    <cfRule type="cellIs" dxfId="9793" priority="117" stopIfTrue="1" operator="greaterThanOrEqual">
      <formula>0.1</formula>
    </cfRule>
    <cfRule type="cellIs" dxfId="9792" priority="118" stopIfTrue="1" operator="greaterThanOrEqual">
      <formula>0.01</formula>
    </cfRule>
    <cfRule type="cellIs" dxfId="9791" priority="119" stopIfTrue="1" operator="greaterThanOrEqual">
      <formula>0.001</formula>
    </cfRule>
    <cfRule type="cellIs" dxfId="9790" priority="120" stopIfTrue="1" operator="greaterThanOrEqual">
      <formula>0.0001</formula>
    </cfRule>
    <cfRule type="cellIs" dxfId="9789" priority="121" stopIfTrue="1" operator="greaterThanOrEqual">
      <formula>0.00001</formula>
    </cfRule>
    <cfRule type="cellIs" dxfId="9788" priority="122" stopIfTrue="1" operator="greaterThanOrEqual">
      <formula>0.000001</formula>
    </cfRule>
    <cfRule type="cellIs" dxfId="9787" priority="123" stopIfTrue="1" operator="greaterThanOrEqual">
      <formula>0.0000001</formula>
    </cfRule>
    <cfRule type="cellIs" dxfId="9786" priority="124" stopIfTrue="1" operator="greaterThanOrEqual">
      <formula>0.00000001</formula>
    </cfRule>
  </conditionalFormatting>
  <conditionalFormatting sqref="CE37:CE132">
    <cfRule type="cellIs" dxfId="9785" priority="106" stopIfTrue="1" operator="greaterThanOrEqual">
      <formula>10</formula>
    </cfRule>
  </conditionalFormatting>
  <conditionalFormatting sqref="CE42:CE43">
    <cfRule type="cellIs" dxfId="9784" priority="107" stopIfTrue="1" operator="greaterThanOrEqual">
      <formula>1</formula>
    </cfRule>
    <cfRule type="cellIs" dxfId="9783" priority="108" stopIfTrue="1" operator="greaterThanOrEqual">
      <formula>0.1</formula>
    </cfRule>
    <cfRule type="cellIs" dxfId="9782" priority="109" stopIfTrue="1" operator="greaterThanOrEqual">
      <formula>0.01</formula>
    </cfRule>
    <cfRule type="cellIs" dxfId="9781" priority="110" stopIfTrue="1" operator="greaterThanOrEqual">
      <formula>0.001</formula>
    </cfRule>
    <cfRule type="cellIs" dxfId="9780" priority="111" stopIfTrue="1" operator="greaterThanOrEqual">
      <formula>0.0001</formula>
    </cfRule>
    <cfRule type="cellIs" dxfId="9779" priority="112" stopIfTrue="1" operator="greaterThanOrEqual">
      <formula>0.00001</formula>
    </cfRule>
    <cfRule type="cellIs" dxfId="9778" priority="113" stopIfTrue="1" operator="greaterThanOrEqual">
      <formula>0.000001</formula>
    </cfRule>
    <cfRule type="cellIs" dxfId="9777" priority="114" stopIfTrue="1" operator="greaterThanOrEqual">
      <formula>0.0000001</formula>
    </cfRule>
    <cfRule type="cellIs" dxfId="9776" priority="115" stopIfTrue="1" operator="greaterThanOrEqual">
      <formula>0.00000001</formula>
    </cfRule>
  </conditionalFormatting>
  <conditionalFormatting sqref="CE44 CE52 CE72:CE74 CE79:CE85 CE95 CE108:CE109 CE116 CE130">
    <cfRule type="cellIs" dxfId="9775" priority="1057" stopIfTrue="1" operator="greaterThanOrEqual">
      <formula>0.001</formula>
    </cfRule>
    <cfRule type="cellIs" dxfId="9774" priority="1058" stopIfTrue="1" operator="greaterThanOrEqual">
      <formula>0.0001</formula>
    </cfRule>
    <cfRule type="cellIs" dxfId="9773" priority="1059" stopIfTrue="1" operator="greaterThanOrEqual">
      <formula>0.00001</formula>
    </cfRule>
    <cfRule type="cellIs" dxfId="9772" priority="1060" stopIfTrue="1" operator="greaterThanOrEqual">
      <formula>0.000001</formula>
    </cfRule>
    <cfRule type="cellIs" dxfId="9771" priority="1061" stopIfTrue="1" operator="greaterThanOrEqual">
      <formula>0.0000001</formula>
    </cfRule>
    <cfRule type="cellIs" dxfId="9770" priority="1062" stopIfTrue="1" operator="greaterThanOrEqual">
      <formula>0.00000001</formula>
    </cfRule>
  </conditionalFormatting>
  <conditionalFormatting sqref="CE44:CE49">
    <cfRule type="cellIs" dxfId="9769" priority="1034" stopIfTrue="1" operator="greaterThanOrEqual">
      <formula>0.1</formula>
    </cfRule>
  </conditionalFormatting>
  <conditionalFormatting sqref="CE44:CE127">
    <cfRule type="cellIs" dxfId="9768" priority="996" stopIfTrue="1" operator="greaterThanOrEqual">
      <formula>1</formula>
    </cfRule>
  </conditionalFormatting>
  <conditionalFormatting sqref="CE45:CE46 CE53 CE57 CE60:CE61 CE64 CE69:CE71 CE75 CE77:CE78 CE86 CE92:CE94 CE99:CE101 CE105 CE110:CE112 CE123:CE124 CE126">
    <cfRule type="cellIs" dxfId="9767" priority="1050" stopIfTrue="1" operator="greaterThanOrEqual">
      <formula>0.0001</formula>
    </cfRule>
    <cfRule type="cellIs" dxfId="9766" priority="1051" stopIfTrue="1" operator="greaterThanOrEqual">
      <formula>0.00001</formula>
    </cfRule>
    <cfRule type="cellIs" dxfId="9765" priority="1052" stopIfTrue="1" operator="greaterThanOrEqual">
      <formula>0.000001</formula>
    </cfRule>
    <cfRule type="cellIs" dxfId="9764" priority="1053" stopIfTrue="1" operator="greaterThanOrEqual">
      <formula>0.0000001</formula>
    </cfRule>
    <cfRule type="cellIs" dxfId="9763" priority="1054" stopIfTrue="1" operator="greaterThanOrEqual">
      <formula>0.00000001</formula>
    </cfRule>
  </conditionalFormatting>
  <conditionalFormatting sqref="CE45:CE49 CE53:CE71 CE86:CE94 CE96:CE107 CE110:CE115">
    <cfRule type="cellIs" dxfId="9762" priority="1035" stopIfTrue="1" operator="greaterThanOrEqual">
      <formula>0.01</formula>
    </cfRule>
  </conditionalFormatting>
  <conditionalFormatting sqref="CE47 CE115 CE125">
    <cfRule type="cellIs" dxfId="9761" priority="1044" stopIfTrue="1" operator="greaterThanOrEqual">
      <formula>0.00001</formula>
    </cfRule>
    <cfRule type="cellIs" dxfId="9760" priority="1045" stopIfTrue="1" operator="greaterThanOrEqual">
      <formula>0.000001</formula>
    </cfRule>
    <cfRule type="cellIs" dxfId="9759" priority="1046" stopIfTrue="1" operator="greaterThanOrEqual">
      <formula>0.0000001</formula>
    </cfRule>
    <cfRule type="cellIs" dxfId="9758" priority="1047" stopIfTrue="1" operator="greaterThanOrEqual">
      <formula>0.00000001</formula>
    </cfRule>
  </conditionalFormatting>
  <conditionalFormatting sqref="CE47:CE49 CE54:CE56 CE58:CE59 CE62:CE63 CE65:CE68 CE87:CE91 CE96:CE98 CE102:CE104 CE106:CE107 CE113:CE115 CE127">
    <cfRule type="cellIs" dxfId="9757" priority="1036" stopIfTrue="1" operator="greaterThanOrEqual">
      <formula>0.001</formula>
    </cfRule>
  </conditionalFormatting>
  <conditionalFormatting sqref="CE48:CE49 CE54:CE56 CE58:CE59 CE62:CE63 CE65:CE68 CE87:CE91 CE96:CE98 CE102:CE104 CE106:CE107 CE113:CE114 CE117 CE127">
    <cfRule type="cellIs" dxfId="9756" priority="1038" stopIfTrue="1" operator="greaterThanOrEqual">
      <formula>0.00001</formula>
    </cfRule>
    <cfRule type="cellIs" dxfId="9755" priority="1039" stopIfTrue="1" operator="greaterThanOrEqual">
      <formula>0.000001</formula>
    </cfRule>
    <cfRule type="cellIs" dxfId="9754" priority="1040" stopIfTrue="1" operator="greaterThanOrEqual">
      <formula>0.0000001</formula>
    </cfRule>
    <cfRule type="cellIs" dxfId="9753" priority="1041" stopIfTrue="1" operator="greaterThanOrEqual">
      <formula>0.00000001</formula>
    </cfRule>
  </conditionalFormatting>
  <conditionalFormatting sqref="CE48:CE49 CE54:CE56 CE58:CE59 CE62:CE63 CE65:CE68 CE87:CE91 CE96:CE98 CE102:CE104 CE106:CE107 CE113:CE114 CE127 CE117">
    <cfRule type="cellIs" dxfId="9752" priority="1037" stopIfTrue="1" operator="greaterThanOrEqual">
      <formula>0.0001</formula>
    </cfRule>
  </conditionalFormatting>
  <conditionalFormatting sqref="CE50 CE76 CE129">
    <cfRule type="cellIs" dxfId="9751" priority="1027" stopIfTrue="1" operator="greaterThanOrEqual">
      <formula>0.01</formula>
    </cfRule>
    <cfRule type="cellIs" dxfId="9750" priority="1028" stopIfTrue="1" operator="greaterThanOrEqual">
      <formula>0.001</formula>
    </cfRule>
    <cfRule type="cellIs" dxfId="9749" priority="1029" stopIfTrue="1" operator="greaterThanOrEqual">
      <formula>0.0001</formula>
    </cfRule>
    <cfRule type="cellIs" dxfId="9748" priority="1030" stopIfTrue="1" operator="greaterThanOrEqual">
      <formula>0.00001</formula>
    </cfRule>
    <cfRule type="cellIs" dxfId="9747" priority="1031" stopIfTrue="1" operator="greaterThanOrEqual">
      <formula>0.000001</formula>
    </cfRule>
    <cfRule type="cellIs" dxfId="9746" priority="1032" stopIfTrue="1" operator="greaterThanOrEqual">
      <formula>0.0000001</formula>
    </cfRule>
    <cfRule type="cellIs" dxfId="9745" priority="1033" stopIfTrue="1" operator="greaterThanOrEqual">
      <formula>0.00000001</formula>
    </cfRule>
  </conditionalFormatting>
  <conditionalFormatting sqref="CE51">
    <cfRule type="cellIs" dxfId="9744" priority="1018" stopIfTrue="1" operator="greaterThanOrEqual">
      <formula>0.01</formula>
    </cfRule>
    <cfRule type="cellIs" dxfId="9743" priority="1019" stopIfTrue="1" operator="greaterThanOrEqual">
      <formula>0.001</formula>
    </cfRule>
    <cfRule type="cellIs" dxfId="9742" priority="1020" stopIfTrue="1" operator="greaterThanOrEqual">
      <formula>0.0001</formula>
    </cfRule>
    <cfRule type="cellIs" dxfId="9741" priority="1021" stopIfTrue="1" operator="greaterThanOrEqual">
      <formula>0.00001</formula>
    </cfRule>
    <cfRule type="cellIs" dxfId="9740" priority="1022" stopIfTrue="1" operator="greaterThanOrEqual">
      <formula>0.000001</formula>
    </cfRule>
    <cfRule type="cellIs" dxfId="9739" priority="1023" stopIfTrue="1" operator="greaterThanOrEqual">
      <formula>0.0000001</formula>
    </cfRule>
    <cfRule type="cellIs" dxfId="9738" priority="1024" stopIfTrue="1" operator="greaterThanOrEqual">
      <formula>0.00000001</formula>
    </cfRule>
  </conditionalFormatting>
  <conditionalFormatting sqref="CE51:CE75">
    <cfRule type="cellIs" dxfId="9737" priority="1017" stopIfTrue="1" operator="greaterThanOrEqual">
      <formula>0.1</formula>
    </cfRule>
  </conditionalFormatting>
  <conditionalFormatting sqref="CE75 CE77:CE78 CE45:CE46 CE53 CE57 CE60:CE61 CE64 CE69:CE71 CE86 CE92:CE94 CE99:CE101 CE105 CE110:CE112 CE123:CE124 CE126">
    <cfRule type="cellIs" dxfId="9736" priority="1049" stopIfTrue="1" operator="greaterThanOrEqual">
      <formula>0.001</formula>
    </cfRule>
  </conditionalFormatting>
  <conditionalFormatting sqref="CE75 CE77:CE78">
    <cfRule type="cellIs" dxfId="9735" priority="1048" stopIfTrue="1" operator="greaterThanOrEqual">
      <formula>0.01</formula>
    </cfRule>
  </conditionalFormatting>
  <conditionalFormatting sqref="CE77:CE127">
    <cfRule type="cellIs" dxfId="9734" priority="997" stopIfTrue="1" operator="greaterThanOrEqual">
      <formula>0.1</formula>
    </cfRule>
  </conditionalFormatting>
  <conditionalFormatting sqref="CE117:CE122">
    <cfRule type="cellIs" dxfId="9733" priority="999" stopIfTrue="1" operator="greaterThanOrEqual">
      <formula>0.001</formula>
    </cfRule>
  </conditionalFormatting>
  <conditionalFormatting sqref="CE117:CE127">
    <cfRule type="cellIs" dxfId="9732" priority="998" stopIfTrue="1" operator="greaterThanOrEqual">
      <formula>0.01</formula>
    </cfRule>
  </conditionalFormatting>
  <conditionalFormatting sqref="CE118">
    <cfRule type="cellIs" dxfId="9731" priority="1005" stopIfTrue="1" operator="greaterThanOrEqual">
      <formula>0.000001</formula>
    </cfRule>
    <cfRule type="cellIs" dxfId="9730" priority="1006" stopIfTrue="1" operator="greaterThanOrEqual">
      <formula>0.0000001</formula>
    </cfRule>
    <cfRule type="cellIs" dxfId="9729" priority="1007" stopIfTrue="1" operator="greaterThanOrEqual">
      <formula>0.00000001</formula>
    </cfRule>
  </conditionalFormatting>
  <conditionalFormatting sqref="CE118:CE122">
    <cfRule type="cellIs" dxfId="9728" priority="1000" stopIfTrue="1" operator="greaterThanOrEqual">
      <formula>0.0001</formula>
    </cfRule>
    <cfRule type="cellIs" dxfId="9727" priority="1001" stopIfTrue="1" operator="greaterThanOrEqual">
      <formula>0.00001</formula>
    </cfRule>
  </conditionalFormatting>
  <conditionalFormatting sqref="CE119:CE122">
    <cfRule type="cellIs" dxfId="9726" priority="1002" stopIfTrue="1" operator="greaterThanOrEqual">
      <formula>0.000001</formula>
    </cfRule>
    <cfRule type="cellIs" dxfId="9725" priority="1003" stopIfTrue="1" operator="greaterThanOrEqual">
      <formula>0.0000001</formula>
    </cfRule>
    <cfRule type="cellIs" dxfId="9724" priority="1004" stopIfTrue="1" operator="greaterThanOrEqual">
      <formula>0.00000001</formula>
    </cfRule>
  </conditionalFormatting>
  <conditionalFormatting sqref="CE125 CE47 CE115">
    <cfRule type="cellIs" dxfId="9723" priority="1043" stopIfTrue="1" operator="greaterThanOrEqual">
      <formula>0.0001</formula>
    </cfRule>
  </conditionalFormatting>
  <conditionalFormatting sqref="CE125">
    <cfRule type="cellIs" dxfId="9722" priority="1042" stopIfTrue="1" operator="greaterThanOrEqual">
      <formula>0.001</formula>
    </cfRule>
  </conditionalFormatting>
  <conditionalFormatting sqref="CE128 CE131:CE132">
    <cfRule type="cellIs" dxfId="9721" priority="1008" stopIfTrue="1" operator="greaterThanOrEqual">
      <formula>1</formula>
    </cfRule>
    <cfRule type="cellIs" dxfId="9720" priority="1009" stopIfTrue="1" operator="greaterThanOrEqual">
      <formula>0.1</formula>
    </cfRule>
    <cfRule type="cellIs" dxfId="9719" priority="1010" stopIfTrue="1" operator="greaterThanOrEqual">
      <formula>0.01</formula>
    </cfRule>
    <cfRule type="cellIs" dxfId="9718" priority="1011" stopIfTrue="1" operator="greaterThanOrEqual">
      <formula>0.001</formula>
    </cfRule>
    <cfRule type="cellIs" dxfId="9717" priority="1012" stopIfTrue="1" operator="greaterThanOrEqual">
      <formula>0.0001</formula>
    </cfRule>
    <cfRule type="cellIs" dxfId="9716" priority="1013" stopIfTrue="1" operator="greaterThanOrEqual">
      <formula>0.00001</formula>
    </cfRule>
    <cfRule type="cellIs" dxfId="9715" priority="1014" stopIfTrue="1" operator="greaterThanOrEqual">
      <formula>0.000001</formula>
    </cfRule>
    <cfRule type="cellIs" dxfId="9714" priority="1015" stopIfTrue="1" operator="greaterThanOrEqual">
      <formula>0.0000001</formula>
    </cfRule>
    <cfRule type="cellIs" dxfId="9713" priority="1016" stopIfTrue="1" operator="greaterThanOrEqual">
      <formula>0.00000001</formula>
    </cfRule>
  </conditionalFormatting>
  <conditionalFormatting sqref="CE129 CE50 CE76">
    <cfRule type="cellIs" dxfId="9712" priority="1026" stopIfTrue="1" operator="greaterThanOrEqual">
      <formula>0.1</formula>
    </cfRule>
  </conditionalFormatting>
  <conditionalFormatting sqref="CE129:CE130">
    <cfRule type="cellIs" dxfId="9711" priority="1025" stopIfTrue="1" operator="greaterThanOrEqual">
      <formula>1</formula>
    </cfRule>
  </conditionalFormatting>
  <conditionalFormatting sqref="CE130 CE44 CE52 CE72:CE74 CE79:CE85 CE95 CE108:CE109 CE116">
    <cfRule type="cellIs" dxfId="9710" priority="1056" stopIfTrue="1" operator="greaterThanOrEqual">
      <formula>0.01</formula>
    </cfRule>
  </conditionalFormatting>
  <conditionalFormatting sqref="CE130">
    <cfRule type="cellIs" dxfId="9709" priority="1055" stopIfTrue="1" operator="greaterThanOrEqual">
      <formula>0.1</formula>
    </cfRule>
  </conditionalFormatting>
  <conditionalFormatting sqref="CH24:CH27">
    <cfRule type="cellIs" dxfId="9708" priority="609" operator="greaterThanOrEqual">
      <formula>0</formula>
    </cfRule>
  </conditionalFormatting>
  <conditionalFormatting sqref="CH28:CH30">
    <cfRule type="cellIs" dxfId="9707" priority="608" operator="greaterThanOrEqual">
      <formula>0</formula>
    </cfRule>
  </conditionalFormatting>
  <conditionalFormatting sqref="CH31:CH32">
    <cfRule type="cellIs" dxfId="9706" priority="575" operator="greaterThanOrEqual">
      <formula>0</formula>
    </cfRule>
  </conditionalFormatting>
  <conditionalFormatting sqref="CH37:CH41">
    <cfRule type="cellIs" dxfId="9705" priority="97" stopIfTrue="1" operator="greaterThanOrEqual">
      <formula>1</formula>
    </cfRule>
    <cfRule type="cellIs" dxfId="9704" priority="98" stopIfTrue="1" operator="greaterThanOrEqual">
      <formula>0.1</formula>
    </cfRule>
    <cfRule type="cellIs" dxfId="9703" priority="99" stopIfTrue="1" operator="greaterThanOrEqual">
      <formula>0.01</formula>
    </cfRule>
    <cfRule type="cellIs" dxfId="9702" priority="100" stopIfTrue="1" operator="greaterThanOrEqual">
      <formula>0.001</formula>
    </cfRule>
    <cfRule type="cellIs" dxfId="9701" priority="101" stopIfTrue="1" operator="greaterThanOrEqual">
      <formula>0.0001</formula>
    </cfRule>
    <cfRule type="cellIs" dxfId="9700" priority="102" stopIfTrue="1" operator="greaterThanOrEqual">
      <formula>0.00001</formula>
    </cfRule>
    <cfRule type="cellIs" dxfId="9699" priority="103" stopIfTrue="1" operator="greaterThanOrEqual">
      <formula>0.000001</formula>
    </cfRule>
    <cfRule type="cellIs" dxfId="9698" priority="104" stopIfTrue="1" operator="greaterThanOrEqual">
      <formula>0.0000001</formula>
    </cfRule>
    <cfRule type="cellIs" dxfId="9697" priority="105" stopIfTrue="1" operator="greaterThanOrEqual">
      <formula>0.00000001</formula>
    </cfRule>
  </conditionalFormatting>
  <conditionalFormatting sqref="CH37:CH132">
    <cfRule type="cellIs" dxfId="9696" priority="87" stopIfTrue="1" operator="greaterThanOrEqual">
      <formula>10</formula>
    </cfRule>
  </conditionalFormatting>
  <conditionalFormatting sqref="CH42:CH43">
    <cfRule type="cellIs" dxfId="9695" priority="88" stopIfTrue="1" operator="greaterThanOrEqual">
      <formula>1</formula>
    </cfRule>
    <cfRule type="cellIs" dxfId="9694" priority="89" stopIfTrue="1" operator="greaterThanOrEqual">
      <formula>0.1</formula>
    </cfRule>
    <cfRule type="cellIs" dxfId="9693" priority="90" stopIfTrue="1" operator="greaterThanOrEqual">
      <formula>0.01</formula>
    </cfRule>
    <cfRule type="cellIs" dxfId="9692" priority="91" stopIfTrue="1" operator="greaterThanOrEqual">
      <formula>0.001</formula>
    </cfRule>
    <cfRule type="cellIs" dxfId="9691" priority="92" stopIfTrue="1" operator="greaterThanOrEqual">
      <formula>0.0001</formula>
    </cfRule>
    <cfRule type="cellIs" dxfId="9690" priority="93" stopIfTrue="1" operator="greaterThanOrEqual">
      <formula>0.00001</formula>
    </cfRule>
    <cfRule type="cellIs" dxfId="9689" priority="94" stopIfTrue="1" operator="greaterThanOrEqual">
      <formula>0.000001</formula>
    </cfRule>
    <cfRule type="cellIs" dxfId="9688" priority="95" stopIfTrue="1" operator="greaterThanOrEqual">
      <formula>0.0000001</formula>
    </cfRule>
    <cfRule type="cellIs" dxfId="9687" priority="96" stopIfTrue="1" operator="greaterThanOrEqual">
      <formula>0.00000001</formula>
    </cfRule>
  </conditionalFormatting>
  <conditionalFormatting sqref="CH44 CH52 CH72:CH74 CH79:CH85 CH95 CH108:CH109 CH116 CH130">
    <cfRule type="cellIs" dxfId="9686" priority="990" stopIfTrue="1" operator="greaterThanOrEqual">
      <formula>0.001</formula>
    </cfRule>
    <cfRule type="cellIs" dxfId="9685" priority="991" stopIfTrue="1" operator="greaterThanOrEqual">
      <formula>0.0001</formula>
    </cfRule>
    <cfRule type="cellIs" dxfId="9684" priority="992" stopIfTrue="1" operator="greaterThanOrEqual">
      <formula>0.00001</formula>
    </cfRule>
    <cfRule type="cellIs" dxfId="9683" priority="993" stopIfTrue="1" operator="greaterThanOrEqual">
      <formula>0.000001</formula>
    </cfRule>
    <cfRule type="cellIs" dxfId="9682" priority="994" stopIfTrue="1" operator="greaterThanOrEqual">
      <formula>0.0000001</formula>
    </cfRule>
    <cfRule type="cellIs" dxfId="9681" priority="995" stopIfTrue="1" operator="greaterThanOrEqual">
      <formula>0.00000001</formula>
    </cfRule>
  </conditionalFormatting>
  <conditionalFormatting sqref="CH44:CH49">
    <cfRule type="cellIs" dxfId="9680" priority="967" stopIfTrue="1" operator="greaterThanOrEqual">
      <formula>0.1</formula>
    </cfRule>
  </conditionalFormatting>
  <conditionalFormatting sqref="CH44:CH127">
    <cfRule type="cellIs" dxfId="9679" priority="929" stopIfTrue="1" operator="greaterThanOrEqual">
      <formula>1</formula>
    </cfRule>
  </conditionalFormatting>
  <conditionalFormatting sqref="CH45:CH46 CH53 CH57 CH60:CH61 CH64 CH69:CH71 CH75 CH77:CH78 CH86 CH92:CH94 CH99:CH101 CH105 CH110:CH112 CH123:CH124 CH126">
    <cfRule type="cellIs" dxfId="9678" priority="983" stopIfTrue="1" operator="greaterThanOrEqual">
      <formula>0.0001</formula>
    </cfRule>
    <cfRule type="cellIs" dxfId="9677" priority="984" stopIfTrue="1" operator="greaterThanOrEqual">
      <formula>0.00001</formula>
    </cfRule>
    <cfRule type="cellIs" dxfId="9676" priority="985" stopIfTrue="1" operator="greaterThanOrEqual">
      <formula>0.000001</formula>
    </cfRule>
    <cfRule type="cellIs" dxfId="9675" priority="986" stopIfTrue="1" operator="greaterThanOrEqual">
      <formula>0.0000001</formula>
    </cfRule>
    <cfRule type="cellIs" dxfId="9674" priority="987" stopIfTrue="1" operator="greaterThanOrEqual">
      <formula>0.00000001</formula>
    </cfRule>
  </conditionalFormatting>
  <conditionalFormatting sqref="CH45:CH49 CH53:CH71 CH86:CH94 CH96:CH107 CH110:CH115">
    <cfRule type="cellIs" dxfId="9673" priority="968" stopIfTrue="1" operator="greaterThanOrEqual">
      <formula>0.01</formula>
    </cfRule>
  </conditionalFormatting>
  <conditionalFormatting sqref="CH47 CH115 CH125">
    <cfRule type="cellIs" dxfId="9672" priority="977" stopIfTrue="1" operator="greaterThanOrEqual">
      <formula>0.00001</formula>
    </cfRule>
    <cfRule type="cellIs" dxfId="9671" priority="978" stopIfTrue="1" operator="greaterThanOrEqual">
      <formula>0.000001</formula>
    </cfRule>
    <cfRule type="cellIs" dxfId="9670" priority="979" stopIfTrue="1" operator="greaterThanOrEqual">
      <formula>0.0000001</formula>
    </cfRule>
    <cfRule type="cellIs" dxfId="9669" priority="980" stopIfTrue="1" operator="greaterThanOrEqual">
      <formula>0.00000001</formula>
    </cfRule>
  </conditionalFormatting>
  <conditionalFormatting sqref="CH47:CH49 CH54:CH56 CH58:CH59 CH62:CH63 CH65:CH68 CH87:CH91 CH96:CH98 CH102:CH104 CH106:CH107 CH113:CH115 CH127">
    <cfRule type="cellIs" dxfId="9668" priority="969" stopIfTrue="1" operator="greaterThanOrEqual">
      <formula>0.001</formula>
    </cfRule>
  </conditionalFormatting>
  <conditionalFormatting sqref="CH48:CH49 CH54:CH56 CH58:CH59 CH62:CH63 CH65:CH68 CH87:CH91 CH96:CH98 CH102:CH104 CH106:CH107 CH113:CH114 CH117 CH127">
    <cfRule type="cellIs" dxfId="9667" priority="971" stopIfTrue="1" operator="greaterThanOrEqual">
      <formula>0.00001</formula>
    </cfRule>
    <cfRule type="cellIs" dxfId="9666" priority="972" stopIfTrue="1" operator="greaterThanOrEqual">
      <formula>0.000001</formula>
    </cfRule>
    <cfRule type="cellIs" dxfId="9665" priority="973" stopIfTrue="1" operator="greaterThanOrEqual">
      <formula>0.0000001</formula>
    </cfRule>
    <cfRule type="cellIs" dxfId="9664" priority="974" stopIfTrue="1" operator="greaterThanOrEqual">
      <formula>0.00000001</formula>
    </cfRule>
  </conditionalFormatting>
  <conditionalFormatting sqref="CH48:CH49 CH54:CH56 CH58:CH59 CH62:CH63 CH65:CH68 CH87:CH91 CH96:CH98 CH102:CH104 CH106:CH107 CH113:CH114 CH127 CH117">
    <cfRule type="cellIs" dxfId="9663" priority="970" stopIfTrue="1" operator="greaterThanOrEqual">
      <formula>0.0001</formula>
    </cfRule>
  </conditionalFormatting>
  <conditionalFormatting sqref="CH50 CH76 CH129">
    <cfRule type="cellIs" dxfId="9662" priority="960" stopIfTrue="1" operator="greaterThanOrEqual">
      <formula>0.01</formula>
    </cfRule>
    <cfRule type="cellIs" dxfId="9661" priority="961" stopIfTrue="1" operator="greaterThanOrEqual">
      <formula>0.001</formula>
    </cfRule>
    <cfRule type="cellIs" dxfId="9660" priority="962" stopIfTrue="1" operator="greaterThanOrEqual">
      <formula>0.0001</formula>
    </cfRule>
    <cfRule type="cellIs" dxfId="9659" priority="963" stopIfTrue="1" operator="greaterThanOrEqual">
      <formula>0.00001</formula>
    </cfRule>
    <cfRule type="cellIs" dxfId="9658" priority="964" stopIfTrue="1" operator="greaterThanOrEqual">
      <formula>0.000001</formula>
    </cfRule>
    <cfRule type="cellIs" dxfId="9657" priority="965" stopIfTrue="1" operator="greaterThanOrEqual">
      <formula>0.0000001</formula>
    </cfRule>
    <cfRule type="cellIs" dxfId="9656" priority="966" stopIfTrue="1" operator="greaterThanOrEqual">
      <formula>0.00000001</formula>
    </cfRule>
  </conditionalFormatting>
  <conditionalFormatting sqref="CH51">
    <cfRule type="cellIs" dxfId="9655" priority="951" stopIfTrue="1" operator="greaterThanOrEqual">
      <formula>0.01</formula>
    </cfRule>
    <cfRule type="cellIs" dxfId="9654" priority="952" stopIfTrue="1" operator="greaterThanOrEqual">
      <formula>0.001</formula>
    </cfRule>
    <cfRule type="cellIs" dxfId="9653" priority="953" stopIfTrue="1" operator="greaterThanOrEqual">
      <formula>0.0001</formula>
    </cfRule>
    <cfRule type="cellIs" dxfId="9652" priority="954" stopIfTrue="1" operator="greaterThanOrEqual">
      <formula>0.00001</formula>
    </cfRule>
    <cfRule type="cellIs" dxfId="9651" priority="955" stopIfTrue="1" operator="greaterThanOrEqual">
      <formula>0.000001</formula>
    </cfRule>
    <cfRule type="cellIs" dxfId="9650" priority="956" stopIfTrue="1" operator="greaterThanOrEqual">
      <formula>0.0000001</formula>
    </cfRule>
    <cfRule type="cellIs" dxfId="9649" priority="957" stopIfTrue="1" operator="greaterThanOrEqual">
      <formula>0.00000001</formula>
    </cfRule>
  </conditionalFormatting>
  <conditionalFormatting sqref="CH51:CH75">
    <cfRule type="cellIs" dxfId="9648" priority="950" stopIfTrue="1" operator="greaterThanOrEqual">
      <formula>0.1</formula>
    </cfRule>
  </conditionalFormatting>
  <conditionalFormatting sqref="CH75 CH77:CH78 CH45:CH46 CH53 CH57 CH60:CH61 CH64 CH69:CH71 CH86 CH92:CH94 CH99:CH101 CH105 CH110:CH112 CH123:CH124 CH126">
    <cfRule type="cellIs" dxfId="9647" priority="982" stopIfTrue="1" operator="greaterThanOrEqual">
      <formula>0.001</formula>
    </cfRule>
  </conditionalFormatting>
  <conditionalFormatting sqref="CH75 CH77:CH78">
    <cfRule type="cellIs" dxfId="9646" priority="981" stopIfTrue="1" operator="greaterThanOrEqual">
      <formula>0.01</formula>
    </cfRule>
  </conditionalFormatting>
  <conditionalFormatting sqref="CH77:CH127">
    <cfRule type="cellIs" dxfId="9645" priority="930" stopIfTrue="1" operator="greaterThanOrEqual">
      <formula>0.1</formula>
    </cfRule>
  </conditionalFormatting>
  <conditionalFormatting sqref="CH117:CH122">
    <cfRule type="cellIs" dxfId="9644" priority="932" stopIfTrue="1" operator="greaterThanOrEqual">
      <formula>0.001</formula>
    </cfRule>
  </conditionalFormatting>
  <conditionalFormatting sqref="CH117:CH127">
    <cfRule type="cellIs" dxfId="9643" priority="931" stopIfTrue="1" operator="greaterThanOrEqual">
      <formula>0.01</formula>
    </cfRule>
  </conditionalFormatting>
  <conditionalFormatting sqref="CH118">
    <cfRule type="cellIs" dxfId="9642" priority="938" stopIfTrue="1" operator="greaterThanOrEqual">
      <formula>0.000001</formula>
    </cfRule>
    <cfRule type="cellIs" dxfId="9641" priority="939" stopIfTrue="1" operator="greaterThanOrEqual">
      <formula>0.0000001</formula>
    </cfRule>
    <cfRule type="cellIs" dxfId="9640" priority="940" stopIfTrue="1" operator="greaterThanOrEqual">
      <formula>0.00000001</formula>
    </cfRule>
  </conditionalFormatting>
  <conditionalFormatting sqref="CH118:CH122">
    <cfRule type="cellIs" dxfId="9639" priority="933" stopIfTrue="1" operator="greaterThanOrEqual">
      <formula>0.0001</formula>
    </cfRule>
    <cfRule type="cellIs" dxfId="9638" priority="934" stopIfTrue="1" operator="greaterThanOrEqual">
      <formula>0.00001</formula>
    </cfRule>
  </conditionalFormatting>
  <conditionalFormatting sqref="CH119:CH122">
    <cfRule type="cellIs" dxfId="9637" priority="935" stopIfTrue="1" operator="greaterThanOrEqual">
      <formula>0.000001</formula>
    </cfRule>
    <cfRule type="cellIs" dxfId="9636" priority="936" stopIfTrue="1" operator="greaterThanOrEqual">
      <formula>0.0000001</formula>
    </cfRule>
    <cfRule type="cellIs" dxfId="9635" priority="937" stopIfTrue="1" operator="greaterThanOrEqual">
      <formula>0.00000001</formula>
    </cfRule>
  </conditionalFormatting>
  <conditionalFormatting sqref="CH125 CH47 CH115">
    <cfRule type="cellIs" dxfId="9634" priority="976" stopIfTrue="1" operator="greaterThanOrEqual">
      <formula>0.0001</formula>
    </cfRule>
  </conditionalFormatting>
  <conditionalFormatting sqref="CH125">
    <cfRule type="cellIs" dxfId="9633" priority="975" stopIfTrue="1" operator="greaterThanOrEqual">
      <formula>0.001</formula>
    </cfRule>
  </conditionalFormatting>
  <conditionalFormatting sqref="CH128 CH131:CH132">
    <cfRule type="cellIs" dxfId="9632" priority="941" stopIfTrue="1" operator="greaterThanOrEqual">
      <formula>1</formula>
    </cfRule>
    <cfRule type="cellIs" dxfId="9631" priority="942" stopIfTrue="1" operator="greaterThanOrEqual">
      <formula>0.1</formula>
    </cfRule>
    <cfRule type="cellIs" dxfId="9630" priority="943" stopIfTrue="1" operator="greaterThanOrEqual">
      <formula>0.01</formula>
    </cfRule>
    <cfRule type="cellIs" dxfId="9629" priority="944" stopIfTrue="1" operator="greaterThanOrEqual">
      <formula>0.001</formula>
    </cfRule>
    <cfRule type="cellIs" dxfId="9628" priority="945" stopIfTrue="1" operator="greaterThanOrEqual">
      <formula>0.0001</formula>
    </cfRule>
    <cfRule type="cellIs" dxfId="9627" priority="946" stopIfTrue="1" operator="greaterThanOrEqual">
      <formula>0.00001</formula>
    </cfRule>
    <cfRule type="cellIs" dxfId="9626" priority="947" stopIfTrue="1" operator="greaterThanOrEqual">
      <formula>0.000001</formula>
    </cfRule>
    <cfRule type="cellIs" dxfId="9625" priority="948" stopIfTrue="1" operator="greaterThanOrEqual">
      <formula>0.0000001</formula>
    </cfRule>
    <cfRule type="cellIs" dxfId="9624" priority="949" stopIfTrue="1" operator="greaterThanOrEqual">
      <formula>0.00000001</formula>
    </cfRule>
  </conditionalFormatting>
  <conditionalFormatting sqref="CH129 CH50 CH76">
    <cfRule type="cellIs" dxfId="9623" priority="959" stopIfTrue="1" operator="greaterThanOrEqual">
      <formula>0.1</formula>
    </cfRule>
  </conditionalFormatting>
  <conditionalFormatting sqref="CH129:CH130">
    <cfRule type="cellIs" dxfId="9622" priority="958" stopIfTrue="1" operator="greaterThanOrEqual">
      <formula>1</formula>
    </cfRule>
  </conditionalFormatting>
  <conditionalFormatting sqref="CH130 CH44 CH52 CH72:CH74 CH79:CH85 CH95 CH108:CH109 CH116">
    <cfRule type="cellIs" dxfId="9621" priority="989" stopIfTrue="1" operator="greaterThanOrEqual">
      <formula>0.01</formula>
    </cfRule>
  </conditionalFormatting>
  <conditionalFormatting sqref="CH130">
    <cfRule type="cellIs" dxfId="9620" priority="988" stopIfTrue="1" operator="greaterThanOrEqual">
      <formula>0.1</formula>
    </cfRule>
  </conditionalFormatting>
  <conditionalFormatting sqref="CK24:CK27">
    <cfRule type="cellIs" dxfId="9619" priority="607" operator="greaterThanOrEqual">
      <formula>0</formula>
    </cfRule>
  </conditionalFormatting>
  <conditionalFormatting sqref="CK28:CK30">
    <cfRule type="cellIs" dxfId="9618" priority="606" operator="greaterThanOrEqual">
      <formula>0</formula>
    </cfRule>
  </conditionalFormatting>
  <conditionalFormatting sqref="CK31:CK32">
    <cfRule type="cellIs" dxfId="9617" priority="574" operator="greaterThanOrEqual">
      <formula>0</formula>
    </cfRule>
  </conditionalFormatting>
  <conditionalFormatting sqref="CK37:CK41">
    <cfRule type="cellIs" dxfId="9616" priority="78" stopIfTrue="1" operator="greaterThanOrEqual">
      <formula>1</formula>
    </cfRule>
    <cfRule type="cellIs" dxfId="9615" priority="79" stopIfTrue="1" operator="greaterThanOrEqual">
      <formula>0.1</formula>
    </cfRule>
    <cfRule type="cellIs" dxfId="9614" priority="80" stopIfTrue="1" operator="greaterThanOrEqual">
      <formula>0.01</formula>
    </cfRule>
    <cfRule type="cellIs" dxfId="9613" priority="81" stopIfTrue="1" operator="greaterThanOrEqual">
      <formula>0.001</formula>
    </cfRule>
    <cfRule type="cellIs" dxfId="9612" priority="82" stopIfTrue="1" operator="greaterThanOrEqual">
      <formula>0.0001</formula>
    </cfRule>
    <cfRule type="cellIs" dxfId="9611" priority="83" stopIfTrue="1" operator="greaterThanOrEqual">
      <formula>0.00001</formula>
    </cfRule>
    <cfRule type="cellIs" dxfId="9610" priority="84" stopIfTrue="1" operator="greaterThanOrEqual">
      <formula>0.000001</formula>
    </cfRule>
    <cfRule type="cellIs" dxfId="9609" priority="85" stopIfTrue="1" operator="greaterThanOrEqual">
      <formula>0.0000001</formula>
    </cfRule>
    <cfRule type="cellIs" dxfId="9608" priority="86" stopIfTrue="1" operator="greaterThanOrEqual">
      <formula>0.00000001</formula>
    </cfRule>
  </conditionalFormatting>
  <conditionalFormatting sqref="CK37:CK132">
    <cfRule type="cellIs" dxfId="9607" priority="68" stopIfTrue="1" operator="greaterThanOrEqual">
      <formula>10</formula>
    </cfRule>
  </conditionalFormatting>
  <conditionalFormatting sqref="CK42:CK43">
    <cfRule type="cellIs" dxfId="9606" priority="69" stopIfTrue="1" operator="greaterThanOrEqual">
      <formula>1</formula>
    </cfRule>
    <cfRule type="cellIs" dxfId="9605" priority="70" stopIfTrue="1" operator="greaterThanOrEqual">
      <formula>0.1</formula>
    </cfRule>
    <cfRule type="cellIs" dxfId="9604" priority="71" stopIfTrue="1" operator="greaterThanOrEqual">
      <formula>0.01</formula>
    </cfRule>
    <cfRule type="cellIs" dxfId="9603" priority="72" stopIfTrue="1" operator="greaterThanOrEqual">
      <formula>0.001</formula>
    </cfRule>
    <cfRule type="cellIs" dxfId="9602" priority="73" stopIfTrue="1" operator="greaterThanOrEqual">
      <formula>0.0001</formula>
    </cfRule>
    <cfRule type="cellIs" dxfId="9601" priority="74" stopIfTrue="1" operator="greaterThanOrEqual">
      <formula>0.00001</formula>
    </cfRule>
    <cfRule type="cellIs" dxfId="9600" priority="75" stopIfTrue="1" operator="greaterThanOrEqual">
      <formula>0.000001</formula>
    </cfRule>
    <cfRule type="cellIs" dxfId="9599" priority="76" stopIfTrue="1" operator="greaterThanOrEqual">
      <formula>0.0000001</formula>
    </cfRule>
    <cfRule type="cellIs" dxfId="9598" priority="77" stopIfTrue="1" operator="greaterThanOrEqual">
      <formula>0.00000001</formula>
    </cfRule>
  </conditionalFormatting>
  <conditionalFormatting sqref="CK44 CK52 CK72:CK74 CK79:CK85 CK95 CK108:CK109 CK116 CK130">
    <cfRule type="cellIs" dxfId="9597" priority="923" stopIfTrue="1" operator="greaterThanOrEqual">
      <formula>0.001</formula>
    </cfRule>
    <cfRule type="cellIs" dxfId="9596" priority="924" stopIfTrue="1" operator="greaterThanOrEqual">
      <formula>0.0001</formula>
    </cfRule>
    <cfRule type="cellIs" dxfId="9595" priority="925" stopIfTrue="1" operator="greaterThanOrEqual">
      <formula>0.00001</formula>
    </cfRule>
    <cfRule type="cellIs" dxfId="9594" priority="926" stopIfTrue="1" operator="greaterThanOrEqual">
      <formula>0.000001</formula>
    </cfRule>
    <cfRule type="cellIs" dxfId="9593" priority="927" stopIfTrue="1" operator="greaterThanOrEqual">
      <formula>0.0000001</formula>
    </cfRule>
    <cfRule type="cellIs" dxfId="9592" priority="928" stopIfTrue="1" operator="greaterThanOrEqual">
      <formula>0.00000001</formula>
    </cfRule>
  </conditionalFormatting>
  <conditionalFormatting sqref="CK44:CK49">
    <cfRule type="cellIs" dxfId="9591" priority="900" stopIfTrue="1" operator="greaterThanOrEqual">
      <formula>0.1</formula>
    </cfRule>
  </conditionalFormatting>
  <conditionalFormatting sqref="CK44:CK127">
    <cfRule type="cellIs" dxfId="9590" priority="862" stopIfTrue="1" operator="greaterThanOrEqual">
      <formula>1</formula>
    </cfRule>
  </conditionalFormatting>
  <conditionalFormatting sqref="CK45:CK46 CK53 CK57 CK60:CK61 CK64 CK69:CK71 CK75 CK77:CK78 CK86 CK92:CK94 CK99:CK101 CK105 CK110:CK112 CK123:CK124 CK126">
    <cfRule type="cellIs" dxfId="9589" priority="916" stopIfTrue="1" operator="greaterThanOrEqual">
      <formula>0.0001</formula>
    </cfRule>
    <cfRule type="cellIs" dxfId="9588" priority="917" stopIfTrue="1" operator="greaterThanOrEqual">
      <formula>0.00001</formula>
    </cfRule>
    <cfRule type="cellIs" dxfId="9587" priority="918" stopIfTrue="1" operator="greaterThanOrEqual">
      <formula>0.000001</formula>
    </cfRule>
    <cfRule type="cellIs" dxfId="9586" priority="919" stopIfTrue="1" operator="greaterThanOrEqual">
      <formula>0.0000001</formula>
    </cfRule>
    <cfRule type="cellIs" dxfId="9585" priority="920" stopIfTrue="1" operator="greaterThanOrEqual">
      <formula>0.00000001</formula>
    </cfRule>
  </conditionalFormatting>
  <conditionalFormatting sqref="CK45:CK49 CK53:CK71 CK86:CK94 CK96:CK107 CK110:CK115">
    <cfRule type="cellIs" dxfId="9584" priority="901" stopIfTrue="1" operator="greaterThanOrEqual">
      <formula>0.01</formula>
    </cfRule>
  </conditionalFormatting>
  <conditionalFormatting sqref="CK47 CK115 CK125">
    <cfRule type="cellIs" dxfId="9583" priority="910" stopIfTrue="1" operator="greaterThanOrEqual">
      <formula>0.00001</formula>
    </cfRule>
    <cfRule type="cellIs" dxfId="9582" priority="911" stopIfTrue="1" operator="greaterThanOrEqual">
      <formula>0.000001</formula>
    </cfRule>
    <cfRule type="cellIs" dxfId="9581" priority="912" stopIfTrue="1" operator="greaterThanOrEqual">
      <formula>0.0000001</formula>
    </cfRule>
    <cfRule type="cellIs" dxfId="9580" priority="913" stopIfTrue="1" operator="greaterThanOrEqual">
      <formula>0.00000001</formula>
    </cfRule>
  </conditionalFormatting>
  <conditionalFormatting sqref="CK47:CK49 CK54:CK56 CK58:CK59 CK62:CK63 CK65:CK68 CK87:CK91 CK96:CK98 CK102:CK104 CK106:CK107 CK113:CK115 CK127">
    <cfRule type="cellIs" dxfId="9579" priority="902" stopIfTrue="1" operator="greaterThanOrEqual">
      <formula>0.001</formula>
    </cfRule>
  </conditionalFormatting>
  <conditionalFormatting sqref="CK48:CK49 CK54:CK56 CK58:CK59 CK62:CK63 CK65:CK68 CK87:CK91 CK96:CK98 CK102:CK104 CK106:CK107 CK113:CK114 CK117 CK127">
    <cfRule type="cellIs" dxfId="9578" priority="904" stopIfTrue="1" operator="greaterThanOrEqual">
      <formula>0.00001</formula>
    </cfRule>
    <cfRule type="cellIs" dxfId="9577" priority="905" stopIfTrue="1" operator="greaterThanOrEqual">
      <formula>0.000001</formula>
    </cfRule>
    <cfRule type="cellIs" dxfId="9576" priority="906" stopIfTrue="1" operator="greaterThanOrEqual">
      <formula>0.0000001</formula>
    </cfRule>
    <cfRule type="cellIs" dxfId="9575" priority="907" stopIfTrue="1" operator="greaterThanOrEqual">
      <formula>0.00000001</formula>
    </cfRule>
  </conditionalFormatting>
  <conditionalFormatting sqref="CK48:CK49 CK54:CK56 CK58:CK59 CK62:CK63 CK65:CK68 CK87:CK91 CK96:CK98 CK102:CK104 CK106:CK107 CK113:CK114 CK127 CK117">
    <cfRule type="cellIs" dxfId="9574" priority="903" stopIfTrue="1" operator="greaterThanOrEqual">
      <formula>0.0001</formula>
    </cfRule>
  </conditionalFormatting>
  <conditionalFormatting sqref="CK50 CK76 CK129">
    <cfRule type="cellIs" dxfId="9573" priority="893" stopIfTrue="1" operator="greaterThanOrEqual">
      <formula>0.01</formula>
    </cfRule>
    <cfRule type="cellIs" dxfId="9572" priority="894" stopIfTrue="1" operator="greaterThanOrEqual">
      <formula>0.001</formula>
    </cfRule>
    <cfRule type="cellIs" dxfId="9571" priority="895" stopIfTrue="1" operator="greaterThanOrEqual">
      <formula>0.0001</formula>
    </cfRule>
    <cfRule type="cellIs" dxfId="9570" priority="896" stopIfTrue="1" operator="greaterThanOrEqual">
      <formula>0.00001</formula>
    </cfRule>
    <cfRule type="cellIs" dxfId="9569" priority="897" stopIfTrue="1" operator="greaterThanOrEqual">
      <formula>0.000001</formula>
    </cfRule>
    <cfRule type="cellIs" dxfId="9568" priority="898" stopIfTrue="1" operator="greaterThanOrEqual">
      <formula>0.0000001</formula>
    </cfRule>
    <cfRule type="cellIs" dxfId="9567" priority="899" stopIfTrue="1" operator="greaterThanOrEqual">
      <formula>0.00000001</formula>
    </cfRule>
  </conditionalFormatting>
  <conditionalFormatting sqref="CK51">
    <cfRule type="cellIs" dxfId="9566" priority="884" stopIfTrue="1" operator="greaterThanOrEqual">
      <formula>0.01</formula>
    </cfRule>
    <cfRule type="cellIs" dxfId="9565" priority="885" stopIfTrue="1" operator="greaterThanOrEqual">
      <formula>0.001</formula>
    </cfRule>
    <cfRule type="cellIs" dxfId="9564" priority="886" stopIfTrue="1" operator="greaterThanOrEqual">
      <formula>0.0001</formula>
    </cfRule>
    <cfRule type="cellIs" dxfId="9563" priority="887" stopIfTrue="1" operator="greaterThanOrEqual">
      <formula>0.00001</formula>
    </cfRule>
    <cfRule type="cellIs" dxfId="9562" priority="888" stopIfTrue="1" operator="greaterThanOrEqual">
      <formula>0.000001</formula>
    </cfRule>
    <cfRule type="cellIs" dxfId="9561" priority="889" stopIfTrue="1" operator="greaterThanOrEqual">
      <formula>0.0000001</formula>
    </cfRule>
    <cfRule type="cellIs" dxfId="9560" priority="890" stopIfTrue="1" operator="greaterThanOrEqual">
      <formula>0.00000001</formula>
    </cfRule>
  </conditionalFormatting>
  <conditionalFormatting sqref="CK51:CK75">
    <cfRule type="cellIs" dxfId="9559" priority="883" stopIfTrue="1" operator="greaterThanOrEqual">
      <formula>0.1</formula>
    </cfRule>
  </conditionalFormatting>
  <conditionalFormatting sqref="CK75 CK77:CK78 CK45:CK46 CK53 CK57 CK60:CK61 CK64 CK69:CK71 CK86 CK92:CK94 CK99:CK101 CK105 CK110:CK112 CK123:CK124 CK126">
    <cfRule type="cellIs" dxfId="9558" priority="915" stopIfTrue="1" operator="greaterThanOrEqual">
      <formula>0.001</formula>
    </cfRule>
  </conditionalFormatting>
  <conditionalFormatting sqref="CK75 CK77:CK78">
    <cfRule type="cellIs" dxfId="9557" priority="914" stopIfTrue="1" operator="greaterThanOrEqual">
      <formula>0.01</formula>
    </cfRule>
  </conditionalFormatting>
  <conditionalFormatting sqref="CK77:CK127">
    <cfRule type="cellIs" dxfId="9556" priority="863" stopIfTrue="1" operator="greaterThanOrEqual">
      <formula>0.1</formula>
    </cfRule>
  </conditionalFormatting>
  <conditionalFormatting sqref="CK117:CK122">
    <cfRule type="cellIs" dxfId="9555" priority="865" stopIfTrue="1" operator="greaterThanOrEqual">
      <formula>0.001</formula>
    </cfRule>
  </conditionalFormatting>
  <conditionalFormatting sqref="CK117:CK127">
    <cfRule type="cellIs" dxfId="9554" priority="864" stopIfTrue="1" operator="greaterThanOrEqual">
      <formula>0.01</formula>
    </cfRule>
  </conditionalFormatting>
  <conditionalFormatting sqref="CK118">
    <cfRule type="cellIs" dxfId="9553" priority="871" stopIfTrue="1" operator="greaterThanOrEqual">
      <formula>0.000001</formula>
    </cfRule>
    <cfRule type="cellIs" dxfId="9552" priority="872" stopIfTrue="1" operator="greaterThanOrEqual">
      <formula>0.0000001</formula>
    </cfRule>
    <cfRule type="cellIs" dxfId="9551" priority="873" stopIfTrue="1" operator="greaterThanOrEqual">
      <formula>0.00000001</formula>
    </cfRule>
  </conditionalFormatting>
  <conditionalFormatting sqref="CK118:CK122">
    <cfRule type="cellIs" dxfId="9550" priority="866" stopIfTrue="1" operator="greaterThanOrEqual">
      <formula>0.0001</formula>
    </cfRule>
    <cfRule type="cellIs" dxfId="9549" priority="867" stopIfTrue="1" operator="greaterThanOrEqual">
      <formula>0.00001</formula>
    </cfRule>
  </conditionalFormatting>
  <conditionalFormatting sqref="CK119:CK122">
    <cfRule type="cellIs" dxfId="9548" priority="868" stopIfTrue="1" operator="greaterThanOrEqual">
      <formula>0.000001</formula>
    </cfRule>
    <cfRule type="cellIs" dxfId="9547" priority="869" stopIfTrue="1" operator="greaterThanOrEqual">
      <formula>0.0000001</formula>
    </cfRule>
    <cfRule type="cellIs" dxfId="9546" priority="870" stopIfTrue="1" operator="greaterThanOrEqual">
      <formula>0.00000001</formula>
    </cfRule>
  </conditionalFormatting>
  <conditionalFormatting sqref="CK125 CK47 CK115">
    <cfRule type="cellIs" dxfId="9545" priority="909" stopIfTrue="1" operator="greaterThanOrEqual">
      <formula>0.0001</formula>
    </cfRule>
  </conditionalFormatting>
  <conditionalFormatting sqref="CK125">
    <cfRule type="cellIs" dxfId="9544" priority="908" stopIfTrue="1" operator="greaterThanOrEqual">
      <formula>0.001</formula>
    </cfRule>
  </conditionalFormatting>
  <conditionalFormatting sqref="CK128 CK131:CK132">
    <cfRule type="cellIs" dxfId="9543" priority="874" stopIfTrue="1" operator="greaterThanOrEqual">
      <formula>1</formula>
    </cfRule>
    <cfRule type="cellIs" dxfId="9542" priority="875" stopIfTrue="1" operator="greaterThanOrEqual">
      <formula>0.1</formula>
    </cfRule>
    <cfRule type="cellIs" dxfId="9541" priority="876" stopIfTrue="1" operator="greaterThanOrEqual">
      <formula>0.01</formula>
    </cfRule>
    <cfRule type="cellIs" dxfId="9540" priority="877" stopIfTrue="1" operator="greaterThanOrEqual">
      <formula>0.001</formula>
    </cfRule>
    <cfRule type="cellIs" dxfId="9539" priority="878" stopIfTrue="1" operator="greaterThanOrEqual">
      <formula>0.0001</formula>
    </cfRule>
    <cfRule type="cellIs" dxfId="9538" priority="879" stopIfTrue="1" operator="greaterThanOrEqual">
      <formula>0.00001</formula>
    </cfRule>
    <cfRule type="cellIs" dxfId="9537" priority="880" stopIfTrue="1" operator="greaterThanOrEqual">
      <formula>0.000001</formula>
    </cfRule>
    <cfRule type="cellIs" dxfId="9536" priority="881" stopIfTrue="1" operator="greaterThanOrEqual">
      <formula>0.0000001</formula>
    </cfRule>
    <cfRule type="cellIs" dxfId="9535" priority="882" stopIfTrue="1" operator="greaterThanOrEqual">
      <formula>0.00000001</formula>
    </cfRule>
  </conditionalFormatting>
  <conditionalFormatting sqref="CK129 CK50 CK76">
    <cfRule type="cellIs" dxfId="9534" priority="892" stopIfTrue="1" operator="greaterThanOrEqual">
      <formula>0.1</formula>
    </cfRule>
  </conditionalFormatting>
  <conditionalFormatting sqref="CK129:CK130">
    <cfRule type="cellIs" dxfId="9533" priority="891" stopIfTrue="1" operator="greaterThanOrEqual">
      <formula>1</formula>
    </cfRule>
  </conditionalFormatting>
  <conditionalFormatting sqref="CK130 CK44 CK52 CK72:CK74 CK79:CK85 CK95 CK108:CK109 CK116">
    <cfRule type="cellIs" dxfId="9532" priority="922" stopIfTrue="1" operator="greaterThanOrEqual">
      <formula>0.01</formula>
    </cfRule>
  </conditionalFormatting>
  <conditionalFormatting sqref="CK130">
    <cfRule type="cellIs" dxfId="9531" priority="921" stopIfTrue="1" operator="greaterThanOrEqual">
      <formula>0.1</formula>
    </cfRule>
  </conditionalFormatting>
  <conditionalFormatting sqref="CN24:CN27">
    <cfRule type="cellIs" dxfId="9530" priority="605" operator="greaterThanOrEqual">
      <formula>0</formula>
    </cfRule>
  </conditionalFormatting>
  <conditionalFormatting sqref="CN28:CN30">
    <cfRule type="cellIs" dxfId="9529" priority="604" operator="greaterThanOrEqual">
      <formula>0</formula>
    </cfRule>
  </conditionalFormatting>
  <conditionalFormatting sqref="CN31:CN32">
    <cfRule type="cellIs" dxfId="9528" priority="573" operator="greaterThanOrEqual">
      <formula>0</formula>
    </cfRule>
  </conditionalFormatting>
  <conditionalFormatting sqref="CN37:CN41">
    <cfRule type="cellIs" dxfId="9527" priority="59" stopIfTrue="1" operator="greaterThanOrEqual">
      <formula>1</formula>
    </cfRule>
    <cfRule type="cellIs" dxfId="9526" priority="60" stopIfTrue="1" operator="greaterThanOrEqual">
      <formula>0.1</formula>
    </cfRule>
    <cfRule type="cellIs" dxfId="9525" priority="61" stopIfTrue="1" operator="greaterThanOrEqual">
      <formula>0.01</formula>
    </cfRule>
    <cfRule type="cellIs" dxfId="9524" priority="62" stopIfTrue="1" operator="greaterThanOrEqual">
      <formula>0.001</formula>
    </cfRule>
    <cfRule type="cellIs" dxfId="9523" priority="63" stopIfTrue="1" operator="greaterThanOrEqual">
      <formula>0.0001</formula>
    </cfRule>
    <cfRule type="cellIs" dxfId="9522" priority="64" stopIfTrue="1" operator="greaterThanOrEqual">
      <formula>0.00001</formula>
    </cfRule>
    <cfRule type="cellIs" dxfId="9521" priority="65" stopIfTrue="1" operator="greaterThanOrEqual">
      <formula>0.000001</formula>
    </cfRule>
    <cfRule type="cellIs" dxfId="9520" priority="66" stopIfTrue="1" operator="greaterThanOrEqual">
      <formula>0.0000001</formula>
    </cfRule>
    <cfRule type="cellIs" dxfId="9519" priority="67" stopIfTrue="1" operator="greaterThanOrEqual">
      <formula>0.00000001</formula>
    </cfRule>
  </conditionalFormatting>
  <conditionalFormatting sqref="CN37:CN132">
    <cfRule type="cellIs" dxfId="9518" priority="49" stopIfTrue="1" operator="greaterThanOrEqual">
      <formula>10</formula>
    </cfRule>
  </conditionalFormatting>
  <conditionalFormatting sqref="CN42:CN43">
    <cfRule type="cellIs" dxfId="9517" priority="50" stopIfTrue="1" operator="greaterThanOrEqual">
      <formula>1</formula>
    </cfRule>
    <cfRule type="cellIs" dxfId="9516" priority="51" stopIfTrue="1" operator="greaterThanOrEqual">
      <formula>0.1</formula>
    </cfRule>
    <cfRule type="cellIs" dxfId="9515" priority="52" stopIfTrue="1" operator="greaterThanOrEqual">
      <formula>0.01</formula>
    </cfRule>
    <cfRule type="cellIs" dxfId="9514" priority="53" stopIfTrue="1" operator="greaterThanOrEqual">
      <formula>0.001</formula>
    </cfRule>
    <cfRule type="cellIs" dxfId="9513" priority="54" stopIfTrue="1" operator="greaterThanOrEqual">
      <formula>0.0001</formula>
    </cfRule>
    <cfRule type="cellIs" dxfId="9512" priority="55" stopIfTrue="1" operator="greaterThanOrEqual">
      <formula>0.00001</formula>
    </cfRule>
    <cfRule type="cellIs" dxfId="9511" priority="56" stopIfTrue="1" operator="greaterThanOrEqual">
      <formula>0.000001</formula>
    </cfRule>
    <cfRule type="cellIs" dxfId="9510" priority="57" stopIfTrue="1" operator="greaterThanOrEqual">
      <formula>0.0000001</formula>
    </cfRule>
    <cfRule type="cellIs" dxfId="9509" priority="58" stopIfTrue="1" operator="greaterThanOrEqual">
      <formula>0.00000001</formula>
    </cfRule>
  </conditionalFormatting>
  <conditionalFormatting sqref="CN44 CN52 CN72:CN74 CN79:CN85 CN95 CN108:CN109 CN116 CN130">
    <cfRule type="cellIs" dxfId="9508" priority="856" stopIfTrue="1" operator="greaterThanOrEqual">
      <formula>0.001</formula>
    </cfRule>
    <cfRule type="cellIs" dxfId="9507" priority="857" stopIfTrue="1" operator="greaterThanOrEqual">
      <formula>0.0001</formula>
    </cfRule>
    <cfRule type="cellIs" dxfId="9506" priority="858" stopIfTrue="1" operator="greaterThanOrEqual">
      <formula>0.00001</formula>
    </cfRule>
    <cfRule type="cellIs" dxfId="9505" priority="859" stopIfTrue="1" operator="greaterThanOrEqual">
      <formula>0.000001</formula>
    </cfRule>
    <cfRule type="cellIs" dxfId="9504" priority="860" stopIfTrue="1" operator="greaterThanOrEqual">
      <formula>0.0000001</formula>
    </cfRule>
    <cfRule type="cellIs" dxfId="9503" priority="861" stopIfTrue="1" operator="greaterThanOrEqual">
      <formula>0.00000001</formula>
    </cfRule>
  </conditionalFormatting>
  <conditionalFormatting sqref="CN44:CN49">
    <cfRule type="cellIs" dxfId="9502" priority="833" stopIfTrue="1" operator="greaterThanOrEqual">
      <formula>0.1</formula>
    </cfRule>
  </conditionalFormatting>
  <conditionalFormatting sqref="CN44:CN127">
    <cfRule type="cellIs" dxfId="9501" priority="795" stopIfTrue="1" operator="greaterThanOrEqual">
      <formula>1</formula>
    </cfRule>
  </conditionalFormatting>
  <conditionalFormatting sqref="CN45:CN46 CN53 CN57 CN60:CN61 CN64 CN69:CN71 CN75 CN77:CN78 CN86 CN92:CN94 CN99:CN101 CN105 CN110:CN112 CN123:CN124 CN126">
    <cfRule type="cellIs" dxfId="9500" priority="849" stopIfTrue="1" operator="greaterThanOrEqual">
      <formula>0.0001</formula>
    </cfRule>
    <cfRule type="cellIs" dxfId="9499" priority="850" stopIfTrue="1" operator="greaterThanOrEqual">
      <formula>0.00001</formula>
    </cfRule>
    <cfRule type="cellIs" dxfId="9498" priority="851" stopIfTrue="1" operator="greaterThanOrEqual">
      <formula>0.000001</formula>
    </cfRule>
    <cfRule type="cellIs" dxfId="9497" priority="852" stopIfTrue="1" operator="greaterThanOrEqual">
      <formula>0.0000001</formula>
    </cfRule>
    <cfRule type="cellIs" dxfId="9496" priority="853" stopIfTrue="1" operator="greaterThanOrEqual">
      <formula>0.00000001</formula>
    </cfRule>
  </conditionalFormatting>
  <conditionalFormatting sqref="CN45:CN49 CN53:CN71 CN86:CN94 CN96:CN107 CN110:CN115">
    <cfRule type="cellIs" dxfId="9495" priority="834" stopIfTrue="1" operator="greaterThanOrEqual">
      <formula>0.01</formula>
    </cfRule>
  </conditionalFormatting>
  <conditionalFormatting sqref="CN47 CN115 CN125">
    <cfRule type="cellIs" dxfId="9494" priority="843" stopIfTrue="1" operator="greaterThanOrEqual">
      <formula>0.00001</formula>
    </cfRule>
    <cfRule type="cellIs" dxfId="9493" priority="844" stopIfTrue="1" operator="greaterThanOrEqual">
      <formula>0.000001</formula>
    </cfRule>
    <cfRule type="cellIs" dxfId="9492" priority="845" stopIfTrue="1" operator="greaterThanOrEqual">
      <formula>0.0000001</formula>
    </cfRule>
    <cfRule type="cellIs" dxfId="9491" priority="846" stopIfTrue="1" operator="greaterThanOrEqual">
      <formula>0.00000001</formula>
    </cfRule>
  </conditionalFormatting>
  <conditionalFormatting sqref="CN47:CN49 CN54:CN56 CN58:CN59 CN62:CN63 CN65:CN68 CN87:CN91 CN96:CN98 CN102:CN104 CN106:CN107 CN113:CN115 CN127">
    <cfRule type="cellIs" dxfId="9490" priority="835" stopIfTrue="1" operator="greaterThanOrEqual">
      <formula>0.001</formula>
    </cfRule>
  </conditionalFormatting>
  <conditionalFormatting sqref="CN48:CN49 CN54:CN56 CN58:CN59 CN62:CN63 CN65:CN68 CN87:CN91 CN96:CN98 CN102:CN104 CN106:CN107 CN113:CN114 CN117 CN127">
    <cfRule type="cellIs" dxfId="9489" priority="837" stopIfTrue="1" operator="greaterThanOrEqual">
      <formula>0.00001</formula>
    </cfRule>
    <cfRule type="cellIs" dxfId="9488" priority="838" stopIfTrue="1" operator="greaterThanOrEqual">
      <formula>0.000001</formula>
    </cfRule>
    <cfRule type="cellIs" dxfId="9487" priority="839" stopIfTrue="1" operator="greaterThanOrEqual">
      <formula>0.0000001</formula>
    </cfRule>
    <cfRule type="cellIs" dxfId="9486" priority="840" stopIfTrue="1" operator="greaterThanOrEqual">
      <formula>0.00000001</formula>
    </cfRule>
  </conditionalFormatting>
  <conditionalFormatting sqref="CN48:CN49 CN54:CN56 CN58:CN59 CN62:CN63 CN65:CN68 CN87:CN91 CN96:CN98 CN102:CN104 CN106:CN107 CN113:CN114 CN127 CN117">
    <cfRule type="cellIs" dxfId="9485" priority="836" stopIfTrue="1" operator="greaterThanOrEqual">
      <formula>0.0001</formula>
    </cfRule>
  </conditionalFormatting>
  <conditionalFormatting sqref="CN50 CN76 CN129">
    <cfRule type="cellIs" dxfId="9484" priority="826" stopIfTrue="1" operator="greaterThanOrEqual">
      <formula>0.01</formula>
    </cfRule>
    <cfRule type="cellIs" dxfId="9483" priority="827" stopIfTrue="1" operator="greaterThanOrEqual">
      <formula>0.001</formula>
    </cfRule>
    <cfRule type="cellIs" dxfId="9482" priority="828" stopIfTrue="1" operator="greaterThanOrEqual">
      <formula>0.0001</formula>
    </cfRule>
    <cfRule type="cellIs" dxfId="9481" priority="829" stopIfTrue="1" operator="greaterThanOrEqual">
      <formula>0.00001</formula>
    </cfRule>
    <cfRule type="cellIs" dxfId="9480" priority="830" stopIfTrue="1" operator="greaterThanOrEqual">
      <formula>0.000001</formula>
    </cfRule>
    <cfRule type="cellIs" dxfId="9479" priority="831" stopIfTrue="1" operator="greaterThanOrEqual">
      <formula>0.0000001</formula>
    </cfRule>
    <cfRule type="cellIs" dxfId="9478" priority="832" stopIfTrue="1" operator="greaterThanOrEqual">
      <formula>0.00000001</formula>
    </cfRule>
  </conditionalFormatting>
  <conditionalFormatting sqref="CN51">
    <cfRule type="cellIs" dxfId="9477" priority="817" stopIfTrue="1" operator="greaterThanOrEqual">
      <formula>0.01</formula>
    </cfRule>
    <cfRule type="cellIs" dxfId="9476" priority="818" stopIfTrue="1" operator="greaterThanOrEqual">
      <formula>0.001</formula>
    </cfRule>
    <cfRule type="cellIs" dxfId="9475" priority="819" stopIfTrue="1" operator="greaterThanOrEqual">
      <formula>0.0001</formula>
    </cfRule>
    <cfRule type="cellIs" dxfId="9474" priority="820" stopIfTrue="1" operator="greaterThanOrEqual">
      <formula>0.00001</formula>
    </cfRule>
    <cfRule type="cellIs" dxfId="9473" priority="821" stopIfTrue="1" operator="greaterThanOrEqual">
      <formula>0.000001</formula>
    </cfRule>
    <cfRule type="cellIs" dxfId="9472" priority="822" stopIfTrue="1" operator="greaterThanOrEqual">
      <formula>0.0000001</formula>
    </cfRule>
    <cfRule type="cellIs" dxfId="9471" priority="823" stopIfTrue="1" operator="greaterThanOrEqual">
      <formula>0.00000001</formula>
    </cfRule>
  </conditionalFormatting>
  <conditionalFormatting sqref="CN51:CN75">
    <cfRule type="cellIs" dxfId="9470" priority="816" stopIfTrue="1" operator="greaterThanOrEqual">
      <formula>0.1</formula>
    </cfRule>
  </conditionalFormatting>
  <conditionalFormatting sqref="CN75 CN77:CN78 CN45:CN46 CN53 CN57 CN60:CN61 CN64 CN69:CN71 CN86 CN92:CN94 CN99:CN101 CN105 CN110:CN112 CN123:CN124 CN126">
    <cfRule type="cellIs" dxfId="9469" priority="848" stopIfTrue="1" operator="greaterThanOrEqual">
      <formula>0.001</formula>
    </cfRule>
  </conditionalFormatting>
  <conditionalFormatting sqref="CN75 CN77:CN78">
    <cfRule type="cellIs" dxfId="9468" priority="847" stopIfTrue="1" operator="greaterThanOrEqual">
      <formula>0.01</formula>
    </cfRule>
  </conditionalFormatting>
  <conditionalFormatting sqref="CN77:CN127">
    <cfRule type="cellIs" dxfId="9467" priority="796" stopIfTrue="1" operator="greaterThanOrEqual">
      <formula>0.1</formula>
    </cfRule>
  </conditionalFormatting>
  <conditionalFormatting sqref="CN117:CN122">
    <cfRule type="cellIs" dxfId="9466" priority="798" stopIfTrue="1" operator="greaterThanOrEqual">
      <formula>0.001</formula>
    </cfRule>
  </conditionalFormatting>
  <conditionalFormatting sqref="CN117:CN127">
    <cfRule type="cellIs" dxfId="9465" priority="797" stopIfTrue="1" operator="greaterThanOrEqual">
      <formula>0.01</formula>
    </cfRule>
  </conditionalFormatting>
  <conditionalFormatting sqref="CN118">
    <cfRule type="cellIs" dxfId="9464" priority="804" stopIfTrue="1" operator="greaterThanOrEqual">
      <formula>0.000001</formula>
    </cfRule>
    <cfRule type="cellIs" dxfId="9463" priority="805" stopIfTrue="1" operator="greaterThanOrEqual">
      <formula>0.0000001</formula>
    </cfRule>
    <cfRule type="cellIs" dxfId="9462" priority="806" stopIfTrue="1" operator="greaterThanOrEqual">
      <formula>0.00000001</formula>
    </cfRule>
  </conditionalFormatting>
  <conditionalFormatting sqref="CN118:CN122">
    <cfRule type="cellIs" dxfId="9461" priority="799" stopIfTrue="1" operator="greaterThanOrEqual">
      <formula>0.0001</formula>
    </cfRule>
    <cfRule type="cellIs" dxfId="9460" priority="800" stopIfTrue="1" operator="greaterThanOrEqual">
      <formula>0.00001</formula>
    </cfRule>
  </conditionalFormatting>
  <conditionalFormatting sqref="CN119:CN122">
    <cfRule type="cellIs" dxfId="9459" priority="801" stopIfTrue="1" operator="greaterThanOrEqual">
      <formula>0.000001</formula>
    </cfRule>
    <cfRule type="cellIs" dxfId="9458" priority="802" stopIfTrue="1" operator="greaterThanOrEqual">
      <formula>0.0000001</formula>
    </cfRule>
    <cfRule type="cellIs" dxfId="9457" priority="803" stopIfTrue="1" operator="greaterThanOrEqual">
      <formula>0.00000001</formula>
    </cfRule>
  </conditionalFormatting>
  <conditionalFormatting sqref="CN125 CN47 CN115">
    <cfRule type="cellIs" dxfId="9456" priority="842" stopIfTrue="1" operator="greaterThanOrEqual">
      <formula>0.0001</formula>
    </cfRule>
  </conditionalFormatting>
  <conditionalFormatting sqref="CN125">
    <cfRule type="cellIs" dxfId="9455" priority="841" stopIfTrue="1" operator="greaterThanOrEqual">
      <formula>0.001</formula>
    </cfRule>
  </conditionalFormatting>
  <conditionalFormatting sqref="CN128 CN131:CN132">
    <cfRule type="cellIs" dxfId="9454" priority="807" stopIfTrue="1" operator="greaterThanOrEqual">
      <formula>1</formula>
    </cfRule>
    <cfRule type="cellIs" dxfId="9453" priority="808" stopIfTrue="1" operator="greaterThanOrEqual">
      <formula>0.1</formula>
    </cfRule>
    <cfRule type="cellIs" dxfId="9452" priority="809" stopIfTrue="1" operator="greaterThanOrEqual">
      <formula>0.01</formula>
    </cfRule>
    <cfRule type="cellIs" dxfId="9451" priority="810" stopIfTrue="1" operator="greaterThanOrEqual">
      <formula>0.001</formula>
    </cfRule>
    <cfRule type="cellIs" dxfId="9450" priority="811" stopIfTrue="1" operator="greaterThanOrEqual">
      <formula>0.0001</formula>
    </cfRule>
    <cfRule type="cellIs" dxfId="9449" priority="812" stopIfTrue="1" operator="greaterThanOrEqual">
      <formula>0.00001</formula>
    </cfRule>
    <cfRule type="cellIs" dxfId="9448" priority="813" stopIfTrue="1" operator="greaterThanOrEqual">
      <formula>0.000001</formula>
    </cfRule>
    <cfRule type="cellIs" dxfId="9447" priority="814" stopIfTrue="1" operator="greaterThanOrEqual">
      <formula>0.0000001</formula>
    </cfRule>
    <cfRule type="cellIs" dxfId="9446" priority="815" stopIfTrue="1" operator="greaterThanOrEqual">
      <formula>0.00000001</formula>
    </cfRule>
  </conditionalFormatting>
  <conditionalFormatting sqref="CN129 CN50 CN76">
    <cfRule type="cellIs" dxfId="9445" priority="825" stopIfTrue="1" operator="greaterThanOrEqual">
      <formula>0.1</formula>
    </cfRule>
  </conditionalFormatting>
  <conditionalFormatting sqref="CN129:CN130">
    <cfRule type="cellIs" dxfId="9444" priority="824" stopIfTrue="1" operator="greaterThanOrEqual">
      <formula>1</formula>
    </cfRule>
  </conditionalFormatting>
  <conditionalFormatting sqref="CN130 CN44 CN52 CN72:CN74 CN79:CN85 CN95 CN108:CN109 CN116">
    <cfRule type="cellIs" dxfId="9443" priority="855" stopIfTrue="1" operator="greaterThanOrEqual">
      <formula>0.01</formula>
    </cfRule>
  </conditionalFormatting>
  <conditionalFormatting sqref="CN130">
    <cfRule type="cellIs" dxfId="9442" priority="854" stopIfTrue="1" operator="greaterThanOrEqual">
      <formula>0.1</formula>
    </cfRule>
  </conditionalFormatting>
  <conditionalFormatting sqref="CQ24:CQ27">
    <cfRule type="cellIs" dxfId="9441" priority="603" operator="greaterThanOrEqual">
      <formula>0</formula>
    </cfRule>
  </conditionalFormatting>
  <conditionalFormatting sqref="CQ28:CQ30">
    <cfRule type="cellIs" dxfId="9440" priority="602" operator="greaterThanOrEqual">
      <formula>0</formula>
    </cfRule>
  </conditionalFormatting>
  <conditionalFormatting sqref="CQ31:CQ32">
    <cfRule type="cellIs" dxfId="9439" priority="572" operator="greaterThanOrEqual">
      <formula>0</formula>
    </cfRule>
  </conditionalFormatting>
  <conditionalFormatting sqref="CQ37:CQ41">
    <cfRule type="cellIs" dxfId="9438" priority="40" stopIfTrue="1" operator="greaterThanOrEqual">
      <formula>1</formula>
    </cfRule>
    <cfRule type="cellIs" dxfId="9437" priority="41" stopIfTrue="1" operator="greaterThanOrEqual">
      <formula>0.1</formula>
    </cfRule>
    <cfRule type="cellIs" dxfId="9436" priority="42" stopIfTrue="1" operator="greaterThanOrEqual">
      <formula>0.01</formula>
    </cfRule>
    <cfRule type="cellIs" dxfId="9435" priority="43" stopIfTrue="1" operator="greaterThanOrEqual">
      <formula>0.001</formula>
    </cfRule>
    <cfRule type="cellIs" dxfId="9434" priority="44" stopIfTrue="1" operator="greaterThanOrEqual">
      <formula>0.0001</formula>
    </cfRule>
    <cfRule type="cellIs" dxfId="9433" priority="45" stopIfTrue="1" operator="greaterThanOrEqual">
      <formula>0.00001</formula>
    </cfRule>
    <cfRule type="cellIs" dxfId="9432" priority="46" stopIfTrue="1" operator="greaterThanOrEqual">
      <formula>0.000001</formula>
    </cfRule>
    <cfRule type="cellIs" dxfId="9431" priority="47" stopIfTrue="1" operator="greaterThanOrEqual">
      <formula>0.0000001</formula>
    </cfRule>
    <cfRule type="cellIs" dxfId="9430" priority="48" stopIfTrue="1" operator="greaterThanOrEqual">
      <formula>0.00000001</formula>
    </cfRule>
  </conditionalFormatting>
  <conditionalFormatting sqref="CQ37:CQ132">
    <cfRule type="cellIs" dxfId="9429" priority="30" stopIfTrue="1" operator="greaterThanOrEqual">
      <formula>10</formula>
    </cfRule>
  </conditionalFormatting>
  <conditionalFormatting sqref="CQ42:CQ43">
    <cfRule type="cellIs" dxfId="9428" priority="31" stopIfTrue="1" operator="greaterThanOrEqual">
      <formula>1</formula>
    </cfRule>
    <cfRule type="cellIs" dxfId="9427" priority="32" stopIfTrue="1" operator="greaterThanOrEqual">
      <formula>0.1</formula>
    </cfRule>
    <cfRule type="cellIs" dxfId="9426" priority="33" stopIfTrue="1" operator="greaterThanOrEqual">
      <formula>0.01</formula>
    </cfRule>
    <cfRule type="cellIs" dxfId="9425" priority="34" stopIfTrue="1" operator="greaterThanOrEqual">
      <formula>0.001</formula>
    </cfRule>
    <cfRule type="cellIs" dxfId="9424" priority="35" stopIfTrue="1" operator="greaterThanOrEqual">
      <formula>0.0001</formula>
    </cfRule>
    <cfRule type="cellIs" dxfId="9423" priority="36" stopIfTrue="1" operator="greaterThanOrEqual">
      <formula>0.00001</formula>
    </cfRule>
    <cfRule type="cellIs" dxfId="9422" priority="37" stopIfTrue="1" operator="greaterThanOrEqual">
      <formula>0.000001</formula>
    </cfRule>
    <cfRule type="cellIs" dxfId="9421" priority="38" stopIfTrue="1" operator="greaterThanOrEqual">
      <formula>0.0000001</formula>
    </cfRule>
    <cfRule type="cellIs" dxfId="9420" priority="39" stopIfTrue="1" operator="greaterThanOrEqual">
      <formula>0.00000001</formula>
    </cfRule>
  </conditionalFormatting>
  <conditionalFormatting sqref="CQ44 CQ52 CQ72:CQ74 CQ79:CQ85 CQ95 CQ108:CQ109 CQ116 CQ130">
    <cfRule type="cellIs" dxfId="9419" priority="789" stopIfTrue="1" operator="greaterThanOrEqual">
      <formula>0.001</formula>
    </cfRule>
    <cfRule type="cellIs" dxfId="9418" priority="790" stopIfTrue="1" operator="greaterThanOrEqual">
      <formula>0.0001</formula>
    </cfRule>
    <cfRule type="cellIs" dxfId="9417" priority="791" stopIfTrue="1" operator="greaterThanOrEqual">
      <formula>0.00001</formula>
    </cfRule>
    <cfRule type="cellIs" dxfId="9416" priority="792" stopIfTrue="1" operator="greaterThanOrEqual">
      <formula>0.000001</formula>
    </cfRule>
    <cfRule type="cellIs" dxfId="9415" priority="793" stopIfTrue="1" operator="greaterThanOrEqual">
      <formula>0.0000001</formula>
    </cfRule>
    <cfRule type="cellIs" dxfId="9414" priority="794" stopIfTrue="1" operator="greaterThanOrEqual">
      <formula>0.00000001</formula>
    </cfRule>
  </conditionalFormatting>
  <conditionalFormatting sqref="CQ44:CQ49">
    <cfRule type="cellIs" dxfId="9413" priority="766" stopIfTrue="1" operator="greaterThanOrEqual">
      <formula>0.1</formula>
    </cfRule>
  </conditionalFormatting>
  <conditionalFormatting sqref="CQ44:CQ127">
    <cfRule type="cellIs" dxfId="9412" priority="728" stopIfTrue="1" operator="greaterThanOrEqual">
      <formula>1</formula>
    </cfRule>
  </conditionalFormatting>
  <conditionalFormatting sqref="CQ45:CQ46 CQ53 CQ57 CQ60:CQ61 CQ64 CQ69:CQ71 CQ75 CQ77:CQ78 CQ86 CQ92:CQ94 CQ99:CQ101 CQ105 CQ110:CQ112 CQ123:CQ124 CQ126">
    <cfRule type="cellIs" dxfId="9411" priority="782" stopIfTrue="1" operator="greaterThanOrEqual">
      <formula>0.0001</formula>
    </cfRule>
    <cfRule type="cellIs" dxfId="9410" priority="783" stopIfTrue="1" operator="greaterThanOrEqual">
      <formula>0.00001</formula>
    </cfRule>
    <cfRule type="cellIs" dxfId="9409" priority="784" stopIfTrue="1" operator="greaterThanOrEqual">
      <formula>0.000001</formula>
    </cfRule>
    <cfRule type="cellIs" dxfId="9408" priority="785" stopIfTrue="1" operator="greaterThanOrEqual">
      <formula>0.0000001</formula>
    </cfRule>
    <cfRule type="cellIs" dxfId="9407" priority="786" stopIfTrue="1" operator="greaterThanOrEqual">
      <formula>0.00000001</formula>
    </cfRule>
  </conditionalFormatting>
  <conditionalFormatting sqref="CQ45:CQ49 CQ53:CQ71 CQ86:CQ94 CQ96:CQ107 CQ110:CQ115">
    <cfRule type="cellIs" dxfId="9406" priority="767" stopIfTrue="1" operator="greaterThanOrEqual">
      <formula>0.01</formula>
    </cfRule>
  </conditionalFormatting>
  <conditionalFormatting sqref="CQ47 CQ115 CQ125">
    <cfRule type="cellIs" dxfId="9405" priority="776" stopIfTrue="1" operator="greaterThanOrEqual">
      <formula>0.00001</formula>
    </cfRule>
    <cfRule type="cellIs" dxfId="9404" priority="777" stopIfTrue="1" operator="greaterThanOrEqual">
      <formula>0.000001</formula>
    </cfRule>
    <cfRule type="cellIs" dxfId="9403" priority="778" stopIfTrue="1" operator="greaterThanOrEqual">
      <formula>0.0000001</formula>
    </cfRule>
    <cfRule type="cellIs" dxfId="9402" priority="779" stopIfTrue="1" operator="greaterThanOrEqual">
      <formula>0.00000001</formula>
    </cfRule>
  </conditionalFormatting>
  <conditionalFormatting sqref="CQ47:CQ49 CQ54:CQ56 CQ58:CQ59 CQ62:CQ63 CQ65:CQ68 CQ87:CQ91 CQ96:CQ98 CQ102:CQ104 CQ106:CQ107 CQ113:CQ115 CQ127">
    <cfRule type="cellIs" dxfId="9401" priority="768" stopIfTrue="1" operator="greaterThanOrEqual">
      <formula>0.001</formula>
    </cfRule>
  </conditionalFormatting>
  <conditionalFormatting sqref="CQ48:CQ49 CQ54:CQ56 CQ58:CQ59 CQ62:CQ63 CQ65:CQ68 CQ87:CQ91 CQ96:CQ98 CQ102:CQ104 CQ106:CQ107 CQ113:CQ114 CQ117 CQ127">
    <cfRule type="cellIs" dxfId="9400" priority="770" stopIfTrue="1" operator="greaterThanOrEqual">
      <formula>0.00001</formula>
    </cfRule>
    <cfRule type="cellIs" dxfId="9399" priority="771" stopIfTrue="1" operator="greaterThanOrEqual">
      <formula>0.000001</formula>
    </cfRule>
    <cfRule type="cellIs" dxfId="9398" priority="772" stopIfTrue="1" operator="greaterThanOrEqual">
      <formula>0.0000001</formula>
    </cfRule>
    <cfRule type="cellIs" dxfId="9397" priority="773" stopIfTrue="1" operator="greaterThanOrEqual">
      <formula>0.00000001</formula>
    </cfRule>
  </conditionalFormatting>
  <conditionalFormatting sqref="CQ48:CQ49 CQ54:CQ56 CQ58:CQ59 CQ62:CQ63 CQ65:CQ68 CQ87:CQ91 CQ96:CQ98 CQ102:CQ104 CQ106:CQ107 CQ113:CQ114 CQ127 CQ117">
    <cfRule type="cellIs" dxfId="9396" priority="769" stopIfTrue="1" operator="greaterThanOrEqual">
      <formula>0.0001</formula>
    </cfRule>
  </conditionalFormatting>
  <conditionalFormatting sqref="CQ50 CQ76 CQ129">
    <cfRule type="cellIs" dxfId="9395" priority="759" stopIfTrue="1" operator="greaterThanOrEqual">
      <formula>0.01</formula>
    </cfRule>
    <cfRule type="cellIs" dxfId="9394" priority="760" stopIfTrue="1" operator="greaterThanOrEqual">
      <formula>0.001</formula>
    </cfRule>
    <cfRule type="cellIs" dxfId="9393" priority="761" stopIfTrue="1" operator="greaterThanOrEqual">
      <formula>0.0001</formula>
    </cfRule>
    <cfRule type="cellIs" dxfId="9392" priority="762" stopIfTrue="1" operator="greaterThanOrEqual">
      <formula>0.00001</formula>
    </cfRule>
    <cfRule type="cellIs" dxfId="9391" priority="763" stopIfTrue="1" operator="greaterThanOrEqual">
      <formula>0.000001</formula>
    </cfRule>
    <cfRule type="cellIs" dxfId="9390" priority="764" stopIfTrue="1" operator="greaterThanOrEqual">
      <formula>0.0000001</formula>
    </cfRule>
    <cfRule type="cellIs" dxfId="9389" priority="765" stopIfTrue="1" operator="greaterThanOrEqual">
      <formula>0.00000001</formula>
    </cfRule>
  </conditionalFormatting>
  <conditionalFormatting sqref="CQ51">
    <cfRule type="cellIs" dxfId="9388" priority="750" stopIfTrue="1" operator="greaterThanOrEqual">
      <formula>0.01</formula>
    </cfRule>
    <cfRule type="cellIs" dxfId="9387" priority="751" stopIfTrue="1" operator="greaterThanOrEqual">
      <formula>0.001</formula>
    </cfRule>
    <cfRule type="cellIs" dxfId="9386" priority="752" stopIfTrue="1" operator="greaterThanOrEqual">
      <formula>0.0001</formula>
    </cfRule>
    <cfRule type="cellIs" dxfId="9385" priority="753" stopIfTrue="1" operator="greaterThanOrEqual">
      <formula>0.00001</formula>
    </cfRule>
    <cfRule type="cellIs" dxfId="9384" priority="754" stopIfTrue="1" operator="greaterThanOrEqual">
      <formula>0.000001</formula>
    </cfRule>
    <cfRule type="cellIs" dxfId="9383" priority="755" stopIfTrue="1" operator="greaterThanOrEqual">
      <formula>0.0000001</formula>
    </cfRule>
    <cfRule type="cellIs" dxfId="9382" priority="756" stopIfTrue="1" operator="greaterThanOrEqual">
      <formula>0.00000001</formula>
    </cfRule>
  </conditionalFormatting>
  <conditionalFormatting sqref="CQ51:CQ75">
    <cfRule type="cellIs" dxfId="9381" priority="749" stopIfTrue="1" operator="greaterThanOrEqual">
      <formula>0.1</formula>
    </cfRule>
  </conditionalFormatting>
  <conditionalFormatting sqref="CQ75 CQ77:CQ78 CQ45:CQ46 CQ53 CQ57 CQ60:CQ61 CQ64 CQ69:CQ71 CQ86 CQ92:CQ94 CQ99:CQ101 CQ105 CQ110:CQ112 CQ123:CQ124 CQ126">
    <cfRule type="cellIs" dxfId="9380" priority="781" stopIfTrue="1" operator="greaterThanOrEqual">
      <formula>0.001</formula>
    </cfRule>
  </conditionalFormatting>
  <conditionalFormatting sqref="CQ75 CQ77:CQ78">
    <cfRule type="cellIs" dxfId="9379" priority="780" stopIfTrue="1" operator="greaterThanOrEqual">
      <formula>0.01</formula>
    </cfRule>
  </conditionalFormatting>
  <conditionalFormatting sqref="CQ77:CQ127">
    <cfRule type="cellIs" dxfId="9378" priority="729" stopIfTrue="1" operator="greaterThanOrEqual">
      <formula>0.1</formula>
    </cfRule>
  </conditionalFormatting>
  <conditionalFormatting sqref="CQ117:CQ122">
    <cfRule type="cellIs" dxfId="9377" priority="731" stopIfTrue="1" operator="greaterThanOrEqual">
      <formula>0.001</formula>
    </cfRule>
  </conditionalFormatting>
  <conditionalFormatting sqref="CQ117:CQ127">
    <cfRule type="cellIs" dxfId="9376" priority="730" stopIfTrue="1" operator="greaterThanOrEqual">
      <formula>0.01</formula>
    </cfRule>
  </conditionalFormatting>
  <conditionalFormatting sqref="CQ118">
    <cfRule type="cellIs" dxfId="9375" priority="737" stopIfTrue="1" operator="greaterThanOrEqual">
      <formula>0.000001</formula>
    </cfRule>
    <cfRule type="cellIs" dxfId="9374" priority="738" stopIfTrue="1" operator="greaterThanOrEqual">
      <formula>0.0000001</formula>
    </cfRule>
    <cfRule type="cellIs" dxfId="9373" priority="739" stopIfTrue="1" operator="greaterThanOrEqual">
      <formula>0.00000001</formula>
    </cfRule>
  </conditionalFormatting>
  <conditionalFormatting sqref="CQ118:CQ122">
    <cfRule type="cellIs" dxfId="9372" priority="732" stopIfTrue="1" operator="greaterThanOrEqual">
      <formula>0.0001</formula>
    </cfRule>
    <cfRule type="cellIs" dxfId="9371" priority="733" stopIfTrue="1" operator="greaterThanOrEqual">
      <formula>0.00001</formula>
    </cfRule>
  </conditionalFormatting>
  <conditionalFormatting sqref="CQ119:CQ122">
    <cfRule type="cellIs" dxfId="9370" priority="734" stopIfTrue="1" operator="greaterThanOrEqual">
      <formula>0.000001</formula>
    </cfRule>
    <cfRule type="cellIs" dxfId="9369" priority="735" stopIfTrue="1" operator="greaterThanOrEqual">
      <formula>0.0000001</formula>
    </cfRule>
    <cfRule type="cellIs" dxfId="9368" priority="736" stopIfTrue="1" operator="greaterThanOrEqual">
      <formula>0.00000001</formula>
    </cfRule>
  </conditionalFormatting>
  <conditionalFormatting sqref="CQ125 CQ47 CQ115">
    <cfRule type="cellIs" dxfId="9367" priority="775" stopIfTrue="1" operator="greaterThanOrEqual">
      <formula>0.0001</formula>
    </cfRule>
  </conditionalFormatting>
  <conditionalFormatting sqref="CQ125">
    <cfRule type="cellIs" dxfId="9366" priority="774" stopIfTrue="1" operator="greaterThanOrEqual">
      <formula>0.001</formula>
    </cfRule>
  </conditionalFormatting>
  <conditionalFormatting sqref="CQ128 CQ131:CQ132">
    <cfRule type="cellIs" dxfId="9365" priority="740" stopIfTrue="1" operator="greaterThanOrEqual">
      <formula>1</formula>
    </cfRule>
    <cfRule type="cellIs" dxfId="9364" priority="741" stopIfTrue="1" operator="greaterThanOrEqual">
      <formula>0.1</formula>
    </cfRule>
    <cfRule type="cellIs" dxfId="9363" priority="742" stopIfTrue="1" operator="greaterThanOrEqual">
      <formula>0.01</formula>
    </cfRule>
    <cfRule type="cellIs" dxfId="9362" priority="743" stopIfTrue="1" operator="greaterThanOrEqual">
      <formula>0.001</formula>
    </cfRule>
    <cfRule type="cellIs" dxfId="9361" priority="744" stopIfTrue="1" operator="greaterThanOrEqual">
      <formula>0.0001</formula>
    </cfRule>
    <cfRule type="cellIs" dxfId="9360" priority="745" stopIfTrue="1" operator="greaterThanOrEqual">
      <formula>0.00001</formula>
    </cfRule>
    <cfRule type="cellIs" dxfId="9359" priority="746" stopIfTrue="1" operator="greaterThanOrEqual">
      <formula>0.000001</formula>
    </cfRule>
    <cfRule type="cellIs" dxfId="9358" priority="747" stopIfTrue="1" operator="greaterThanOrEqual">
      <formula>0.0000001</formula>
    </cfRule>
    <cfRule type="cellIs" dxfId="9357" priority="748" stopIfTrue="1" operator="greaterThanOrEqual">
      <formula>0.00000001</formula>
    </cfRule>
  </conditionalFormatting>
  <conditionalFormatting sqref="CQ129 CQ50 CQ76">
    <cfRule type="cellIs" dxfId="9356" priority="758" stopIfTrue="1" operator="greaterThanOrEqual">
      <formula>0.1</formula>
    </cfRule>
  </conditionalFormatting>
  <conditionalFormatting sqref="CQ129:CQ130">
    <cfRule type="cellIs" dxfId="9355" priority="757" stopIfTrue="1" operator="greaterThanOrEqual">
      <formula>1</formula>
    </cfRule>
  </conditionalFormatting>
  <conditionalFormatting sqref="CQ130 CQ44 CQ52 CQ72:CQ74 CQ79:CQ85 CQ95 CQ108:CQ109 CQ116">
    <cfRule type="cellIs" dxfId="9354" priority="788" stopIfTrue="1" operator="greaterThanOrEqual">
      <formula>0.01</formula>
    </cfRule>
  </conditionalFormatting>
  <conditionalFormatting sqref="CQ130">
    <cfRule type="cellIs" dxfId="9353" priority="787" stopIfTrue="1" operator="greaterThanOrEqual">
      <formula>0.1</formula>
    </cfRule>
  </conditionalFormatting>
  <conditionalFormatting sqref="CT24:CT27">
    <cfRule type="cellIs" dxfId="9352" priority="601" operator="greaterThanOrEqual">
      <formula>0</formula>
    </cfRule>
  </conditionalFormatting>
  <conditionalFormatting sqref="CT28:CT30">
    <cfRule type="cellIs" dxfId="9351" priority="600" operator="greaterThanOrEqual">
      <formula>0</formula>
    </cfRule>
  </conditionalFormatting>
  <conditionalFormatting sqref="CT31:CT32">
    <cfRule type="cellIs" dxfId="9350" priority="571" operator="greaterThanOrEqual">
      <formula>0</formula>
    </cfRule>
  </conditionalFormatting>
  <conditionalFormatting sqref="CT37:CT41">
    <cfRule type="cellIs" dxfId="9349" priority="21" stopIfTrue="1" operator="greaterThanOrEqual">
      <formula>1</formula>
    </cfRule>
    <cfRule type="cellIs" dxfId="9348" priority="22" stopIfTrue="1" operator="greaterThanOrEqual">
      <formula>0.1</formula>
    </cfRule>
    <cfRule type="cellIs" dxfId="9347" priority="23" stopIfTrue="1" operator="greaterThanOrEqual">
      <formula>0.01</formula>
    </cfRule>
    <cfRule type="cellIs" dxfId="9346" priority="24" stopIfTrue="1" operator="greaterThanOrEqual">
      <formula>0.001</formula>
    </cfRule>
    <cfRule type="cellIs" dxfId="9345" priority="25" stopIfTrue="1" operator="greaterThanOrEqual">
      <formula>0.0001</formula>
    </cfRule>
    <cfRule type="cellIs" dxfId="9344" priority="26" stopIfTrue="1" operator="greaterThanOrEqual">
      <formula>0.00001</formula>
    </cfRule>
    <cfRule type="cellIs" dxfId="9343" priority="27" stopIfTrue="1" operator="greaterThanOrEqual">
      <formula>0.000001</formula>
    </cfRule>
    <cfRule type="cellIs" dxfId="9342" priority="28" stopIfTrue="1" operator="greaterThanOrEqual">
      <formula>0.0000001</formula>
    </cfRule>
    <cfRule type="cellIs" dxfId="9341" priority="29" stopIfTrue="1" operator="greaterThanOrEqual">
      <formula>0.00000001</formula>
    </cfRule>
  </conditionalFormatting>
  <conditionalFormatting sqref="CT37:CT132">
    <cfRule type="cellIs" dxfId="9340" priority="11" stopIfTrue="1" operator="greaterThanOrEqual">
      <formula>10</formula>
    </cfRule>
  </conditionalFormatting>
  <conditionalFormatting sqref="CT42:CT43">
    <cfRule type="cellIs" dxfId="9339" priority="12" stopIfTrue="1" operator="greaterThanOrEqual">
      <formula>1</formula>
    </cfRule>
    <cfRule type="cellIs" dxfId="9338" priority="13" stopIfTrue="1" operator="greaterThanOrEqual">
      <formula>0.1</formula>
    </cfRule>
    <cfRule type="cellIs" dxfId="9337" priority="14" stopIfTrue="1" operator="greaterThanOrEqual">
      <formula>0.01</formula>
    </cfRule>
    <cfRule type="cellIs" dxfId="9336" priority="15" stopIfTrue="1" operator="greaterThanOrEqual">
      <formula>0.001</formula>
    </cfRule>
    <cfRule type="cellIs" dxfId="9335" priority="16" stopIfTrue="1" operator="greaterThanOrEqual">
      <formula>0.0001</formula>
    </cfRule>
    <cfRule type="cellIs" dxfId="9334" priority="17" stopIfTrue="1" operator="greaterThanOrEqual">
      <formula>0.00001</formula>
    </cfRule>
    <cfRule type="cellIs" dxfId="9333" priority="18" stopIfTrue="1" operator="greaterThanOrEqual">
      <formula>0.000001</formula>
    </cfRule>
    <cfRule type="cellIs" dxfId="9332" priority="19" stopIfTrue="1" operator="greaterThanOrEqual">
      <formula>0.0000001</formula>
    </cfRule>
    <cfRule type="cellIs" dxfId="9331" priority="20" stopIfTrue="1" operator="greaterThanOrEqual">
      <formula>0.00000001</formula>
    </cfRule>
  </conditionalFormatting>
  <conditionalFormatting sqref="CT44 CT52 CT72:CT74 CT79:CT85 CT95 CT108:CT109 CT116 CT130">
    <cfRule type="cellIs" dxfId="9330" priority="722" stopIfTrue="1" operator="greaterThanOrEqual">
      <formula>0.001</formula>
    </cfRule>
    <cfRule type="cellIs" dxfId="9329" priority="723" stopIfTrue="1" operator="greaterThanOrEqual">
      <formula>0.0001</formula>
    </cfRule>
    <cfRule type="cellIs" dxfId="9328" priority="724" stopIfTrue="1" operator="greaterThanOrEqual">
      <formula>0.00001</formula>
    </cfRule>
    <cfRule type="cellIs" dxfId="9327" priority="725" stopIfTrue="1" operator="greaterThanOrEqual">
      <formula>0.000001</formula>
    </cfRule>
    <cfRule type="cellIs" dxfId="9326" priority="726" stopIfTrue="1" operator="greaterThanOrEqual">
      <formula>0.0000001</formula>
    </cfRule>
    <cfRule type="cellIs" dxfId="9325" priority="727" stopIfTrue="1" operator="greaterThanOrEqual">
      <formula>0.00000001</formula>
    </cfRule>
  </conditionalFormatting>
  <conditionalFormatting sqref="CT44:CT49">
    <cfRule type="cellIs" dxfId="9324" priority="699" stopIfTrue="1" operator="greaterThanOrEqual">
      <formula>0.1</formula>
    </cfRule>
  </conditionalFormatting>
  <conditionalFormatting sqref="CT44:CT127">
    <cfRule type="cellIs" dxfId="9323" priority="661" stopIfTrue="1" operator="greaterThanOrEqual">
      <formula>1</formula>
    </cfRule>
  </conditionalFormatting>
  <conditionalFormatting sqref="CT45:CT46 CT53 CT57 CT60:CT61 CT64 CT69:CT71 CT75 CT77:CT78 CT86 CT92:CT94 CT99:CT101 CT105 CT110:CT112 CT123:CT124 CT126">
    <cfRule type="cellIs" dxfId="9322" priority="715" stopIfTrue="1" operator="greaterThanOrEqual">
      <formula>0.0001</formula>
    </cfRule>
    <cfRule type="cellIs" dxfId="9321" priority="716" stopIfTrue="1" operator="greaterThanOrEqual">
      <formula>0.00001</formula>
    </cfRule>
    <cfRule type="cellIs" dxfId="9320" priority="717" stopIfTrue="1" operator="greaterThanOrEqual">
      <formula>0.000001</formula>
    </cfRule>
    <cfRule type="cellIs" dxfId="9319" priority="718" stopIfTrue="1" operator="greaterThanOrEqual">
      <formula>0.0000001</formula>
    </cfRule>
    <cfRule type="cellIs" dxfId="9318" priority="719" stopIfTrue="1" operator="greaterThanOrEqual">
      <formula>0.00000001</formula>
    </cfRule>
  </conditionalFormatting>
  <conditionalFormatting sqref="CT45:CT49 CT53:CT71 CT86:CT94 CT96:CT107 CT110:CT115">
    <cfRule type="cellIs" dxfId="9317" priority="700" stopIfTrue="1" operator="greaterThanOrEqual">
      <formula>0.01</formula>
    </cfRule>
  </conditionalFormatting>
  <conditionalFormatting sqref="CT47 CT115 CT125">
    <cfRule type="cellIs" dxfId="9316" priority="709" stopIfTrue="1" operator="greaterThanOrEqual">
      <formula>0.00001</formula>
    </cfRule>
    <cfRule type="cellIs" dxfId="9315" priority="710" stopIfTrue="1" operator="greaterThanOrEqual">
      <formula>0.000001</formula>
    </cfRule>
    <cfRule type="cellIs" dxfId="9314" priority="711" stopIfTrue="1" operator="greaterThanOrEqual">
      <formula>0.0000001</formula>
    </cfRule>
    <cfRule type="cellIs" dxfId="9313" priority="712" stopIfTrue="1" operator="greaterThanOrEqual">
      <formula>0.00000001</formula>
    </cfRule>
  </conditionalFormatting>
  <conditionalFormatting sqref="CT47:CT49 CT54:CT56 CT58:CT59 CT62:CT63 CT65:CT68 CT87:CT91 CT96:CT98 CT102:CT104 CT106:CT107 CT113:CT115 CT127">
    <cfRule type="cellIs" dxfId="9312" priority="701" stopIfTrue="1" operator="greaterThanOrEqual">
      <formula>0.001</formula>
    </cfRule>
  </conditionalFormatting>
  <conditionalFormatting sqref="CT48:CT49 CT54:CT56 CT58:CT59 CT62:CT63 CT65:CT68 CT87:CT91 CT96:CT98 CT102:CT104 CT106:CT107 CT113:CT114 CT117 CT127">
    <cfRule type="cellIs" dxfId="9311" priority="703" stopIfTrue="1" operator="greaterThanOrEqual">
      <formula>0.00001</formula>
    </cfRule>
    <cfRule type="cellIs" dxfId="9310" priority="704" stopIfTrue="1" operator="greaterThanOrEqual">
      <formula>0.000001</formula>
    </cfRule>
    <cfRule type="cellIs" dxfId="9309" priority="705" stopIfTrue="1" operator="greaterThanOrEqual">
      <formula>0.0000001</formula>
    </cfRule>
    <cfRule type="cellIs" dxfId="9308" priority="706" stopIfTrue="1" operator="greaterThanOrEqual">
      <formula>0.00000001</formula>
    </cfRule>
  </conditionalFormatting>
  <conditionalFormatting sqref="CT48:CT49 CT54:CT56 CT58:CT59 CT62:CT63 CT65:CT68 CT87:CT91 CT96:CT98 CT102:CT104 CT106:CT107 CT113:CT114 CT127 CT117">
    <cfRule type="cellIs" dxfId="9307" priority="702" stopIfTrue="1" operator="greaterThanOrEqual">
      <formula>0.0001</formula>
    </cfRule>
  </conditionalFormatting>
  <conditionalFormatting sqref="CT50 CT76 CT129">
    <cfRule type="cellIs" dxfId="9306" priority="692" stopIfTrue="1" operator="greaterThanOrEqual">
      <formula>0.01</formula>
    </cfRule>
    <cfRule type="cellIs" dxfId="9305" priority="693" stopIfTrue="1" operator="greaterThanOrEqual">
      <formula>0.001</formula>
    </cfRule>
    <cfRule type="cellIs" dxfId="9304" priority="694" stopIfTrue="1" operator="greaterThanOrEqual">
      <formula>0.0001</formula>
    </cfRule>
    <cfRule type="cellIs" dxfId="9303" priority="695" stopIfTrue="1" operator="greaterThanOrEqual">
      <formula>0.00001</formula>
    </cfRule>
    <cfRule type="cellIs" dxfId="9302" priority="696" stopIfTrue="1" operator="greaterThanOrEqual">
      <formula>0.000001</formula>
    </cfRule>
    <cfRule type="cellIs" dxfId="9301" priority="697" stopIfTrue="1" operator="greaterThanOrEqual">
      <formula>0.0000001</formula>
    </cfRule>
    <cfRule type="cellIs" dxfId="9300" priority="698" stopIfTrue="1" operator="greaterThanOrEqual">
      <formula>0.00000001</formula>
    </cfRule>
  </conditionalFormatting>
  <conditionalFormatting sqref="CT51">
    <cfRule type="cellIs" dxfId="9299" priority="683" stopIfTrue="1" operator="greaterThanOrEqual">
      <formula>0.01</formula>
    </cfRule>
    <cfRule type="cellIs" dxfId="9298" priority="684" stopIfTrue="1" operator="greaterThanOrEqual">
      <formula>0.001</formula>
    </cfRule>
    <cfRule type="cellIs" dxfId="9297" priority="685" stopIfTrue="1" operator="greaterThanOrEqual">
      <formula>0.0001</formula>
    </cfRule>
    <cfRule type="cellIs" dxfId="9296" priority="686" stopIfTrue="1" operator="greaterThanOrEqual">
      <formula>0.00001</formula>
    </cfRule>
    <cfRule type="cellIs" dxfId="9295" priority="687" stopIfTrue="1" operator="greaterThanOrEqual">
      <formula>0.000001</formula>
    </cfRule>
    <cfRule type="cellIs" dxfId="9294" priority="688" stopIfTrue="1" operator="greaterThanOrEqual">
      <formula>0.0000001</formula>
    </cfRule>
    <cfRule type="cellIs" dxfId="9293" priority="689" stopIfTrue="1" operator="greaterThanOrEqual">
      <formula>0.00000001</formula>
    </cfRule>
  </conditionalFormatting>
  <conditionalFormatting sqref="CT51:CT75">
    <cfRule type="cellIs" dxfId="9292" priority="682" stopIfTrue="1" operator="greaterThanOrEqual">
      <formula>0.1</formula>
    </cfRule>
  </conditionalFormatting>
  <conditionalFormatting sqref="CT75 CT77:CT78 CT45:CT46 CT53 CT57 CT60:CT61 CT64 CT69:CT71 CT86 CT92:CT94 CT99:CT101 CT105 CT110:CT112 CT123:CT124 CT126">
    <cfRule type="cellIs" dxfId="9291" priority="714" stopIfTrue="1" operator="greaterThanOrEqual">
      <formula>0.001</formula>
    </cfRule>
  </conditionalFormatting>
  <conditionalFormatting sqref="CT75 CT77:CT78">
    <cfRule type="cellIs" dxfId="9290" priority="713" stopIfTrue="1" operator="greaterThanOrEqual">
      <formula>0.01</formula>
    </cfRule>
  </conditionalFormatting>
  <conditionalFormatting sqref="CT77:CT127">
    <cfRule type="cellIs" dxfId="9289" priority="662" stopIfTrue="1" operator="greaterThanOrEqual">
      <formula>0.1</formula>
    </cfRule>
  </conditionalFormatting>
  <conditionalFormatting sqref="CT117:CT122">
    <cfRule type="cellIs" dxfId="9288" priority="664" stopIfTrue="1" operator="greaterThanOrEqual">
      <formula>0.001</formula>
    </cfRule>
  </conditionalFormatting>
  <conditionalFormatting sqref="CT117:CT127">
    <cfRule type="cellIs" dxfId="9287" priority="663" stopIfTrue="1" operator="greaterThanOrEqual">
      <formula>0.01</formula>
    </cfRule>
  </conditionalFormatting>
  <conditionalFormatting sqref="CT118">
    <cfRule type="cellIs" dxfId="9286" priority="670" stopIfTrue="1" operator="greaterThanOrEqual">
      <formula>0.000001</formula>
    </cfRule>
    <cfRule type="cellIs" dxfId="9285" priority="671" stopIfTrue="1" operator="greaterThanOrEqual">
      <formula>0.0000001</formula>
    </cfRule>
    <cfRule type="cellIs" dxfId="9284" priority="672" stopIfTrue="1" operator="greaterThanOrEqual">
      <formula>0.00000001</formula>
    </cfRule>
  </conditionalFormatting>
  <conditionalFormatting sqref="CT118:CT122">
    <cfRule type="cellIs" dxfId="9283" priority="665" stopIfTrue="1" operator="greaterThanOrEqual">
      <formula>0.0001</formula>
    </cfRule>
    <cfRule type="cellIs" dxfId="9282" priority="666" stopIfTrue="1" operator="greaterThanOrEqual">
      <formula>0.00001</formula>
    </cfRule>
  </conditionalFormatting>
  <conditionalFormatting sqref="CT119:CT122">
    <cfRule type="cellIs" dxfId="9281" priority="667" stopIfTrue="1" operator="greaterThanOrEqual">
      <formula>0.000001</formula>
    </cfRule>
    <cfRule type="cellIs" dxfId="9280" priority="668" stopIfTrue="1" operator="greaterThanOrEqual">
      <formula>0.0000001</formula>
    </cfRule>
    <cfRule type="cellIs" dxfId="9279" priority="669" stopIfTrue="1" operator="greaterThanOrEqual">
      <formula>0.00000001</formula>
    </cfRule>
  </conditionalFormatting>
  <conditionalFormatting sqref="CT125 CT47 CT115">
    <cfRule type="cellIs" dxfId="9278" priority="708" stopIfTrue="1" operator="greaterThanOrEqual">
      <formula>0.0001</formula>
    </cfRule>
  </conditionalFormatting>
  <conditionalFormatting sqref="CT125">
    <cfRule type="cellIs" dxfId="9277" priority="707" stopIfTrue="1" operator="greaterThanOrEqual">
      <formula>0.001</formula>
    </cfRule>
  </conditionalFormatting>
  <conditionalFormatting sqref="CT128 CT131:CT132">
    <cfRule type="cellIs" dxfId="9276" priority="673" stopIfTrue="1" operator="greaterThanOrEqual">
      <formula>1</formula>
    </cfRule>
    <cfRule type="cellIs" dxfId="9275" priority="674" stopIfTrue="1" operator="greaterThanOrEqual">
      <formula>0.1</formula>
    </cfRule>
    <cfRule type="cellIs" dxfId="9274" priority="675" stopIfTrue="1" operator="greaterThanOrEqual">
      <formula>0.01</formula>
    </cfRule>
    <cfRule type="cellIs" dxfId="9273" priority="676" stopIfTrue="1" operator="greaterThanOrEqual">
      <formula>0.001</formula>
    </cfRule>
    <cfRule type="cellIs" dxfId="9272" priority="677" stopIfTrue="1" operator="greaterThanOrEqual">
      <formula>0.0001</formula>
    </cfRule>
    <cfRule type="cellIs" dxfId="9271" priority="678" stopIfTrue="1" operator="greaterThanOrEqual">
      <formula>0.00001</formula>
    </cfRule>
    <cfRule type="cellIs" dxfId="9270" priority="679" stopIfTrue="1" operator="greaterThanOrEqual">
      <formula>0.000001</formula>
    </cfRule>
    <cfRule type="cellIs" dxfId="9269" priority="680" stopIfTrue="1" operator="greaterThanOrEqual">
      <formula>0.0000001</formula>
    </cfRule>
    <cfRule type="cellIs" dxfId="9268" priority="681" stopIfTrue="1" operator="greaterThanOrEqual">
      <formula>0.00000001</formula>
    </cfRule>
  </conditionalFormatting>
  <conditionalFormatting sqref="CT129 CT50 CT76">
    <cfRule type="cellIs" dxfId="9267" priority="691" stopIfTrue="1" operator="greaterThanOrEqual">
      <formula>0.1</formula>
    </cfRule>
  </conditionalFormatting>
  <conditionalFormatting sqref="CT129:CT130">
    <cfRule type="cellIs" dxfId="9266" priority="690" stopIfTrue="1" operator="greaterThanOrEqual">
      <formula>1</formula>
    </cfRule>
  </conditionalFormatting>
  <conditionalFormatting sqref="CT130 CT44 CT52 CT72:CT74 CT79:CT85 CT95 CT108:CT109 CT116">
    <cfRule type="cellIs" dxfId="9265" priority="721" stopIfTrue="1" operator="greaterThanOrEqual">
      <formula>0.01</formula>
    </cfRule>
  </conditionalFormatting>
  <conditionalFormatting sqref="CT130">
    <cfRule type="cellIs" dxfId="9264" priority="720" stopIfTrue="1" operator="greaterThanOrEqual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r:id="rId1"/>
  <colBreaks count="4" manualBreakCount="4">
    <brk id="27" max="135" man="1"/>
    <brk id="45" max="135" man="1"/>
    <brk id="63" max="135" man="1"/>
    <brk id="81" max="1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286B-6385-4365-B1B1-D3FDEA6E9E41}">
  <dimension ref="A1:BS136"/>
  <sheetViews>
    <sheetView view="pageBreakPreview" zoomScale="80" zoomScaleNormal="100" zoomScaleSheetLayoutView="80" workbookViewId="0"/>
  </sheetViews>
  <sheetFormatPr defaultColWidth="9" defaultRowHeight="12" x14ac:dyDescent="0.2"/>
  <cols>
    <col min="1" max="1" width="5.26953125" style="431" customWidth="1"/>
    <col min="2" max="2" width="3" style="431" customWidth="1"/>
    <col min="3" max="3" width="3.26953125" style="431" customWidth="1"/>
    <col min="4" max="4" width="9.26953125" style="431" customWidth="1"/>
    <col min="5" max="5" width="8.6328125" style="431" customWidth="1"/>
    <col min="6" max="6" width="4.26953125" style="431" customWidth="1"/>
    <col min="7" max="7" width="5.90625" style="431" customWidth="1"/>
    <col min="8" max="8" width="8.6328125" style="431" customWidth="1"/>
    <col min="9" max="9" width="4.6328125" style="431" customWidth="1"/>
    <col min="10" max="10" width="2.08984375" style="431" customWidth="1"/>
    <col min="11" max="11" width="10" style="431" customWidth="1"/>
    <col min="12" max="12" width="4.6328125" style="431" customWidth="1"/>
    <col min="13" max="13" width="2.08984375" style="431" customWidth="1"/>
    <col min="14" max="14" width="10" style="431" customWidth="1"/>
    <col min="15" max="15" width="4.7265625" style="431" customWidth="1"/>
    <col min="16" max="16" width="2.08984375" style="431" customWidth="1"/>
    <col min="17" max="17" width="10" style="431" customWidth="1"/>
    <col min="18" max="18" width="4.6328125" style="431" customWidth="1"/>
    <col min="19" max="19" width="2.08984375" style="431" customWidth="1"/>
    <col min="20" max="20" width="10" style="431" customWidth="1"/>
    <col min="21" max="21" width="4.6328125" style="431" customWidth="1"/>
    <col min="22" max="22" width="2.08984375" style="431" customWidth="1"/>
    <col min="23" max="23" width="10" style="431" customWidth="1"/>
    <col min="24" max="24" width="4.6328125" style="431" customWidth="1"/>
    <col min="25" max="25" width="2.08984375" style="431" customWidth="1"/>
    <col min="26" max="26" width="10" style="431" customWidth="1"/>
    <col min="27" max="27" width="4.7265625" style="431" customWidth="1"/>
    <col min="28" max="28" width="2.08984375" style="431" customWidth="1"/>
    <col min="29" max="29" width="10" style="431" customWidth="1"/>
    <col min="30" max="30" width="4.6328125" style="431" customWidth="1"/>
    <col min="31" max="31" width="2.08984375" style="431" customWidth="1"/>
    <col min="32" max="32" width="10" style="431" customWidth="1"/>
    <col min="33" max="33" width="4.6328125" style="431" customWidth="1"/>
    <col min="34" max="34" width="2.08984375" style="431" customWidth="1"/>
    <col min="35" max="35" width="10" style="431" customWidth="1"/>
    <col min="36" max="36" width="4.6328125" style="431" customWidth="1"/>
    <col min="37" max="37" width="2.08984375" style="431" customWidth="1"/>
    <col min="38" max="38" width="10" style="431" customWidth="1"/>
    <col min="39" max="39" width="4.6328125" style="431" customWidth="1"/>
    <col min="40" max="40" width="2.08984375" style="431" customWidth="1"/>
    <col min="41" max="41" width="10" style="431" customWidth="1"/>
    <col min="42" max="42" width="4.6328125" style="431" customWidth="1"/>
    <col min="43" max="43" width="2.08984375" style="431" customWidth="1"/>
    <col min="44" max="44" width="10" style="431" customWidth="1"/>
    <col min="45" max="45" width="4.6328125" style="431" customWidth="1"/>
    <col min="46" max="46" width="2.08984375" style="431" customWidth="1"/>
    <col min="47" max="47" width="10" style="431" customWidth="1"/>
    <col min="48" max="48" width="4.7265625" style="431" customWidth="1"/>
    <col min="49" max="49" width="2.08984375" style="431" customWidth="1"/>
    <col min="50" max="50" width="10" style="431" customWidth="1"/>
    <col min="51" max="51" width="4.6328125" style="431" customWidth="1"/>
    <col min="52" max="52" width="2.08984375" style="431" customWidth="1"/>
    <col min="53" max="53" width="10" style="431" customWidth="1"/>
    <col min="54" max="54" width="4.6328125" style="431" customWidth="1"/>
    <col min="55" max="55" width="2.08984375" style="431" customWidth="1"/>
    <col min="56" max="56" width="10" style="431" customWidth="1"/>
    <col min="57" max="57" width="4.6328125" style="431" customWidth="1"/>
    <col min="58" max="58" width="2.08984375" style="431" customWidth="1"/>
    <col min="59" max="59" width="10" style="431" customWidth="1"/>
    <col min="60" max="60" width="4.6328125" style="431" customWidth="1"/>
    <col min="61" max="61" width="2.08984375" style="431" customWidth="1"/>
    <col min="62" max="62" width="10" style="431" customWidth="1"/>
    <col min="63" max="63" width="4.6328125" style="431" customWidth="1"/>
    <col min="64" max="64" width="2.08984375" style="431" customWidth="1"/>
    <col min="65" max="65" width="10" style="431" customWidth="1"/>
    <col min="66" max="66" width="4.6328125" style="431" customWidth="1"/>
    <col min="67" max="67" width="2.08984375" style="431" customWidth="1"/>
    <col min="68" max="68" width="10" style="431" customWidth="1"/>
    <col min="69" max="69" width="4.6328125" style="431" customWidth="1"/>
    <col min="70" max="70" width="2.08984375" style="431" customWidth="1"/>
    <col min="71" max="71" width="10" style="431" customWidth="1"/>
    <col min="72" max="72" width="4.6328125" style="431" customWidth="1"/>
    <col min="73" max="73" width="2.08984375" style="431" customWidth="1"/>
    <col min="74" max="74" width="10" style="431" customWidth="1"/>
    <col min="75" max="75" width="4.6328125" style="431" customWidth="1"/>
    <col min="76" max="76" width="2.08984375" style="431" customWidth="1"/>
    <col min="77" max="77" width="10" style="431" customWidth="1"/>
    <col min="78" max="78" width="4.6328125" style="431" customWidth="1"/>
    <col min="79" max="79" width="2.08984375" style="431" customWidth="1"/>
    <col min="80" max="80" width="10" style="431" customWidth="1"/>
    <col min="81" max="81" width="4.6328125" style="431" customWidth="1"/>
    <col min="82" max="82" width="2.08984375" style="431" customWidth="1"/>
    <col min="83" max="83" width="10" style="431" customWidth="1"/>
    <col min="84" max="84" width="4.6328125" style="431" customWidth="1"/>
    <col min="85" max="85" width="2.08984375" style="431" customWidth="1"/>
    <col min="86" max="86" width="10" style="431" customWidth="1"/>
    <col min="87" max="87" width="4.6328125" style="431" customWidth="1"/>
    <col min="88" max="88" width="2.08984375" style="431" customWidth="1"/>
    <col min="89" max="89" width="10" style="431" customWidth="1"/>
    <col min="90" max="90" width="4.6328125" style="431" customWidth="1"/>
    <col min="91" max="91" width="2.08984375" style="431" customWidth="1"/>
    <col min="92" max="92" width="10" style="431" customWidth="1"/>
    <col min="93" max="93" width="4.6328125" style="431" customWidth="1"/>
    <col min="94" max="94" width="2.08984375" style="431" customWidth="1"/>
    <col min="95" max="95" width="10" style="431" customWidth="1"/>
    <col min="96" max="96" width="4.6328125" style="431" customWidth="1"/>
    <col min="97" max="97" width="2.08984375" style="431" customWidth="1"/>
    <col min="98" max="98" width="10" style="431" customWidth="1"/>
    <col min="99" max="99" width="4.6328125" style="431" customWidth="1"/>
    <col min="100" max="16384" width="9" style="431"/>
  </cols>
  <sheetData>
    <row r="1" spans="3:63" ht="18" customHeight="1" x14ac:dyDescent="0.2"/>
    <row r="2" spans="3:63" ht="20.25" customHeight="1" x14ac:dyDescent="0.2">
      <c r="C2" s="2" t="s">
        <v>0</v>
      </c>
      <c r="D2" s="2"/>
      <c r="E2" s="3"/>
      <c r="F2" s="3"/>
      <c r="G2" s="3"/>
      <c r="H2" s="3"/>
      <c r="I2" s="3"/>
      <c r="J2" s="600" t="s">
        <v>1</v>
      </c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 t="s">
        <v>1</v>
      </c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 t="s">
        <v>1</v>
      </c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</row>
    <row r="3" spans="3:63" ht="20.25" customHeight="1" x14ac:dyDescent="0.2">
      <c r="C3" s="601">
        <f>K19</f>
        <v>45826</v>
      </c>
      <c r="D3" s="601"/>
      <c r="E3" s="601"/>
      <c r="F3" s="601"/>
      <c r="G3" s="601"/>
      <c r="H3" s="4"/>
      <c r="I3" s="4"/>
      <c r="Y3" s="602">
        <f>$K$19</f>
        <v>45826</v>
      </c>
      <c r="Z3" s="602"/>
      <c r="AA3" s="602"/>
      <c r="AJ3" s="5"/>
      <c r="AQ3" s="602">
        <f>$K$19</f>
        <v>45826</v>
      </c>
      <c r="AR3" s="602"/>
      <c r="AS3" s="602"/>
      <c r="BH3" s="6"/>
      <c r="BI3" s="602">
        <f>$K$19</f>
        <v>45826</v>
      </c>
      <c r="BJ3" s="602"/>
      <c r="BK3" s="602"/>
    </row>
    <row r="4" spans="3:63" ht="11.9" customHeight="1" x14ac:dyDescent="0.2">
      <c r="C4" s="551" t="s">
        <v>2</v>
      </c>
      <c r="D4" s="552"/>
      <c r="E4" s="552"/>
      <c r="F4" s="552"/>
      <c r="G4" s="572"/>
      <c r="H4" s="427"/>
      <c r="I4" s="429"/>
      <c r="J4" s="594" t="s">
        <v>3</v>
      </c>
      <c r="K4" s="595"/>
      <c r="L4" s="596"/>
      <c r="M4" s="594" t="s">
        <v>3</v>
      </c>
      <c r="N4" s="595"/>
      <c r="O4" s="596"/>
      <c r="P4" s="594" t="s">
        <v>4</v>
      </c>
      <c r="Q4" s="595"/>
      <c r="R4" s="596"/>
      <c r="S4" s="594" t="s">
        <v>5</v>
      </c>
      <c r="T4" s="595"/>
      <c r="U4" s="596"/>
      <c r="V4" s="594" t="s">
        <v>6</v>
      </c>
      <c r="W4" s="595"/>
      <c r="X4" s="596"/>
      <c r="Y4" s="594" t="s">
        <v>7</v>
      </c>
      <c r="Z4" s="595"/>
      <c r="AA4" s="596"/>
      <c r="AB4" s="594" t="s">
        <v>8</v>
      </c>
      <c r="AC4" s="595"/>
      <c r="AD4" s="596"/>
      <c r="AE4" s="594" t="s">
        <v>8</v>
      </c>
      <c r="AF4" s="595"/>
      <c r="AG4" s="596"/>
      <c r="AH4" s="594" t="s">
        <v>9</v>
      </c>
      <c r="AI4" s="595"/>
      <c r="AJ4" s="596"/>
      <c r="AK4" s="594" t="s">
        <v>10</v>
      </c>
      <c r="AL4" s="595"/>
      <c r="AM4" s="596"/>
      <c r="AN4" s="594" t="s">
        <v>11</v>
      </c>
      <c r="AO4" s="595"/>
      <c r="AP4" s="596"/>
      <c r="AQ4" s="594" t="s">
        <v>11</v>
      </c>
      <c r="AR4" s="595"/>
      <c r="AS4" s="596"/>
      <c r="AT4" s="594" t="s">
        <v>12</v>
      </c>
      <c r="AU4" s="595"/>
      <c r="AV4" s="596"/>
      <c r="AW4" s="594" t="s">
        <v>13</v>
      </c>
      <c r="AX4" s="595"/>
      <c r="AY4" s="596"/>
      <c r="AZ4" s="594" t="s">
        <v>14</v>
      </c>
      <c r="BA4" s="595"/>
      <c r="BB4" s="596"/>
      <c r="BC4" s="594" t="s">
        <v>15</v>
      </c>
      <c r="BD4" s="595"/>
      <c r="BE4" s="596"/>
      <c r="BF4" s="594" t="s">
        <v>16</v>
      </c>
      <c r="BG4" s="595"/>
      <c r="BH4" s="596"/>
      <c r="BI4" s="594" t="s">
        <v>17</v>
      </c>
      <c r="BJ4" s="595"/>
      <c r="BK4" s="596"/>
    </row>
    <row r="5" spans="3:63" ht="11.9" customHeight="1" x14ac:dyDescent="0.2">
      <c r="C5" s="597" t="s">
        <v>18</v>
      </c>
      <c r="D5" s="598"/>
      <c r="E5" s="598"/>
      <c r="F5" s="598"/>
      <c r="G5" s="599"/>
      <c r="H5" s="425"/>
      <c r="I5" s="426"/>
      <c r="J5" s="597" t="s">
        <v>19</v>
      </c>
      <c r="K5" s="598"/>
      <c r="L5" s="599"/>
      <c r="M5" s="597" t="s">
        <v>20</v>
      </c>
      <c r="N5" s="598"/>
      <c r="O5" s="599"/>
      <c r="P5" s="597" t="s">
        <v>21</v>
      </c>
      <c r="Q5" s="598"/>
      <c r="R5" s="599"/>
      <c r="S5" s="597" t="s">
        <v>22</v>
      </c>
      <c r="T5" s="598"/>
      <c r="U5" s="599"/>
      <c r="V5" s="597" t="s">
        <v>23</v>
      </c>
      <c r="W5" s="598"/>
      <c r="X5" s="599"/>
      <c r="Y5" s="597" t="s">
        <v>24</v>
      </c>
      <c r="Z5" s="598"/>
      <c r="AA5" s="599"/>
      <c r="AB5" s="597" t="s">
        <v>25</v>
      </c>
      <c r="AC5" s="598"/>
      <c r="AD5" s="599"/>
      <c r="AE5" s="597" t="s">
        <v>26</v>
      </c>
      <c r="AF5" s="598"/>
      <c r="AG5" s="599"/>
      <c r="AH5" s="597" t="s">
        <v>27</v>
      </c>
      <c r="AI5" s="598"/>
      <c r="AJ5" s="599"/>
      <c r="AK5" s="597" t="s">
        <v>28</v>
      </c>
      <c r="AL5" s="598"/>
      <c r="AM5" s="599"/>
      <c r="AN5" s="597" t="s">
        <v>29</v>
      </c>
      <c r="AO5" s="598"/>
      <c r="AP5" s="599"/>
      <c r="AQ5" s="597" t="s">
        <v>30</v>
      </c>
      <c r="AR5" s="598"/>
      <c r="AS5" s="599"/>
      <c r="AT5" s="597" t="s">
        <v>31</v>
      </c>
      <c r="AU5" s="598"/>
      <c r="AV5" s="599"/>
      <c r="AW5" s="597" t="s">
        <v>32</v>
      </c>
      <c r="AX5" s="598"/>
      <c r="AY5" s="599"/>
      <c r="AZ5" s="597" t="s">
        <v>33</v>
      </c>
      <c r="BA5" s="598"/>
      <c r="BB5" s="599"/>
      <c r="BC5" s="598" t="s">
        <v>34</v>
      </c>
      <c r="BD5" s="598"/>
      <c r="BE5" s="599"/>
      <c r="BF5" s="597" t="s">
        <v>35</v>
      </c>
      <c r="BG5" s="598"/>
      <c r="BH5" s="599"/>
      <c r="BI5" s="597" t="s">
        <v>36</v>
      </c>
      <c r="BJ5" s="598"/>
      <c r="BK5" s="599"/>
    </row>
    <row r="6" spans="3:63" ht="11.9" customHeight="1" x14ac:dyDescent="0.2">
      <c r="C6" s="594" t="s">
        <v>37</v>
      </c>
      <c r="D6" s="595"/>
      <c r="E6" s="595"/>
      <c r="F6" s="595"/>
      <c r="G6" s="596"/>
      <c r="H6" s="422"/>
      <c r="I6" s="424"/>
      <c r="J6" s="594">
        <v>3</v>
      </c>
      <c r="K6" s="595"/>
      <c r="L6" s="596"/>
      <c r="M6" s="594">
        <v>4</v>
      </c>
      <c r="N6" s="595"/>
      <c r="O6" s="596"/>
      <c r="P6" s="594">
        <v>5</v>
      </c>
      <c r="Q6" s="595"/>
      <c r="R6" s="596"/>
      <c r="S6" s="594">
        <v>6</v>
      </c>
      <c r="T6" s="595"/>
      <c r="U6" s="596"/>
      <c r="V6" s="594">
        <v>7</v>
      </c>
      <c r="W6" s="595"/>
      <c r="X6" s="596"/>
      <c r="Y6" s="594">
        <v>9</v>
      </c>
      <c r="Z6" s="595"/>
      <c r="AA6" s="596"/>
      <c r="AB6" s="594">
        <v>10</v>
      </c>
      <c r="AC6" s="595"/>
      <c r="AD6" s="596"/>
      <c r="AE6" s="594">
        <v>11</v>
      </c>
      <c r="AF6" s="595"/>
      <c r="AG6" s="596"/>
      <c r="AH6" s="594">
        <v>13</v>
      </c>
      <c r="AI6" s="595"/>
      <c r="AJ6" s="596"/>
      <c r="AK6" s="594">
        <v>14</v>
      </c>
      <c r="AL6" s="595"/>
      <c r="AM6" s="596"/>
      <c r="AN6" s="594">
        <v>18</v>
      </c>
      <c r="AO6" s="595"/>
      <c r="AP6" s="596"/>
      <c r="AQ6" s="594">
        <v>19</v>
      </c>
      <c r="AR6" s="595"/>
      <c r="AS6" s="596"/>
      <c r="AT6" s="594">
        <v>22</v>
      </c>
      <c r="AU6" s="595"/>
      <c r="AV6" s="596"/>
      <c r="AW6" s="594">
        <v>23</v>
      </c>
      <c r="AX6" s="595"/>
      <c r="AY6" s="596"/>
      <c r="AZ6" s="594">
        <v>24</v>
      </c>
      <c r="BA6" s="595"/>
      <c r="BB6" s="596"/>
      <c r="BC6" s="595">
        <v>25</v>
      </c>
      <c r="BD6" s="595"/>
      <c r="BE6" s="596"/>
      <c r="BF6" s="594">
        <v>27</v>
      </c>
      <c r="BG6" s="595"/>
      <c r="BH6" s="596"/>
      <c r="BI6" s="594">
        <v>28</v>
      </c>
      <c r="BJ6" s="595"/>
      <c r="BK6" s="596"/>
    </row>
    <row r="7" spans="3:63" ht="11.9" customHeight="1" x14ac:dyDescent="0.2">
      <c r="C7" s="581" t="s">
        <v>38</v>
      </c>
      <c r="D7" s="582"/>
      <c r="E7" s="582"/>
      <c r="F7" s="582"/>
      <c r="G7" s="589"/>
      <c r="H7" s="430"/>
      <c r="I7" s="432"/>
      <c r="J7" s="586" t="s">
        <v>39</v>
      </c>
      <c r="K7" s="587"/>
      <c r="L7" s="588"/>
      <c r="M7" s="586" t="s">
        <v>40</v>
      </c>
      <c r="N7" s="587"/>
      <c r="O7" s="588"/>
      <c r="P7" s="586" t="s">
        <v>41</v>
      </c>
      <c r="Q7" s="587"/>
      <c r="R7" s="588"/>
      <c r="S7" s="586" t="s">
        <v>42</v>
      </c>
      <c r="T7" s="587"/>
      <c r="U7" s="588"/>
      <c r="V7" s="586" t="s">
        <v>43</v>
      </c>
      <c r="W7" s="587"/>
      <c r="X7" s="588"/>
      <c r="Y7" s="586" t="s">
        <v>44</v>
      </c>
      <c r="Z7" s="587"/>
      <c r="AA7" s="588"/>
      <c r="AB7" s="586" t="s">
        <v>45</v>
      </c>
      <c r="AC7" s="587"/>
      <c r="AD7" s="588"/>
      <c r="AE7" s="586" t="s">
        <v>46</v>
      </c>
      <c r="AF7" s="587"/>
      <c r="AG7" s="588"/>
      <c r="AH7" s="586" t="s">
        <v>47</v>
      </c>
      <c r="AI7" s="587"/>
      <c r="AJ7" s="588"/>
      <c r="AK7" s="586" t="s">
        <v>48</v>
      </c>
      <c r="AL7" s="587"/>
      <c r="AM7" s="588"/>
      <c r="AN7" s="586" t="s">
        <v>49</v>
      </c>
      <c r="AO7" s="587"/>
      <c r="AP7" s="588"/>
      <c r="AQ7" s="586" t="s">
        <v>50</v>
      </c>
      <c r="AR7" s="587"/>
      <c r="AS7" s="588"/>
      <c r="AT7" s="586" t="s">
        <v>51</v>
      </c>
      <c r="AU7" s="587"/>
      <c r="AV7" s="588"/>
      <c r="AW7" s="586" t="s">
        <v>52</v>
      </c>
      <c r="AX7" s="587"/>
      <c r="AY7" s="588"/>
      <c r="AZ7" s="586" t="s">
        <v>53</v>
      </c>
      <c r="BA7" s="587"/>
      <c r="BB7" s="588"/>
      <c r="BC7" s="587" t="s">
        <v>54</v>
      </c>
      <c r="BD7" s="587"/>
      <c r="BE7" s="588"/>
      <c r="BF7" s="586" t="s">
        <v>55</v>
      </c>
      <c r="BG7" s="587"/>
      <c r="BH7" s="588"/>
      <c r="BI7" s="586" t="s">
        <v>56</v>
      </c>
      <c r="BJ7" s="587"/>
      <c r="BK7" s="588"/>
    </row>
    <row r="8" spans="3:63" ht="11.9" customHeight="1" x14ac:dyDescent="0.2">
      <c r="C8" s="581" t="s">
        <v>57</v>
      </c>
      <c r="D8" s="582"/>
      <c r="E8" s="582"/>
      <c r="F8" s="582"/>
      <c r="G8" s="589"/>
      <c r="H8" s="430"/>
      <c r="I8" s="432"/>
      <c r="J8" s="590" t="s">
        <v>58</v>
      </c>
      <c r="K8" s="591"/>
      <c r="L8" s="592"/>
      <c r="M8" s="586" t="s">
        <v>59</v>
      </c>
      <c r="N8" s="587"/>
      <c r="O8" s="588"/>
      <c r="P8" s="586" t="s">
        <v>60</v>
      </c>
      <c r="Q8" s="587"/>
      <c r="R8" s="588"/>
      <c r="S8" s="590" t="s">
        <v>61</v>
      </c>
      <c r="T8" s="591"/>
      <c r="U8" s="592"/>
      <c r="V8" s="586" t="s">
        <v>62</v>
      </c>
      <c r="W8" s="587"/>
      <c r="X8" s="588"/>
      <c r="Y8" s="586" t="s">
        <v>63</v>
      </c>
      <c r="Z8" s="587"/>
      <c r="AA8" s="588"/>
      <c r="AB8" s="586" t="s">
        <v>64</v>
      </c>
      <c r="AC8" s="587"/>
      <c r="AD8" s="588"/>
      <c r="AE8" s="586" t="s">
        <v>65</v>
      </c>
      <c r="AF8" s="587"/>
      <c r="AG8" s="588"/>
      <c r="AH8" s="586" t="s">
        <v>66</v>
      </c>
      <c r="AI8" s="587"/>
      <c r="AJ8" s="588"/>
      <c r="AK8" s="586" t="s">
        <v>67</v>
      </c>
      <c r="AL8" s="587"/>
      <c r="AM8" s="588"/>
      <c r="AN8" s="586" t="s">
        <v>68</v>
      </c>
      <c r="AO8" s="587"/>
      <c r="AP8" s="588"/>
      <c r="AQ8" s="586" t="s">
        <v>69</v>
      </c>
      <c r="AR8" s="587"/>
      <c r="AS8" s="588"/>
      <c r="AT8" s="586" t="s">
        <v>70</v>
      </c>
      <c r="AU8" s="587"/>
      <c r="AV8" s="588"/>
      <c r="AW8" s="586" t="s">
        <v>71</v>
      </c>
      <c r="AX8" s="587"/>
      <c r="AY8" s="588"/>
      <c r="AZ8" s="586" t="s">
        <v>72</v>
      </c>
      <c r="BA8" s="587"/>
      <c r="BB8" s="588"/>
      <c r="BC8" s="587" t="s">
        <v>73</v>
      </c>
      <c r="BD8" s="587"/>
      <c r="BE8" s="588"/>
      <c r="BF8" s="586" t="s">
        <v>74</v>
      </c>
      <c r="BG8" s="587"/>
      <c r="BH8" s="588"/>
      <c r="BI8" s="586" t="s">
        <v>75</v>
      </c>
      <c r="BJ8" s="587"/>
      <c r="BK8" s="588"/>
    </row>
    <row r="9" spans="3:63" ht="11.9" customHeight="1" x14ac:dyDescent="0.2">
      <c r="C9" s="583" t="s">
        <v>76</v>
      </c>
      <c r="D9" s="584"/>
      <c r="E9" s="584"/>
      <c r="F9" s="584"/>
      <c r="G9" s="585"/>
      <c r="H9" s="583" t="s">
        <v>77</v>
      </c>
      <c r="I9" s="585"/>
      <c r="J9" s="575" t="s">
        <v>80</v>
      </c>
      <c r="K9" s="576"/>
      <c r="L9" s="577"/>
      <c r="M9" s="575" t="s">
        <v>79</v>
      </c>
      <c r="N9" s="576"/>
      <c r="O9" s="577"/>
      <c r="P9" s="575" t="s">
        <v>80</v>
      </c>
      <c r="Q9" s="576"/>
      <c r="R9" s="577"/>
      <c r="S9" s="575" t="s">
        <v>80</v>
      </c>
      <c r="T9" s="576"/>
      <c r="U9" s="577"/>
      <c r="V9" s="575" t="s">
        <v>81</v>
      </c>
      <c r="W9" s="576"/>
      <c r="X9" s="577"/>
      <c r="Y9" s="575" t="s">
        <v>82</v>
      </c>
      <c r="Z9" s="576"/>
      <c r="AA9" s="577"/>
      <c r="AB9" s="575" t="s">
        <v>80</v>
      </c>
      <c r="AC9" s="576"/>
      <c r="AD9" s="577"/>
      <c r="AE9" s="575" t="s">
        <v>82</v>
      </c>
      <c r="AF9" s="576"/>
      <c r="AG9" s="577"/>
      <c r="AH9" s="575" t="s">
        <v>82</v>
      </c>
      <c r="AI9" s="576"/>
      <c r="AJ9" s="577"/>
      <c r="AK9" s="575" t="s">
        <v>82</v>
      </c>
      <c r="AL9" s="576"/>
      <c r="AM9" s="577"/>
      <c r="AN9" s="575" t="s">
        <v>80</v>
      </c>
      <c r="AO9" s="576"/>
      <c r="AP9" s="577"/>
      <c r="AQ9" s="575" t="s">
        <v>79</v>
      </c>
      <c r="AR9" s="576"/>
      <c r="AS9" s="577"/>
      <c r="AT9" s="575" t="s">
        <v>81</v>
      </c>
      <c r="AU9" s="576"/>
      <c r="AV9" s="577"/>
      <c r="AW9" s="575" t="s">
        <v>81</v>
      </c>
      <c r="AX9" s="576"/>
      <c r="AY9" s="577"/>
      <c r="AZ9" s="575" t="s">
        <v>81</v>
      </c>
      <c r="BA9" s="576"/>
      <c r="BB9" s="577"/>
      <c r="BC9" s="576" t="s">
        <v>81</v>
      </c>
      <c r="BD9" s="576"/>
      <c r="BE9" s="577"/>
      <c r="BF9" s="575" t="s">
        <v>81</v>
      </c>
      <c r="BG9" s="576"/>
      <c r="BH9" s="577"/>
      <c r="BI9" s="575" t="s">
        <v>81</v>
      </c>
      <c r="BJ9" s="576"/>
      <c r="BK9" s="577"/>
    </row>
    <row r="10" spans="3:63" ht="11.9" customHeight="1" x14ac:dyDescent="0.2">
      <c r="C10" s="578" t="s">
        <v>83</v>
      </c>
      <c r="D10" s="581" t="s">
        <v>84</v>
      </c>
      <c r="E10" s="582"/>
      <c r="F10" s="582"/>
      <c r="G10" s="432" t="s">
        <v>85</v>
      </c>
      <c r="H10" s="430"/>
      <c r="I10" s="432"/>
      <c r="J10" s="433"/>
      <c r="K10" s="434" t="s">
        <v>86</v>
      </c>
      <c r="L10" s="434"/>
      <c r="M10" s="433"/>
      <c r="N10" s="431" t="s">
        <v>86</v>
      </c>
      <c r="O10" s="434"/>
      <c r="P10" s="433"/>
      <c r="Q10" s="434" t="s">
        <v>86</v>
      </c>
      <c r="R10" s="435"/>
      <c r="S10" s="433"/>
      <c r="T10" s="434" t="s">
        <v>86</v>
      </c>
      <c r="U10" s="435"/>
      <c r="V10" s="433"/>
      <c r="W10" s="434" t="s">
        <v>86</v>
      </c>
      <c r="X10" s="435"/>
      <c r="Y10" s="433"/>
      <c r="Z10" s="431" t="s">
        <v>87</v>
      </c>
      <c r="AA10" s="435"/>
      <c r="AB10" s="433"/>
      <c r="AC10" s="434" t="s">
        <v>86</v>
      </c>
      <c r="AD10" s="435"/>
      <c r="AE10" s="433"/>
      <c r="AF10" s="431" t="s">
        <v>87</v>
      </c>
      <c r="AG10" s="434"/>
      <c r="AH10" s="433"/>
      <c r="AI10" s="431" t="s">
        <v>87</v>
      </c>
      <c r="AJ10" s="434"/>
      <c r="AK10" s="433"/>
      <c r="AL10" s="431" t="s">
        <v>87</v>
      </c>
      <c r="AM10" s="435"/>
      <c r="AN10" s="433"/>
      <c r="AO10" s="434" t="s">
        <v>86</v>
      </c>
      <c r="AP10" s="435"/>
      <c r="AQ10" s="433"/>
      <c r="AR10" s="431" t="s">
        <v>86</v>
      </c>
      <c r="AS10" s="435"/>
      <c r="AT10" s="433"/>
      <c r="AU10" s="434" t="s">
        <v>86</v>
      </c>
      <c r="AV10" s="434"/>
      <c r="AW10" s="433"/>
      <c r="AX10" s="434" t="s">
        <v>86</v>
      </c>
      <c r="AY10" s="434"/>
      <c r="AZ10" s="433"/>
      <c r="BA10" s="434" t="s">
        <v>86</v>
      </c>
      <c r="BB10" s="435"/>
      <c r="BC10" s="434"/>
      <c r="BD10" s="434" t="s">
        <v>86</v>
      </c>
      <c r="BE10" s="435"/>
      <c r="BF10" s="433"/>
      <c r="BG10" s="434" t="s">
        <v>86</v>
      </c>
      <c r="BH10" s="434"/>
      <c r="BI10" s="433"/>
      <c r="BJ10" s="434" t="s">
        <v>86</v>
      </c>
      <c r="BK10" s="18"/>
    </row>
    <row r="11" spans="3:63" ht="11.9" customHeight="1" x14ac:dyDescent="0.2">
      <c r="C11" s="579"/>
      <c r="D11" s="544" t="s">
        <v>88</v>
      </c>
      <c r="E11" s="545"/>
      <c r="F11" s="545"/>
      <c r="G11" s="442" t="s">
        <v>89</v>
      </c>
      <c r="H11" s="430"/>
      <c r="I11" s="432"/>
      <c r="J11" s="433"/>
      <c r="K11" s="431">
        <v>5</v>
      </c>
      <c r="L11" s="434" t="s">
        <v>90</v>
      </c>
      <c r="M11" s="433"/>
      <c r="N11" s="431">
        <v>5</v>
      </c>
      <c r="O11" s="434" t="s">
        <v>90</v>
      </c>
      <c r="P11" s="433"/>
      <c r="Q11" s="431">
        <v>5</v>
      </c>
      <c r="R11" s="435" t="s">
        <v>90</v>
      </c>
      <c r="S11" s="433"/>
      <c r="T11" s="431">
        <v>5</v>
      </c>
      <c r="U11" s="435" t="s">
        <v>90</v>
      </c>
      <c r="V11" s="433"/>
      <c r="W11" s="431">
        <v>7.5</v>
      </c>
      <c r="X11" s="435" t="s">
        <v>90</v>
      </c>
      <c r="Y11" s="433"/>
      <c r="Z11" s="431">
        <v>2</v>
      </c>
      <c r="AA11" s="435" t="s">
        <v>90</v>
      </c>
      <c r="AB11" s="433"/>
      <c r="AC11" s="431">
        <v>5</v>
      </c>
      <c r="AD11" s="435" t="s">
        <v>90</v>
      </c>
      <c r="AE11" s="433"/>
      <c r="AF11" s="431">
        <v>2</v>
      </c>
      <c r="AG11" s="434" t="s">
        <v>90</v>
      </c>
      <c r="AH11" s="433"/>
      <c r="AI11" s="431">
        <v>2</v>
      </c>
      <c r="AJ11" s="434" t="s">
        <v>90</v>
      </c>
      <c r="AK11" s="433"/>
      <c r="AL11" s="431">
        <v>2</v>
      </c>
      <c r="AM11" s="435" t="s">
        <v>90</v>
      </c>
      <c r="AN11" s="433"/>
      <c r="AO11" s="431">
        <v>5</v>
      </c>
      <c r="AP11" s="435" t="s">
        <v>90</v>
      </c>
      <c r="AQ11" s="433"/>
      <c r="AR11" s="431">
        <v>5</v>
      </c>
      <c r="AS11" s="435" t="s">
        <v>90</v>
      </c>
      <c r="AT11" s="433"/>
      <c r="AU11" s="431">
        <v>7.5</v>
      </c>
      <c r="AV11" s="434" t="s">
        <v>90</v>
      </c>
      <c r="AW11" s="433"/>
      <c r="AX11" s="431">
        <v>7.5</v>
      </c>
      <c r="AY11" s="434" t="s">
        <v>90</v>
      </c>
      <c r="AZ11" s="433"/>
      <c r="BA11" s="431">
        <v>7.5</v>
      </c>
      <c r="BB11" s="435" t="s">
        <v>90</v>
      </c>
      <c r="BC11" s="434"/>
      <c r="BD11" s="431">
        <v>7.5</v>
      </c>
      <c r="BE11" s="435" t="s">
        <v>90</v>
      </c>
      <c r="BF11" s="433"/>
      <c r="BG11" s="431">
        <v>7.5</v>
      </c>
      <c r="BH11" s="434" t="s">
        <v>90</v>
      </c>
      <c r="BI11" s="433"/>
      <c r="BJ11" s="431">
        <v>7.5</v>
      </c>
      <c r="BK11" s="435" t="s">
        <v>90</v>
      </c>
    </row>
    <row r="12" spans="3:63" ht="11.9" customHeight="1" x14ac:dyDescent="0.2">
      <c r="C12" s="579"/>
      <c r="D12" s="544" t="s">
        <v>91</v>
      </c>
      <c r="E12" s="545"/>
      <c r="F12" s="545"/>
      <c r="G12" s="442" t="s">
        <v>89</v>
      </c>
      <c r="H12" s="430"/>
      <c r="I12" s="432"/>
      <c r="J12" s="433"/>
      <c r="K12" s="431">
        <v>3</v>
      </c>
      <c r="L12" s="434" t="s">
        <v>92</v>
      </c>
      <c r="M12" s="433"/>
      <c r="N12" s="431">
        <v>5</v>
      </c>
      <c r="O12" s="434" t="s">
        <v>92</v>
      </c>
      <c r="P12" s="433"/>
      <c r="Q12" s="431">
        <v>3</v>
      </c>
      <c r="R12" s="435" t="s">
        <v>92</v>
      </c>
      <c r="S12" s="433"/>
      <c r="T12" s="431">
        <v>3</v>
      </c>
      <c r="U12" s="435" t="s">
        <v>92</v>
      </c>
      <c r="V12" s="433"/>
      <c r="W12" s="431">
        <v>2</v>
      </c>
      <c r="X12" s="435" t="s">
        <v>92</v>
      </c>
      <c r="Y12" s="433"/>
      <c r="Z12" s="431">
        <v>8</v>
      </c>
      <c r="AA12" s="435" t="s">
        <v>92</v>
      </c>
      <c r="AB12" s="433"/>
      <c r="AC12" s="431">
        <v>3</v>
      </c>
      <c r="AD12" s="435" t="s">
        <v>92</v>
      </c>
      <c r="AE12" s="433"/>
      <c r="AF12" s="431">
        <v>8</v>
      </c>
      <c r="AG12" s="434" t="s">
        <v>92</v>
      </c>
      <c r="AH12" s="433"/>
      <c r="AI12" s="431">
        <v>8</v>
      </c>
      <c r="AJ12" s="434" t="s">
        <v>92</v>
      </c>
      <c r="AK12" s="433"/>
      <c r="AL12" s="431">
        <v>8</v>
      </c>
      <c r="AM12" s="435" t="s">
        <v>92</v>
      </c>
      <c r="AN12" s="433"/>
      <c r="AO12" s="431">
        <v>3</v>
      </c>
      <c r="AP12" s="435" t="s">
        <v>92</v>
      </c>
      <c r="AQ12" s="433"/>
      <c r="AR12" s="431">
        <v>5</v>
      </c>
      <c r="AS12" s="435" t="s">
        <v>92</v>
      </c>
      <c r="AT12" s="433"/>
      <c r="AU12" s="431">
        <v>2</v>
      </c>
      <c r="AV12" s="434" t="s">
        <v>92</v>
      </c>
      <c r="AW12" s="433"/>
      <c r="AX12" s="431">
        <v>2</v>
      </c>
      <c r="AY12" s="434" t="s">
        <v>92</v>
      </c>
      <c r="AZ12" s="433"/>
      <c r="BA12" s="431">
        <v>2</v>
      </c>
      <c r="BB12" s="435" t="s">
        <v>92</v>
      </c>
      <c r="BC12" s="434"/>
      <c r="BD12" s="431">
        <v>2</v>
      </c>
      <c r="BE12" s="435" t="s">
        <v>92</v>
      </c>
      <c r="BF12" s="433"/>
      <c r="BG12" s="431">
        <v>2</v>
      </c>
      <c r="BH12" s="434" t="s">
        <v>92</v>
      </c>
      <c r="BI12" s="433"/>
      <c r="BJ12" s="431">
        <v>2</v>
      </c>
      <c r="BK12" s="435" t="s">
        <v>92</v>
      </c>
    </row>
    <row r="13" spans="3:63" ht="11.9" customHeight="1" x14ac:dyDescent="0.2">
      <c r="C13" s="579"/>
      <c r="D13" s="544" t="s">
        <v>93</v>
      </c>
      <c r="E13" s="545"/>
      <c r="F13" s="545"/>
      <c r="G13" s="442" t="s">
        <v>89</v>
      </c>
      <c r="H13" s="430"/>
      <c r="I13" s="432"/>
      <c r="J13" s="344"/>
      <c r="K13" s="346"/>
      <c r="L13" s="343"/>
      <c r="M13" s="344"/>
      <c r="N13" s="346"/>
      <c r="O13" s="343"/>
      <c r="P13" s="344"/>
      <c r="Q13" s="346"/>
      <c r="R13" s="345"/>
      <c r="S13" s="344"/>
      <c r="T13" s="346"/>
      <c r="U13" s="345"/>
      <c r="V13" s="344"/>
      <c r="W13" s="346"/>
      <c r="X13" s="345"/>
      <c r="Y13" s="344"/>
      <c r="Z13" s="346"/>
      <c r="AA13" s="345"/>
      <c r="AB13" s="344"/>
      <c r="AC13" s="346"/>
      <c r="AD13" s="345"/>
      <c r="AE13" s="344"/>
      <c r="AF13" s="346"/>
      <c r="AG13" s="343"/>
      <c r="AH13" s="344"/>
      <c r="AI13" s="346"/>
      <c r="AJ13" s="343"/>
      <c r="AK13" s="344"/>
      <c r="AL13" s="346"/>
      <c r="AM13" s="345"/>
      <c r="AN13" s="344"/>
      <c r="AO13" s="346"/>
      <c r="AP13" s="345"/>
      <c r="AQ13" s="344"/>
      <c r="AR13" s="346"/>
      <c r="AS13" s="345"/>
      <c r="AT13" s="344"/>
      <c r="AU13" s="346"/>
      <c r="AV13" s="343"/>
      <c r="AW13" s="344"/>
      <c r="AX13" s="346"/>
      <c r="AY13" s="343"/>
      <c r="AZ13" s="344"/>
      <c r="BA13" s="346"/>
      <c r="BB13" s="345"/>
      <c r="BC13" s="343"/>
      <c r="BD13" s="346"/>
      <c r="BE13" s="345"/>
      <c r="BF13" s="344"/>
      <c r="BG13" s="346"/>
      <c r="BH13" s="343"/>
      <c r="BI13" s="344"/>
      <c r="BJ13" s="346"/>
      <c r="BK13" s="345"/>
    </row>
    <row r="14" spans="3:63" ht="19.5" customHeight="1" x14ac:dyDescent="0.2">
      <c r="C14" s="579"/>
      <c r="D14" s="544" t="s">
        <v>94</v>
      </c>
      <c r="E14" s="545"/>
      <c r="F14" s="545"/>
      <c r="G14" s="442" t="s">
        <v>89</v>
      </c>
      <c r="H14" s="430"/>
      <c r="I14" s="432"/>
      <c r="J14" s="433"/>
      <c r="K14" s="431">
        <v>25</v>
      </c>
      <c r="L14" s="434" t="s">
        <v>92</v>
      </c>
      <c r="M14" s="433"/>
      <c r="N14" s="431">
        <v>50</v>
      </c>
      <c r="O14" s="434" t="s">
        <v>92</v>
      </c>
      <c r="P14" s="433"/>
      <c r="Q14" s="431">
        <v>25</v>
      </c>
      <c r="R14" s="435" t="s">
        <v>92</v>
      </c>
      <c r="S14" s="433"/>
      <c r="T14" s="431">
        <v>25</v>
      </c>
      <c r="U14" s="435" t="s">
        <v>92</v>
      </c>
      <c r="V14" s="433"/>
      <c r="W14" s="431">
        <v>25</v>
      </c>
      <c r="X14" s="435" t="s">
        <v>92</v>
      </c>
      <c r="Y14" s="433"/>
      <c r="Z14" s="431">
        <v>100</v>
      </c>
      <c r="AA14" s="435" t="s">
        <v>92</v>
      </c>
      <c r="AB14" s="433"/>
      <c r="AC14" s="431">
        <v>25</v>
      </c>
      <c r="AD14" s="435" t="s">
        <v>92</v>
      </c>
      <c r="AE14" s="433"/>
      <c r="AF14" s="431">
        <v>100</v>
      </c>
      <c r="AG14" s="434" t="s">
        <v>92</v>
      </c>
      <c r="AH14" s="433"/>
      <c r="AI14" s="431">
        <v>100</v>
      </c>
      <c r="AJ14" s="434" t="s">
        <v>92</v>
      </c>
      <c r="AK14" s="433"/>
      <c r="AL14" s="431">
        <v>100</v>
      </c>
      <c r="AM14" s="435" t="s">
        <v>92</v>
      </c>
      <c r="AN14" s="433"/>
      <c r="AO14" s="431">
        <v>25</v>
      </c>
      <c r="AP14" s="435" t="s">
        <v>92</v>
      </c>
      <c r="AQ14" s="433"/>
      <c r="AR14" s="431">
        <v>50</v>
      </c>
      <c r="AS14" s="435" t="s">
        <v>92</v>
      </c>
      <c r="AT14" s="433"/>
      <c r="AU14" s="431">
        <v>25</v>
      </c>
      <c r="AV14" s="434" t="s">
        <v>92</v>
      </c>
      <c r="AW14" s="433"/>
      <c r="AX14" s="431">
        <v>25</v>
      </c>
      <c r="AY14" s="434" t="s">
        <v>92</v>
      </c>
      <c r="AZ14" s="433"/>
      <c r="BA14" s="431">
        <v>25</v>
      </c>
      <c r="BB14" s="435" t="s">
        <v>92</v>
      </c>
      <c r="BC14" s="434"/>
      <c r="BD14" s="431">
        <v>25</v>
      </c>
      <c r="BE14" s="435" t="s">
        <v>92</v>
      </c>
      <c r="BF14" s="433"/>
      <c r="BG14" s="431">
        <v>25</v>
      </c>
      <c r="BH14" s="434" t="s">
        <v>92</v>
      </c>
      <c r="BI14" s="433"/>
      <c r="BJ14" s="431">
        <v>25</v>
      </c>
      <c r="BK14" s="435" t="s">
        <v>92</v>
      </c>
    </row>
    <row r="15" spans="3:63" ht="13.5" customHeight="1" x14ac:dyDescent="0.2">
      <c r="C15" s="579"/>
      <c r="D15" s="544" t="s">
        <v>95</v>
      </c>
      <c r="E15" s="545"/>
      <c r="F15" s="573" t="s">
        <v>96</v>
      </c>
      <c r="G15" s="574"/>
      <c r="H15" s="436"/>
      <c r="I15" s="442"/>
      <c r="J15" s="32"/>
      <c r="K15" s="437">
        <v>1000</v>
      </c>
      <c r="L15" s="35" t="s">
        <v>92</v>
      </c>
      <c r="M15" s="482"/>
      <c r="N15" s="348"/>
      <c r="O15" s="483"/>
      <c r="P15" s="32"/>
      <c r="Q15" s="437">
        <v>1000</v>
      </c>
      <c r="R15" s="35" t="s">
        <v>92</v>
      </c>
      <c r="S15" s="32"/>
      <c r="T15" s="437">
        <v>1000</v>
      </c>
      <c r="U15" s="35" t="s">
        <v>92</v>
      </c>
      <c r="V15" s="32"/>
      <c r="W15" s="437">
        <v>300</v>
      </c>
      <c r="X15" s="35" t="s">
        <v>92</v>
      </c>
      <c r="Y15" s="354"/>
      <c r="Z15" s="351"/>
      <c r="AA15" s="356"/>
      <c r="AB15" s="32"/>
      <c r="AC15" s="437">
        <v>1000</v>
      </c>
      <c r="AD15" s="35" t="s">
        <v>92</v>
      </c>
      <c r="AE15" s="354"/>
      <c r="AF15" s="351"/>
      <c r="AG15" s="356"/>
      <c r="AH15" s="354"/>
      <c r="AI15" s="351"/>
      <c r="AJ15" s="356"/>
      <c r="AK15" s="354"/>
      <c r="AL15" s="351"/>
      <c r="AM15" s="356"/>
      <c r="AN15" s="32"/>
      <c r="AO15" s="437">
        <v>1000</v>
      </c>
      <c r="AP15" s="35" t="s">
        <v>92</v>
      </c>
      <c r="AQ15" s="482"/>
      <c r="AR15" s="348"/>
      <c r="AS15" s="483"/>
      <c r="AT15" s="32"/>
      <c r="AU15" s="437">
        <v>300</v>
      </c>
      <c r="AV15" s="35" t="s">
        <v>92</v>
      </c>
      <c r="AW15" s="32"/>
      <c r="AX15" s="437">
        <v>300</v>
      </c>
      <c r="AY15" s="35" t="s">
        <v>92</v>
      </c>
      <c r="AZ15" s="32"/>
      <c r="BA15" s="437">
        <v>300</v>
      </c>
      <c r="BB15" s="35" t="s">
        <v>92</v>
      </c>
      <c r="BC15" s="34"/>
      <c r="BD15" s="437">
        <v>300</v>
      </c>
      <c r="BE15" s="35" t="s">
        <v>92</v>
      </c>
      <c r="BF15" s="32"/>
      <c r="BG15" s="437">
        <v>300</v>
      </c>
      <c r="BH15" s="35" t="s">
        <v>92</v>
      </c>
      <c r="BI15" s="32"/>
      <c r="BJ15" s="437">
        <v>300</v>
      </c>
      <c r="BK15" s="35" t="s">
        <v>92</v>
      </c>
    </row>
    <row r="16" spans="3:63" ht="13.5" customHeight="1" x14ac:dyDescent="0.2">
      <c r="C16" s="579"/>
      <c r="D16" s="544" t="s">
        <v>97</v>
      </c>
      <c r="E16" s="545"/>
      <c r="F16" s="545"/>
      <c r="G16" s="442" t="s">
        <v>98</v>
      </c>
      <c r="H16" s="436"/>
      <c r="I16" s="442"/>
      <c r="J16" s="32"/>
      <c r="K16" s="33">
        <v>0.03</v>
      </c>
      <c r="L16" s="34" t="s">
        <v>92</v>
      </c>
      <c r="M16" s="32"/>
      <c r="N16" s="437">
        <v>0.03</v>
      </c>
      <c r="O16" s="34" t="s">
        <v>92</v>
      </c>
      <c r="P16" s="32"/>
      <c r="Q16" s="33">
        <v>0.03</v>
      </c>
      <c r="R16" s="34" t="s">
        <v>92</v>
      </c>
      <c r="S16" s="32"/>
      <c r="T16" s="33">
        <v>0.03</v>
      </c>
      <c r="U16" s="35" t="s">
        <v>92</v>
      </c>
      <c r="V16" s="32"/>
      <c r="W16" s="33">
        <v>0.03</v>
      </c>
      <c r="X16" s="35" t="s">
        <v>92</v>
      </c>
      <c r="Y16" s="354"/>
      <c r="Z16" s="351"/>
      <c r="AA16" s="356"/>
      <c r="AB16" s="32"/>
      <c r="AC16" s="33">
        <v>0.03</v>
      </c>
      <c r="AD16" s="34" t="s">
        <v>92</v>
      </c>
      <c r="AE16" s="354"/>
      <c r="AF16" s="351"/>
      <c r="AG16" s="355"/>
      <c r="AH16" s="354"/>
      <c r="AI16" s="351"/>
      <c r="AJ16" s="355"/>
      <c r="AK16" s="354"/>
      <c r="AL16" s="351"/>
      <c r="AM16" s="356"/>
      <c r="AN16" s="32"/>
      <c r="AO16" s="33">
        <v>0.03</v>
      </c>
      <c r="AP16" s="35" t="s">
        <v>92</v>
      </c>
      <c r="AQ16" s="32"/>
      <c r="AR16" s="437">
        <v>0.03</v>
      </c>
      <c r="AS16" s="35" t="s">
        <v>92</v>
      </c>
      <c r="AT16" s="32"/>
      <c r="AU16" s="33">
        <v>0.03</v>
      </c>
      <c r="AV16" s="34" t="s">
        <v>92</v>
      </c>
      <c r="AW16" s="32"/>
      <c r="AX16" s="33">
        <v>0.03</v>
      </c>
      <c r="AY16" s="34" t="s">
        <v>92</v>
      </c>
      <c r="AZ16" s="32"/>
      <c r="BA16" s="33">
        <v>0.03</v>
      </c>
      <c r="BB16" s="35" t="s">
        <v>92</v>
      </c>
      <c r="BC16" s="34"/>
      <c r="BD16" s="33">
        <v>0.03</v>
      </c>
      <c r="BE16" s="35" t="s">
        <v>92</v>
      </c>
      <c r="BF16" s="32"/>
      <c r="BG16" s="33">
        <v>0.03</v>
      </c>
      <c r="BH16" s="34" t="s">
        <v>92</v>
      </c>
      <c r="BI16" s="32"/>
      <c r="BJ16" s="33">
        <v>0.03</v>
      </c>
      <c r="BK16" s="35" t="s">
        <v>92</v>
      </c>
    </row>
    <row r="17" spans="3:71" ht="13.5" customHeight="1" x14ac:dyDescent="0.2">
      <c r="C17" s="579"/>
      <c r="D17" s="544" t="s">
        <v>99</v>
      </c>
      <c r="E17" s="545"/>
      <c r="F17" s="545"/>
      <c r="G17" s="442" t="s">
        <v>98</v>
      </c>
      <c r="H17" s="436"/>
      <c r="I17" s="442"/>
      <c r="J17" s="32"/>
      <c r="K17" s="39">
        <v>2E-3</v>
      </c>
      <c r="L17" s="34" t="s">
        <v>92</v>
      </c>
      <c r="M17" s="32"/>
      <c r="N17" s="437">
        <v>2E-3</v>
      </c>
      <c r="O17" s="34" t="s">
        <v>92</v>
      </c>
      <c r="P17" s="32"/>
      <c r="Q17" s="39">
        <v>2E-3</v>
      </c>
      <c r="R17" s="34" t="s">
        <v>92</v>
      </c>
      <c r="S17" s="32"/>
      <c r="T17" s="39">
        <v>2E-3</v>
      </c>
      <c r="U17" s="35" t="s">
        <v>92</v>
      </c>
      <c r="V17" s="32"/>
      <c r="W17" s="39">
        <v>2E-3</v>
      </c>
      <c r="X17" s="35" t="s">
        <v>92</v>
      </c>
      <c r="Y17" s="354"/>
      <c r="Z17" s="351"/>
      <c r="AA17" s="356"/>
      <c r="AB17" s="32"/>
      <c r="AC17" s="39">
        <v>2E-3</v>
      </c>
      <c r="AD17" s="34" t="s">
        <v>92</v>
      </c>
      <c r="AE17" s="354"/>
      <c r="AF17" s="351"/>
      <c r="AG17" s="355"/>
      <c r="AH17" s="354"/>
      <c r="AI17" s="351"/>
      <c r="AJ17" s="355"/>
      <c r="AK17" s="354"/>
      <c r="AL17" s="351"/>
      <c r="AM17" s="356"/>
      <c r="AN17" s="32"/>
      <c r="AO17" s="39">
        <v>2E-3</v>
      </c>
      <c r="AP17" s="35" t="s">
        <v>92</v>
      </c>
      <c r="AQ17" s="32"/>
      <c r="AR17" s="437">
        <v>2E-3</v>
      </c>
      <c r="AS17" s="35" t="s">
        <v>92</v>
      </c>
      <c r="AT17" s="32"/>
      <c r="AU17" s="39">
        <v>2E-3</v>
      </c>
      <c r="AV17" s="34" t="s">
        <v>92</v>
      </c>
      <c r="AW17" s="32"/>
      <c r="AX17" s="39">
        <v>2E-3</v>
      </c>
      <c r="AY17" s="34" t="s">
        <v>92</v>
      </c>
      <c r="AZ17" s="32"/>
      <c r="BA17" s="39">
        <v>2E-3</v>
      </c>
      <c r="BB17" s="35" t="s">
        <v>92</v>
      </c>
      <c r="BC17" s="34"/>
      <c r="BD17" s="39">
        <v>2E-3</v>
      </c>
      <c r="BE17" s="35" t="s">
        <v>92</v>
      </c>
      <c r="BF17" s="32"/>
      <c r="BG17" s="39">
        <v>2E-3</v>
      </c>
      <c r="BH17" s="34" t="s">
        <v>92</v>
      </c>
      <c r="BI17" s="32"/>
      <c r="BJ17" s="39">
        <v>2E-3</v>
      </c>
      <c r="BK17" s="35" t="s">
        <v>92</v>
      </c>
    </row>
    <row r="18" spans="3:71" ht="13.5" customHeight="1" x14ac:dyDescent="0.2">
      <c r="C18" s="580"/>
      <c r="D18" s="546" t="s">
        <v>100</v>
      </c>
      <c r="E18" s="547"/>
      <c r="F18" s="547"/>
      <c r="G18" s="442" t="s">
        <v>98</v>
      </c>
      <c r="H18" s="436"/>
      <c r="I18" s="442"/>
      <c r="J18" s="32"/>
      <c r="K18" s="33">
        <v>0.05</v>
      </c>
      <c r="L18" s="40" t="s">
        <v>92</v>
      </c>
      <c r="M18" s="32"/>
      <c r="N18" s="33">
        <v>0.05</v>
      </c>
      <c r="O18" s="40" t="s">
        <v>92</v>
      </c>
      <c r="P18" s="32"/>
      <c r="Q18" s="33">
        <v>0.05</v>
      </c>
      <c r="R18" s="40" t="s">
        <v>92</v>
      </c>
      <c r="S18" s="32"/>
      <c r="T18" s="33">
        <v>0.05</v>
      </c>
      <c r="U18" s="41" t="s">
        <v>92</v>
      </c>
      <c r="V18" s="32"/>
      <c r="W18" s="33">
        <v>0.05</v>
      </c>
      <c r="X18" s="41" t="s">
        <v>92</v>
      </c>
      <c r="Y18" s="354"/>
      <c r="Z18" s="351"/>
      <c r="AA18" s="362"/>
      <c r="AB18" s="32"/>
      <c r="AC18" s="33">
        <v>0.05</v>
      </c>
      <c r="AD18" s="40" t="s">
        <v>92</v>
      </c>
      <c r="AE18" s="354"/>
      <c r="AF18" s="351"/>
      <c r="AG18" s="358"/>
      <c r="AH18" s="354"/>
      <c r="AI18" s="351"/>
      <c r="AJ18" s="358"/>
      <c r="AK18" s="360"/>
      <c r="AL18" s="361"/>
      <c r="AM18" s="362"/>
      <c r="AN18" s="32"/>
      <c r="AO18" s="33">
        <v>0.05</v>
      </c>
      <c r="AP18" s="41" t="s">
        <v>92</v>
      </c>
      <c r="AQ18" s="32"/>
      <c r="AR18" s="33">
        <v>0.05</v>
      </c>
      <c r="AS18" s="41" t="s">
        <v>92</v>
      </c>
      <c r="AT18" s="32"/>
      <c r="AU18" s="33">
        <v>0.05</v>
      </c>
      <c r="AV18" s="40" t="s">
        <v>92</v>
      </c>
      <c r="AW18" s="32"/>
      <c r="AX18" s="33">
        <v>0.05</v>
      </c>
      <c r="AY18" s="40" t="s">
        <v>92</v>
      </c>
      <c r="AZ18" s="32"/>
      <c r="BA18" s="33">
        <v>0.05</v>
      </c>
      <c r="BB18" s="41" t="s">
        <v>92</v>
      </c>
      <c r="BC18" s="34"/>
      <c r="BD18" s="33">
        <v>0.05</v>
      </c>
      <c r="BE18" s="41" t="s">
        <v>92</v>
      </c>
      <c r="BF18" s="32"/>
      <c r="BG18" s="33">
        <v>0.05</v>
      </c>
      <c r="BH18" s="40" t="s">
        <v>92</v>
      </c>
      <c r="BI18" s="32"/>
      <c r="BJ18" s="33">
        <v>0.05</v>
      </c>
      <c r="BK18" s="41" t="s">
        <v>92</v>
      </c>
    </row>
    <row r="19" spans="3:71" ht="11.9" customHeight="1" x14ac:dyDescent="0.2">
      <c r="C19" s="569" t="s">
        <v>101</v>
      </c>
      <c r="D19" s="570"/>
      <c r="E19" s="570"/>
      <c r="F19" s="570"/>
      <c r="G19" s="571"/>
      <c r="H19" s="438"/>
      <c r="I19" s="439"/>
      <c r="J19" s="438"/>
      <c r="K19" s="48">
        <v>45826</v>
      </c>
      <c r="L19" s="49" t="s">
        <v>102</v>
      </c>
      <c r="M19" s="438"/>
      <c r="N19" s="48">
        <f>$K$19</f>
        <v>45826</v>
      </c>
      <c r="O19" s="49" t="s">
        <v>102</v>
      </c>
      <c r="P19" s="438"/>
      <c r="Q19" s="48">
        <f>$K$19</f>
        <v>45826</v>
      </c>
      <c r="R19" s="49" t="s">
        <v>102</v>
      </c>
      <c r="S19" s="438"/>
      <c r="T19" s="48">
        <f>$K$19</f>
        <v>45826</v>
      </c>
      <c r="U19" s="49" t="s">
        <v>102</v>
      </c>
      <c r="V19" s="438"/>
      <c r="W19" s="48">
        <f>$K$19</f>
        <v>45826</v>
      </c>
      <c r="X19" s="50" t="s">
        <v>102</v>
      </c>
      <c r="Y19" s="438"/>
      <c r="Z19" s="48">
        <f>$K$19</f>
        <v>45826</v>
      </c>
      <c r="AA19" s="50" t="s">
        <v>102</v>
      </c>
      <c r="AB19" s="438"/>
      <c r="AC19" s="48">
        <f>$K$19</f>
        <v>45826</v>
      </c>
      <c r="AD19" s="49" t="s">
        <v>102</v>
      </c>
      <c r="AE19" s="438"/>
      <c r="AF19" s="48">
        <f>$K$19</f>
        <v>45826</v>
      </c>
      <c r="AG19" s="49" t="s">
        <v>102</v>
      </c>
      <c r="AH19" s="438"/>
      <c r="AI19" s="48">
        <f>$K$19</f>
        <v>45826</v>
      </c>
      <c r="AJ19" s="49" t="s">
        <v>102</v>
      </c>
      <c r="AK19" s="438"/>
      <c r="AL19" s="48">
        <f>$K$19</f>
        <v>45826</v>
      </c>
      <c r="AM19" s="50" t="s">
        <v>102</v>
      </c>
      <c r="AN19" s="438"/>
      <c r="AO19" s="48">
        <f>$K$19</f>
        <v>45826</v>
      </c>
      <c r="AP19" s="49" t="s">
        <v>102</v>
      </c>
      <c r="AQ19" s="438"/>
      <c r="AR19" s="48">
        <f>$K$19</f>
        <v>45826</v>
      </c>
      <c r="AS19" s="50" t="s">
        <v>102</v>
      </c>
      <c r="AT19" s="438"/>
      <c r="AU19" s="48">
        <f>$K$19</f>
        <v>45826</v>
      </c>
      <c r="AV19" s="49" t="s">
        <v>102</v>
      </c>
      <c r="AW19" s="438"/>
      <c r="AX19" s="48">
        <f t="shared" ref="AX19" si="0">$K$19</f>
        <v>45826</v>
      </c>
      <c r="AY19" s="49" t="s">
        <v>102</v>
      </c>
      <c r="AZ19" s="438"/>
      <c r="BA19" s="48">
        <f t="shared" ref="BA19" si="1">$K$19</f>
        <v>45826</v>
      </c>
      <c r="BB19" s="50" t="s">
        <v>102</v>
      </c>
      <c r="BC19" s="438"/>
      <c r="BD19" s="48">
        <f t="shared" ref="BD19" si="2">$K$19</f>
        <v>45826</v>
      </c>
      <c r="BE19" s="49" t="s">
        <v>102</v>
      </c>
      <c r="BF19" s="438"/>
      <c r="BG19" s="48">
        <f t="shared" ref="BG19" si="3">$K$19</f>
        <v>45826</v>
      </c>
      <c r="BH19" s="49" t="s">
        <v>102</v>
      </c>
      <c r="BI19" s="438"/>
      <c r="BJ19" s="48">
        <f t="shared" ref="BJ19" si="4">$K$19</f>
        <v>45826</v>
      </c>
      <c r="BK19" s="50" t="s">
        <v>102</v>
      </c>
    </row>
    <row r="20" spans="3:71" ht="12" customHeight="1" x14ac:dyDescent="0.2">
      <c r="C20" s="551" t="s">
        <v>103</v>
      </c>
      <c r="D20" s="552"/>
      <c r="E20" s="552"/>
      <c r="F20" s="552"/>
      <c r="G20" s="552"/>
      <c r="H20" s="427"/>
      <c r="I20" s="429"/>
      <c r="J20" s="427"/>
      <c r="K20" s="51">
        <v>725</v>
      </c>
      <c r="L20" s="52"/>
      <c r="M20" s="427"/>
      <c r="N20" s="53">
        <v>700</v>
      </c>
      <c r="O20" s="54"/>
      <c r="P20" s="427"/>
      <c r="Q20" s="51">
        <v>810</v>
      </c>
      <c r="R20" s="52"/>
      <c r="S20" s="427"/>
      <c r="T20" s="51">
        <v>750</v>
      </c>
      <c r="U20" s="52"/>
      <c r="V20" s="427"/>
      <c r="W20" s="51">
        <v>935</v>
      </c>
      <c r="X20" s="55"/>
      <c r="Y20" s="427"/>
      <c r="Z20" s="51">
        <v>700</v>
      </c>
      <c r="AA20" s="55"/>
      <c r="AB20" s="427"/>
      <c r="AC20" s="51">
        <v>850</v>
      </c>
      <c r="AD20" s="52"/>
      <c r="AE20" s="427"/>
      <c r="AF20" s="51">
        <v>740</v>
      </c>
      <c r="AG20" s="52"/>
      <c r="AH20" s="427"/>
      <c r="AI20" s="51">
        <v>800</v>
      </c>
      <c r="AJ20" s="52"/>
      <c r="AK20" s="427"/>
      <c r="AL20" s="51">
        <v>825</v>
      </c>
      <c r="AM20" s="55"/>
      <c r="AN20" s="427"/>
      <c r="AO20" s="51">
        <v>935</v>
      </c>
      <c r="AP20" s="52"/>
      <c r="AQ20" s="427"/>
      <c r="AR20" s="51">
        <v>900</v>
      </c>
      <c r="AS20" s="55"/>
      <c r="AT20" s="427"/>
      <c r="AU20" s="51">
        <v>945</v>
      </c>
      <c r="AV20" s="52"/>
      <c r="AW20" s="427"/>
      <c r="AX20" s="51">
        <v>930</v>
      </c>
      <c r="AY20" s="52"/>
      <c r="AZ20" s="427"/>
      <c r="BA20" s="51">
        <v>840</v>
      </c>
      <c r="BB20" s="55"/>
      <c r="BC20" s="428"/>
      <c r="BD20" s="51">
        <v>900</v>
      </c>
      <c r="BE20" s="52"/>
      <c r="BF20" s="427"/>
      <c r="BG20" s="51">
        <v>810</v>
      </c>
      <c r="BH20" s="52"/>
      <c r="BI20" s="427"/>
      <c r="BJ20" s="51">
        <v>730</v>
      </c>
      <c r="BK20" s="55"/>
      <c r="BL20" s="57"/>
    </row>
    <row r="21" spans="3:71" ht="12" customHeight="1" x14ac:dyDescent="0.2">
      <c r="C21" s="544"/>
      <c r="D21" s="545"/>
      <c r="E21" s="545"/>
      <c r="F21" s="545"/>
      <c r="G21" s="545"/>
      <c r="H21" s="436"/>
      <c r="I21" s="442"/>
      <c r="J21" s="436"/>
      <c r="K21" s="58">
        <v>1320</v>
      </c>
      <c r="L21" s="59"/>
      <c r="M21" s="436"/>
      <c r="N21" s="58">
        <v>1300</v>
      </c>
      <c r="O21" s="60"/>
      <c r="P21" s="436"/>
      <c r="Q21" s="58">
        <v>1355</v>
      </c>
      <c r="R21" s="59"/>
      <c r="S21" s="436"/>
      <c r="T21" s="58">
        <v>1335</v>
      </c>
      <c r="U21" s="59"/>
      <c r="V21" s="436"/>
      <c r="W21" s="58">
        <v>1510</v>
      </c>
      <c r="X21" s="61"/>
      <c r="Y21" s="436"/>
      <c r="Z21" s="58">
        <v>1300</v>
      </c>
      <c r="AA21" s="61"/>
      <c r="AB21" s="436"/>
      <c r="AC21" s="58">
        <v>1430</v>
      </c>
      <c r="AD21" s="59"/>
      <c r="AE21" s="436"/>
      <c r="AF21" s="58">
        <v>1325</v>
      </c>
      <c r="AG21" s="59"/>
      <c r="AH21" s="436"/>
      <c r="AI21" s="58">
        <v>1345</v>
      </c>
      <c r="AJ21" s="59"/>
      <c r="AK21" s="436"/>
      <c r="AL21" s="58">
        <v>1405</v>
      </c>
      <c r="AM21" s="61"/>
      <c r="AN21" s="436"/>
      <c r="AO21" s="58">
        <v>1545</v>
      </c>
      <c r="AP21" s="59"/>
      <c r="AQ21" s="436"/>
      <c r="AR21" s="58">
        <v>1500</v>
      </c>
      <c r="AS21" s="61"/>
      <c r="AT21" s="436"/>
      <c r="AU21" s="58">
        <v>1445</v>
      </c>
      <c r="AV21" s="59"/>
      <c r="AW21" s="436"/>
      <c r="AX21" s="58">
        <v>1420</v>
      </c>
      <c r="AY21" s="59"/>
      <c r="AZ21" s="436"/>
      <c r="BA21" s="58">
        <v>1350</v>
      </c>
      <c r="BB21" s="61"/>
      <c r="BC21" s="437"/>
      <c r="BD21" s="58">
        <v>1405</v>
      </c>
      <c r="BE21" s="59"/>
      <c r="BF21" s="436"/>
      <c r="BG21" s="58">
        <v>1325</v>
      </c>
      <c r="BH21" s="59"/>
      <c r="BI21" s="436"/>
      <c r="BJ21" s="58">
        <v>1300</v>
      </c>
      <c r="BK21" s="61"/>
      <c r="BL21" s="57"/>
    </row>
    <row r="22" spans="3:71" ht="12" customHeight="1" x14ac:dyDescent="0.2">
      <c r="C22" s="551" t="s">
        <v>104</v>
      </c>
      <c r="D22" s="552"/>
      <c r="E22" s="552"/>
      <c r="F22" s="552"/>
      <c r="G22" s="552"/>
      <c r="H22" s="427"/>
      <c r="I22" s="429"/>
      <c r="J22" s="62"/>
      <c r="K22" s="63" t="s">
        <v>106</v>
      </c>
      <c r="L22" s="64"/>
      <c r="M22" s="62"/>
      <c r="N22" s="63" t="s">
        <v>105</v>
      </c>
      <c r="O22" s="65"/>
      <c r="P22" s="62"/>
      <c r="Q22" s="63" t="s">
        <v>106</v>
      </c>
      <c r="R22" s="65"/>
      <c r="S22" s="62"/>
      <c r="T22" s="63" t="s">
        <v>106</v>
      </c>
      <c r="U22" s="66"/>
      <c r="V22" s="62"/>
      <c r="W22" s="63" t="s">
        <v>106</v>
      </c>
      <c r="X22" s="67"/>
      <c r="Y22" s="62"/>
      <c r="Z22" s="63" t="s">
        <v>106</v>
      </c>
      <c r="AA22" s="67"/>
      <c r="AB22" s="62"/>
      <c r="AC22" s="63" t="s">
        <v>105</v>
      </c>
      <c r="AD22" s="64"/>
      <c r="AE22" s="62"/>
      <c r="AF22" s="63" t="s">
        <v>106</v>
      </c>
      <c r="AG22" s="65"/>
      <c r="AH22" s="62"/>
      <c r="AI22" s="63" t="s">
        <v>106</v>
      </c>
      <c r="AJ22" s="65"/>
      <c r="AK22" s="62"/>
      <c r="AL22" s="63" t="s">
        <v>106</v>
      </c>
      <c r="AM22" s="67"/>
      <c r="AN22" s="62"/>
      <c r="AO22" s="63" t="s">
        <v>106</v>
      </c>
      <c r="AP22" s="67"/>
      <c r="AQ22" s="62"/>
      <c r="AR22" s="63" t="s">
        <v>106</v>
      </c>
      <c r="AS22" s="66"/>
      <c r="AT22" s="62"/>
      <c r="AU22" s="63" t="s">
        <v>106</v>
      </c>
      <c r="AV22" s="65"/>
      <c r="AW22" s="62"/>
      <c r="AX22" s="63" t="s">
        <v>106</v>
      </c>
      <c r="AY22" s="64"/>
      <c r="AZ22" s="62"/>
      <c r="BA22" s="63" t="s">
        <v>106</v>
      </c>
      <c r="BB22" s="66"/>
      <c r="BC22" s="65"/>
      <c r="BD22" s="63" t="s">
        <v>106</v>
      </c>
      <c r="BE22" s="67"/>
      <c r="BF22" s="62"/>
      <c r="BG22" s="63" t="s">
        <v>106</v>
      </c>
      <c r="BH22" s="67"/>
      <c r="BI22" s="62"/>
      <c r="BJ22" s="63" t="s">
        <v>106</v>
      </c>
      <c r="BK22" s="66"/>
      <c r="BL22" s="34"/>
    </row>
    <row r="23" spans="3:71" ht="12" customHeight="1" x14ac:dyDescent="0.2">
      <c r="C23" s="546"/>
      <c r="D23" s="547"/>
      <c r="E23" s="547"/>
      <c r="F23" s="547"/>
      <c r="G23" s="547"/>
      <c r="H23" s="440"/>
      <c r="I23" s="451"/>
      <c r="J23" s="70"/>
      <c r="K23" s="71" t="s">
        <v>106</v>
      </c>
      <c r="L23" s="72"/>
      <c r="M23" s="70"/>
      <c r="N23" s="71" t="s">
        <v>105</v>
      </c>
      <c r="O23" s="40"/>
      <c r="P23" s="70"/>
      <c r="Q23" s="71" t="s">
        <v>106</v>
      </c>
      <c r="R23" s="40"/>
      <c r="S23" s="70"/>
      <c r="T23" s="71" t="s">
        <v>106</v>
      </c>
      <c r="U23" s="41"/>
      <c r="V23" s="70"/>
      <c r="W23" s="71" t="s">
        <v>106</v>
      </c>
      <c r="X23" s="73"/>
      <c r="Y23" s="70"/>
      <c r="Z23" s="71" t="s">
        <v>106</v>
      </c>
      <c r="AA23" s="73"/>
      <c r="AB23" s="70"/>
      <c r="AC23" s="71" t="s">
        <v>106</v>
      </c>
      <c r="AD23" s="72"/>
      <c r="AE23" s="70"/>
      <c r="AF23" s="71" t="s">
        <v>106</v>
      </c>
      <c r="AG23" s="40"/>
      <c r="AH23" s="70"/>
      <c r="AI23" s="71" t="s">
        <v>106</v>
      </c>
      <c r="AJ23" s="40"/>
      <c r="AK23" s="70"/>
      <c r="AL23" s="71" t="s">
        <v>106</v>
      </c>
      <c r="AM23" s="73"/>
      <c r="AN23" s="70"/>
      <c r="AO23" s="71" t="s">
        <v>106</v>
      </c>
      <c r="AP23" s="73"/>
      <c r="AQ23" s="70"/>
      <c r="AR23" s="71" t="s">
        <v>106</v>
      </c>
      <c r="AS23" s="41"/>
      <c r="AT23" s="70"/>
      <c r="AU23" s="71" t="s">
        <v>106</v>
      </c>
      <c r="AV23" s="40"/>
      <c r="AW23" s="70"/>
      <c r="AX23" s="71" t="s">
        <v>106</v>
      </c>
      <c r="AY23" s="72"/>
      <c r="AZ23" s="70"/>
      <c r="BA23" s="71" t="s">
        <v>106</v>
      </c>
      <c r="BB23" s="41"/>
      <c r="BC23" s="40"/>
      <c r="BD23" s="71" t="s">
        <v>106</v>
      </c>
      <c r="BE23" s="73"/>
      <c r="BF23" s="70"/>
      <c r="BG23" s="71" t="s">
        <v>106</v>
      </c>
      <c r="BH23" s="73"/>
      <c r="BI23" s="70"/>
      <c r="BJ23" s="71" t="s">
        <v>106</v>
      </c>
      <c r="BK23" s="41"/>
      <c r="BL23" s="34"/>
    </row>
    <row r="24" spans="3:71" ht="12" customHeight="1" x14ac:dyDescent="0.2">
      <c r="C24" s="551" t="s">
        <v>107</v>
      </c>
      <c r="D24" s="552"/>
      <c r="E24" s="552"/>
      <c r="F24" s="552"/>
      <c r="G24" s="423"/>
      <c r="H24" s="422"/>
      <c r="I24" s="424"/>
      <c r="J24" s="75"/>
      <c r="K24" s="363">
        <v>29.8</v>
      </c>
      <c r="L24" s="77"/>
      <c r="M24" s="75"/>
      <c r="N24" s="363">
        <v>29.1</v>
      </c>
      <c r="O24" s="76"/>
      <c r="P24" s="75"/>
      <c r="Q24" s="363">
        <v>29.4</v>
      </c>
      <c r="R24" s="76"/>
      <c r="S24" s="75"/>
      <c r="T24" s="363">
        <v>27.2</v>
      </c>
      <c r="U24" s="79"/>
      <c r="V24" s="75"/>
      <c r="W24" s="363">
        <v>30</v>
      </c>
      <c r="X24" s="80"/>
      <c r="Y24" s="75"/>
      <c r="Z24" s="363">
        <v>27.2</v>
      </c>
      <c r="AA24" s="80"/>
      <c r="AB24" s="75"/>
      <c r="AC24" s="363">
        <v>29.1</v>
      </c>
      <c r="AD24" s="77"/>
      <c r="AE24" s="75"/>
      <c r="AF24" s="363">
        <v>27.7</v>
      </c>
      <c r="AG24" s="76"/>
      <c r="AH24" s="81"/>
      <c r="AI24" s="363">
        <v>26.1</v>
      </c>
      <c r="AJ24" s="76"/>
      <c r="AK24" s="75"/>
      <c r="AL24" s="363">
        <v>27.7</v>
      </c>
      <c r="AM24" s="80"/>
      <c r="AN24" s="75"/>
      <c r="AO24" s="363">
        <v>28.9</v>
      </c>
      <c r="AP24" s="80"/>
      <c r="AQ24" s="75"/>
      <c r="AR24" s="363">
        <v>28.1</v>
      </c>
      <c r="AS24" s="79"/>
      <c r="AT24" s="75"/>
      <c r="AU24" s="363">
        <v>29.7</v>
      </c>
      <c r="AV24" s="76"/>
      <c r="AW24" s="75"/>
      <c r="AX24" s="363">
        <v>30.8</v>
      </c>
      <c r="AY24" s="77"/>
      <c r="AZ24" s="75"/>
      <c r="BA24" s="363">
        <v>26.4</v>
      </c>
      <c r="BB24" s="79"/>
      <c r="BC24" s="76"/>
      <c r="BD24" s="363">
        <v>29.6</v>
      </c>
      <c r="BE24" s="80"/>
      <c r="BF24" s="75"/>
      <c r="BG24" s="363">
        <v>26.2</v>
      </c>
      <c r="BH24" s="80"/>
      <c r="BI24" s="75"/>
      <c r="BJ24" s="363">
        <v>25.3</v>
      </c>
      <c r="BK24" s="79"/>
      <c r="BL24" s="76"/>
    </row>
    <row r="25" spans="3:71" ht="12" customHeight="1" x14ac:dyDescent="0.2">
      <c r="C25" s="546"/>
      <c r="D25" s="547"/>
      <c r="E25" s="547"/>
      <c r="F25" s="547"/>
      <c r="G25" s="451" t="s">
        <v>108</v>
      </c>
      <c r="H25" s="440"/>
      <c r="I25" s="451"/>
      <c r="J25" s="75"/>
      <c r="K25" s="364">
        <v>33.4</v>
      </c>
      <c r="L25" s="77"/>
      <c r="M25" s="75"/>
      <c r="N25" s="364">
        <v>33.200000000000003</v>
      </c>
      <c r="O25" s="76"/>
      <c r="P25" s="75"/>
      <c r="Q25" s="364">
        <v>32.6</v>
      </c>
      <c r="R25" s="76"/>
      <c r="S25" s="75"/>
      <c r="T25" s="364">
        <v>31.8</v>
      </c>
      <c r="U25" s="79"/>
      <c r="V25" s="75"/>
      <c r="W25" s="364">
        <v>32.6</v>
      </c>
      <c r="X25" s="80"/>
      <c r="Y25" s="75"/>
      <c r="Z25" s="364">
        <v>30.5</v>
      </c>
      <c r="AA25" s="80"/>
      <c r="AB25" s="75"/>
      <c r="AC25" s="364">
        <v>31.4</v>
      </c>
      <c r="AD25" s="77"/>
      <c r="AE25" s="75"/>
      <c r="AF25" s="364">
        <v>30</v>
      </c>
      <c r="AG25" s="76"/>
      <c r="AH25" s="82"/>
      <c r="AI25" s="364">
        <v>29.4</v>
      </c>
      <c r="AJ25" s="76"/>
      <c r="AK25" s="75"/>
      <c r="AL25" s="364">
        <v>30.2</v>
      </c>
      <c r="AM25" s="80"/>
      <c r="AN25" s="75"/>
      <c r="AO25" s="364">
        <v>30.9</v>
      </c>
      <c r="AP25" s="80"/>
      <c r="AQ25" s="75"/>
      <c r="AR25" s="364">
        <v>29.6</v>
      </c>
      <c r="AS25" s="79"/>
      <c r="AT25" s="75"/>
      <c r="AU25" s="364">
        <v>30.4</v>
      </c>
      <c r="AV25" s="76"/>
      <c r="AW25" s="75"/>
      <c r="AX25" s="364">
        <v>30.9</v>
      </c>
      <c r="AY25" s="77"/>
      <c r="AZ25" s="75"/>
      <c r="BA25" s="364">
        <v>31.5</v>
      </c>
      <c r="BB25" s="79"/>
      <c r="BC25" s="76"/>
      <c r="BD25" s="364">
        <v>30.8</v>
      </c>
      <c r="BE25" s="80"/>
      <c r="BF25" s="75"/>
      <c r="BG25" s="364">
        <v>28.9</v>
      </c>
      <c r="BH25" s="80"/>
      <c r="BI25" s="75"/>
      <c r="BJ25" s="364">
        <v>29.6</v>
      </c>
      <c r="BK25" s="79"/>
      <c r="BL25" s="76"/>
    </row>
    <row r="26" spans="3:71" ht="12" customHeight="1" x14ac:dyDescent="0.2">
      <c r="C26" s="544" t="s">
        <v>109</v>
      </c>
      <c r="D26" s="545"/>
      <c r="E26" s="545"/>
      <c r="F26" s="545"/>
      <c r="H26" s="430"/>
      <c r="I26" s="432"/>
      <c r="J26" s="83"/>
      <c r="K26" s="363">
        <v>24.7</v>
      </c>
      <c r="L26" s="85"/>
      <c r="M26" s="83"/>
      <c r="N26" s="363">
        <v>24.6</v>
      </c>
      <c r="O26" s="84"/>
      <c r="P26" s="83"/>
      <c r="Q26" s="363">
        <v>26.3</v>
      </c>
      <c r="R26" s="84"/>
      <c r="S26" s="83"/>
      <c r="T26" s="363">
        <v>24.8</v>
      </c>
      <c r="U26" s="87"/>
      <c r="V26" s="83"/>
      <c r="W26" s="363">
        <v>22.6</v>
      </c>
      <c r="X26" s="88"/>
      <c r="Y26" s="83"/>
      <c r="Z26" s="363">
        <v>25.4</v>
      </c>
      <c r="AA26" s="88"/>
      <c r="AB26" s="83"/>
      <c r="AC26" s="363">
        <v>21.4</v>
      </c>
      <c r="AD26" s="85"/>
      <c r="AE26" s="83"/>
      <c r="AF26" s="363">
        <v>23</v>
      </c>
      <c r="AG26" s="84"/>
      <c r="AH26" s="81"/>
      <c r="AI26" s="363">
        <v>24.3</v>
      </c>
      <c r="AJ26" s="84"/>
      <c r="AK26" s="83"/>
      <c r="AL26" s="363">
        <v>26.2</v>
      </c>
      <c r="AM26" s="88"/>
      <c r="AN26" s="83"/>
      <c r="AO26" s="363">
        <v>25</v>
      </c>
      <c r="AP26" s="88"/>
      <c r="AQ26" s="83"/>
      <c r="AR26" s="363">
        <v>26.1</v>
      </c>
      <c r="AS26" s="87"/>
      <c r="AT26" s="83"/>
      <c r="AU26" s="363">
        <v>23.2</v>
      </c>
      <c r="AV26" s="84"/>
      <c r="AW26" s="83"/>
      <c r="AX26" s="363">
        <v>24</v>
      </c>
      <c r="AY26" s="85"/>
      <c r="AZ26" s="83"/>
      <c r="BA26" s="363">
        <v>23</v>
      </c>
      <c r="BB26" s="87"/>
      <c r="BC26" s="84"/>
      <c r="BD26" s="363">
        <v>21.8</v>
      </c>
      <c r="BE26" s="88"/>
      <c r="BF26" s="83"/>
      <c r="BG26" s="363">
        <v>20.2</v>
      </c>
      <c r="BH26" s="88"/>
      <c r="BI26" s="83"/>
      <c r="BJ26" s="363">
        <v>21</v>
      </c>
      <c r="BK26" s="87"/>
      <c r="BL26" s="76"/>
    </row>
    <row r="27" spans="3:71" ht="12" customHeight="1" x14ac:dyDescent="0.2">
      <c r="C27" s="544"/>
      <c r="D27" s="545"/>
      <c r="E27" s="545"/>
      <c r="F27" s="545"/>
      <c r="G27" s="442" t="s">
        <v>108</v>
      </c>
      <c r="H27" s="436"/>
      <c r="I27" s="442"/>
      <c r="J27" s="75"/>
      <c r="K27" s="364">
        <v>28.5</v>
      </c>
      <c r="L27" s="77"/>
      <c r="M27" s="75"/>
      <c r="N27" s="364">
        <v>28.9</v>
      </c>
      <c r="O27" s="76"/>
      <c r="P27" s="75"/>
      <c r="Q27" s="364">
        <v>28.6</v>
      </c>
      <c r="R27" s="76"/>
      <c r="S27" s="75"/>
      <c r="T27" s="364">
        <v>29.3</v>
      </c>
      <c r="U27" s="79"/>
      <c r="V27" s="75"/>
      <c r="W27" s="364">
        <v>25.5</v>
      </c>
      <c r="X27" s="80"/>
      <c r="Y27" s="75"/>
      <c r="Z27" s="364">
        <v>29.4</v>
      </c>
      <c r="AA27" s="80"/>
      <c r="AB27" s="75"/>
      <c r="AC27" s="364">
        <v>23.8</v>
      </c>
      <c r="AD27" s="77"/>
      <c r="AE27" s="75"/>
      <c r="AF27" s="364">
        <v>30.8</v>
      </c>
      <c r="AG27" s="76"/>
      <c r="AH27" s="75"/>
      <c r="AI27" s="364">
        <v>31.5</v>
      </c>
      <c r="AJ27" s="76"/>
      <c r="AK27" s="75"/>
      <c r="AL27" s="364">
        <v>31</v>
      </c>
      <c r="AM27" s="80"/>
      <c r="AN27" s="75"/>
      <c r="AO27" s="364">
        <v>27.1</v>
      </c>
      <c r="AP27" s="80"/>
      <c r="AQ27" s="75"/>
      <c r="AR27" s="364">
        <v>29.6</v>
      </c>
      <c r="AS27" s="79"/>
      <c r="AT27" s="75"/>
      <c r="AU27" s="364">
        <v>26.8</v>
      </c>
      <c r="AV27" s="76"/>
      <c r="AW27" s="75"/>
      <c r="AX27" s="364">
        <v>27.7</v>
      </c>
      <c r="AY27" s="77"/>
      <c r="AZ27" s="75"/>
      <c r="BA27" s="364">
        <v>27.2</v>
      </c>
      <c r="BB27" s="79"/>
      <c r="BC27" s="76"/>
      <c r="BD27" s="364">
        <v>24.3</v>
      </c>
      <c r="BE27" s="80"/>
      <c r="BF27" s="75"/>
      <c r="BG27" s="364">
        <v>24.4</v>
      </c>
      <c r="BH27" s="80"/>
      <c r="BI27" s="75"/>
      <c r="BJ27" s="364">
        <v>24.8</v>
      </c>
      <c r="BK27" s="79"/>
      <c r="BL27" s="76"/>
    </row>
    <row r="28" spans="3:71" ht="12" customHeight="1" x14ac:dyDescent="0.2">
      <c r="C28" s="551" t="s">
        <v>110</v>
      </c>
      <c r="D28" s="552"/>
      <c r="E28" s="552"/>
      <c r="F28" s="552"/>
      <c r="G28" s="572" t="s">
        <v>111</v>
      </c>
      <c r="H28" s="422"/>
      <c r="I28" s="424"/>
      <c r="J28" s="238"/>
      <c r="K28" s="367">
        <v>2.86</v>
      </c>
      <c r="L28" s="240"/>
      <c r="M28" s="238"/>
      <c r="N28" s="367">
        <v>2.95</v>
      </c>
      <c r="O28" s="242"/>
      <c r="P28" s="238"/>
      <c r="Q28" s="367">
        <v>0.28999999999999998</v>
      </c>
      <c r="R28" s="227"/>
      <c r="S28" s="484"/>
      <c r="T28" s="367">
        <v>0.48</v>
      </c>
      <c r="U28" s="96"/>
      <c r="V28" s="484"/>
      <c r="W28" s="367">
        <v>1.03</v>
      </c>
      <c r="X28" s="413"/>
      <c r="Y28" s="484"/>
      <c r="Z28" s="367">
        <v>0.38</v>
      </c>
      <c r="AA28" s="413"/>
      <c r="AB28" s="484"/>
      <c r="AC28" s="367">
        <v>0.47</v>
      </c>
      <c r="AD28" s="228"/>
      <c r="AE28" s="238"/>
      <c r="AF28" s="367">
        <v>0.35</v>
      </c>
      <c r="AG28" s="242"/>
      <c r="AH28" s="485"/>
      <c r="AI28" s="367">
        <v>0.34</v>
      </c>
      <c r="AJ28" s="242"/>
      <c r="AK28" s="484"/>
      <c r="AL28" s="367">
        <v>0.2</v>
      </c>
      <c r="AM28" s="413"/>
      <c r="AN28" s="484"/>
      <c r="AO28" s="367">
        <v>0.64</v>
      </c>
      <c r="AP28" s="413"/>
      <c r="AQ28" s="484"/>
      <c r="AR28" s="367">
        <v>0.96</v>
      </c>
      <c r="AS28" s="96"/>
      <c r="AT28" s="484"/>
      <c r="AU28" s="367">
        <v>1.4</v>
      </c>
      <c r="AV28" s="227"/>
      <c r="AW28" s="484"/>
      <c r="AX28" s="367">
        <v>0.57999999999999996</v>
      </c>
      <c r="AY28" s="228"/>
      <c r="AZ28" s="484"/>
      <c r="BA28" s="367">
        <v>0.21</v>
      </c>
      <c r="BB28" s="96"/>
      <c r="BC28" s="227"/>
      <c r="BD28" s="367">
        <v>0.37</v>
      </c>
      <c r="BE28" s="413"/>
      <c r="BF28" s="484"/>
      <c r="BG28" s="367">
        <v>0.19</v>
      </c>
      <c r="BH28" s="413"/>
      <c r="BI28" s="484"/>
      <c r="BJ28" s="367">
        <v>0.28999999999999998</v>
      </c>
      <c r="BK28" s="96"/>
      <c r="BL28" s="97"/>
    </row>
    <row r="29" spans="3:71" ht="12" customHeight="1" x14ac:dyDescent="0.2">
      <c r="C29" s="544"/>
      <c r="D29" s="545"/>
      <c r="E29" s="545"/>
      <c r="F29" s="545"/>
      <c r="G29" s="565"/>
      <c r="H29" s="436"/>
      <c r="I29" s="442"/>
      <c r="J29" s="177"/>
      <c r="K29" s="380">
        <v>2.5099999999999998</v>
      </c>
      <c r="L29" s="232"/>
      <c r="M29" s="177"/>
      <c r="N29" s="380">
        <v>2.69</v>
      </c>
      <c r="O29" s="112"/>
      <c r="P29" s="177"/>
      <c r="Q29" s="380">
        <v>0.21</v>
      </c>
      <c r="R29" s="97"/>
      <c r="S29" s="487"/>
      <c r="T29" s="380">
        <v>0.39</v>
      </c>
      <c r="U29" s="104"/>
      <c r="V29" s="487"/>
      <c r="W29" s="380">
        <v>0.98</v>
      </c>
      <c r="X29" s="488"/>
      <c r="Y29" s="487"/>
      <c r="Z29" s="380">
        <v>0.28999999999999998</v>
      </c>
      <c r="AA29" s="488"/>
      <c r="AB29" s="487"/>
      <c r="AC29" s="380">
        <v>0.39</v>
      </c>
      <c r="AD29" s="486"/>
      <c r="AE29" s="177"/>
      <c r="AF29" s="380">
        <v>0.61</v>
      </c>
      <c r="AG29" s="112"/>
      <c r="AH29" s="177"/>
      <c r="AI29" s="380">
        <v>0.34</v>
      </c>
      <c r="AJ29" s="112"/>
      <c r="AK29" s="487"/>
      <c r="AL29" s="380">
        <v>0.2</v>
      </c>
      <c r="AM29" s="488"/>
      <c r="AN29" s="487"/>
      <c r="AO29" s="380">
        <v>0.43</v>
      </c>
      <c r="AP29" s="488"/>
      <c r="AQ29" s="487"/>
      <c r="AR29" s="380">
        <v>0.66</v>
      </c>
      <c r="AS29" s="104"/>
      <c r="AT29" s="487"/>
      <c r="AU29" s="380">
        <v>1.38</v>
      </c>
      <c r="AV29" s="97"/>
      <c r="AW29" s="487"/>
      <c r="AX29" s="380">
        <v>0.62</v>
      </c>
      <c r="AY29" s="486"/>
      <c r="AZ29" s="487"/>
      <c r="BA29" s="380">
        <v>0.21</v>
      </c>
      <c r="BB29" s="104"/>
      <c r="BC29" s="97"/>
      <c r="BD29" s="380">
        <v>0.39</v>
      </c>
      <c r="BE29" s="488"/>
      <c r="BF29" s="487"/>
      <c r="BG29" s="380">
        <v>0.18</v>
      </c>
      <c r="BH29" s="488"/>
      <c r="BI29" s="487"/>
      <c r="BJ29" s="380">
        <v>0.26</v>
      </c>
      <c r="BK29" s="104"/>
      <c r="BL29" s="97"/>
    </row>
    <row r="30" spans="3:71" ht="12" customHeight="1" x14ac:dyDescent="0.2">
      <c r="C30" s="567" t="s">
        <v>112</v>
      </c>
      <c r="D30" s="568"/>
      <c r="E30" s="568"/>
      <c r="F30" s="568"/>
      <c r="G30" s="446"/>
      <c r="H30" s="445"/>
      <c r="I30" s="107"/>
      <c r="J30" s="393"/>
      <c r="K30" s="394">
        <f t="shared" ref="K30:BA30" si="5">ROUND((K28+K29)/2,2)</f>
        <v>2.69</v>
      </c>
      <c r="L30" s="111"/>
      <c r="M30" s="393"/>
      <c r="N30" s="394">
        <f t="shared" si="5"/>
        <v>2.82</v>
      </c>
      <c r="O30" s="111"/>
      <c r="P30" s="393"/>
      <c r="Q30" s="394">
        <f t="shared" si="5"/>
        <v>0.25</v>
      </c>
      <c r="R30" s="111"/>
      <c r="S30" s="393"/>
      <c r="T30" s="394">
        <f t="shared" si="5"/>
        <v>0.44</v>
      </c>
      <c r="U30" s="111"/>
      <c r="V30" s="393"/>
      <c r="W30" s="394">
        <f t="shared" si="5"/>
        <v>1.01</v>
      </c>
      <c r="X30" s="111"/>
      <c r="Y30" s="393"/>
      <c r="Z30" s="394">
        <f t="shared" si="5"/>
        <v>0.34</v>
      </c>
      <c r="AA30" s="111"/>
      <c r="AB30" s="393"/>
      <c r="AC30" s="394">
        <f t="shared" si="5"/>
        <v>0.43</v>
      </c>
      <c r="AD30" s="111"/>
      <c r="AE30" s="393"/>
      <c r="AF30" s="394">
        <f t="shared" si="5"/>
        <v>0.48</v>
      </c>
      <c r="AG30" s="111"/>
      <c r="AH30" s="393"/>
      <c r="AI30" s="394">
        <f t="shared" si="5"/>
        <v>0.34</v>
      </c>
      <c r="AJ30" s="111"/>
      <c r="AK30" s="393"/>
      <c r="AL30" s="394">
        <f t="shared" si="5"/>
        <v>0.2</v>
      </c>
      <c r="AM30" s="111"/>
      <c r="AN30" s="393"/>
      <c r="AO30" s="394">
        <f t="shared" si="5"/>
        <v>0.54</v>
      </c>
      <c r="AP30" s="111"/>
      <c r="AQ30" s="393"/>
      <c r="AR30" s="394">
        <f t="shared" si="5"/>
        <v>0.81</v>
      </c>
      <c r="AS30" s="111"/>
      <c r="AT30" s="393"/>
      <c r="AU30" s="394">
        <f t="shared" si="5"/>
        <v>1.39</v>
      </c>
      <c r="AV30" s="111"/>
      <c r="AW30" s="393"/>
      <c r="AX30" s="394">
        <f t="shared" si="5"/>
        <v>0.6</v>
      </c>
      <c r="AY30" s="111"/>
      <c r="AZ30" s="393"/>
      <c r="BA30" s="394">
        <f t="shared" si="5"/>
        <v>0.21</v>
      </c>
      <c r="BB30" s="111"/>
      <c r="BC30" s="393"/>
      <c r="BD30" s="394">
        <f t="shared" ref="BD30:BJ30" si="6">ROUND((BD28+BD29)/2,2)</f>
        <v>0.38</v>
      </c>
      <c r="BE30" s="111"/>
      <c r="BF30" s="393"/>
      <c r="BG30" s="394">
        <f t="shared" si="6"/>
        <v>0.19</v>
      </c>
      <c r="BH30" s="111"/>
      <c r="BI30" s="393"/>
      <c r="BJ30" s="394">
        <f t="shared" si="6"/>
        <v>0.28000000000000003</v>
      </c>
      <c r="BK30" s="111"/>
      <c r="BL30" s="97"/>
      <c r="BM30" s="97"/>
      <c r="BN30" s="112"/>
      <c r="BO30" s="112"/>
      <c r="BP30" s="97"/>
      <c r="BQ30" s="112"/>
      <c r="BR30" s="112"/>
      <c r="BS30" s="97"/>
    </row>
    <row r="31" spans="3:71" ht="12" customHeight="1" x14ac:dyDescent="0.2">
      <c r="C31" s="551" t="s">
        <v>113</v>
      </c>
      <c r="D31" s="552"/>
      <c r="E31" s="552"/>
      <c r="F31" s="552"/>
      <c r="G31" s="428"/>
      <c r="H31" s="427"/>
      <c r="I31" s="429"/>
      <c r="J31" s="113" t="s">
        <v>114</v>
      </c>
      <c r="K31" s="428">
        <v>30</v>
      </c>
      <c r="L31" s="114"/>
      <c r="M31" s="113" t="s">
        <v>114</v>
      </c>
      <c r="N31" s="115">
        <v>30</v>
      </c>
      <c r="O31" s="116"/>
      <c r="P31" s="113" t="s">
        <v>114</v>
      </c>
      <c r="Q31" s="115">
        <v>30</v>
      </c>
      <c r="R31" s="116"/>
      <c r="S31" s="113" t="s">
        <v>114</v>
      </c>
      <c r="T31" s="115">
        <v>30</v>
      </c>
      <c r="U31" s="118"/>
      <c r="V31" s="113" t="s">
        <v>114</v>
      </c>
      <c r="W31" s="428">
        <v>30</v>
      </c>
      <c r="X31" s="120"/>
      <c r="Y31" s="113" t="s">
        <v>114</v>
      </c>
      <c r="Z31" s="428">
        <v>30</v>
      </c>
      <c r="AA31" s="120"/>
      <c r="AB31" s="113" t="s">
        <v>114</v>
      </c>
      <c r="AC31" s="428">
        <v>30</v>
      </c>
      <c r="AD31" s="114"/>
      <c r="AE31" s="113" t="s">
        <v>114</v>
      </c>
      <c r="AF31" s="115">
        <v>30</v>
      </c>
      <c r="AG31" s="116"/>
      <c r="AH31" s="113" t="s">
        <v>114</v>
      </c>
      <c r="AI31" s="115">
        <v>30</v>
      </c>
      <c r="AJ31" s="116"/>
      <c r="AK31" s="113" t="s">
        <v>114</v>
      </c>
      <c r="AL31" s="428">
        <v>30</v>
      </c>
      <c r="AM31" s="120"/>
      <c r="AN31" s="113" t="s">
        <v>114</v>
      </c>
      <c r="AO31" s="115">
        <v>30</v>
      </c>
      <c r="AP31" s="116"/>
      <c r="AQ31" s="113" t="s">
        <v>114</v>
      </c>
      <c r="AR31" s="115">
        <v>30</v>
      </c>
      <c r="AS31" s="118"/>
      <c r="AT31" s="113" t="s">
        <v>114</v>
      </c>
      <c r="AU31" s="115">
        <v>30</v>
      </c>
      <c r="AV31" s="116"/>
      <c r="AW31" s="113" t="s">
        <v>114</v>
      </c>
      <c r="AX31" s="428">
        <v>30</v>
      </c>
      <c r="AY31" s="114"/>
      <c r="AZ31" s="113" t="s">
        <v>114</v>
      </c>
      <c r="BA31" s="115">
        <v>30</v>
      </c>
      <c r="BB31" s="118"/>
      <c r="BC31" s="116" t="s">
        <v>114</v>
      </c>
      <c r="BD31" s="428">
        <v>30</v>
      </c>
      <c r="BE31" s="120"/>
      <c r="BF31" s="113" t="s">
        <v>114</v>
      </c>
      <c r="BG31" s="428">
        <v>30</v>
      </c>
      <c r="BH31" s="120"/>
      <c r="BI31" s="113" t="s">
        <v>114</v>
      </c>
      <c r="BJ31" s="115">
        <v>30</v>
      </c>
      <c r="BK31" s="118"/>
      <c r="BL31" s="437"/>
    </row>
    <row r="32" spans="3:71" ht="12" customHeight="1" x14ac:dyDescent="0.2">
      <c r="C32" s="546"/>
      <c r="D32" s="547"/>
      <c r="E32" s="547"/>
      <c r="F32" s="547"/>
      <c r="G32" s="451" t="s">
        <v>115</v>
      </c>
      <c r="H32" s="440"/>
      <c r="I32" s="451"/>
      <c r="J32" s="121" t="s">
        <v>114</v>
      </c>
      <c r="K32" s="441">
        <v>30</v>
      </c>
      <c r="L32" s="123"/>
      <c r="M32" s="121" t="s">
        <v>114</v>
      </c>
      <c r="N32" s="124">
        <v>30</v>
      </c>
      <c r="O32" s="125"/>
      <c r="P32" s="121" t="s">
        <v>114</v>
      </c>
      <c r="Q32" s="124">
        <v>30</v>
      </c>
      <c r="R32" s="125"/>
      <c r="S32" s="121" t="s">
        <v>114</v>
      </c>
      <c r="T32" s="124">
        <v>30</v>
      </c>
      <c r="U32" s="127"/>
      <c r="V32" s="121" t="s">
        <v>114</v>
      </c>
      <c r="W32" s="441">
        <v>30</v>
      </c>
      <c r="X32" s="129"/>
      <c r="Y32" s="121" t="s">
        <v>114</v>
      </c>
      <c r="Z32" s="441">
        <v>30</v>
      </c>
      <c r="AA32" s="129"/>
      <c r="AB32" s="121" t="s">
        <v>114</v>
      </c>
      <c r="AC32" s="441">
        <v>30</v>
      </c>
      <c r="AD32" s="123"/>
      <c r="AE32" s="121" t="s">
        <v>114</v>
      </c>
      <c r="AF32" s="124">
        <v>30</v>
      </c>
      <c r="AG32" s="125"/>
      <c r="AH32" s="121" t="s">
        <v>114</v>
      </c>
      <c r="AI32" s="124">
        <v>30</v>
      </c>
      <c r="AJ32" s="125"/>
      <c r="AK32" s="121" t="s">
        <v>114</v>
      </c>
      <c r="AL32" s="441">
        <v>30</v>
      </c>
      <c r="AM32" s="129"/>
      <c r="AN32" s="121" t="s">
        <v>114</v>
      </c>
      <c r="AO32" s="124">
        <v>30</v>
      </c>
      <c r="AP32" s="125"/>
      <c r="AQ32" s="121" t="s">
        <v>114</v>
      </c>
      <c r="AR32" s="124">
        <v>30</v>
      </c>
      <c r="AS32" s="127"/>
      <c r="AT32" s="121" t="s">
        <v>114</v>
      </c>
      <c r="AU32" s="124">
        <v>30</v>
      </c>
      <c r="AV32" s="125"/>
      <c r="AW32" s="121" t="s">
        <v>114</v>
      </c>
      <c r="AX32" s="441">
        <v>30</v>
      </c>
      <c r="AY32" s="123"/>
      <c r="AZ32" s="121" t="s">
        <v>114</v>
      </c>
      <c r="BA32" s="124">
        <v>30</v>
      </c>
      <c r="BB32" s="127"/>
      <c r="BC32" s="125" t="s">
        <v>114</v>
      </c>
      <c r="BD32" s="441">
        <v>30</v>
      </c>
      <c r="BE32" s="129"/>
      <c r="BF32" s="121" t="s">
        <v>114</v>
      </c>
      <c r="BG32" s="441">
        <v>30</v>
      </c>
      <c r="BH32" s="129"/>
      <c r="BI32" s="121" t="s">
        <v>114</v>
      </c>
      <c r="BJ32" s="124">
        <v>30</v>
      </c>
      <c r="BK32" s="127"/>
      <c r="BL32" s="437"/>
    </row>
    <row r="33" spans="1:65" ht="12" customHeight="1" x14ac:dyDescent="0.2">
      <c r="C33" s="551" t="s">
        <v>116</v>
      </c>
      <c r="D33" s="552"/>
      <c r="E33" s="552"/>
      <c r="F33" s="552"/>
      <c r="G33" s="428"/>
      <c r="H33" s="427"/>
      <c r="I33" s="429"/>
      <c r="J33" s="113"/>
      <c r="K33" s="65" t="s">
        <v>117</v>
      </c>
      <c r="L33" s="114"/>
      <c r="M33" s="113"/>
      <c r="N33" s="63" t="s">
        <v>117</v>
      </c>
      <c r="O33" s="116"/>
      <c r="P33" s="113"/>
      <c r="Q33" s="63" t="s">
        <v>118</v>
      </c>
      <c r="R33" s="116"/>
      <c r="S33" s="113"/>
      <c r="T33" s="63" t="s">
        <v>117</v>
      </c>
      <c r="U33" s="116"/>
      <c r="V33" s="113"/>
      <c r="W33" s="63" t="s">
        <v>117</v>
      </c>
      <c r="X33" s="120"/>
      <c r="Y33" s="113"/>
      <c r="Z33" s="63" t="s">
        <v>118</v>
      </c>
      <c r="AA33" s="120"/>
      <c r="AB33" s="113"/>
      <c r="AC33" s="65" t="s">
        <v>117</v>
      </c>
      <c r="AD33" s="114"/>
      <c r="AE33" s="113"/>
      <c r="AF33" s="63" t="s">
        <v>117</v>
      </c>
      <c r="AG33" s="116"/>
      <c r="AH33" s="427"/>
      <c r="AI33" s="63" t="s">
        <v>118</v>
      </c>
      <c r="AJ33" s="116"/>
      <c r="AK33" s="113"/>
      <c r="AL33" s="63" t="s">
        <v>118</v>
      </c>
      <c r="AM33" s="120"/>
      <c r="AN33" s="113"/>
      <c r="AO33" s="63" t="s">
        <v>117</v>
      </c>
      <c r="AP33" s="120"/>
      <c r="AQ33" s="113"/>
      <c r="AR33" s="63" t="s">
        <v>117</v>
      </c>
      <c r="AS33" s="118"/>
      <c r="AT33" s="113"/>
      <c r="AU33" s="63" t="s">
        <v>117</v>
      </c>
      <c r="AV33" s="116"/>
      <c r="AW33" s="113"/>
      <c r="AX33" s="63" t="s">
        <v>117</v>
      </c>
      <c r="AY33" s="114"/>
      <c r="AZ33" s="62"/>
      <c r="BA33" s="63" t="s">
        <v>117</v>
      </c>
      <c r="BB33" s="118"/>
      <c r="BC33" s="116"/>
      <c r="BD33" s="63" t="s">
        <v>117</v>
      </c>
      <c r="BE33" s="120"/>
      <c r="BF33" s="113"/>
      <c r="BG33" s="63" t="s">
        <v>117</v>
      </c>
      <c r="BH33" s="120"/>
      <c r="BI33" s="113"/>
      <c r="BJ33" s="63" t="s">
        <v>117</v>
      </c>
      <c r="BK33" s="118"/>
      <c r="BL33" s="34"/>
    </row>
    <row r="34" spans="1:65" ht="12" customHeight="1" x14ac:dyDescent="0.2">
      <c r="C34" s="546"/>
      <c r="D34" s="547"/>
      <c r="E34" s="547"/>
      <c r="F34" s="547"/>
      <c r="G34" s="441"/>
      <c r="H34" s="440"/>
      <c r="I34" s="451"/>
      <c r="J34" s="121"/>
      <c r="K34" s="40" t="s">
        <v>117</v>
      </c>
      <c r="L34" s="123"/>
      <c r="M34" s="121"/>
      <c r="N34" s="71" t="s">
        <v>117</v>
      </c>
      <c r="O34" s="125"/>
      <c r="P34" s="121"/>
      <c r="Q34" s="71" t="s">
        <v>118</v>
      </c>
      <c r="R34" s="40"/>
      <c r="S34" s="121"/>
      <c r="T34" s="71" t="s">
        <v>117</v>
      </c>
      <c r="U34" s="40"/>
      <c r="V34" s="121"/>
      <c r="W34" s="71" t="s">
        <v>117</v>
      </c>
      <c r="X34" s="129"/>
      <c r="Y34" s="121"/>
      <c r="Z34" s="71" t="s">
        <v>118</v>
      </c>
      <c r="AA34" s="129"/>
      <c r="AB34" s="121"/>
      <c r="AC34" s="40" t="s">
        <v>117</v>
      </c>
      <c r="AD34" s="123"/>
      <c r="AE34" s="121"/>
      <c r="AF34" s="71" t="s">
        <v>117</v>
      </c>
      <c r="AG34" s="125"/>
      <c r="AH34" s="440"/>
      <c r="AI34" s="71" t="s">
        <v>118</v>
      </c>
      <c r="AJ34" s="125"/>
      <c r="AK34" s="121"/>
      <c r="AL34" s="71" t="s">
        <v>118</v>
      </c>
      <c r="AM34" s="129"/>
      <c r="AN34" s="121"/>
      <c r="AO34" s="71" t="s">
        <v>117</v>
      </c>
      <c r="AP34" s="129"/>
      <c r="AQ34" s="121"/>
      <c r="AR34" s="71" t="s">
        <v>117</v>
      </c>
      <c r="AS34" s="127"/>
      <c r="AT34" s="121"/>
      <c r="AU34" s="71" t="s">
        <v>117</v>
      </c>
      <c r="AV34" s="125"/>
      <c r="AW34" s="121"/>
      <c r="AX34" s="71" t="s">
        <v>117</v>
      </c>
      <c r="AY34" s="123"/>
      <c r="AZ34" s="70"/>
      <c r="BA34" s="71" t="s">
        <v>117</v>
      </c>
      <c r="BB34" s="127"/>
      <c r="BC34" s="125"/>
      <c r="BD34" s="71" t="s">
        <v>117</v>
      </c>
      <c r="BE34" s="129"/>
      <c r="BF34" s="121"/>
      <c r="BG34" s="71" t="s">
        <v>117</v>
      </c>
      <c r="BH34" s="129"/>
      <c r="BI34" s="121"/>
      <c r="BJ34" s="71" t="s">
        <v>117</v>
      </c>
      <c r="BK34" s="127"/>
      <c r="BL34" s="34"/>
    </row>
    <row r="35" spans="1:65" ht="12" customHeight="1" x14ac:dyDescent="0.2">
      <c r="C35" s="551" t="s">
        <v>120</v>
      </c>
      <c r="D35" s="552"/>
      <c r="E35" s="552"/>
      <c r="F35" s="552"/>
      <c r="G35" s="429"/>
      <c r="H35" s="436"/>
      <c r="I35" s="442"/>
      <c r="J35" s="32"/>
      <c r="K35" s="34" t="s">
        <v>121</v>
      </c>
      <c r="L35" s="130"/>
      <c r="M35" s="32"/>
      <c r="N35" s="131" t="s">
        <v>121</v>
      </c>
      <c r="O35" s="34"/>
      <c r="P35" s="32"/>
      <c r="Q35" s="131" t="s">
        <v>122</v>
      </c>
      <c r="R35" s="34"/>
      <c r="S35" s="32"/>
      <c r="T35" s="131" t="s">
        <v>121</v>
      </c>
      <c r="U35" s="34"/>
      <c r="V35" s="32"/>
      <c r="W35" s="34" t="s">
        <v>121</v>
      </c>
      <c r="X35" s="132"/>
      <c r="Y35" s="32"/>
      <c r="Z35" s="131" t="s">
        <v>123</v>
      </c>
      <c r="AA35" s="132"/>
      <c r="AB35" s="32"/>
      <c r="AC35" s="131" t="s">
        <v>121</v>
      </c>
      <c r="AD35" s="130"/>
      <c r="AE35" s="32"/>
      <c r="AF35" s="131" t="s">
        <v>123</v>
      </c>
      <c r="AG35" s="34"/>
      <c r="AH35" s="436"/>
      <c r="AI35" s="131" t="s">
        <v>123</v>
      </c>
      <c r="AJ35" s="34"/>
      <c r="AK35" s="32"/>
      <c r="AL35" s="131" t="s">
        <v>123</v>
      </c>
      <c r="AM35" s="132"/>
      <c r="AN35" s="32"/>
      <c r="AO35" s="34" t="s">
        <v>123</v>
      </c>
      <c r="AP35" s="132"/>
      <c r="AQ35" s="32"/>
      <c r="AR35" s="131" t="s">
        <v>123</v>
      </c>
      <c r="AS35" s="35"/>
      <c r="AT35" s="32"/>
      <c r="AU35" s="131" t="s">
        <v>284</v>
      </c>
      <c r="AV35" s="34"/>
      <c r="AW35" s="32"/>
      <c r="AX35" s="131" t="s">
        <v>123</v>
      </c>
      <c r="AY35" s="130"/>
      <c r="AZ35" s="32"/>
      <c r="BA35" s="131" t="s">
        <v>123</v>
      </c>
      <c r="BB35" s="35"/>
      <c r="BC35" s="34"/>
      <c r="BD35" s="131" t="s">
        <v>123</v>
      </c>
      <c r="BE35" s="132"/>
      <c r="BF35" s="32"/>
      <c r="BG35" s="131" t="s">
        <v>123</v>
      </c>
      <c r="BH35" s="132"/>
      <c r="BI35" s="32"/>
      <c r="BJ35" s="131" t="s">
        <v>123</v>
      </c>
      <c r="BK35" s="35"/>
      <c r="BL35" s="34"/>
    </row>
    <row r="36" spans="1:65" ht="12" customHeight="1" x14ac:dyDescent="0.2">
      <c r="C36" s="546"/>
      <c r="D36" s="547"/>
      <c r="E36" s="547"/>
      <c r="F36" s="547"/>
      <c r="G36" s="451"/>
      <c r="H36" s="436"/>
      <c r="I36" s="442"/>
      <c r="J36" s="32"/>
      <c r="K36" s="34" t="s">
        <v>121</v>
      </c>
      <c r="L36" s="130"/>
      <c r="M36" s="32"/>
      <c r="N36" s="131" t="s">
        <v>121</v>
      </c>
      <c r="O36" s="34"/>
      <c r="P36" s="32"/>
      <c r="Q36" s="131" t="s">
        <v>122</v>
      </c>
      <c r="R36" s="34"/>
      <c r="S36" s="32"/>
      <c r="T36" s="131" t="s">
        <v>121</v>
      </c>
      <c r="U36" s="34"/>
      <c r="V36" s="32"/>
      <c r="W36" s="34" t="s">
        <v>121</v>
      </c>
      <c r="X36" s="132"/>
      <c r="Y36" s="32"/>
      <c r="Z36" s="131" t="s">
        <v>123</v>
      </c>
      <c r="AA36" s="132"/>
      <c r="AB36" s="32"/>
      <c r="AC36" s="131" t="s">
        <v>121</v>
      </c>
      <c r="AD36" s="130"/>
      <c r="AE36" s="32"/>
      <c r="AF36" s="131" t="s">
        <v>123</v>
      </c>
      <c r="AG36" s="34"/>
      <c r="AH36" s="436"/>
      <c r="AI36" s="131" t="s">
        <v>123</v>
      </c>
      <c r="AJ36" s="34"/>
      <c r="AK36" s="32"/>
      <c r="AL36" s="131" t="s">
        <v>123</v>
      </c>
      <c r="AM36" s="132"/>
      <c r="AN36" s="32"/>
      <c r="AO36" s="34" t="s">
        <v>123</v>
      </c>
      <c r="AP36" s="132"/>
      <c r="AQ36" s="32"/>
      <c r="AR36" s="131" t="s">
        <v>123</v>
      </c>
      <c r="AS36" s="35"/>
      <c r="AT36" s="32"/>
      <c r="AU36" s="131" t="s">
        <v>284</v>
      </c>
      <c r="AV36" s="34"/>
      <c r="AW36" s="32"/>
      <c r="AX36" s="131" t="s">
        <v>123</v>
      </c>
      <c r="AY36" s="130"/>
      <c r="AZ36" s="32"/>
      <c r="BA36" s="131" t="s">
        <v>123</v>
      </c>
      <c r="BB36" s="35"/>
      <c r="BC36" s="34"/>
      <c r="BD36" s="131" t="s">
        <v>123</v>
      </c>
      <c r="BE36" s="132"/>
      <c r="BF36" s="32"/>
      <c r="BG36" s="131" t="s">
        <v>123</v>
      </c>
      <c r="BH36" s="132"/>
      <c r="BI36" s="32"/>
      <c r="BJ36" s="131" t="s">
        <v>123</v>
      </c>
      <c r="BK36" s="35"/>
      <c r="BL36" s="34"/>
    </row>
    <row r="37" spans="1:65" ht="12" customHeight="1" x14ac:dyDescent="0.2">
      <c r="C37" s="549" t="s">
        <v>124</v>
      </c>
      <c r="D37" s="551" t="s">
        <v>125</v>
      </c>
      <c r="E37" s="552"/>
      <c r="F37" s="552"/>
      <c r="G37" s="423"/>
      <c r="H37" s="422"/>
      <c r="I37" s="424"/>
      <c r="J37" s="133"/>
      <c r="K37" s="489">
        <v>7.7</v>
      </c>
      <c r="L37" s="134" t="str">
        <f>IF(K37="","",(IF(AND(6.5&lt;=K37,K37&lt;=8.5),"○","×")))</f>
        <v>○</v>
      </c>
      <c r="M37" s="133"/>
      <c r="N37" s="489">
        <v>7.5</v>
      </c>
      <c r="O37" s="134" t="str">
        <f>IF(N37="","",(IF(AND(6.5&lt;=N37,N37&lt;=8.5),"○","×")))</f>
        <v>○</v>
      </c>
      <c r="P37" s="133"/>
      <c r="Q37" s="489">
        <v>7.9</v>
      </c>
      <c r="R37" s="134" t="str">
        <f>IF(Q37="","",(IF(AND(6.5&lt;=Q37,Q37&lt;=8.5),"○","×")))</f>
        <v>○</v>
      </c>
      <c r="S37" s="133"/>
      <c r="T37" s="489">
        <v>7.7</v>
      </c>
      <c r="U37" s="134" t="str">
        <f>IF(T37="","",(IF(AND(6.5&lt;=T37,T37&lt;=8.5),"○","×")))</f>
        <v>○</v>
      </c>
      <c r="V37" s="133"/>
      <c r="W37" s="489">
        <v>7.6</v>
      </c>
      <c r="X37" s="135" t="str">
        <f>IF(W37="","",(IF(AND(6.5&lt;=W37,W37&lt;=8.5),"○","×")))</f>
        <v>○</v>
      </c>
      <c r="Y37" s="133"/>
      <c r="Z37" s="489">
        <v>7.8</v>
      </c>
      <c r="AA37" s="136" t="str">
        <f>IF(Z37="","",(IF(AND(6&lt;=Z37,Z37&lt;=8.5),"○","×")))</f>
        <v>○</v>
      </c>
      <c r="AB37" s="133"/>
      <c r="AC37" s="489">
        <v>7.4</v>
      </c>
      <c r="AD37" s="134" t="str">
        <f>IF(AC37="","",(IF(AND(6.5&lt;=AC37,AC37&lt;=8.5),"○","×")))</f>
        <v>○</v>
      </c>
      <c r="AE37" s="422"/>
      <c r="AF37" s="489">
        <v>7.7</v>
      </c>
      <c r="AG37" s="134" t="str">
        <f>IF(AF37="","",(IF(AND(6&lt;=AF37,AF37&lt;=8.5),"○","×")))</f>
        <v>○</v>
      </c>
      <c r="AH37" s="422"/>
      <c r="AI37" s="489">
        <v>7.8</v>
      </c>
      <c r="AJ37" s="134" t="str">
        <f>IF(AI37="","",(IF(AND(6&lt;=AI37,AI37&lt;=8.5),"○","×")))</f>
        <v>○</v>
      </c>
      <c r="AK37" s="133"/>
      <c r="AL37" s="489">
        <v>7.4</v>
      </c>
      <c r="AM37" s="135" t="str">
        <f>IF(AL37="","",(IF(AND(6&lt;=AL37,AL37&lt;=8.5),"○","×")))</f>
        <v>○</v>
      </c>
      <c r="AN37" s="133"/>
      <c r="AO37" s="489">
        <v>7.6</v>
      </c>
      <c r="AP37" s="134" t="str">
        <f>IF(AO37="","",(IF(AND(6.5&lt;=AO37,AO37&lt;=8.5),"○","×")))</f>
        <v>○</v>
      </c>
      <c r="AQ37" s="133"/>
      <c r="AR37" s="489">
        <v>7.5</v>
      </c>
      <c r="AS37" s="136" t="str">
        <f>IF(AR37="","",(IF(AND(6.5&lt;=AR37,AR37&lt;=8.5),"○","×")))</f>
        <v>○</v>
      </c>
      <c r="AT37" s="422"/>
      <c r="AU37" s="489">
        <v>7.2</v>
      </c>
      <c r="AV37" s="134" t="str">
        <f>IF(AU37="","",(IF(AND(6.5&lt;=AU37,AU37&lt;=8.5),"○","×")))</f>
        <v>○</v>
      </c>
      <c r="AW37" s="133"/>
      <c r="AX37" s="489">
        <v>7.2</v>
      </c>
      <c r="AY37" s="134" t="str">
        <f>IF(AX37="","",(IF(AND(6.5&lt;=AX37,AX37&lt;=8.5),"○","×")))</f>
        <v>○</v>
      </c>
      <c r="AZ37" s="83"/>
      <c r="BA37" s="489">
        <v>7.4</v>
      </c>
      <c r="BB37" s="135" t="str">
        <f>IF(BA37="","",(IF(AND(6.5&lt;=BA37,BA37&lt;=8.5),"○","×")))</f>
        <v>○</v>
      </c>
      <c r="BC37" s="134"/>
      <c r="BD37" s="489">
        <v>7.1</v>
      </c>
      <c r="BE37" s="134" t="str">
        <f>IF(BD37="","",(IF(AND(6.5&lt;=BD37,BD37&lt;=8.5),"○","×")))</f>
        <v>○</v>
      </c>
      <c r="BF37" s="133"/>
      <c r="BG37" s="489">
        <v>7.2</v>
      </c>
      <c r="BH37" s="134" t="str">
        <f>IF(BG37="","",(IF(AND(6.5&lt;=BG37,BG37&lt;=8.5),"○","×")))</f>
        <v>○</v>
      </c>
      <c r="BI37" s="422"/>
      <c r="BJ37" s="489">
        <v>7</v>
      </c>
      <c r="BK37" s="136" t="str">
        <f>IF(BJ37="","",(IF(AND(6.5&lt;=BJ37,BJ37&lt;=8.5),"○","×")))</f>
        <v>○</v>
      </c>
      <c r="BL37" s="76"/>
    </row>
    <row r="38" spans="1:65" ht="12" customHeight="1" x14ac:dyDescent="0.2">
      <c r="C38" s="549"/>
      <c r="D38" s="553"/>
      <c r="E38" s="554"/>
      <c r="F38" s="554"/>
      <c r="G38" s="449" t="s">
        <v>126</v>
      </c>
      <c r="H38" s="447"/>
      <c r="I38" s="442"/>
      <c r="J38" s="139"/>
      <c r="K38" s="490">
        <v>8.3000000000000007</v>
      </c>
      <c r="L38" s="140" t="str">
        <f>IF(K38="","",(IF(AND(6.5&lt;=K38,K38&lt;=8.5),"○","×")))</f>
        <v>○</v>
      </c>
      <c r="M38" s="139"/>
      <c r="N38" s="490">
        <v>8.5</v>
      </c>
      <c r="O38" s="140" t="str">
        <f>IF(N38="","",(IF(AND(6.5&lt;=N38,N38&lt;=8.5),"○","×")))</f>
        <v>○</v>
      </c>
      <c r="P38" s="139"/>
      <c r="Q38" s="490">
        <v>8.6999999999999993</v>
      </c>
      <c r="R38" s="140" t="str">
        <f>IF(Q38="","",(IF(AND(6.5&lt;=Q38,Q38&lt;=8.5),"○","×")))</f>
        <v>×</v>
      </c>
      <c r="S38" s="139"/>
      <c r="T38" s="490">
        <v>8.9</v>
      </c>
      <c r="U38" s="140" t="str">
        <f>IF(T38="","",(IF(AND(6.5&lt;=T38,T38&lt;=8.5),"○","×")))</f>
        <v>×</v>
      </c>
      <c r="V38" s="139"/>
      <c r="W38" s="490">
        <v>8.3000000000000007</v>
      </c>
      <c r="X38" s="140" t="str">
        <f>IF(W38="","",(IF(AND(6.5&lt;=W38,W38&lt;=8.5),"○","×")))</f>
        <v>○</v>
      </c>
      <c r="Y38" s="139"/>
      <c r="Z38" s="490">
        <v>8.3000000000000007</v>
      </c>
      <c r="AA38" s="140" t="str">
        <f>IF(Z38="","",(IF(AND(6&lt;=Z38,Z38&lt;=8.5),"○","×")))</f>
        <v>○</v>
      </c>
      <c r="AB38" s="139"/>
      <c r="AC38" s="490">
        <v>7.8</v>
      </c>
      <c r="AD38" s="140" t="str">
        <f>IF(AC38="","",(IF(AND(6.5&lt;=AC38,AC38&lt;=8.5),"○","×")))</f>
        <v>○</v>
      </c>
      <c r="AE38" s="436"/>
      <c r="AF38" s="490">
        <v>7.5</v>
      </c>
      <c r="AG38" s="140" t="str">
        <f>IF(AF38="","",(IF(AND(6&lt;=AF38,AF38&lt;=8.5),"○","×")))</f>
        <v>○</v>
      </c>
      <c r="AH38" s="436"/>
      <c r="AI38" s="490">
        <v>7.8</v>
      </c>
      <c r="AJ38" s="140" t="str">
        <f>IF(AI38="","",(IF(AND(6&lt;=AI38,AI38&lt;=8.5),"○","×")))</f>
        <v>○</v>
      </c>
      <c r="AK38" s="139"/>
      <c r="AL38" s="490">
        <v>8</v>
      </c>
      <c r="AM38" s="140" t="str">
        <f>IF(AL38="","",(IF(AND(6&lt;=AL38,AL38&lt;=8.5),"○","×")))</f>
        <v>○</v>
      </c>
      <c r="AN38" s="139"/>
      <c r="AO38" s="490">
        <v>7.8</v>
      </c>
      <c r="AP38" s="140" t="str">
        <f>IF(AO38="","",(IF(AND(6.5&lt;=AO38,AO38&lt;=8.5),"○","×")))</f>
        <v>○</v>
      </c>
      <c r="AQ38" s="139"/>
      <c r="AR38" s="490">
        <v>7.8</v>
      </c>
      <c r="AS38" s="140" t="str">
        <f>IF(AR38="","",(IF(AND(6.5&lt;=AR38,AR38&lt;=8.5),"○","×")))</f>
        <v>○</v>
      </c>
      <c r="AT38" s="436"/>
      <c r="AU38" s="490">
        <v>7.4</v>
      </c>
      <c r="AV38" s="140" t="str">
        <f>IF(AU38="","",(IF(AND(6.5&lt;=AU38,AU38&lt;=8.5),"○","×")))</f>
        <v>○</v>
      </c>
      <c r="AW38" s="139"/>
      <c r="AX38" s="490">
        <v>7.6</v>
      </c>
      <c r="AY38" s="140" t="str">
        <f>IF(AX38="","",(IF(AND(6.5&lt;=AX38,AX38&lt;=8.5),"○","×")))</f>
        <v>○</v>
      </c>
      <c r="AZ38" s="75"/>
      <c r="BA38" s="490">
        <v>8.3000000000000007</v>
      </c>
      <c r="BB38" s="140" t="str">
        <f>IF(BA38="","",(IF(AND(6.5&lt;=BA38,BA38&lt;=8.5),"○","×")))</f>
        <v>○</v>
      </c>
      <c r="BC38" s="141"/>
      <c r="BD38" s="490">
        <v>7.3</v>
      </c>
      <c r="BE38" s="140" t="str">
        <f>IF(BD38="","",(IF(AND(6.5&lt;=BD38,BD38&lt;=8.5),"○","×")))</f>
        <v>○</v>
      </c>
      <c r="BF38" s="139"/>
      <c r="BG38" s="490">
        <v>7.6</v>
      </c>
      <c r="BH38" s="140" t="str">
        <f>IF(BG38="","",(IF(AND(6.5&lt;=BG38,BG38&lt;=8.5),"○","×")))</f>
        <v>○</v>
      </c>
      <c r="BI38" s="436"/>
      <c r="BJ38" s="490">
        <v>7.4</v>
      </c>
      <c r="BK38" s="140" t="str">
        <f>IF(BJ38="","",(IF(AND(6.5&lt;=BJ38,BJ38&lt;=8.5),"○","×")))</f>
        <v>○</v>
      </c>
      <c r="BL38" s="76"/>
    </row>
    <row r="39" spans="1:65" ht="12" customHeight="1" x14ac:dyDescent="0.2">
      <c r="C39" s="549"/>
      <c r="D39" s="544" t="s">
        <v>127</v>
      </c>
      <c r="E39" s="545"/>
      <c r="F39" s="545"/>
      <c r="G39" s="437" t="s">
        <v>98</v>
      </c>
      <c r="H39" s="436"/>
      <c r="I39" s="450"/>
      <c r="J39" s="143"/>
      <c r="K39" s="491">
        <v>9</v>
      </c>
      <c r="L39" s="145" t="str">
        <f>IF(K39="","",IF(K39&gt;=5,"○","×"))</f>
        <v>○</v>
      </c>
      <c r="M39" s="143"/>
      <c r="N39" s="491">
        <v>9.8000000000000007</v>
      </c>
      <c r="O39" s="147" t="str">
        <f>IF(N39="","",IF(N39&gt;=5,"○","×"))</f>
        <v>○</v>
      </c>
      <c r="P39" s="143"/>
      <c r="Q39" s="491">
        <v>9.6</v>
      </c>
      <c r="R39" s="147" t="str">
        <f>IF(Q39="","",IF(Q39&gt;=5,"○","×"))</f>
        <v>○</v>
      </c>
      <c r="S39" s="148"/>
      <c r="T39" s="491">
        <v>10</v>
      </c>
      <c r="U39" s="147" t="str">
        <f>IF(T39="","",IF(T39&gt;=5,"○","×"))</f>
        <v>○</v>
      </c>
      <c r="V39" s="143"/>
      <c r="W39" s="491">
        <v>8.8000000000000007</v>
      </c>
      <c r="X39" s="149" t="str">
        <f>IF(W39="","",IF(W39&gt;=7.5,"○","×"))</f>
        <v>○</v>
      </c>
      <c r="Y39" s="143"/>
      <c r="Z39" s="491">
        <v>8.6999999999999993</v>
      </c>
      <c r="AA39" s="149" t="str">
        <f>IF(Z39="","",IF(Z39&gt;=2,"○","×"))</f>
        <v>○</v>
      </c>
      <c r="AB39" s="143"/>
      <c r="AC39" s="491">
        <v>8.6</v>
      </c>
      <c r="AD39" s="149" t="str">
        <f>IF(AC39="","",IF(AC39&gt;=5,"○","×"))</f>
        <v>○</v>
      </c>
      <c r="AE39" s="443"/>
      <c r="AF39" s="491">
        <v>8</v>
      </c>
      <c r="AG39" s="147" t="str">
        <f>IF(AF39="","",IF(AF39&gt;=2,"○","×"))</f>
        <v>○</v>
      </c>
      <c r="AH39" s="443"/>
      <c r="AI39" s="491">
        <v>7.7</v>
      </c>
      <c r="AJ39" s="147" t="str">
        <f>IF(AI39="","",IF(AI39&gt;=2,"○","×"))</f>
        <v>○</v>
      </c>
      <c r="AK39" s="143"/>
      <c r="AL39" s="491">
        <v>9</v>
      </c>
      <c r="AM39" s="149" t="str">
        <f>IF(AL39="","",IF(AL39&gt;=2,"○","×"))</f>
        <v>○</v>
      </c>
      <c r="AN39" s="143"/>
      <c r="AO39" s="491">
        <v>8.5</v>
      </c>
      <c r="AP39" s="149" t="str">
        <f>IF(AO39="","",IF(AO39&gt;=5,"○","×"))</f>
        <v>○</v>
      </c>
      <c r="AQ39" s="143"/>
      <c r="AR39" s="491">
        <v>8.6</v>
      </c>
      <c r="AS39" s="147" t="str">
        <f>IF(AR39="","",IF(AR39&gt;=5,"○","×"))</f>
        <v>○</v>
      </c>
      <c r="AT39" s="443"/>
      <c r="AU39" s="491">
        <v>8.4</v>
      </c>
      <c r="AV39" s="147" t="str">
        <f>IF(AU39="","",IF(AU39&gt;=7.5,"○","×"))</f>
        <v>○</v>
      </c>
      <c r="AW39" s="143"/>
      <c r="AX39" s="491">
        <v>8.1999999999999993</v>
      </c>
      <c r="AY39" s="149" t="str">
        <f>IF(AX39="","",IF(AX39&gt;=7.5,"○","×"))</f>
        <v>○</v>
      </c>
      <c r="AZ39" s="143"/>
      <c r="BA39" s="491">
        <v>9.1999999999999993</v>
      </c>
      <c r="BB39" s="147" t="str">
        <f>IF(BA39="","",IF(BA39&gt;=7.5,"○","×"))</f>
        <v>○</v>
      </c>
      <c r="BC39" s="143"/>
      <c r="BD39" s="491">
        <v>8.3000000000000007</v>
      </c>
      <c r="BE39" s="149" t="str">
        <f>IF(BD39="","",IF(BD39&gt;=7.5,"○","×"))</f>
        <v>○</v>
      </c>
      <c r="BF39" s="143"/>
      <c r="BG39" s="491">
        <v>8.5</v>
      </c>
      <c r="BH39" s="149" t="str">
        <f>IF(BG39="","",IF(BG39&gt;=7.5,"○","×"))</f>
        <v>○</v>
      </c>
      <c r="BI39" s="443"/>
      <c r="BJ39" s="491">
        <v>8.1</v>
      </c>
      <c r="BK39" s="147" t="str">
        <f>IF(BJ39="","",IF(BJ39&gt;=7.5,"○","×"))</f>
        <v>○</v>
      </c>
      <c r="BL39" s="151"/>
    </row>
    <row r="40" spans="1:65" ht="12" customHeight="1" x14ac:dyDescent="0.2">
      <c r="A40" s="431" t="s">
        <v>128</v>
      </c>
      <c r="C40" s="549"/>
      <c r="D40" s="544" t="s">
        <v>91</v>
      </c>
      <c r="E40" s="545"/>
      <c r="F40" s="545"/>
      <c r="G40" s="437" t="s">
        <v>89</v>
      </c>
      <c r="H40" s="436"/>
      <c r="I40" s="442"/>
      <c r="J40" s="152"/>
      <c r="K40" s="491">
        <v>0.8</v>
      </c>
      <c r="L40" s="153" t="str">
        <f>IF(K40="","",(IF(K40&lt;=3,"○","×")))</f>
        <v>○</v>
      </c>
      <c r="M40" s="152"/>
      <c r="N40" s="491">
        <v>2.1</v>
      </c>
      <c r="O40" s="154" t="str">
        <f>IF(N40="","",(IF(N40&lt;=5,"○","×")))</f>
        <v>○</v>
      </c>
      <c r="P40" s="139"/>
      <c r="Q40" s="491">
        <v>2.1</v>
      </c>
      <c r="R40" s="156" t="str">
        <f>IF(Q40="","",(IF(Q40&lt;=3,"○","×")))</f>
        <v>○</v>
      </c>
      <c r="S40" s="152"/>
      <c r="T40" s="491">
        <v>1.1000000000000001</v>
      </c>
      <c r="U40" s="154" t="str">
        <f>IF(T40="","",(IF(T40&lt;=3,"○","×")))</f>
        <v>○</v>
      </c>
      <c r="V40" s="152"/>
      <c r="W40" s="491">
        <v>0.5</v>
      </c>
      <c r="X40" s="156" t="str">
        <f>IF(W40="","",(IF(W40&lt;=2,"○","×")))</f>
        <v>○</v>
      </c>
      <c r="Y40" s="436"/>
      <c r="Z40" s="491">
        <v>1.9</v>
      </c>
      <c r="AA40" s="156" t="str">
        <f>IF(Z40="","",(IF(Z40&lt;=8,"○","×")))</f>
        <v>○</v>
      </c>
      <c r="AB40" s="436"/>
      <c r="AC40" s="491">
        <v>0.5</v>
      </c>
      <c r="AD40" s="80" t="str">
        <f>IF(AC40="","",(IF(AC40&lt;=3,"○","×")))</f>
        <v>○</v>
      </c>
      <c r="AE40" s="436"/>
      <c r="AF40" s="491">
        <v>1.1000000000000001</v>
      </c>
      <c r="AG40" s="153" t="str">
        <f>IF(AF40="","",(IF(AF40&lt;=8,"○","×")))</f>
        <v>○</v>
      </c>
      <c r="AH40" s="152"/>
      <c r="AI40" s="491">
        <v>2.2000000000000002</v>
      </c>
      <c r="AJ40" s="153" t="str">
        <f>IF(AI40="","",(IF(AI40&lt;=8,"○","×")))</f>
        <v>○</v>
      </c>
      <c r="AK40" s="436"/>
      <c r="AL40" s="491">
        <v>1.9</v>
      </c>
      <c r="AM40" s="154" t="str">
        <f>IF(AL40="","",(IF(AL40&lt;=8,"○","×")))</f>
        <v>○</v>
      </c>
      <c r="AN40" s="436"/>
      <c r="AO40" s="491">
        <v>0.8</v>
      </c>
      <c r="AP40" s="80" t="str">
        <f>IF(AO40="","",(IF(AO40&lt;=3,"○","×")))</f>
        <v>○</v>
      </c>
      <c r="AQ40" s="436"/>
      <c r="AR40" s="491">
        <v>1</v>
      </c>
      <c r="AS40" s="159" t="str">
        <f>IF(AR40="","",(IF(AR40&lt;=5,"○","×")))</f>
        <v>○</v>
      </c>
      <c r="AT40" s="152"/>
      <c r="AU40" s="491">
        <v>0.8</v>
      </c>
      <c r="AV40" s="154" t="str">
        <f>IF(AU40="","",(IF(AU40&lt;=2,"○","×")))</f>
        <v>○</v>
      </c>
      <c r="AW40" s="139"/>
      <c r="AX40" s="491">
        <v>1.3</v>
      </c>
      <c r="AY40" s="156" t="str">
        <f>IF(AX40="","",(IF(AX40&lt;=2,"○","×")))</f>
        <v>○</v>
      </c>
      <c r="AZ40" s="152"/>
      <c r="BA40" s="403">
        <v>0.9</v>
      </c>
      <c r="BB40" s="154" t="str">
        <f>IF(BA40="","",(IF(BA40&lt;=2,"○","×")))</f>
        <v>○</v>
      </c>
      <c r="BC40" s="152"/>
      <c r="BD40" s="491">
        <v>0.6</v>
      </c>
      <c r="BE40" s="160" t="str">
        <f>IF(BD40="","",(IF(BD40&lt;=2,"○","×")))</f>
        <v>○</v>
      </c>
      <c r="BF40" s="436"/>
      <c r="BG40" s="491">
        <v>0.5</v>
      </c>
      <c r="BH40" s="153" t="str">
        <f>IF(BG40="","",(IF(BG40&lt;=2,"○","×")))</f>
        <v>○</v>
      </c>
      <c r="BI40" s="152"/>
      <c r="BJ40" s="491">
        <v>0.8</v>
      </c>
      <c r="BK40" s="156" t="str">
        <f>IF(BJ40="","",(IF(BJ40&lt;=2,"○","×")))</f>
        <v>○</v>
      </c>
      <c r="BL40" s="76"/>
      <c r="BM40" s="492"/>
    </row>
    <row r="41" spans="1:65" ht="12" customHeight="1" x14ac:dyDescent="0.2">
      <c r="C41" s="549"/>
      <c r="D41" s="544" t="s">
        <v>93</v>
      </c>
      <c r="E41" s="545"/>
      <c r="F41" s="545"/>
      <c r="G41" s="437" t="s">
        <v>89</v>
      </c>
      <c r="H41" s="436"/>
      <c r="I41" s="442"/>
      <c r="J41" s="152"/>
      <c r="K41" s="491">
        <v>3.9</v>
      </c>
      <c r="L41" s="160"/>
      <c r="M41" s="152"/>
      <c r="N41" s="491">
        <v>3.8</v>
      </c>
      <c r="O41" s="153"/>
      <c r="P41" s="152"/>
      <c r="Q41" s="491">
        <v>5.7</v>
      </c>
      <c r="R41" s="153"/>
      <c r="S41" s="152"/>
      <c r="T41" s="491">
        <v>4.3</v>
      </c>
      <c r="U41" s="154"/>
      <c r="V41" s="139"/>
      <c r="W41" s="491">
        <v>2.4</v>
      </c>
      <c r="X41" s="156"/>
      <c r="Y41" s="152"/>
      <c r="Z41" s="491">
        <v>5.6</v>
      </c>
      <c r="AA41" s="156"/>
      <c r="AB41" s="152"/>
      <c r="AC41" s="491">
        <v>3.4</v>
      </c>
      <c r="AD41" s="160"/>
      <c r="AE41" s="436"/>
      <c r="AF41" s="491">
        <v>3.9</v>
      </c>
      <c r="AG41" s="153"/>
      <c r="AH41" s="436"/>
      <c r="AI41" s="491">
        <v>5.5</v>
      </c>
      <c r="AJ41" s="153"/>
      <c r="AK41" s="152"/>
      <c r="AL41" s="491">
        <v>5.7</v>
      </c>
      <c r="AM41" s="156"/>
      <c r="AN41" s="152"/>
      <c r="AO41" s="491">
        <v>3.4</v>
      </c>
      <c r="AP41" s="156"/>
      <c r="AQ41" s="152"/>
      <c r="AR41" s="491">
        <v>5.0999999999999996</v>
      </c>
      <c r="AS41" s="154"/>
      <c r="AT41" s="436"/>
      <c r="AU41" s="491">
        <v>4.2</v>
      </c>
      <c r="AV41" s="153"/>
      <c r="AW41" s="152"/>
      <c r="AX41" s="491">
        <v>5.5</v>
      </c>
      <c r="AY41" s="160"/>
      <c r="AZ41" s="152"/>
      <c r="BA41" s="491">
        <v>4.8</v>
      </c>
      <c r="BB41" s="154"/>
      <c r="BC41" s="139"/>
      <c r="BD41" s="491">
        <v>3.2</v>
      </c>
      <c r="BE41" s="156"/>
      <c r="BF41" s="152"/>
      <c r="BG41" s="491">
        <v>3.5</v>
      </c>
      <c r="BH41" s="160"/>
      <c r="BI41" s="436"/>
      <c r="BJ41" s="491">
        <v>4.4000000000000004</v>
      </c>
      <c r="BK41" s="154"/>
      <c r="BL41" s="76"/>
    </row>
    <row r="42" spans="1:65" ht="12" customHeight="1" x14ac:dyDescent="0.2">
      <c r="C42" s="549"/>
      <c r="D42" s="544" t="s">
        <v>94</v>
      </c>
      <c r="E42" s="545"/>
      <c r="F42" s="545"/>
      <c r="G42" s="437" t="s">
        <v>89</v>
      </c>
      <c r="H42" s="447"/>
      <c r="I42" s="449"/>
      <c r="J42" s="161"/>
      <c r="K42" s="490">
        <v>2</v>
      </c>
      <c r="L42" s="163" t="str">
        <f>IF(K42="","",IF(K42&lt;=25,"○","×"))</f>
        <v>○</v>
      </c>
      <c r="M42" s="161"/>
      <c r="N42" s="490">
        <v>2</v>
      </c>
      <c r="O42" s="165" t="str">
        <f>IF(N42="","",(IF(N42&lt;=50,"○","×")))</f>
        <v>○</v>
      </c>
      <c r="P42" s="161"/>
      <c r="Q42" s="490">
        <v>4</v>
      </c>
      <c r="R42" s="165" t="str">
        <f>IF(Q42="","",IF(Q42&lt;=25,"○","×"))</f>
        <v>○</v>
      </c>
      <c r="S42" s="161"/>
      <c r="T42" s="490">
        <v>2</v>
      </c>
      <c r="U42" s="166" t="str">
        <f>IF(T42="","",IF(T42&lt;=25,"○","×"))</f>
        <v>○</v>
      </c>
      <c r="V42" s="161" t="s">
        <v>285</v>
      </c>
      <c r="W42" s="490">
        <v>1</v>
      </c>
      <c r="X42" s="166" t="str">
        <f>IF(W42="","",(IF(W42&lt;=25,"○","×")))</f>
        <v>○</v>
      </c>
      <c r="Y42" s="161"/>
      <c r="Z42" s="490">
        <v>4</v>
      </c>
      <c r="AA42" s="167" t="str">
        <f>IF(Z42="","",(IF(Z42&lt;=100,"○","×")))</f>
        <v>○</v>
      </c>
      <c r="AB42" s="161"/>
      <c r="AC42" s="490">
        <v>1</v>
      </c>
      <c r="AD42" s="163" t="str">
        <f>IF(AC42="","",IF(AC42&lt;=25,"○","×"))</f>
        <v>○</v>
      </c>
      <c r="AE42" s="447"/>
      <c r="AF42" s="490">
        <v>5</v>
      </c>
      <c r="AG42" s="165" t="str">
        <f>IF(AF42="","",(IF(AF42&lt;=100,"○","×")))</f>
        <v>○</v>
      </c>
      <c r="AH42" s="447"/>
      <c r="AI42" s="490">
        <v>6</v>
      </c>
      <c r="AJ42" s="165" t="str">
        <f>IF(AI42="","",(IF(AI42&lt;=100,"○","×")))</f>
        <v>○</v>
      </c>
      <c r="AK42" s="161"/>
      <c r="AL42" s="490">
        <v>3</v>
      </c>
      <c r="AM42" s="167" t="str">
        <f>IF(AL42="","",(IF(AL42&lt;=100,"○","×")))</f>
        <v>○</v>
      </c>
      <c r="AN42" s="161"/>
      <c r="AO42" s="490">
        <v>2</v>
      </c>
      <c r="AP42" s="166" t="str">
        <f>IF(AO42="","",IF(AO42&lt;=25,"○","×"))</f>
        <v>○</v>
      </c>
      <c r="AQ42" s="161"/>
      <c r="AR42" s="490">
        <v>5</v>
      </c>
      <c r="AS42" s="167" t="str">
        <f>IF(AR42="","",(IF(AR42&lt;=50,"○","×")))</f>
        <v>○</v>
      </c>
      <c r="AT42" s="447"/>
      <c r="AU42" s="490">
        <v>4</v>
      </c>
      <c r="AV42" s="165" t="str">
        <f>IF(AU42="","",(IF(AU42&lt;=25,"○","×")))</f>
        <v>○</v>
      </c>
      <c r="AW42" s="161"/>
      <c r="AX42" s="490">
        <v>7</v>
      </c>
      <c r="AY42" s="163" t="str">
        <f>IF(AX42="","",(IF(AX42&lt;=25,"○","×")))</f>
        <v>○</v>
      </c>
      <c r="AZ42" s="161"/>
      <c r="BA42" s="490">
        <v>4</v>
      </c>
      <c r="BB42" s="167" t="str">
        <f>IF(BA42="","",(IF(BA42&lt;=25,"○","×")))</f>
        <v>○</v>
      </c>
      <c r="BC42" s="161"/>
      <c r="BD42" s="490">
        <v>1</v>
      </c>
      <c r="BE42" s="166" t="str">
        <f>IF(BD42="","",(IF(BD42&lt;=25,"○","×")))</f>
        <v>○</v>
      </c>
      <c r="BF42" s="161"/>
      <c r="BG42" s="490">
        <v>1</v>
      </c>
      <c r="BH42" s="163" t="str">
        <f>IF(BG42="","",(IF(BG42&lt;=25,"○","×")))</f>
        <v>○</v>
      </c>
      <c r="BI42" s="447"/>
      <c r="BJ42" s="490">
        <v>5</v>
      </c>
      <c r="BK42" s="167" t="str">
        <f>IF(BJ42="","",(IF(BJ42&lt;=25,"○","×")))</f>
        <v>○</v>
      </c>
      <c r="BL42" s="151"/>
    </row>
    <row r="43" spans="1:65" s="437" customFormat="1" ht="12.75" customHeight="1" x14ac:dyDescent="0.2">
      <c r="C43" s="549"/>
      <c r="D43" s="555" t="s">
        <v>95</v>
      </c>
      <c r="E43" s="556"/>
      <c r="F43" s="556" t="s">
        <v>96</v>
      </c>
      <c r="G43" s="556"/>
      <c r="H43" s="436"/>
      <c r="I43" s="442"/>
      <c r="J43" s="168"/>
      <c r="K43" s="491">
        <v>360</v>
      </c>
      <c r="L43" s="77" t="str">
        <f>IF(K43="","",IF(K43&lt;=1000,"○","×"))</f>
        <v>○</v>
      </c>
      <c r="M43" s="168"/>
      <c r="N43" s="491"/>
      <c r="O43" s="169"/>
      <c r="P43" s="168"/>
      <c r="Q43" s="491">
        <v>200</v>
      </c>
      <c r="R43" s="77" t="str">
        <f>IF(Q43="","",IF(Q43&lt;=1000,"○","×"))</f>
        <v>○</v>
      </c>
      <c r="S43" s="168"/>
      <c r="T43" s="491">
        <v>210</v>
      </c>
      <c r="U43" s="80" t="str">
        <f>IF(T43="","",IF(T43&lt;=1000,"○","×"))</f>
        <v>○</v>
      </c>
      <c r="V43" s="168"/>
      <c r="W43" s="491">
        <v>29</v>
      </c>
      <c r="X43" s="149" t="str">
        <f>IF(W43="","",IF(W43&lt;=300,"○","×"))</f>
        <v>○</v>
      </c>
      <c r="Y43" s="168"/>
      <c r="Z43" s="491"/>
      <c r="AA43" s="169"/>
      <c r="AB43" s="168"/>
      <c r="AC43" s="491">
        <v>300</v>
      </c>
      <c r="AD43" s="77" t="str">
        <f>IF(AC43="","",IF(AC43&lt;=1000,"○","×"))</f>
        <v>○</v>
      </c>
      <c r="AE43" s="436"/>
      <c r="AF43" s="491"/>
      <c r="AG43" s="149"/>
      <c r="AH43" s="436"/>
      <c r="AI43" s="491"/>
      <c r="AJ43" s="149"/>
      <c r="AK43" s="168"/>
      <c r="AL43" s="491"/>
      <c r="AM43" s="169"/>
      <c r="AN43" s="168"/>
      <c r="AO43" s="491">
        <v>380</v>
      </c>
      <c r="AP43" s="80" t="str">
        <f>IF(AO43="","",IF(AO43&lt;=1000,"○","×"))</f>
        <v>○</v>
      </c>
      <c r="AQ43" s="168"/>
      <c r="AR43" s="491"/>
      <c r="AS43" s="169"/>
      <c r="AT43" s="436"/>
      <c r="AU43" s="491">
        <v>52</v>
      </c>
      <c r="AV43" s="77" t="str">
        <f>IF(AU43="","",IF(AU43&lt;=300,"○","×"))</f>
        <v>○</v>
      </c>
      <c r="AW43" s="168"/>
      <c r="AX43" s="491">
        <v>56</v>
      </c>
      <c r="AY43" s="77" t="str">
        <f>IF(AX43="","",IF(AX43&lt;=300,"○","×"))</f>
        <v>○</v>
      </c>
      <c r="AZ43" s="168"/>
      <c r="BA43" s="491">
        <v>68</v>
      </c>
      <c r="BB43" s="149" t="str">
        <f>IF(BA43="","",IF(BA43&lt;=300,"○","×"))</f>
        <v>○</v>
      </c>
      <c r="BC43" s="168"/>
      <c r="BD43" s="491">
        <v>120</v>
      </c>
      <c r="BE43" s="77" t="str">
        <f>IF(BD43="","",IF(BD43&lt;=300,"○","×"))</f>
        <v>○</v>
      </c>
      <c r="BF43" s="168"/>
      <c r="BG43" s="491">
        <v>250</v>
      </c>
      <c r="BH43" s="77" t="str">
        <f>IF(BG43="","",IF(BG43&lt;=300,"○","×"))</f>
        <v>○</v>
      </c>
      <c r="BI43" s="436"/>
      <c r="BJ43" s="491">
        <v>110</v>
      </c>
      <c r="BK43" s="80" t="str">
        <f>IF(BJ43="","",IF(BJ43&lt;=300,"○","×"))</f>
        <v>○</v>
      </c>
      <c r="BL43" s="171"/>
    </row>
    <row r="44" spans="1:65" ht="12" customHeight="1" x14ac:dyDescent="0.2">
      <c r="C44" s="549"/>
      <c r="D44" s="544" t="s">
        <v>132</v>
      </c>
      <c r="E44" s="545"/>
      <c r="F44" s="545"/>
      <c r="G44" s="437" t="s">
        <v>89</v>
      </c>
      <c r="H44" s="436"/>
      <c r="I44" s="442"/>
      <c r="J44" s="75"/>
      <c r="K44" s="491"/>
      <c r="L44" s="77"/>
      <c r="M44" s="75"/>
      <c r="N44" s="491"/>
      <c r="O44" s="76"/>
      <c r="P44" s="75"/>
      <c r="Q44" s="491"/>
      <c r="R44" s="76"/>
      <c r="S44" s="75"/>
      <c r="T44" s="491"/>
      <c r="U44" s="80"/>
      <c r="V44" s="75"/>
      <c r="W44" s="491"/>
      <c r="X44" s="80"/>
      <c r="Y44" s="75"/>
      <c r="Z44" s="491"/>
      <c r="AA44" s="132"/>
      <c r="AB44" s="32"/>
      <c r="AC44" s="491"/>
      <c r="AD44" s="174"/>
      <c r="AE44" s="436"/>
      <c r="AF44" s="491"/>
      <c r="AG44" s="34"/>
      <c r="AH44" s="436"/>
      <c r="AI44" s="491"/>
      <c r="AJ44" s="34"/>
      <c r="AK44" s="168"/>
      <c r="AL44" s="491"/>
      <c r="AM44" s="174"/>
      <c r="AN44" s="75"/>
      <c r="AO44" s="491"/>
      <c r="AP44" s="80"/>
      <c r="AQ44" s="75"/>
      <c r="AR44" s="491"/>
      <c r="AS44" s="79"/>
      <c r="AT44" s="436"/>
      <c r="AU44" s="491"/>
      <c r="AV44" s="34"/>
      <c r="AW44" s="75"/>
      <c r="AX44" s="491"/>
      <c r="AY44" s="77"/>
      <c r="AZ44" s="75"/>
      <c r="BA44" s="491"/>
      <c r="BB44" s="80"/>
      <c r="BC44" s="75"/>
      <c r="BD44" s="491"/>
      <c r="BE44" s="80"/>
      <c r="BF44" s="75"/>
      <c r="BG44" s="491"/>
      <c r="BH44" s="132"/>
      <c r="BI44" s="436"/>
      <c r="BJ44" s="491"/>
      <c r="BK44" s="35"/>
      <c r="BL44" s="76"/>
    </row>
    <row r="45" spans="1:65" ht="12" customHeight="1" x14ac:dyDescent="0.2">
      <c r="C45" s="549"/>
      <c r="D45" s="544" t="s">
        <v>133</v>
      </c>
      <c r="E45" s="545"/>
      <c r="F45" s="545"/>
      <c r="G45" s="437" t="s">
        <v>89</v>
      </c>
      <c r="H45" s="436"/>
      <c r="I45" s="442"/>
      <c r="J45" s="152"/>
      <c r="K45" s="491"/>
      <c r="L45" s="160"/>
      <c r="M45" s="177"/>
      <c r="N45" s="491"/>
      <c r="O45" s="112"/>
      <c r="P45" s="152"/>
      <c r="Q45" s="491"/>
      <c r="R45" s="153"/>
      <c r="S45" s="152"/>
      <c r="T45" s="491"/>
      <c r="U45" s="156"/>
      <c r="V45" s="139"/>
      <c r="W45" s="491"/>
      <c r="X45" s="156"/>
      <c r="Y45" s="152"/>
      <c r="Z45" s="491"/>
      <c r="AA45" s="156"/>
      <c r="AB45" s="152"/>
      <c r="AC45" s="491"/>
      <c r="AD45" s="160"/>
      <c r="AE45" s="436"/>
      <c r="AF45" s="491"/>
      <c r="AG45" s="153"/>
      <c r="AH45" s="436"/>
      <c r="AI45" s="491"/>
      <c r="AJ45" s="153"/>
      <c r="AK45" s="152"/>
      <c r="AL45" s="491"/>
      <c r="AM45" s="156"/>
      <c r="AN45" s="152"/>
      <c r="AO45" s="491"/>
      <c r="AP45" s="156"/>
      <c r="AQ45" s="152"/>
      <c r="AR45" s="491"/>
      <c r="AS45" s="154"/>
      <c r="AT45" s="436"/>
      <c r="AU45" s="491"/>
      <c r="AV45" s="153"/>
      <c r="AW45" s="152"/>
      <c r="AX45" s="491"/>
      <c r="AY45" s="160"/>
      <c r="AZ45" s="152"/>
      <c r="BA45" s="491"/>
      <c r="BB45" s="154"/>
      <c r="BC45" s="139"/>
      <c r="BD45" s="491"/>
      <c r="BE45" s="156"/>
      <c r="BF45" s="152"/>
      <c r="BG45" s="491"/>
      <c r="BH45" s="160"/>
      <c r="BI45" s="436"/>
      <c r="BJ45" s="491"/>
      <c r="BK45" s="154"/>
      <c r="BL45" s="112"/>
    </row>
    <row r="46" spans="1:65" ht="12" customHeight="1" x14ac:dyDescent="0.2">
      <c r="C46" s="549"/>
      <c r="D46" s="544" t="s">
        <v>97</v>
      </c>
      <c r="E46" s="545"/>
      <c r="F46" s="545"/>
      <c r="G46" s="442" t="s">
        <v>89</v>
      </c>
      <c r="H46" s="436"/>
      <c r="I46" s="442"/>
      <c r="J46" s="181"/>
      <c r="K46" s="491"/>
      <c r="L46" s="182" t="str">
        <f>IF(K46="","",(IF(K46&lt;=0.03,"○","×")))</f>
        <v/>
      </c>
      <c r="M46" s="181"/>
      <c r="N46" s="491"/>
      <c r="O46" s="182" t="str">
        <f>IF(N46="","",(IF(N46&lt;=0.03,"○","×")))</f>
        <v/>
      </c>
      <c r="P46" s="181"/>
      <c r="Q46" s="491"/>
      <c r="R46" s="182" t="str">
        <f>IF(Q46="","",(IF(Q46&lt;=0.03,"○","×")))</f>
        <v/>
      </c>
      <c r="S46" s="181"/>
      <c r="T46" s="491"/>
      <c r="U46" s="183" t="str">
        <f>IF(T46="","",(IF(T46&lt;=0.03,"○","×")))</f>
        <v/>
      </c>
      <c r="V46" s="181"/>
      <c r="W46" s="491"/>
      <c r="X46" s="183" t="str">
        <f>IF(W46="","",(IF(W46&lt;=0.03,"○","×")))</f>
        <v/>
      </c>
      <c r="Y46" s="181"/>
      <c r="Z46" s="491"/>
      <c r="AA46" s="183"/>
      <c r="AB46" s="181"/>
      <c r="AC46" s="491"/>
      <c r="AD46" s="182" t="str">
        <f>IF(AC46="","",(IF(AC46&lt;=0.03,"○","×")))</f>
        <v/>
      </c>
      <c r="AE46" s="181"/>
      <c r="AF46" s="491"/>
      <c r="AG46" s="182"/>
      <c r="AH46" s="181"/>
      <c r="AI46" s="491"/>
      <c r="AJ46" s="176"/>
      <c r="AK46" s="181"/>
      <c r="AL46" s="491"/>
      <c r="AM46" s="183"/>
      <c r="AN46" s="181"/>
      <c r="AO46" s="491"/>
      <c r="AP46" s="183" t="str">
        <f>IF(AO46="","",(IF(AO46&lt;=0.03,"○","×")))</f>
        <v/>
      </c>
      <c r="AQ46" s="181"/>
      <c r="AR46" s="491"/>
      <c r="AS46" s="183" t="str">
        <f>IF(AR46="","",(IF(AR46&lt;=0.03,"○","×")))</f>
        <v/>
      </c>
      <c r="AT46" s="181"/>
      <c r="AU46" s="491"/>
      <c r="AV46" s="176" t="str">
        <f>IF(AU46="","",(IF(AU46&lt;=0.03,"○","×")))</f>
        <v/>
      </c>
      <c r="AW46" s="181"/>
      <c r="AX46" s="491"/>
      <c r="AY46" s="176" t="str">
        <f>IF(AX46="","",(IF(AX46&lt;=0.03,"○","×")))</f>
        <v/>
      </c>
      <c r="AZ46" s="181"/>
      <c r="BA46" s="491"/>
      <c r="BB46" s="183" t="str">
        <f>IF(BA46="","",(IF(BA46&lt;=0.03,"○","×")))</f>
        <v/>
      </c>
      <c r="BC46" s="181"/>
      <c r="BD46" s="491"/>
      <c r="BE46" s="176" t="str">
        <f>IF(BD46="","",(IF(BD46&lt;=0.03,"○","×")))</f>
        <v/>
      </c>
      <c r="BF46" s="181"/>
      <c r="BG46" s="491"/>
      <c r="BH46" s="176" t="str">
        <f>IF(BG46="","",(IF(BG46&lt;=0.03,"○","×")))</f>
        <v/>
      </c>
      <c r="BI46" s="181"/>
      <c r="BJ46" s="491"/>
      <c r="BK46" s="186" t="str">
        <f>IF(BJ46="","",(IF(BJ46&lt;=0.03,"○","×")))</f>
        <v/>
      </c>
      <c r="BL46" s="176"/>
    </row>
    <row r="47" spans="1:65" ht="12" customHeight="1" x14ac:dyDescent="0.2">
      <c r="C47" s="549"/>
      <c r="D47" s="544" t="s">
        <v>99</v>
      </c>
      <c r="E47" s="545"/>
      <c r="F47" s="545"/>
      <c r="G47" s="442" t="s">
        <v>98</v>
      </c>
      <c r="H47" s="436"/>
      <c r="I47" s="442"/>
      <c r="J47" s="32"/>
      <c r="K47" s="491"/>
      <c r="L47" s="188" t="str">
        <f>IF(K47="","",IF(K47&lt;=0.002,"○","×"))</f>
        <v/>
      </c>
      <c r="M47" s="189"/>
      <c r="N47" s="491"/>
      <c r="O47" s="188" t="str">
        <f>IF(N47="","",IF(N47&lt;=0.002,"○","×"))</f>
        <v/>
      </c>
      <c r="P47" s="32"/>
      <c r="Q47" s="491"/>
      <c r="R47" s="188" t="str">
        <f>IF(Q47="","",IF(Q47&lt;=0.002,"○","×"))</f>
        <v/>
      </c>
      <c r="S47" s="32"/>
      <c r="T47" s="491"/>
      <c r="U47" s="191" t="str">
        <f>IF(T47="","",IF(T47&lt;=0.002,"○","×"))</f>
        <v/>
      </c>
      <c r="V47" s="32"/>
      <c r="W47" s="491"/>
      <c r="X47" s="191" t="str">
        <f>IF(W47="","",IF(W47&lt;=0.002,"○","×"))</f>
        <v/>
      </c>
      <c r="Y47" s="189"/>
      <c r="Z47" s="491"/>
      <c r="AA47" s="191"/>
      <c r="AB47" s="32"/>
      <c r="AC47" s="491"/>
      <c r="AD47" s="188" t="str">
        <f>IF(AC47="","",IF(AC47&lt;=0.002,"○","×"))</f>
        <v/>
      </c>
      <c r="AE47" s="189"/>
      <c r="AF47" s="491"/>
      <c r="AG47" s="188"/>
      <c r="AH47" s="189"/>
      <c r="AI47" s="491"/>
      <c r="AJ47" s="188"/>
      <c r="AK47" s="189"/>
      <c r="AL47" s="491"/>
      <c r="AM47" s="191"/>
      <c r="AN47" s="32"/>
      <c r="AO47" s="491"/>
      <c r="AP47" s="191" t="str">
        <f>IF(AO47="","",IF(AO47&lt;=0.002,"○","×"))</f>
        <v/>
      </c>
      <c r="AQ47" s="189"/>
      <c r="AR47" s="491"/>
      <c r="AS47" s="191" t="str">
        <f>IF(AR47="","",IF(AR47&lt;=0.002,"○","×"))</f>
        <v/>
      </c>
      <c r="AT47" s="32"/>
      <c r="AU47" s="491"/>
      <c r="AV47" s="188" t="str">
        <f>IF(AU47="","",IF(AU47&lt;=0.002,"○","×"))</f>
        <v/>
      </c>
      <c r="AW47" s="32"/>
      <c r="AX47" s="491"/>
      <c r="AY47" s="188" t="str">
        <f>IF(AX47="","",IF(AX47&lt;=0.002,"○","×"))</f>
        <v/>
      </c>
      <c r="AZ47" s="32"/>
      <c r="BA47" s="491"/>
      <c r="BB47" s="191" t="str">
        <f>IF(BA47="","",IF(BA47&lt;=0.002,"○","×"))</f>
        <v/>
      </c>
      <c r="BC47" s="32"/>
      <c r="BD47" s="491"/>
      <c r="BE47" s="188" t="str">
        <f>IF(BD47="","",IF(BD47&lt;=0.002,"○","×"))</f>
        <v/>
      </c>
      <c r="BF47" s="32"/>
      <c r="BG47" s="491"/>
      <c r="BH47" s="188" t="str">
        <f>IF(BG47="","",IF(BG47&lt;=0.002,"○","×"))</f>
        <v/>
      </c>
      <c r="BI47" s="32"/>
      <c r="BJ47" s="491"/>
      <c r="BK47" s="191" t="str">
        <f>IF(BJ47="","",IF(BJ47&lt;=0.002,"○","×"))</f>
        <v/>
      </c>
      <c r="BL47" s="187"/>
    </row>
    <row r="48" spans="1:65" ht="12" customHeight="1" x14ac:dyDescent="0.2">
      <c r="C48" s="550"/>
      <c r="D48" s="546" t="s">
        <v>100</v>
      </c>
      <c r="E48" s="547"/>
      <c r="F48" s="547"/>
      <c r="G48" s="442" t="s">
        <v>89</v>
      </c>
      <c r="H48" s="436"/>
      <c r="I48" s="442"/>
      <c r="J48" s="32"/>
      <c r="K48" s="493"/>
      <c r="L48" s="188" t="str">
        <f>IF(K48="","",IF(K48&lt;=0.05,"○","×"))</f>
        <v/>
      </c>
      <c r="M48" s="189"/>
      <c r="N48" s="493"/>
      <c r="O48" s="188" t="str">
        <f>IF(N48="","",IF(N48&lt;=0.05,"○","×"))</f>
        <v/>
      </c>
      <c r="P48" s="189"/>
      <c r="Q48" s="493"/>
      <c r="R48" s="188" t="str">
        <f>IF(Q48="","",IF(Q48&lt;=0.05,"○","×"))</f>
        <v/>
      </c>
      <c r="S48" s="189"/>
      <c r="T48" s="493"/>
      <c r="U48" s="195" t="str">
        <f>IF(T48="","",IF(T48&lt;=0.05,"○","×"))</f>
        <v/>
      </c>
      <c r="V48" s="189"/>
      <c r="W48" s="493"/>
      <c r="X48" s="195" t="str">
        <f>IF(W48="","",IF(W48&lt;=0.05,"○","×"))</f>
        <v/>
      </c>
      <c r="Y48" s="189"/>
      <c r="Z48" s="493"/>
      <c r="AA48" s="191"/>
      <c r="AB48" s="189"/>
      <c r="AC48" s="493"/>
      <c r="AD48" s="188" t="str">
        <f>IF(AC48="","",IF(AC48&lt;=0.05,"○","×"))</f>
        <v/>
      </c>
      <c r="AE48" s="189"/>
      <c r="AF48" s="493"/>
      <c r="AG48" s="188"/>
      <c r="AH48" s="189"/>
      <c r="AI48" s="493"/>
      <c r="AJ48" s="188"/>
      <c r="AK48" s="189"/>
      <c r="AL48" s="493"/>
      <c r="AM48" s="195"/>
      <c r="AN48" s="189"/>
      <c r="AO48" s="493"/>
      <c r="AP48" s="195" t="str">
        <f>IF(AO48="","",IF(AO48&lt;=0.05,"○","×"))</f>
        <v/>
      </c>
      <c r="AQ48" s="189"/>
      <c r="AR48" s="493"/>
      <c r="AS48" s="195" t="str">
        <f>IF(AR48="","",IF(AR48&lt;=0.05,"○","×"))</f>
        <v/>
      </c>
      <c r="AT48" s="189"/>
      <c r="AU48" s="493"/>
      <c r="AV48" s="188" t="str">
        <f>IF(AU48="","",IF(AU48&lt;=0.05,"○","×"))</f>
        <v/>
      </c>
      <c r="AW48" s="189"/>
      <c r="AX48" s="493"/>
      <c r="AY48" s="188" t="str">
        <f>IF(AX48="","",IF(AX48&lt;=0.05,"○","×"))</f>
        <v/>
      </c>
      <c r="AZ48" s="189"/>
      <c r="BA48" s="493"/>
      <c r="BB48" s="195" t="str">
        <f>IF(BA48="","",IF(BA48&lt;=0.05,"○","×"))</f>
        <v/>
      </c>
      <c r="BC48" s="189"/>
      <c r="BD48" s="493"/>
      <c r="BE48" s="188" t="str">
        <f>IF(BD48="","",IF(BD48&lt;=0.05,"○","×"))</f>
        <v/>
      </c>
      <c r="BF48" s="189"/>
      <c r="BG48" s="493"/>
      <c r="BH48" s="188" t="str">
        <f>IF(BG48="","",IF(BG48&lt;=0.05,"○","×"))</f>
        <v/>
      </c>
      <c r="BI48" s="189"/>
      <c r="BJ48" s="493"/>
      <c r="BK48" s="195" t="str">
        <f>IF(BJ48="","",IF(BJ48&lt;=0.05,"○","×"))</f>
        <v/>
      </c>
    </row>
    <row r="49" spans="3:64" ht="12" customHeight="1" x14ac:dyDescent="0.2">
      <c r="C49" s="548" t="s">
        <v>134</v>
      </c>
      <c r="D49" s="551" t="s">
        <v>135</v>
      </c>
      <c r="E49" s="552"/>
      <c r="F49" s="552"/>
      <c r="G49" s="429" t="s">
        <v>89</v>
      </c>
      <c r="H49" s="427">
        <v>3.0000000000000001E-3</v>
      </c>
      <c r="I49" s="429" t="s">
        <v>92</v>
      </c>
      <c r="J49" s="196"/>
      <c r="K49" s="491"/>
      <c r="L49" s="198" t="str">
        <f>IF(K49="","",(IF(K49&lt;=$H49,"○","×")))</f>
        <v/>
      </c>
      <c r="M49" s="196"/>
      <c r="N49" s="491"/>
      <c r="O49" s="198" t="str">
        <f>IF(N49="","",(IF(N49&lt;=$H49,"○","×")))</f>
        <v/>
      </c>
      <c r="P49" s="196"/>
      <c r="Q49" s="491"/>
      <c r="R49" s="198" t="str">
        <f t="shared" ref="R49:R75" si="7">IF(Q49="","",(IF(Q49&lt;=$H49,"○","×")))</f>
        <v/>
      </c>
      <c r="S49" s="196"/>
      <c r="T49" s="491"/>
      <c r="U49" s="198" t="str">
        <f t="shared" ref="U49:U75" si="8">IF(T49="","",(IF(T49&lt;=$H49,"○","×")))</f>
        <v/>
      </c>
      <c r="V49" s="196"/>
      <c r="W49" s="491"/>
      <c r="X49" s="198" t="str">
        <f t="shared" ref="X49:X75" si="9">IF(W49="","",(IF(W49&lt;=$H49,"○","×")))</f>
        <v/>
      </c>
      <c r="Y49" s="196"/>
      <c r="Z49" s="491"/>
      <c r="AA49" s="198" t="str">
        <f t="shared" ref="AA49:AA75" si="10">IF(Z49="","",(IF(Z49&lt;=$H49,"○","×")))</f>
        <v/>
      </c>
      <c r="AB49" s="196"/>
      <c r="AC49" s="491"/>
      <c r="AD49" s="198" t="str">
        <f t="shared" ref="AD49:AD75" si="11">IF(AC49="","",(IF(AC49&lt;=$H49,"○","×")))</f>
        <v/>
      </c>
      <c r="AE49" s="196"/>
      <c r="AF49" s="491"/>
      <c r="AG49" s="198" t="str">
        <f t="shared" ref="AG49:AG75" si="12">IF(AF49="","",(IF(AF49&lt;=$H49,"○","×")))</f>
        <v/>
      </c>
      <c r="AH49" s="196"/>
      <c r="AI49" s="491"/>
      <c r="AJ49" s="198" t="str">
        <f t="shared" ref="AJ49:AJ75" si="13">IF(AI49="","",(IF(AI49&lt;=$H49,"○","×")))</f>
        <v/>
      </c>
      <c r="AK49" s="196"/>
      <c r="AL49" s="491"/>
      <c r="AM49" s="198" t="str">
        <f t="shared" ref="AM49:AM75" si="14">IF(AL49="","",(IF(AL49&lt;=$H49,"○","×")))</f>
        <v/>
      </c>
      <c r="AN49" s="196"/>
      <c r="AO49" s="491"/>
      <c r="AP49" s="198" t="str">
        <f t="shared" ref="AP49:AP75" si="15">IF(AO49="","",(IF(AO49&lt;=$H49,"○","×")))</f>
        <v/>
      </c>
      <c r="AQ49" s="196"/>
      <c r="AR49" s="491"/>
      <c r="AS49" s="198" t="str">
        <f t="shared" ref="AS49:AS75" si="16">IF(AR49="","",(IF(AR49&lt;=$H49,"○","×")))</f>
        <v/>
      </c>
      <c r="AT49" s="196"/>
      <c r="AU49" s="491"/>
      <c r="AV49" s="198" t="str">
        <f t="shared" ref="AV49:AV75" si="17">IF(AU49="","",(IF(AU49&lt;=$H49,"○","×")))</f>
        <v/>
      </c>
      <c r="AW49" s="196"/>
      <c r="AX49" s="491"/>
      <c r="AY49" s="198" t="str">
        <f t="shared" ref="AY49:AY75" si="18">IF(AX49="","",(IF(AX49&lt;=$H49,"○","×")))</f>
        <v/>
      </c>
      <c r="AZ49" s="196"/>
      <c r="BA49" s="491"/>
      <c r="BB49" s="198" t="str">
        <f t="shared" ref="BB49:BB75" si="19">IF(BA49="","",(IF(BA49&lt;=$H49,"○","×")))</f>
        <v/>
      </c>
      <c r="BC49" s="119"/>
      <c r="BD49" s="491"/>
      <c r="BE49" s="198" t="str">
        <f t="shared" ref="BE49:BE75" si="20">IF(BD49="","",(IF(BD49&lt;=$H49,"○","×")))</f>
        <v/>
      </c>
      <c r="BF49" s="196"/>
      <c r="BG49" s="491"/>
      <c r="BH49" s="198" t="str">
        <f t="shared" ref="BH49:BH75" si="21">IF(BG49="","",(IF(BG49&lt;=$H49,"○","×")))</f>
        <v/>
      </c>
      <c r="BI49" s="196"/>
      <c r="BJ49" s="491"/>
      <c r="BK49" s="198" t="str">
        <f t="shared" ref="BK49:BK75" si="22">IF(BJ49="","",(IF(BJ49&lt;=$H49,"○","×")))</f>
        <v/>
      </c>
      <c r="BL49" s="200"/>
    </row>
    <row r="50" spans="3:64" ht="12" customHeight="1" x14ac:dyDescent="0.2">
      <c r="C50" s="549"/>
      <c r="D50" s="544" t="s">
        <v>136</v>
      </c>
      <c r="E50" s="545"/>
      <c r="F50" s="545"/>
      <c r="G50" s="442" t="s">
        <v>89</v>
      </c>
      <c r="H50" s="544" t="s">
        <v>137</v>
      </c>
      <c r="I50" s="565"/>
      <c r="J50" s="168"/>
      <c r="K50" s="491"/>
      <c r="L50" s="174" t="str">
        <f t="shared" ref="L50" si="23">IF(K50="","",(IF(K50&lt;=0.1,"○","×")))</f>
        <v/>
      </c>
      <c r="M50" s="168"/>
      <c r="N50" s="491"/>
      <c r="O50" s="174" t="str">
        <f t="shared" ref="O50" si="24">IF(N50="","",(IF(N50&lt;=0.1,"○","×")))</f>
        <v/>
      </c>
      <c r="P50" s="168"/>
      <c r="Q50" s="491"/>
      <c r="R50" s="174" t="str">
        <f t="shared" ref="R50" si="25">IF(Q50="","",(IF(Q50&lt;=0.1,"○","×")))</f>
        <v/>
      </c>
      <c r="S50" s="168"/>
      <c r="T50" s="491"/>
      <c r="U50" s="174" t="str">
        <f t="shared" ref="U50" si="26">IF(T50="","",(IF(T50&lt;=0.1,"○","×")))</f>
        <v/>
      </c>
      <c r="V50" s="168"/>
      <c r="W50" s="491"/>
      <c r="X50" s="174" t="str">
        <f t="shared" ref="X50" si="27">IF(W50="","",(IF(W50&lt;=0.1,"○","×")))</f>
        <v/>
      </c>
      <c r="Y50" s="168"/>
      <c r="Z50" s="491"/>
      <c r="AA50" s="174" t="str">
        <f t="shared" ref="AA50" si="28">IF(Z50="","",(IF(Z50&lt;=0.1,"○","×")))</f>
        <v/>
      </c>
      <c r="AB50" s="168"/>
      <c r="AC50" s="491"/>
      <c r="AD50" s="174" t="str">
        <f t="shared" ref="AD50" si="29">IF(AC50="","",(IF(AC50&lt;=0.1,"○","×")))</f>
        <v/>
      </c>
      <c r="AE50" s="168"/>
      <c r="AF50" s="491"/>
      <c r="AG50" s="174" t="str">
        <f t="shared" ref="AG50" si="30">IF(AF50="","",(IF(AF50&lt;=0.1,"○","×")))</f>
        <v/>
      </c>
      <c r="AH50" s="168"/>
      <c r="AI50" s="491"/>
      <c r="AJ50" s="174" t="str">
        <f t="shared" ref="AJ50" si="31">IF(AI50="","",(IF(AI50&lt;=0.1,"○","×")))</f>
        <v/>
      </c>
      <c r="AK50" s="168"/>
      <c r="AL50" s="491"/>
      <c r="AM50" s="174" t="str">
        <f t="shared" ref="AM50" si="32">IF(AL50="","",(IF(AL50&lt;=0.1,"○","×")))</f>
        <v/>
      </c>
      <c r="AN50" s="168"/>
      <c r="AO50" s="491"/>
      <c r="AP50" s="174" t="str">
        <f t="shared" ref="AP50" si="33">IF(AO50="","",(IF(AO50&lt;=0.1,"○","×")))</f>
        <v/>
      </c>
      <c r="AQ50" s="168"/>
      <c r="AR50" s="491"/>
      <c r="AS50" s="174" t="str">
        <f t="shared" ref="AS50" si="34">IF(AR50="","",(IF(AR50&lt;=0.1,"○","×")))</f>
        <v/>
      </c>
      <c r="AT50" s="168"/>
      <c r="AU50" s="491"/>
      <c r="AV50" s="174" t="str">
        <f t="shared" ref="AV50" si="35">IF(AU50="","",(IF(AU50&lt;=0.1,"○","×")))</f>
        <v/>
      </c>
      <c r="AW50" s="168"/>
      <c r="AX50" s="491"/>
      <c r="AY50" s="174" t="str">
        <f t="shared" ref="AY50" si="36">IF(AX50="","",(IF(AX50&lt;=0.1,"○","×")))</f>
        <v/>
      </c>
      <c r="AZ50" s="168"/>
      <c r="BA50" s="491"/>
      <c r="BB50" s="174" t="str">
        <f t="shared" ref="BB50" si="37">IF(BA50="","",(IF(BA50&lt;=0.1,"○","×")))</f>
        <v/>
      </c>
      <c r="BC50" s="151"/>
      <c r="BD50" s="491"/>
      <c r="BE50" s="174" t="str">
        <f t="shared" ref="BE50" si="38">IF(BD50="","",(IF(BD50&lt;=0.1,"○","×")))</f>
        <v/>
      </c>
      <c r="BF50" s="168"/>
      <c r="BG50" s="491"/>
      <c r="BH50" s="174" t="str">
        <f t="shared" ref="BH50" si="39">IF(BG50="","",(IF(BG50&lt;=0.1,"○","×")))</f>
        <v/>
      </c>
      <c r="BI50" s="168"/>
      <c r="BJ50" s="491"/>
      <c r="BK50" s="174" t="str">
        <f t="shared" ref="BK50" si="40">IF(BJ50="","",(IF(BJ50&lt;=0.1,"○","×")))</f>
        <v/>
      </c>
      <c r="BL50" s="437"/>
    </row>
    <row r="51" spans="3:64" ht="12" customHeight="1" x14ac:dyDescent="0.2">
      <c r="C51" s="549"/>
      <c r="D51" s="544" t="s">
        <v>138</v>
      </c>
      <c r="E51" s="545"/>
      <c r="F51" s="545"/>
      <c r="G51" s="442" t="s">
        <v>89</v>
      </c>
      <c r="H51" s="436">
        <v>0.01</v>
      </c>
      <c r="I51" s="442" t="s">
        <v>92</v>
      </c>
      <c r="J51" s="168"/>
      <c r="K51" s="491"/>
      <c r="L51" s="174" t="str">
        <f t="shared" ref="L51:L75" si="41">IF(K51="","",(IF(K51&lt;=$H51,"○","×")))</f>
        <v/>
      </c>
      <c r="M51" s="168"/>
      <c r="N51" s="491"/>
      <c r="O51" s="174" t="str">
        <f t="shared" ref="O51:O75" si="42">IF(N51="","",(IF(N51&lt;=$H51,"○","×")))</f>
        <v/>
      </c>
      <c r="P51" s="168"/>
      <c r="Q51" s="491"/>
      <c r="R51" s="174" t="str">
        <f t="shared" si="7"/>
        <v/>
      </c>
      <c r="S51" s="168"/>
      <c r="T51" s="491"/>
      <c r="U51" s="174" t="str">
        <f t="shared" si="8"/>
        <v/>
      </c>
      <c r="V51" s="168"/>
      <c r="W51" s="491"/>
      <c r="X51" s="174" t="str">
        <f t="shared" si="9"/>
        <v/>
      </c>
      <c r="Y51" s="168"/>
      <c r="Z51" s="491"/>
      <c r="AA51" s="174" t="str">
        <f t="shared" si="10"/>
        <v/>
      </c>
      <c r="AB51" s="168"/>
      <c r="AC51" s="491"/>
      <c r="AD51" s="174" t="str">
        <f t="shared" si="11"/>
        <v/>
      </c>
      <c r="AE51" s="168"/>
      <c r="AF51" s="491"/>
      <c r="AG51" s="174" t="str">
        <f t="shared" si="12"/>
        <v/>
      </c>
      <c r="AH51" s="168"/>
      <c r="AI51" s="491"/>
      <c r="AJ51" s="174" t="str">
        <f t="shared" si="13"/>
        <v/>
      </c>
      <c r="AK51" s="168"/>
      <c r="AL51" s="491"/>
      <c r="AM51" s="174" t="str">
        <f t="shared" si="14"/>
        <v/>
      </c>
      <c r="AN51" s="168"/>
      <c r="AO51" s="491"/>
      <c r="AP51" s="174" t="str">
        <f t="shared" si="15"/>
        <v/>
      </c>
      <c r="AQ51" s="168"/>
      <c r="AR51" s="491"/>
      <c r="AS51" s="174" t="str">
        <f t="shared" si="16"/>
        <v/>
      </c>
      <c r="AT51" s="168"/>
      <c r="AU51" s="491"/>
      <c r="AV51" s="174" t="str">
        <f t="shared" si="17"/>
        <v/>
      </c>
      <c r="AW51" s="168"/>
      <c r="AX51" s="491"/>
      <c r="AY51" s="174" t="str">
        <f t="shared" si="18"/>
        <v/>
      </c>
      <c r="AZ51" s="168"/>
      <c r="BA51" s="491"/>
      <c r="BB51" s="174" t="str">
        <f t="shared" si="19"/>
        <v/>
      </c>
      <c r="BC51" s="151"/>
      <c r="BD51" s="491"/>
      <c r="BE51" s="174" t="str">
        <f t="shared" si="20"/>
        <v/>
      </c>
      <c r="BF51" s="168"/>
      <c r="BG51" s="491"/>
      <c r="BH51" s="174" t="str">
        <f t="shared" si="21"/>
        <v/>
      </c>
      <c r="BI51" s="168"/>
      <c r="BJ51" s="491"/>
      <c r="BK51" s="174" t="str">
        <f t="shared" si="22"/>
        <v/>
      </c>
      <c r="BL51" s="200"/>
    </row>
    <row r="52" spans="3:64" ht="12" customHeight="1" x14ac:dyDescent="0.2">
      <c r="C52" s="549"/>
      <c r="D52" s="553" t="s">
        <v>139</v>
      </c>
      <c r="E52" s="554"/>
      <c r="F52" s="554"/>
      <c r="G52" s="449" t="s">
        <v>89</v>
      </c>
      <c r="H52" s="447">
        <v>0.02</v>
      </c>
      <c r="I52" s="442" t="s">
        <v>92</v>
      </c>
      <c r="J52" s="201"/>
      <c r="K52" s="490"/>
      <c r="L52" s="203" t="str">
        <f t="shared" si="41"/>
        <v/>
      </c>
      <c r="M52" s="201"/>
      <c r="N52" s="490"/>
      <c r="O52" s="203" t="str">
        <f t="shared" si="42"/>
        <v/>
      </c>
      <c r="P52" s="201"/>
      <c r="Q52" s="490"/>
      <c r="R52" s="203" t="str">
        <f t="shared" si="7"/>
        <v/>
      </c>
      <c r="S52" s="201"/>
      <c r="T52" s="490"/>
      <c r="U52" s="203" t="str">
        <f t="shared" si="8"/>
        <v/>
      </c>
      <c r="V52" s="201"/>
      <c r="W52" s="490"/>
      <c r="X52" s="203" t="str">
        <f t="shared" si="9"/>
        <v/>
      </c>
      <c r="Y52" s="201"/>
      <c r="Z52" s="490"/>
      <c r="AA52" s="203" t="str">
        <f t="shared" si="10"/>
        <v/>
      </c>
      <c r="AB52" s="201"/>
      <c r="AC52" s="490"/>
      <c r="AD52" s="203" t="str">
        <f t="shared" si="11"/>
        <v/>
      </c>
      <c r="AE52" s="201"/>
      <c r="AF52" s="490"/>
      <c r="AG52" s="203" t="str">
        <f t="shared" si="12"/>
        <v/>
      </c>
      <c r="AH52" s="201"/>
      <c r="AI52" s="490"/>
      <c r="AJ52" s="203" t="str">
        <f t="shared" si="13"/>
        <v/>
      </c>
      <c r="AK52" s="201"/>
      <c r="AL52" s="490"/>
      <c r="AM52" s="203" t="str">
        <f t="shared" si="14"/>
        <v/>
      </c>
      <c r="AN52" s="201"/>
      <c r="AO52" s="490"/>
      <c r="AP52" s="203" t="str">
        <f t="shared" si="15"/>
        <v/>
      </c>
      <c r="AQ52" s="201"/>
      <c r="AR52" s="490"/>
      <c r="AS52" s="203" t="str">
        <f t="shared" si="16"/>
        <v/>
      </c>
      <c r="AT52" s="201"/>
      <c r="AU52" s="490"/>
      <c r="AV52" s="203" t="str">
        <f t="shared" si="17"/>
        <v/>
      </c>
      <c r="AW52" s="201"/>
      <c r="AX52" s="490"/>
      <c r="AY52" s="203" t="str">
        <f t="shared" si="18"/>
        <v/>
      </c>
      <c r="AZ52" s="201"/>
      <c r="BA52" s="490"/>
      <c r="BB52" s="203" t="str">
        <f t="shared" si="19"/>
        <v/>
      </c>
      <c r="BC52" s="205"/>
      <c r="BD52" s="490"/>
      <c r="BE52" s="203" t="str">
        <f t="shared" si="20"/>
        <v/>
      </c>
      <c r="BF52" s="201"/>
      <c r="BG52" s="490"/>
      <c r="BH52" s="203" t="str">
        <f t="shared" si="21"/>
        <v/>
      </c>
      <c r="BI52" s="201"/>
      <c r="BJ52" s="490"/>
      <c r="BK52" s="203" t="str">
        <f t="shared" si="22"/>
        <v/>
      </c>
      <c r="BL52" s="200"/>
    </row>
    <row r="53" spans="3:64" ht="12" customHeight="1" x14ac:dyDescent="0.2">
      <c r="C53" s="549"/>
      <c r="D53" s="544" t="s">
        <v>140</v>
      </c>
      <c r="E53" s="545"/>
      <c r="F53" s="545"/>
      <c r="G53" s="442" t="s">
        <v>89</v>
      </c>
      <c r="H53" s="436">
        <v>0.01</v>
      </c>
      <c r="I53" s="450" t="s">
        <v>92</v>
      </c>
      <c r="J53" s="168"/>
      <c r="K53" s="491"/>
      <c r="L53" s="174" t="str">
        <f t="shared" si="41"/>
        <v/>
      </c>
      <c r="M53" s="168"/>
      <c r="N53" s="491"/>
      <c r="O53" s="174" t="str">
        <f t="shared" si="42"/>
        <v/>
      </c>
      <c r="P53" s="168"/>
      <c r="Q53" s="491"/>
      <c r="R53" s="174" t="str">
        <f t="shared" si="7"/>
        <v/>
      </c>
      <c r="S53" s="168"/>
      <c r="T53" s="491"/>
      <c r="U53" s="174" t="str">
        <f t="shared" si="8"/>
        <v/>
      </c>
      <c r="V53" s="168"/>
      <c r="W53" s="491"/>
      <c r="X53" s="174" t="str">
        <f t="shared" si="9"/>
        <v/>
      </c>
      <c r="Y53" s="168"/>
      <c r="Z53" s="491"/>
      <c r="AA53" s="174" t="str">
        <f t="shared" si="10"/>
        <v/>
      </c>
      <c r="AB53" s="168"/>
      <c r="AC53" s="491"/>
      <c r="AD53" s="174" t="str">
        <f t="shared" si="11"/>
        <v/>
      </c>
      <c r="AE53" s="168"/>
      <c r="AF53" s="491"/>
      <c r="AG53" s="174" t="str">
        <f t="shared" si="12"/>
        <v/>
      </c>
      <c r="AH53" s="168"/>
      <c r="AI53" s="491"/>
      <c r="AJ53" s="174" t="str">
        <f t="shared" si="13"/>
        <v/>
      </c>
      <c r="AK53" s="168"/>
      <c r="AL53" s="491"/>
      <c r="AM53" s="174" t="str">
        <f t="shared" si="14"/>
        <v/>
      </c>
      <c r="AN53" s="168"/>
      <c r="AO53" s="491"/>
      <c r="AP53" s="174" t="str">
        <f t="shared" si="15"/>
        <v/>
      </c>
      <c r="AQ53" s="168"/>
      <c r="AR53" s="491"/>
      <c r="AS53" s="174" t="str">
        <f t="shared" si="16"/>
        <v/>
      </c>
      <c r="AT53" s="168"/>
      <c r="AU53" s="491"/>
      <c r="AV53" s="174" t="str">
        <f t="shared" si="17"/>
        <v/>
      </c>
      <c r="AW53" s="168"/>
      <c r="AX53" s="491"/>
      <c r="AY53" s="174" t="str">
        <f t="shared" si="18"/>
        <v/>
      </c>
      <c r="AZ53" s="168"/>
      <c r="BA53" s="491"/>
      <c r="BB53" s="174" t="str">
        <f t="shared" si="19"/>
        <v/>
      </c>
      <c r="BC53" s="151"/>
      <c r="BD53" s="491"/>
      <c r="BE53" s="174" t="str">
        <f t="shared" si="20"/>
        <v/>
      </c>
      <c r="BF53" s="168"/>
      <c r="BG53" s="491"/>
      <c r="BH53" s="174" t="str">
        <f t="shared" si="21"/>
        <v/>
      </c>
      <c r="BI53" s="168"/>
      <c r="BJ53" s="491"/>
      <c r="BK53" s="174" t="str">
        <f t="shared" si="22"/>
        <v/>
      </c>
      <c r="BL53" s="200"/>
    </row>
    <row r="54" spans="3:64" ht="12" customHeight="1" x14ac:dyDescent="0.2">
      <c r="C54" s="549"/>
      <c r="D54" s="544" t="s">
        <v>141</v>
      </c>
      <c r="E54" s="545"/>
      <c r="F54" s="545"/>
      <c r="G54" s="442" t="s">
        <v>89</v>
      </c>
      <c r="H54" s="436">
        <v>5.0000000000000001E-4</v>
      </c>
      <c r="I54" s="442" t="s">
        <v>92</v>
      </c>
      <c r="J54" s="168"/>
      <c r="K54" s="491"/>
      <c r="L54" s="174" t="str">
        <f t="shared" si="41"/>
        <v/>
      </c>
      <c r="M54" s="168"/>
      <c r="N54" s="491"/>
      <c r="O54" s="174" t="str">
        <f t="shared" si="42"/>
        <v/>
      </c>
      <c r="P54" s="168"/>
      <c r="Q54" s="491"/>
      <c r="R54" s="174" t="str">
        <f t="shared" si="7"/>
        <v/>
      </c>
      <c r="S54" s="168"/>
      <c r="T54" s="491"/>
      <c r="U54" s="174" t="str">
        <f t="shared" si="8"/>
        <v/>
      </c>
      <c r="V54" s="168"/>
      <c r="W54" s="491"/>
      <c r="X54" s="174" t="str">
        <f t="shared" si="9"/>
        <v/>
      </c>
      <c r="Y54" s="168"/>
      <c r="Z54" s="491"/>
      <c r="AA54" s="174" t="str">
        <f t="shared" si="10"/>
        <v/>
      </c>
      <c r="AB54" s="168"/>
      <c r="AC54" s="491"/>
      <c r="AD54" s="174" t="str">
        <f t="shared" si="11"/>
        <v/>
      </c>
      <c r="AE54" s="168"/>
      <c r="AF54" s="491"/>
      <c r="AG54" s="174" t="str">
        <f t="shared" si="12"/>
        <v/>
      </c>
      <c r="AH54" s="168"/>
      <c r="AI54" s="491"/>
      <c r="AJ54" s="174" t="str">
        <f t="shared" si="13"/>
        <v/>
      </c>
      <c r="AK54" s="168"/>
      <c r="AL54" s="491"/>
      <c r="AM54" s="174" t="str">
        <f t="shared" si="14"/>
        <v/>
      </c>
      <c r="AN54" s="168"/>
      <c r="AO54" s="491"/>
      <c r="AP54" s="174" t="str">
        <f t="shared" si="15"/>
        <v/>
      </c>
      <c r="AQ54" s="168"/>
      <c r="AR54" s="491"/>
      <c r="AS54" s="174" t="str">
        <f t="shared" si="16"/>
        <v/>
      </c>
      <c r="AT54" s="168"/>
      <c r="AU54" s="491"/>
      <c r="AV54" s="174" t="str">
        <f t="shared" si="17"/>
        <v/>
      </c>
      <c r="AW54" s="168"/>
      <c r="AX54" s="491"/>
      <c r="AY54" s="174" t="str">
        <f t="shared" si="18"/>
        <v/>
      </c>
      <c r="AZ54" s="168"/>
      <c r="BA54" s="491"/>
      <c r="BB54" s="174" t="str">
        <f t="shared" si="19"/>
        <v/>
      </c>
      <c r="BC54" s="151"/>
      <c r="BD54" s="491"/>
      <c r="BE54" s="174" t="str">
        <f t="shared" si="20"/>
        <v/>
      </c>
      <c r="BF54" s="168"/>
      <c r="BG54" s="491"/>
      <c r="BH54" s="174" t="str">
        <f t="shared" si="21"/>
        <v/>
      </c>
      <c r="BI54" s="168"/>
      <c r="BJ54" s="491"/>
      <c r="BK54" s="174" t="str">
        <f t="shared" si="22"/>
        <v/>
      </c>
      <c r="BL54" s="200"/>
    </row>
    <row r="55" spans="3:64" ht="12" customHeight="1" x14ac:dyDescent="0.2">
      <c r="C55" s="549"/>
      <c r="D55" s="544" t="s">
        <v>142</v>
      </c>
      <c r="E55" s="545"/>
      <c r="F55" s="545"/>
      <c r="G55" s="442" t="s">
        <v>89</v>
      </c>
      <c r="H55" s="544" t="s">
        <v>137</v>
      </c>
      <c r="I55" s="565"/>
      <c r="J55" s="32"/>
      <c r="K55" s="491"/>
      <c r="L55" s="132" t="str">
        <f t="shared" si="41"/>
        <v/>
      </c>
      <c r="M55" s="32"/>
      <c r="N55" s="491"/>
      <c r="O55" s="132" t="str">
        <f t="shared" si="42"/>
        <v/>
      </c>
      <c r="P55" s="32"/>
      <c r="Q55" s="491"/>
      <c r="R55" s="132" t="str">
        <f t="shared" si="7"/>
        <v/>
      </c>
      <c r="S55" s="32"/>
      <c r="T55" s="491"/>
      <c r="U55" s="132" t="str">
        <f t="shared" si="8"/>
        <v/>
      </c>
      <c r="V55" s="32"/>
      <c r="W55" s="491"/>
      <c r="X55" s="132" t="str">
        <f t="shared" si="9"/>
        <v/>
      </c>
      <c r="Y55" s="32"/>
      <c r="Z55" s="491"/>
      <c r="AA55" s="132" t="str">
        <f t="shared" si="10"/>
        <v/>
      </c>
      <c r="AB55" s="32"/>
      <c r="AC55" s="491"/>
      <c r="AD55" s="132" t="str">
        <f t="shared" si="11"/>
        <v/>
      </c>
      <c r="AE55" s="32"/>
      <c r="AF55" s="491"/>
      <c r="AG55" s="132" t="str">
        <f t="shared" si="12"/>
        <v/>
      </c>
      <c r="AH55" s="32"/>
      <c r="AI55" s="491"/>
      <c r="AJ55" s="132" t="str">
        <f t="shared" si="13"/>
        <v/>
      </c>
      <c r="AK55" s="32"/>
      <c r="AL55" s="491"/>
      <c r="AM55" s="132" t="str">
        <f t="shared" si="14"/>
        <v/>
      </c>
      <c r="AN55" s="32"/>
      <c r="AO55" s="491"/>
      <c r="AP55" s="132" t="str">
        <f t="shared" si="15"/>
        <v/>
      </c>
      <c r="AQ55" s="32"/>
      <c r="AR55" s="491"/>
      <c r="AS55" s="132" t="str">
        <f t="shared" si="16"/>
        <v/>
      </c>
      <c r="AT55" s="32"/>
      <c r="AU55" s="491"/>
      <c r="AV55" s="132" t="str">
        <f t="shared" si="17"/>
        <v/>
      </c>
      <c r="AW55" s="32"/>
      <c r="AX55" s="491"/>
      <c r="AY55" s="132" t="str">
        <f t="shared" si="18"/>
        <v/>
      </c>
      <c r="AZ55" s="32"/>
      <c r="BA55" s="491"/>
      <c r="BB55" s="132" t="str">
        <f t="shared" si="19"/>
        <v/>
      </c>
      <c r="BC55" s="34"/>
      <c r="BD55" s="491"/>
      <c r="BE55" s="132" t="str">
        <f t="shared" si="20"/>
        <v/>
      </c>
      <c r="BF55" s="32"/>
      <c r="BG55" s="491"/>
      <c r="BH55" s="132" t="str">
        <f t="shared" si="21"/>
        <v/>
      </c>
      <c r="BI55" s="32"/>
      <c r="BJ55" s="491"/>
      <c r="BK55" s="132" t="str">
        <f t="shared" si="22"/>
        <v/>
      </c>
      <c r="BL55" s="200"/>
    </row>
    <row r="56" spans="3:64" ht="12" customHeight="1" x14ac:dyDescent="0.2">
      <c r="C56" s="549"/>
      <c r="D56" s="553" t="s">
        <v>143</v>
      </c>
      <c r="E56" s="554"/>
      <c r="F56" s="554"/>
      <c r="G56" s="449" t="s">
        <v>89</v>
      </c>
      <c r="H56" s="553" t="s">
        <v>137</v>
      </c>
      <c r="I56" s="566"/>
      <c r="J56" s="206"/>
      <c r="K56" s="490"/>
      <c r="L56" s="207" t="str">
        <f t="shared" ref="L56" si="43">IF(K56="","",(IF(K56&lt;=0.0005,"○","×")))</f>
        <v/>
      </c>
      <c r="M56" s="206"/>
      <c r="N56" s="490"/>
      <c r="O56" s="207" t="str">
        <f t="shared" ref="O56" si="44">IF(N56="","",(IF(N56&lt;=0.0005,"○","×")))</f>
        <v/>
      </c>
      <c r="P56" s="206"/>
      <c r="Q56" s="490"/>
      <c r="R56" s="207" t="str">
        <f t="shared" ref="R56" si="45">IF(Q56="","",(IF(Q56&lt;=0.0005,"○","×")))</f>
        <v/>
      </c>
      <c r="S56" s="206"/>
      <c r="T56" s="490"/>
      <c r="U56" s="207" t="str">
        <f t="shared" ref="U56" si="46">IF(T56="","",(IF(T56&lt;=0.0005,"○","×")))</f>
        <v/>
      </c>
      <c r="V56" s="206"/>
      <c r="W56" s="490"/>
      <c r="X56" s="207" t="str">
        <f t="shared" ref="X56" si="47">IF(W56="","",(IF(W56&lt;=0.0005,"○","×")))</f>
        <v/>
      </c>
      <c r="Y56" s="206"/>
      <c r="Z56" s="490"/>
      <c r="AA56" s="207" t="str">
        <f t="shared" ref="AA56" si="48">IF(Z56="","",(IF(Z56&lt;=0.0005,"○","×")))</f>
        <v/>
      </c>
      <c r="AB56" s="206"/>
      <c r="AC56" s="490"/>
      <c r="AD56" s="207" t="str">
        <f t="shared" ref="AD56" si="49">IF(AC56="","",(IF(AC56&lt;=0.0005,"○","×")))</f>
        <v/>
      </c>
      <c r="AE56" s="206"/>
      <c r="AF56" s="490"/>
      <c r="AG56" s="207" t="str">
        <f t="shared" ref="AG56" si="50">IF(AF56="","",(IF(AF56&lt;=0.0005,"○","×")))</f>
        <v/>
      </c>
      <c r="AH56" s="206"/>
      <c r="AI56" s="490"/>
      <c r="AJ56" s="207" t="str">
        <f t="shared" ref="AJ56" si="51">IF(AI56="","",(IF(AI56&lt;=0.0005,"○","×")))</f>
        <v/>
      </c>
      <c r="AK56" s="206"/>
      <c r="AL56" s="490"/>
      <c r="AM56" s="207" t="str">
        <f t="shared" ref="AM56" si="52">IF(AL56="","",(IF(AL56&lt;=0.0005,"○","×")))</f>
        <v/>
      </c>
      <c r="AN56" s="206"/>
      <c r="AO56" s="490"/>
      <c r="AP56" s="207" t="str">
        <f t="shared" ref="AP56" si="53">IF(AO56="","",(IF(AO56&lt;=0.0005,"○","×")))</f>
        <v/>
      </c>
      <c r="AQ56" s="206"/>
      <c r="AR56" s="490"/>
      <c r="AS56" s="207" t="str">
        <f t="shared" ref="AS56" si="54">IF(AR56="","",(IF(AR56&lt;=0.0005,"○","×")))</f>
        <v/>
      </c>
      <c r="AT56" s="206"/>
      <c r="AU56" s="490"/>
      <c r="AV56" s="207" t="str">
        <f t="shared" ref="AV56" si="55">IF(AU56="","",(IF(AU56&lt;=0.0005,"○","×")))</f>
        <v/>
      </c>
      <c r="AW56" s="206"/>
      <c r="AX56" s="490"/>
      <c r="AY56" s="207" t="str">
        <f t="shared" ref="AY56" si="56">IF(AX56="","",(IF(AX56&lt;=0.0005,"○","×")))</f>
        <v/>
      </c>
      <c r="AZ56" s="206"/>
      <c r="BA56" s="490"/>
      <c r="BB56" s="207" t="str">
        <f t="shared" ref="BB56" si="57">IF(BA56="","",(IF(BA56&lt;=0.0005,"○","×")))</f>
        <v/>
      </c>
      <c r="BC56" s="208"/>
      <c r="BD56" s="490"/>
      <c r="BE56" s="207" t="str">
        <f t="shared" ref="BE56" si="58">IF(BD56="","",(IF(BD56&lt;=0.0005,"○","×")))</f>
        <v/>
      </c>
      <c r="BF56" s="206"/>
      <c r="BG56" s="490"/>
      <c r="BH56" s="207" t="str">
        <f t="shared" ref="BH56" si="59">IF(BG56="","",(IF(BG56&lt;=0.0005,"○","×")))</f>
        <v/>
      </c>
      <c r="BI56" s="206"/>
      <c r="BJ56" s="490"/>
      <c r="BK56" s="207" t="str">
        <f t="shared" ref="BK56" si="60">IF(BJ56="","",(IF(BJ56&lt;=0.0005,"○","×")))</f>
        <v/>
      </c>
      <c r="BL56" s="200"/>
    </row>
    <row r="57" spans="3:64" ht="12" customHeight="1" x14ac:dyDescent="0.2">
      <c r="C57" s="549"/>
      <c r="D57" s="544" t="s">
        <v>144</v>
      </c>
      <c r="E57" s="545"/>
      <c r="F57" s="545"/>
      <c r="G57" s="442" t="s">
        <v>89</v>
      </c>
      <c r="H57" s="443">
        <v>0.02</v>
      </c>
      <c r="I57" s="450" t="s">
        <v>92</v>
      </c>
      <c r="J57" s="168"/>
      <c r="K57" s="491"/>
      <c r="L57" s="174" t="str">
        <f t="shared" si="41"/>
        <v/>
      </c>
      <c r="M57" s="168"/>
      <c r="N57" s="491"/>
      <c r="O57" s="174" t="str">
        <f t="shared" si="42"/>
        <v/>
      </c>
      <c r="P57" s="168"/>
      <c r="Q57" s="491"/>
      <c r="R57" s="174" t="str">
        <f t="shared" si="7"/>
        <v/>
      </c>
      <c r="S57" s="168"/>
      <c r="T57" s="491"/>
      <c r="U57" s="174" t="str">
        <f t="shared" si="8"/>
        <v/>
      </c>
      <c r="V57" s="168"/>
      <c r="W57" s="491"/>
      <c r="X57" s="174" t="str">
        <f t="shared" si="9"/>
        <v/>
      </c>
      <c r="Y57" s="168"/>
      <c r="Z57" s="491"/>
      <c r="AA57" s="174" t="str">
        <f t="shared" si="10"/>
        <v/>
      </c>
      <c r="AB57" s="168"/>
      <c r="AC57" s="491"/>
      <c r="AD57" s="174" t="str">
        <f t="shared" si="11"/>
        <v/>
      </c>
      <c r="AE57" s="168"/>
      <c r="AF57" s="491"/>
      <c r="AG57" s="174" t="str">
        <f t="shared" si="12"/>
        <v/>
      </c>
      <c r="AH57" s="168"/>
      <c r="AI57" s="491"/>
      <c r="AJ57" s="174" t="str">
        <f t="shared" si="13"/>
        <v/>
      </c>
      <c r="AK57" s="168"/>
      <c r="AL57" s="491"/>
      <c r="AM57" s="174" t="str">
        <f t="shared" si="14"/>
        <v/>
      </c>
      <c r="AN57" s="168"/>
      <c r="AO57" s="491"/>
      <c r="AP57" s="174" t="str">
        <f t="shared" si="15"/>
        <v/>
      </c>
      <c r="AQ57" s="168"/>
      <c r="AR57" s="491"/>
      <c r="AS57" s="174" t="str">
        <f t="shared" si="16"/>
        <v/>
      </c>
      <c r="AT57" s="168"/>
      <c r="AU57" s="491"/>
      <c r="AV57" s="174" t="str">
        <f t="shared" si="17"/>
        <v/>
      </c>
      <c r="AW57" s="168"/>
      <c r="AX57" s="491"/>
      <c r="AY57" s="174" t="str">
        <f t="shared" si="18"/>
        <v/>
      </c>
      <c r="AZ57" s="168"/>
      <c r="BA57" s="491"/>
      <c r="BB57" s="174" t="str">
        <f t="shared" si="19"/>
        <v/>
      </c>
      <c r="BC57" s="151"/>
      <c r="BD57" s="491"/>
      <c r="BE57" s="174" t="str">
        <f t="shared" si="20"/>
        <v/>
      </c>
      <c r="BF57" s="168"/>
      <c r="BG57" s="491"/>
      <c r="BH57" s="174" t="str">
        <f t="shared" si="21"/>
        <v/>
      </c>
      <c r="BI57" s="168"/>
      <c r="BJ57" s="491"/>
      <c r="BK57" s="174" t="str">
        <f t="shared" si="22"/>
        <v/>
      </c>
      <c r="BL57" s="200"/>
    </row>
    <row r="58" spans="3:64" ht="12" customHeight="1" x14ac:dyDescent="0.2">
      <c r="C58" s="549"/>
      <c r="D58" s="544" t="s">
        <v>145</v>
      </c>
      <c r="E58" s="545"/>
      <c r="F58" s="545"/>
      <c r="G58" s="442" t="s">
        <v>89</v>
      </c>
      <c r="H58" s="436">
        <v>2E-3</v>
      </c>
      <c r="I58" s="442" t="s">
        <v>92</v>
      </c>
      <c r="J58" s="168"/>
      <c r="K58" s="491"/>
      <c r="L58" s="174" t="str">
        <f t="shared" si="41"/>
        <v/>
      </c>
      <c r="M58" s="168"/>
      <c r="N58" s="491"/>
      <c r="O58" s="174" t="str">
        <f t="shared" si="42"/>
        <v/>
      </c>
      <c r="P58" s="168"/>
      <c r="Q58" s="491"/>
      <c r="R58" s="174" t="str">
        <f t="shared" si="7"/>
        <v/>
      </c>
      <c r="S58" s="168"/>
      <c r="T58" s="491"/>
      <c r="U58" s="174" t="str">
        <f t="shared" si="8"/>
        <v/>
      </c>
      <c r="V58" s="168"/>
      <c r="W58" s="491"/>
      <c r="X58" s="174" t="str">
        <f t="shared" si="9"/>
        <v/>
      </c>
      <c r="Y58" s="168"/>
      <c r="Z58" s="491"/>
      <c r="AA58" s="174" t="str">
        <f t="shared" si="10"/>
        <v/>
      </c>
      <c r="AB58" s="168"/>
      <c r="AC58" s="491"/>
      <c r="AD58" s="174" t="str">
        <f t="shared" si="11"/>
        <v/>
      </c>
      <c r="AE58" s="168"/>
      <c r="AF58" s="491"/>
      <c r="AG58" s="174" t="str">
        <f t="shared" si="12"/>
        <v/>
      </c>
      <c r="AH58" s="168"/>
      <c r="AI58" s="491"/>
      <c r="AJ58" s="174" t="str">
        <f t="shared" si="13"/>
        <v/>
      </c>
      <c r="AK58" s="168"/>
      <c r="AL58" s="491"/>
      <c r="AM58" s="174" t="str">
        <f t="shared" si="14"/>
        <v/>
      </c>
      <c r="AN58" s="168"/>
      <c r="AO58" s="491"/>
      <c r="AP58" s="174" t="str">
        <f t="shared" si="15"/>
        <v/>
      </c>
      <c r="AQ58" s="168"/>
      <c r="AR58" s="491"/>
      <c r="AS58" s="174" t="str">
        <f t="shared" si="16"/>
        <v/>
      </c>
      <c r="AT58" s="168"/>
      <c r="AU58" s="491"/>
      <c r="AV58" s="174" t="str">
        <f t="shared" si="17"/>
        <v/>
      </c>
      <c r="AW58" s="168"/>
      <c r="AX58" s="491"/>
      <c r="AY58" s="174" t="str">
        <f t="shared" si="18"/>
        <v/>
      </c>
      <c r="AZ58" s="168"/>
      <c r="BA58" s="491"/>
      <c r="BB58" s="174" t="str">
        <f t="shared" si="19"/>
        <v/>
      </c>
      <c r="BC58" s="151"/>
      <c r="BD58" s="491"/>
      <c r="BE58" s="174" t="str">
        <f t="shared" si="20"/>
        <v/>
      </c>
      <c r="BF58" s="168"/>
      <c r="BG58" s="491"/>
      <c r="BH58" s="174" t="str">
        <f t="shared" si="21"/>
        <v/>
      </c>
      <c r="BI58" s="168"/>
      <c r="BJ58" s="491"/>
      <c r="BK58" s="174" t="str">
        <f t="shared" si="22"/>
        <v/>
      </c>
      <c r="BL58" s="200"/>
    </row>
    <row r="59" spans="3:64" ht="12" customHeight="1" x14ac:dyDescent="0.2">
      <c r="C59" s="549"/>
      <c r="D59" s="544" t="s">
        <v>146</v>
      </c>
      <c r="E59" s="545"/>
      <c r="F59" s="545"/>
      <c r="G59" s="442" t="s">
        <v>89</v>
      </c>
      <c r="H59" s="436">
        <v>4.0000000000000001E-3</v>
      </c>
      <c r="I59" s="442" t="s">
        <v>92</v>
      </c>
      <c r="J59" s="168"/>
      <c r="K59" s="491"/>
      <c r="L59" s="174" t="str">
        <f t="shared" si="41"/>
        <v/>
      </c>
      <c r="M59" s="168"/>
      <c r="N59" s="491"/>
      <c r="O59" s="174" t="str">
        <f t="shared" si="42"/>
        <v/>
      </c>
      <c r="P59" s="168"/>
      <c r="Q59" s="491"/>
      <c r="R59" s="174" t="str">
        <f t="shared" si="7"/>
        <v/>
      </c>
      <c r="S59" s="168"/>
      <c r="T59" s="491"/>
      <c r="U59" s="174" t="str">
        <f t="shared" si="8"/>
        <v/>
      </c>
      <c r="V59" s="168"/>
      <c r="W59" s="491"/>
      <c r="X59" s="174" t="str">
        <f t="shared" si="9"/>
        <v/>
      </c>
      <c r="Y59" s="168"/>
      <c r="Z59" s="491"/>
      <c r="AA59" s="174" t="str">
        <f t="shared" si="10"/>
        <v/>
      </c>
      <c r="AB59" s="168"/>
      <c r="AC59" s="491"/>
      <c r="AD59" s="174" t="str">
        <f t="shared" si="11"/>
        <v/>
      </c>
      <c r="AE59" s="168"/>
      <c r="AF59" s="491"/>
      <c r="AG59" s="174" t="str">
        <f t="shared" si="12"/>
        <v/>
      </c>
      <c r="AH59" s="168"/>
      <c r="AI59" s="491"/>
      <c r="AJ59" s="174" t="str">
        <f t="shared" si="13"/>
        <v/>
      </c>
      <c r="AK59" s="168"/>
      <c r="AL59" s="491"/>
      <c r="AM59" s="174" t="str">
        <f t="shared" si="14"/>
        <v/>
      </c>
      <c r="AN59" s="168"/>
      <c r="AO59" s="491"/>
      <c r="AP59" s="174" t="str">
        <f t="shared" si="15"/>
        <v/>
      </c>
      <c r="AQ59" s="168"/>
      <c r="AR59" s="491"/>
      <c r="AS59" s="174" t="str">
        <f t="shared" si="16"/>
        <v/>
      </c>
      <c r="AT59" s="168"/>
      <c r="AU59" s="491"/>
      <c r="AV59" s="174" t="str">
        <f t="shared" si="17"/>
        <v/>
      </c>
      <c r="AW59" s="168"/>
      <c r="AX59" s="491"/>
      <c r="AY59" s="174" t="str">
        <f t="shared" si="18"/>
        <v/>
      </c>
      <c r="AZ59" s="168"/>
      <c r="BA59" s="491"/>
      <c r="BB59" s="174" t="str">
        <f t="shared" si="19"/>
        <v/>
      </c>
      <c r="BC59" s="151"/>
      <c r="BD59" s="491"/>
      <c r="BE59" s="174" t="str">
        <f t="shared" si="20"/>
        <v/>
      </c>
      <c r="BF59" s="168"/>
      <c r="BG59" s="491"/>
      <c r="BH59" s="174" t="str">
        <f t="shared" si="21"/>
        <v/>
      </c>
      <c r="BI59" s="168"/>
      <c r="BJ59" s="491"/>
      <c r="BK59" s="174" t="str">
        <f t="shared" si="22"/>
        <v/>
      </c>
      <c r="BL59" s="200"/>
    </row>
    <row r="60" spans="3:64" ht="12" customHeight="1" x14ac:dyDescent="0.2">
      <c r="C60" s="549"/>
      <c r="D60" s="553" t="s">
        <v>147</v>
      </c>
      <c r="E60" s="554"/>
      <c r="F60" s="554"/>
      <c r="G60" s="449" t="s">
        <v>89</v>
      </c>
      <c r="H60" s="447">
        <v>0.1</v>
      </c>
      <c r="I60" s="442" t="s">
        <v>92</v>
      </c>
      <c r="J60" s="201"/>
      <c r="K60" s="490"/>
      <c r="L60" s="203" t="str">
        <f t="shared" si="41"/>
        <v/>
      </c>
      <c r="M60" s="201"/>
      <c r="N60" s="490"/>
      <c r="O60" s="203" t="str">
        <f t="shared" si="42"/>
        <v/>
      </c>
      <c r="P60" s="201"/>
      <c r="Q60" s="490"/>
      <c r="R60" s="203" t="str">
        <f t="shared" si="7"/>
        <v/>
      </c>
      <c r="S60" s="201"/>
      <c r="T60" s="490"/>
      <c r="U60" s="203" t="str">
        <f t="shared" si="8"/>
        <v/>
      </c>
      <c r="V60" s="201"/>
      <c r="W60" s="490"/>
      <c r="X60" s="203" t="str">
        <f t="shared" si="9"/>
        <v/>
      </c>
      <c r="Y60" s="201"/>
      <c r="Z60" s="490"/>
      <c r="AA60" s="203" t="str">
        <f t="shared" si="10"/>
        <v/>
      </c>
      <c r="AB60" s="201"/>
      <c r="AC60" s="490"/>
      <c r="AD60" s="203" t="str">
        <f t="shared" si="11"/>
        <v/>
      </c>
      <c r="AE60" s="201"/>
      <c r="AF60" s="490"/>
      <c r="AG60" s="203" t="str">
        <f t="shared" si="12"/>
        <v/>
      </c>
      <c r="AH60" s="201"/>
      <c r="AI60" s="490"/>
      <c r="AJ60" s="203" t="str">
        <f t="shared" si="13"/>
        <v/>
      </c>
      <c r="AK60" s="201"/>
      <c r="AL60" s="490"/>
      <c r="AM60" s="203" t="str">
        <f t="shared" si="14"/>
        <v/>
      </c>
      <c r="AN60" s="201"/>
      <c r="AO60" s="490"/>
      <c r="AP60" s="203" t="str">
        <f t="shared" si="15"/>
        <v/>
      </c>
      <c r="AQ60" s="201"/>
      <c r="AR60" s="490"/>
      <c r="AS60" s="203" t="str">
        <f t="shared" si="16"/>
        <v/>
      </c>
      <c r="AT60" s="201"/>
      <c r="AU60" s="490"/>
      <c r="AV60" s="203" t="str">
        <f t="shared" si="17"/>
        <v/>
      </c>
      <c r="AW60" s="201"/>
      <c r="AX60" s="490"/>
      <c r="AY60" s="203" t="str">
        <f t="shared" si="18"/>
        <v/>
      </c>
      <c r="AZ60" s="201"/>
      <c r="BA60" s="490"/>
      <c r="BB60" s="203" t="str">
        <f t="shared" si="19"/>
        <v/>
      </c>
      <c r="BC60" s="205"/>
      <c r="BD60" s="490"/>
      <c r="BE60" s="203" t="str">
        <f t="shared" si="20"/>
        <v/>
      </c>
      <c r="BF60" s="201"/>
      <c r="BG60" s="490"/>
      <c r="BH60" s="203" t="str">
        <f t="shared" si="21"/>
        <v/>
      </c>
      <c r="BI60" s="201"/>
      <c r="BJ60" s="490"/>
      <c r="BK60" s="203" t="str">
        <f t="shared" si="22"/>
        <v/>
      </c>
      <c r="BL60" s="200"/>
    </row>
    <row r="61" spans="3:64" ht="12" customHeight="1" x14ac:dyDescent="0.2">
      <c r="C61" s="549"/>
      <c r="D61" s="544" t="s">
        <v>148</v>
      </c>
      <c r="E61" s="545"/>
      <c r="F61" s="545"/>
      <c r="G61" s="442" t="s">
        <v>89</v>
      </c>
      <c r="H61" s="436">
        <v>0.04</v>
      </c>
      <c r="I61" s="450" t="s">
        <v>92</v>
      </c>
      <c r="J61" s="168"/>
      <c r="K61" s="491"/>
      <c r="L61" s="174" t="str">
        <f t="shared" si="41"/>
        <v/>
      </c>
      <c r="M61" s="168"/>
      <c r="N61" s="491"/>
      <c r="O61" s="174" t="str">
        <f t="shared" si="42"/>
        <v/>
      </c>
      <c r="P61" s="168"/>
      <c r="Q61" s="491"/>
      <c r="R61" s="174" t="str">
        <f t="shared" si="7"/>
        <v/>
      </c>
      <c r="S61" s="168"/>
      <c r="T61" s="491"/>
      <c r="U61" s="174" t="str">
        <f t="shared" si="8"/>
        <v/>
      </c>
      <c r="V61" s="168"/>
      <c r="W61" s="491"/>
      <c r="X61" s="174" t="str">
        <f t="shared" si="9"/>
        <v/>
      </c>
      <c r="Y61" s="168"/>
      <c r="Z61" s="491"/>
      <c r="AA61" s="174" t="str">
        <f t="shared" si="10"/>
        <v/>
      </c>
      <c r="AB61" s="168"/>
      <c r="AC61" s="491"/>
      <c r="AD61" s="174" t="str">
        <f t="shared" si="11"/>
        <v/>
      </c>
      <c r="AE61" s="168"/>
      <c r="AF61" s="491"/>
      <c r="AG61" s="174" t="str">
        <f t="shared" si="12"/>
        <v/>
      </c>
      <c r="AH61" s="168"/>
      <c r="AI61" s="491"/>
      <c r="AJ61" s="174" t="str">
        <f t="shared" si="13"/>
        <v/>
      </c>
      <c r="AK61" s="168"/>
      <c r="AL61" s="491"/>
      <c r="AM61" s="174" t="str">
        <f t="shared" si="14"/>
        <v/>
      </c>
      <c r="AN61" s="168"/>
      <c r="AO61" s="491"/>
      <c r="AP61" s="174" t="str">
        <f t="shared" si="15"/>
        <v/>
      </c>
      <c r="AQ61" s="168"/>
      <c r="AR61" s="491"/>
      <c r="AS61" s="174" t="str">
        <f t="shared" si="16"/>
        <v/>
      </c>
      <c r="AT61" s="168"/>
      <c r="AU61" s="491"/>
      <c r="AV61" s="174" t="str">
        <f t="shared" si="17"/>
        <v/>
      </c>
      <c r="AW61" s="168"/>
      <c r="AX61" s="491"/>
      <c r="AY61" s="174" t="str">
        <f t="shared" si="18"/>
        <v/>
      </c>
      <c r="AZ61" s="168"/>
      <c r="BA61" s="491"/>
      <c r="BB61" s="174" t="str">
        <f t="shared" si="19"/>
        <v/>
      </c>
      <c r="BC61" s="151"/>
      <c r="BD61" s="491"/>
      <c r="BE61" s="174" t="str">
        <f t="shared" si="20"/>
        <v/>
      </c>
      <c r="BF61" s="168"/>
      <c r="BG61" s="491"/>
      <c r="BH61" s="174" t="str">
        <f t="shared" si="21"/>
        <v/>
      </c>
      <c r="BI61" s="168"/>
      <c r="BJ61" s="491"/>
      <c r="BK61" s="174" t="str">
        <f t="shared" si="22"/>
        <v/>
      </c>
      <c r="BL61" s="200"/>
    </row>
    <row r="62" spans="3:64" ht="12" customHeight="1" x14ac:dyDescent="0.2">
      <c r="C62" s="549"/>
      <c r="D62" s="544" t="s">
        <v>149</v>
      </c>
      <c r="E62" s="545"/>
      <c r="F62" s="545"/>
      <c r="G62" s="442" t="s">
        <v>89</v>
      </c>
      <c r="H62" s="436">
        <v>1</v>
      </c>
      <c r="I62" s="442" t="s">
        <v>92</v>
      </c>
      <c r="J62" s="168"/>
      <c r="K62" s="491"/>
      <c r="L62" s="174" t="str">
        <f t="shared" si="41"/>
        <v/>
      </c>
      <c r="M62" s="168"/>
      <c r="N62" s="491"/>
      <c r="O62" s="174" t="str">
        <f t="shared" si="42"/>
        <v/>
      </c>
      <c r="P62" s="168"/>
      <c r="Q62" s="491"/>
      <c r="R62" s="174" t="str">
        <f t="shared" si="7"/>
        <v/>
      </c>
      <c r="S62" s="168"/>
      <c r="T62" s="491"/>
      <c r="U62" s="174" t="str">
        <f t="shared" si="8"/>
        <v/>
      </c>
      <c r="V62" s="168"/>
      <c r="W62" s="491"/>
      <c r="X62" s="174" t="str">
        <f t="shared" si="9"/>
        <v/>
      </c>
      <c r="Y62" s="168"/>
      <c r="Z62" s="491"/>
      <c r="AA62" s="174" t="str">
        <f t="shared" si="10"/>
        <v/>
      </c>
      <c r="AB62" s="168"/>
      <c r="AC62" s="491"/>
      <c r="AD62" s="174" t="str">
        <f t="shared" si="11"/>
        <v/>
      </c>
      <c r="AE62" s="168"/>
      <c r="AF62" s="491"/>
      <c r="AG62" s="174" t="str">
        <f t="shared" si="12"/>
        <v/>
      </c>
      <c r="AH62" s="168"/>
      <c r="AI62" s="491"/>
      <c r="AJ62" s="174" t="str">
        <f t="shared" si="13"/>
        <v/>
      </c>
      <c r="AK62" s="168"/>
      <c r="AL62" s="491"/>
      <c r="AM62" s="174" t="str">
        <f t="shared" si="14"/>
        <v/>
      </c>
      <c r="AN62" s="168"/>
      <c r="AO62" s="491"/>
      <c r="AP62" s="174" t="str">
        <f t="shared" si="15"/>
        <v/>
      </c>
      <c r="AQ62" s="168"/>
      <c r="AR62" s="491"/>
      <c r="AS62" s="174" t="str">
        <f t="shared" si="16"/>
        <v/>
      </c>
      <c r="AT62" s="168"/>
      <c r="AU62" s="491"/>
      <c r="AV62" s="174" t="str">
        <f t="shared" si="17"/>
        <v/>
      </c>
      <c r="AW62" s="168"/>
      <c r="AX62" s="491"/>
      <c r="AY62" s="174" t="str">
        <f t="shared" si="18"/>
        <v/>
      </c>
      <c r="AZ62" s="168"/>
      <c r="BA62" s="491"/>
      <c r="BB62" s="174" t="str">
        <f t="shared" si="19"/>
        <v/>
      </c>
      <c r="BC62" s="151"/>
      <c r="BD62" s="491"/>
      <c r="BE62" s="174" t="str">
        <f t="shared" si="20"/>
        <v/>
      </c>
      <c r="BF62" s="168"/>
      <c r="BG62" s="491"/>
      <c r="BH62" s="174" t="str">
        <f t="shared" si="21"/>
        <v/>
      </c>
      <c r="BI62" s="168"/>
      <c r="BJ62" s="491"/>
      <c r="BK62" s="174" t="str">
        <f t="shared" si="22"/>
        <v/>
      </c>
      <c r="BL62" s="200"/>
    </row>
    <row r="63" spans="3:64" ht="12" customHeight="1" x14ac:dyDescent="0.2">
      <c r="C63" s="549"/>
      <c r="D63" s="544" t="s">
        <v>150</v>
      </c>
      <c r="E63" s="545"/>
      <c r="F63" s="545"/>
      <c r="G63" s="442" t="s">
        <v>89</v>
      </c>
      <c r="H63" s="436">
        <v>6.0000000000000001E-3</v>
      </c>
      <c r="I63" s="442" t="s">
        <v>92</v>
      </c>
      <c r="J63" s="168"/>
      <c r="K63" s="491"/>
      <c r="L63" s="174" t="str">
        <f t="shared" si="41"/>
        <v/>
      </c>
      <c r="M63" s="168"/>
      <c r="N63" s="491"/>
      <c r="O63" s="174" t="str">
        <f t="shared" si="42"/>
        <v/>
      </c>
      <c r="P63" s="168"/>
      <c r="Q63" s="491"/>
      <c r="R63" s="174" t="str">
        <f t="shared" si="7"/>
        <v/>
      </c>
      <c r="S63" s="168"/>
      <c r="T63" s="491"/>
      <c r="U63" s="174" t="str">
        <f t="shared" si="8"/>
        <v/>
      </c>
      <c r="V63" s="168"/>
      <c r="W63" s="491"/>
      <c r="X63" s="174" t="str">
        <f t="shared" si="9"/>
        <v/>
      </c>
      <c r="Y63" s="168"/>
      <c r="Z63" s="491"/>
      <c r="AA63" s="174" t="str">
        <f t="shared" si="10"/>
        <v/>
      </c>
      <c r="AB63" s="168"/>
      <c r="AC63" s="491"/>
      <c r="AD63" s="174" t="str">
        <f t="shared" si="11"/>
        <v/>
      </c>
      <c r="AE63" s="168"/>
      <c r="AF63" s="491"/>
      <c r="AG63" s="174" t="str">
        <f t="shared" si="12"/>
        <v/>
      </c>
      <c r="AH63" s="168"/>
      <c r="AI63" s="491"/>
      <c r="AJ63" s="174" t="str">
        <f t="shared" si="13"/>
        <v/>
      </c>
      <c r="AK63" s="168"/>
      <c r="AL63" s="491"/>
      <c r="AM63" s="174" t="str">
        <f t="shared" si="14"/>
        <v/>
      </c>
      <c r="AN63" s="168"/>
      <c r="AO63" s="491"/>
      <c r="AP63" s="174" t="str">
        <f t="shared" si="15"/>
        <v/>
      </c>
      <c r="AQ63" s="168"/>
      <c r="AR63" s="491"/>
      <c r="AS63" s="174" t="str">
        <f t="shared" si="16"/>
        <v/>
      </c>
      <c r="AT63" s="168"/>
      <c r="AU63" s="491"/>
      <c r="AV63" s="174" t="str">
        <f t="shared" si="17"/>
        <v/>
      </c>
      <c r="AW63" s="168"/>
      <c r="AX63" s="491"/>
      <c r="AY63" s="174" t="str">
        <f t="shared" si="18"/>
        <v/>
      </c>
      <c r="AZ63" s="168"/>
      <c r="BA63" s="491"/>
      <c r="BB63" s="174" t="str">
        <f t="shared" si="19"/>
        <v/>
      </c>
      <c r="BC63" s="151"/>
      <c r="BD63" s="491"/>
      <c r="BE63" s="174" t="str">
        <f t="shared" si="20"/>
        <v/>
      </c>
      <c r="BF63" s="168"/>
      <c r="BG63" s="491"/>
      <c r="BH63" s="174" t="str">
        <f t="shared" si="21"/>
        <v/>
      </c>
      <c r="BI63" s="168"/>
      <c r="BJ63" s="491"/>
      <c r="BK63" s="174" t="str">
        <f t="shared" si="22"/>
        <v/>
      </c>
      <c r="BL63" s="200"/>
    </row>
    <row r="64" spans="3:64" ht="12" customHeight="1" x14ac:dyDescent="0.2">
      <c r="C64" s="549"/>
      <c r="D64" s="553" t="s">
        <v>151</v>
      </c>
      <c r="E64" s="554"/>
      <c r="F64" s="554"/>
      <c r="G64" s="449" t="s">
        <v>89</v>
      </c>
      <c r="H64" s="447">
        <v>0.01</v>
      </c>
      <c r="I64" s="449" t="s">
        <v>92</v>
      </c>
      <c r="J64" s="201"/>
      <c r="K64" s="490"/>
      <c r="L64" s="203" t="str">
        <f t="shared" si="41"/>
        <v/>
      </c>
      <c r="M64" s="201"/>
      <c r="N64" s="490"/>
      <c r="O64" s="203" t="str">
        <f t="shared" si="42"/>
        <v/>
      </c>
      <c r="P64" s="201"/>
      <c r="Q64" s="490"/>
      <c r="R64" s="203" t="str">
        <f t="shared" si="7"/>
        <v/>
      </c>
      <c r="S64" s="201"/>
      <c r="T64" s="490"/>
      <c r="U64" s="203" t="str">
        <f t="shared" si="8"/>
        <v/>
      </c>
      <c r="V64" s="201"/>
      <c r="W64" s="490"/>
      <c r="X64" s="203" t="str">
        <f t="shared" si="9"/>
        <v/>
      </c>
      <c r="Y64" s="201"/>
      <c r="Z64" s="490"/>
      <c r="AA64" s="203" t="str">
        <f t="shared" si="10"/>
        <v/>
      </c>
      <c r="AB64" s="201"/>
      <c r="AC64" s="490"/>
      <c r="AD64" s="203" t="str">
        <f t="shared" si="11"/>
        <v/>
      </c>
      <c r="AE64" s="201"/>
      <c r="AF64" s="490"/>
      <c r="AG64" s="203" t="str">
        <f t="shared" si="12"/>
        <v/>
      </c>
      <c r="AH64" s="201"/>
      <c r="AI64" s="490"/>
      <c r="AJ64" s="203" t="str">
        <f t="shared" si="13"/>
        <v/>
      </c>
      <c r="AK64" s="201"/>
      <c r="AL64" s="490"/>
      <c r="AM64" s="203" t="str">
        <f t="shared" si="14"/>
        <v/>
      </c>
      <c r="AN64" s="201"/>
      <c r="AO64" s="490"/>
      <c r="AP64" s="203" t="str">
        <f t="shared" si="15"/>
        <v/>
      </c>
      <c r="AQ64" s="201"/>
      <c r="AR64" s="490"/>
      <c r="AS64" s="203" t="str">
        <f t="shared" si="16"/>
        <v/>
      </c>
      <c r="AT64" s="201"/>
      <c r="AU64" s="490"/>
      <c r="AV64" s="203" t="str">
        <f t="shared" si="17"/>
        <v/>
      </c>
      <c r="AW64" s="201"/>
      <c r="AX64" s="490"/>
      <c r="AY64" s="203" t="str">
        <f t="shared" si="18"/>
        <v/>
      </c>
      <c r="AZ64" s="201"/>
      <c r="BA64" s="490"/>
      <c r="BB64" s="203" t="str">
        <f t="shared" si="19"/>
        <v/>
      </c>
      <c r="BC64" s="205"/>
      <c r="BD64" s="490"/>
      <c r="BE64" s="203" t="str">
        <f t="shared" si="20"/>
        <v/>
      </c>
      <c r="BF64" s="201"/>
      <c r="BG64" s="490"/>
      <c r="BH64" s="203" t="str">
        <f t="shared" si="21"/>
        <v/>
      </c>
      <c r="BI64" s="201"/>
      <c r="BJ64" s="490"/>
      <c r="BK64" s="203" t="str">
        <f t="shared" si="22"/>
        <v/>
      </c>
      <c r="BL64" s="200"/>
    </row>
    <row r="65" spans="3:64" ht="12" customHeight="1" x14ac:dyDescent="0.2">
      <c r="C65" s="549"/>
      <c r="D65" s="544" t="s">
        <v>152</v>
      </c>
      <c r="E65" s="545"/>
      <c r="F65" s="545"/>
      <c r="G65" s="442" t="s">
        <v>89</v>
      </c>
      <c r="H65" s="436">
        <v>0.01</v>
      </c>
      <c r="I65" s="442" t="s">
        <v>92</v>
      </c>
      <c r="J65" s="168"/>
      <c r="K65" s="491"/>
      <c r="L65" s="174" t="str">
        <f t="shared" si="41"/>
        <v/>
      </c>
      <c r="M65" s="168"/>
      <c r="N65" s="491"/>
      <c r="O65" s="174" t="str">
        <f t="shared" si="42"/>
        <v/>
      </c>
      <c r="P65" s="168"/>
      <c r="Q65" s="491"/>
      <c r="R65" s="174" t="str">
        <f t="shared" si="7"/>
        <v/>
      </c>
      <c r="S65" s="168"/>
      <c r="T65" s="491"/>
      <c r="U65" s="174" t="str">
        <f t="shared" si="8"/>
        <v/>
      </c>
      <c r="V65" s="168"/>
      <c r="W65" s="491"/>
      <c r="X65" s="174" t="str">
        <f t="shared" si="9"/>
        <v/>
      </c>
      <c r="Y65" s="168"/>
      <c r="Z65" s="491"/>
      <c r="AA65" s="174" t="str">
        <f t="shared" si="10"/>
        <v/>
      </c>
      <c r="AB65" s="168"/>
      <c r="AC65" s="491"/>
      <c r="AD65" s="174" t="str">
        <f t="shared" si="11"/>
        <v/>
      </c>
      <c r="AE65" s="168"/>
      <c r="AF65" s="491"/>
      <c r="AG65" s="174" t="str">
        <f t="shared" si="12"/>
        <v/>
      </c>
      <c r="AH65" s="168"/>
      <c r="AI65" s="491"/>
      <c r="AJ65" s="174" t="str">
        <f t="shared" si="13"/>
        <v/>
      </c>
      <c r="AK65" s="168"/>
      <c r="AL65" s="491"/>
      <c r="AM65" s="174" t="str">
        <f t="shared" si="14"/>
        <v/>
      </c>
      <c r="AN65" s="168"/>
      <c r="AO65" s="491"/>
      <c r="AP65" s="174" t="str">
        <f t="shared" si="15"/>
        <v/>
      </c>
      <c r="AQ65" s="168"/>
      <c r="AR65" s="491"/>
      <c r="AS65" s="174" t="str">
        <f t="shared" si="16"/>
        <v/>
      </c>
      <c r="AT65" s="168"/>
      <c r="AU65" s="491"/>
      <c r="AV65" s="174" t="str">
        <f t="shared" si="17"/>
        <v/>
      </c>
      <c r="AW65" s="168"/>
      <c r="AX65" s="491"/>
      <c r="AY65" s="174" t="str">
        <f t="shared" si="18"/>
        <v/>
      </c>
      <c r="AZ65" s="168"/>
      <c r="BA65" s="491"/>
      <c r="BB65" s="174" t="str">
        <f t="shared" si="19"/>
        <v/>
      </c>
      <c r="BC65" s="151"/>
      <c r="BD65" s="491"/>
      <c r="BE65" s="174" t="str">
        <f t="shared" si="20"/>
        <v/>
      </c>
      <c r="BF65" s="168"/>
      <c r="BG65" s="491"/>
      <c r="BH65" s="174" t="str">
        <f t="shared" si="21"/>
        <v/>
      </c>
      <c r="BI65" s="168"/>
      <c r="BJ65" s="491"/>
      <c r="BK65" s="174" t="str">
        <f t="shared" si="22"/>
        <v/>
      </c>
      <c r="BL65" s="200"/>
    </row>
    <row r="66" spans="3:64" ht="12" customHeight="1" x14ac:dyDescent="0.2">
      <c r="C66" s="549"/>
      <c r="D66" s="544" t="s">
        <v>153</v>
      </c>
      <c r="E66" s="545"/>
      <c r="F66" s="545"/>
      <c r="G66" s="442" t="s">
        <v>89</v>
      </c>
      <c r="H66" s="436">
        <v>2E-3</v>
      </c>
      <c r="I66" s="442" t="s">
        <v>92</v>
      </c>
      <c r="J66" s="168"/>
      <c r="K66" s="491"/>
      <c r="L66" s="174" t="str">
        <f t="shared" si="41"/>
        <v/>
      </c>
      <c r="M66" s="168"/>
      <c r="N66" s="491"/>
      <c r="O66" s="174" t="str">
        <f t="shared" si="42"/>
        <v/>
      </c>
      <c r="P66" s="168"/>
      <c r="Q66" s="491"/>
      <c r="R66" s="174" t="str">
        <f t="shared" si="7"/>
        <v/>
      </c>
      <c r="S66" s="168"/>
      <c r="T66" s="491"/>
      <c r="U66" s="174" t="str">
        <f t="shared" si="8"/>
        <v/>
      </c>
      <c r="V66" s="168"/>
      <c r="W66" s="491"/>
      <c r="X66" s="174" t="str">
        <f t="shared" si="9"/>
        <v/>
      </c>
      <c r="Y66" s="168"/>
      <c r="Z66" s="491"/>
      <c r="AA66" s="174" t="str">
        <f t="shared" si="10"/>
        <v/>
      </c>
      <c r="AB66" s="168"/>
      <c r="AC66" s="491"/>
      <c r="AD66" s="174" t="str">
        <f t="shared" si="11"/>
        <v/>
      </c>
      <c r="AE66" s="168"/>
      <c r="AF66" s="491"/>
      <c r="AG66" s="174" t="str">
        <f t="shared" si="12"/>
        <v/>
      </c>
      <c r="AH66" s="168"/>
      <c r="AI66" s="491"/>
      <c r="AJ66" s="174" t="str">
        <f t="shared" si="13"/>
        <v/>
      </c>
      <c r="AK66" s="168"/>
      <c r="AL66" s="491"/>
      <c r="AM66" s="174" t="str">
        <f t="shared" si="14"/>
        <v/>
      </c>
      <c r="AN66" s="168"/>
      <c r="AO66" s="491"/>
      <c r="AP66" s="174" t="str">
        <f t="shared" si="15"/>
        <v/>
      </c>
      <c r="AQ66" s="168"/>
      <c r="AR66" s="491"/>
      <c r="AS66" s="174" t="str">
        <f t="shared" si="16"/>
        <v/>
      </c>
      <c r="AT66" s="168"/>
      <c r="AU66" s="491"/>
      <c r="AV66" s="174" t="str">
        <f t="shared" si="17"/>
        <v/>
      </c>
      <c r="AW66" s="168"/>
      <c r="AX66" s="491"/>
      <c r="AY66" s="174" t="str">
        <f t="shared" si="18"/>
        <v/>
      </c>
      <c r="AZ66" s="168"/>
      <c r="BA66" s="491"/>
      <c r="BB66" s="174" t="str">
        <f t="shared" si="19"/>
        <v/>
      </c>
      <c r="BC66" s="151"/>
      <c r="BD66" s="491"/>
      <c r="BE66" s="174" t="str">
        <f t="shared" si="20"/>
        <v/>
      </c>
      <c r="BF66" s="168"/>
      <c r="BG66" s="491"/>
      <c r="BH66" s="174" t="str">
        <f t="shared" si="21"/>
        <v/>
      </c>
      <c r="BI66" s="168"/>
      <c r="BJ66" s="491"/>
      <c r="BK66" s="174" t="str">
        <f t="shared" si="22"/>
        <v/>
      </c>
      <c r="BL66" s="200"/>
    </row>
    <row r="67" spans="3:64" ht="12" customHeight="1" x14ac:dyDescent="0.2">
      <c r="C67" s="549"/>
      <c r="D67" s="544" t="s">
        <v>154</v>
      </c>
      <c r="E67" s="545"/>
      <c r="F67" s="545"/>
      <c r="G67" s="442" t="s">
        <v>89</v>
      </c>
      <c r="H67" s="436">
        <v>6.0000000000000001E-3</v>
      </c>
      <c r="I67" s="442" t="s">
        <v>92</v>
      </c>
      <c r="J67" s="168"/>
      <c r="K67" s="491"/>
      <c r="L67" s="174" t="str">
        <f t="shared" si="41"/>
        <v/>
      </c>
      <c r="M67" s="168"/>
      <c r="N67" s="491"/>
      <c r="O67" s="174" t="str">
        <f t="shared" si="42"/>
        <v/>
      </c>
      <c r="P67" s="168"/>
      <c r="Q67" s="491"/>
      <c r="R67" s="174" t="str">
        <f t="shared" si="7"/>
        <v/>
      </c>
      <c r="S67" s="168"/>
      <c r="T67" s="491"/>
      <c r="U67" s="174" t="str">
        <f t="shared" si="8"/>
        <v/>
      </c>
      <c r="V67" s="168"/>
      <c r="W67" s="491"/>
      <c r="X67" s="174" t="str">
        <f t="shared" si="9"/>
        <v/>
      </c>
      <c r="Y67" s="168"/>
      <c r="Z67" s="491"/>
      <c r="AA67" s="174" t="str">
        <f t="shared" si="10"/>
        <v/>
      </c>
      <c r="AB67" s="168"/>
      <c r="AC67" s="491"/>
      <c r="AD67" s="174" t="str">
        <f t="shared" si="11"/>
        <v/>
      </c>
      <c r="AE67" s="168"/>
      <c r="AF67" s="491"/>
      <c r="AG67" s="174" t="str">
        <f t="shared" si="12"/>
        <v/>
      </c>
      <c r="AH67" s="168"/>
      <c r="AI67" s="491"/>
      <c r="AJ67" s="174" t="str">
        <f t="shared" si="13"/>
        <v/>
      </c>
      <c r="AK67" s="168"/>
      <c r="AL67" s="491"/>
      <c r="AM67" s="174" t="str">
        <f t="shared" si="14"/>
        <v/>
      </c>
      <c r="AN67" s="168"/>
      <c r="AO67" s="491"/>
      <c r="AP67" s="174" t="str">
        <f t="shared" si="15"/>
        <v/>
      </c>
      <c r="AQ67" s="168"/>
      <c r="AR67" s="491"/>
      <c r="AS67" s="174" t="str">
        <f t="shared" si="16"/>
        <v/>
      </c>
      <c r="AT67" s="168"/>
      <c r="AU67" s="491"/>
      <c r="AV67" s="174" t="str">
        <f t="shared" si="17"/>
        <v/>
      </c>
      <c r="AW67" s="168"/>
      <c r="AX67" s="491"/>
      <c r="AY67" s="174" t="str">
        <f t="shared" si="18"/>
        <v/>
      </c>
      <c r="AZ67" s="168"/>
      <c r="BA67" s="491"/>
      <c r="BB67" s="174" t="str">
        <f t="shared" si="19"/>
        <v/>
      </c>
      <c r="BC67" s="151"/>
      <c r="BD67" s="491"/>
      <c r="BE67" s="174" t="str">
        <f t="shared" si="20"/>
        <v/>
      </c>
      <c r="BF67" s="168"/>
      <c r="BG67" s="491"/>
      <c r="BH67" s="174" t="str">
        <f t="shared" si="21"/>
        <v/>
      </c>
      <c r="BI67" s="168"/>
      <c r="BJ67" s="491"/>
      <c r="BK67" s="174" t="str">
        <f t="shared" si="22"/>
        <v/>
      </c>
      <c r="BL67" s="200"/>
    </row>
    <row r="68" spans="3:64" ht="12" customHeight="1" x14ac:dyDescent="0.2">
      <c r="C68" s="549"/>
      <c r="D68" s="553" t="s">
        <v>155</v>
      </c>
      <c r="E68" s="554"/>
      <c r="F68" s="554"/>
      <c r="G68" s="449" t="s">
        <v>89</v>
      </c>
      <c r="H68" s="447">
        <v>3.0000000000000001E-3</v>
      </c>
      <c r="I68" s="442" t="s">
        <v>92</v>
      </c>
      <c r="J68" s="201"/>
      <c r="K68" s="490"/>
      <c r="L68" s="203" t="str">
        <f t="shared" si="41"/>
        <v/>
      </c>
      <c r="M68" s="201"/>
      <c r="N68" s="490"/>
      <c r="O68" s="203" t="str">
        <f t="shared" si="42"/>
        <v/>
      </c>
      <c r="P68" s="201"/>
      <c r="Q68" s="490"/>
      <c r="R68" s="203" t="str">
        <f t="shared" si="7"/>
        <v/>
      </c>
      <c r="S68" s="201"/>
      <c r="T68" s="490"/>
      <c r="U68" s="203" t="str">
        <f t="shared" si="8"/>
        <v/>
      </c>
      <c r="V68" s="201"/>
      <c r="W68" s="490"/>
      <c r="X68" s="203" t="str">
        <f t="shared" si="9"/>
        <v/>
      </c>
      <c r="Y68" s="201"/>
      <c r="Z68" s="490"/>
      <c r="AA68" s="203" t="str">
        <f t="shared" si="10"/>
        <v/>
      </c>
      <c r="AB68" s="201"/>
      <c r="AC68" s="490"/>
      <c r="AD68" s="203" t="str">
        <f t="shared" si="11"/>
        <v/>
      </c>
      <c r="AE68" s="201"/>
      <c r="AF68" s="490"/>
      <c r="AG68" s="203" t="str">
        <f t="shared" si="12"/>
        <v/>
      </c>
      <c r="AH68" s="201"/>
      <c r="AI68" s="490"/>
      <c r="AJ68" s="203" t="str">
        <f t="shared" si="13"/>
        <v/>
      </c>
      <c r="AK68" s="201"/>
      <c r="AL68" s="490"/>
      <c r="AM68" s="203" t="str">
        <f t="shared" si="14"/>
        <v/>
      </c>
      <c r="AN68" s="201"/>
      <c r="AO68" s="490"/>
      <c r="AP68" s="203" t="str">
        <f t="shared" si="15"/>
        <v/>
      </c>
      <c r="AQ68" s="201"/>
      <c r="AR68" s="490"/>
      <c r="AS68" s="203" t="str">
        <f t="shared" si="16"/>
        <v/>
      </c>
      <c r="AT68" s="201"/>
      <c r="AU68" s="490"/>
      <c r="AV68" s="203" t="str">
        <f t="shared" si="17"/>
        <v/>
      </c>
      <c r="AW68" s="201"/>
      <c r="AX68" s="490"/>
      <c r="AY68" s="203" t="str">
        <f t="shared" si="18"/>
        <v/>
      </c>
      <c r="AZ68" s="201"/>
      <c r="BA68" s="490"/>
      <c r="BB68" s="203" t="str">
        <f t="shared" si="19"/>
        <v/>
      </c>
      <c r="BC68" s="205"/>
      <c r="BD68" s="490"/>
      <c r="BE68" s="203" t="str">
        <f t="shared" si="20"/>
        <v/>
      </c>
      <c r="BF68" s="201"/>
      <c r="BG68" s="490"/>
      <c r="BH68" s="203" t="str">
        <f t="shared" si="21"/>
        <v/>
      </c>
      <c r="BI68" s="201"/>
      <c r="BJ68" s="490"/>
      <c r="BK68" s="203" t="str">
        <f t="shared" si="22"/>
        <v/>
      </c>
      <c r="BL68" s="200"/>
    </row>
    <row r="69" spans="3:64" ht="12" customHeight="1" x14ac:dyDescent="0.2">
      <c r="C69" s="549"/>
      <c r="D69" s="544" t="s">
        <v>156</v>
      </c>
      <c r="E69" s="545"/>
      <c r="F69" s="545"/>
      <c r="G69" s="442" t="s">
        <v>89</v>
      </c>
      <c r="H69" s="436">
        <v>0.02</v>
      </c>
      <c r="I69" s="450" t="s">
        <v>92</v>
      </c>
      <c r="J69" s="168"/>
      <c r="K69" s="491"/>
      <c r="L69" s="174" t="str">
        <f t="shared" si="41"/>
        <v/>
      </c>
      <c r="M69" s="168"/>
      <c r="N69" s="491"/>
      <c r="O69" s="174" t="str">
        <f t="shared" si="42"/>
        <v/>
      </c>
      <c r="P69" s="168"/>
      <c r="Q69" s="491"/>
      <c r="R69" s="174" t="str">
        <f t="shared" si="7"/>
        <v/>
      </c>
      <c r="S69" s="168"/>
      <c r="T69" s="491"/>
      <c r="U69" s="174" t="str">
        <f t="shared" si="8"/>
        <v/>
      </c>
      <c r="V69" s="168"/>
      <c r="W69" s="491"/>
      <c r="X69" s="174" t="str">
        <f t="shared" si="9"/>
        <v/>
      </c>
      <c r="Y69" s="168"/>
      <c r="Z69" s="491"/>
      <c r="AA69" s="174" t="str">
        <f t="shared" si="10"/>
        <v/>
      </c>
      <c r="AB69" s="168"/>
      <c r="AC69" s="491"/>
      <c r="AD69" s="174" t="str">
        <f t="shared" si="11"/>
        <v/>
      </c>
      <c r="AE69" s="168"/>
      <c r="AF69" s="491"/>
      <c r="AG69" s="174" t="str">
        <f t="shared" si="12"/>
        <v/>
      </c>
      <c r="AH69" s="168"/>
      <c r="AI69" s="491"/>
      <c r="AJ69" s="174" t="str">
        <f t="shared" si="13"/>
        <v/>
      </c>
      <c r="AK69" s="168"/>
      <c r="AL69" s="491"/>
      <c r="AM69" s="174" t="str">
        <f t="shared" si="14"/>
        <v/>
      </c>
      <c r="AN69" s="168"/>
      <c r="AO69" s="491"/>
      <c r="AP69" s="174" t="str">
        <f t="shared" si="15"/>
        <v/>
      </c>
      <c r="AQ69" s="168"/>
      <c r="AR69" s="491"/>
      <c r="AS69" s="174" t="str">
        <f t="shared" si="16"/>
        <v/>
      </c>
      <c r="AT69" s="168"/>
      <c r="AU69" s="491"/>
      <c r="AV69" s="174" t="str">
        <f t="shared" si="17"/>
        <v/>
      </c>
      <c r="AW69" s="168"/>
      <c r="AX69" s="491"/>
      <c r="AY69" s="174" t="str">
        <f t="shared" si="18"/>
        <v/>
      </c>
      <c r="AZ69" s="168"/>
      <c r="BA69" s="491"/>
      <c r="BB69" s="174" t="str">
        <f t="shared" si="19"/>
        <v/>
      </c>
      <c r="BC69" s="151"/>
      <c r="BD69" s="491"/>
      <c r="BE69" s="174" t="str">
        <f t="shared" si="20"/>
        <v/>
      </c>
      <c r="BF69" s="168"/>
      <c r="BG69" s="491"/>
      <c r="BH69" s="174" t="str">
        <f t="shared" si="21"/>
        <v/>
      </c>
      <c r="BI69" s="168"/>
      <c r="BJ69" s="491"/>
      <c r="BK69" s="174" t="str">
        <f t="shared" si="22"/>
        <v/>
      </c>
      <c r="BL69" s="200"/>
    </row>
    <row r="70" spans="3:64" ht="12" customHeight="1" x14ac:dyDescent="0.2">
      <c r="C70" s="549"/>
      <c r="D70" s="544" t="s">
        <v>157</v>
      </c>
      <c r="E70" s="545"/>
      <c r="F70" s="545"/>
      <c r="G70" s="442" t="s">
        <v>89</v>
      </c>
      <c r="H70" s="436">
        <v>0.01</v>
      </c>
      <c r="I70" s="442" t="s">
        <v>92</v>
      </c>
      <c r="J70" s="168"/>
      <c r="K70" s="491"/>
      <c r="L70" s="174" t="str">
        <f t="shared" si="41"/>
        <v/>
      </c>
      <c r="M70" s="168"/>
      <c r="N70" s="491"/>
      <c r="O70" s="174" t="str">
        <f t="shared" si="42"/>
        <v/>
      </c>
      <c r="P70" s="168"/>
      <c r="Q70" s="491"/>
      <c r="R70" s="174" t="str">
        <f t="shared" si="7"/>
        <v/>
      </c>
      <c r="S70" s="168"/>
      <c r="T70" s="491"/>
      <c r="U70" s="174" t="str">
        <f t="shared" si="8"/>
        <v/>
      </c>
      <c r="V70" s="168"/>
      <c r="W70" s="491"/>
      <c r="X70" s="174" t="str">
        <f t="shared" si="9"/>
        <v/>
      </c>
      <c r="Y70" s="168"/>
      <c r="Z70" s="491"/>
      <c r="AA70" s="174" t="str">
        <f t="shared" si="10"/>
        <v/>
      </c>
      <c r="AB70" s="168"/>
      <c r="AC70" s="491"/>
      <c r="AD70" s="174" t="str">
        <f t="shared" si="11"/>
        <v/>
      </c>
      <c r="AE70" s="168"/>
      <c r="AF70" s="491"/>
      <c r="AG70" s="174" t="str">
        <f t="shared" si="12"/>
        <v/>
      </c>
      <c r="AH70" s="168"/>
      <c r="AI70" s="491"/>
      <c r="AJ70" s="174" t="str">
        <f t="shared" si="13"/>
        <v/>
      </c>
      <c r="AK70" s="168"/>
      <c r="AL70" s="491"/>
      <c r="AM70" s="174" t="str">
        <f t="shared" si="14"/>
        <v/>
      </c>
      <c r="AN70" s="168"/>
      <c r="AO70" s="491"/>
      <c r="AP70" s="174" t="str">
        <f t="shared" si="15"/>
        <v/>
      </c>
      <c r="AQ70" s="168"/>
      <c r="AR70" s="491"/>
      <c r="AS70" s="174" t="str">
        <f t="shared" si="16"/>
        <v/>
      </c>
      <c r="AT70" s="168"/>
      <c r="AU70" s="491"/>
      <c r="AV70" s="174" t="str">
        <f t="shared" si="17"/>
        <v/>
      </c>
      <c r="AW70" s="168"/>
      <c r="AX70" s="491"/>
      <c r="AY70" s="174" t="str">
        <f t="shared" si="18"/>
        <v/>
      </c>
      <c r="AZ70" s="168"/>
      <c r="BA70" s="491"/>
      <c r="BB70" s="174" t="str">
        <f t="shared" si="19"/>
        <v/>
      </c>
      <c r="BC70" s="151"/>
      <c r="BD70" s="491"/>
      <c r="BE70" s="174" t="str">
        <f t="shared" si="20"/>
        <v/>
      </c>
      <c r="BF70" s="168"/>
      <c r="BG70" s="491"/>
      <c r="BH70" s="174" t="str">
        <f t="shared" si="21"/>
        <v/>
      </c>
      <c r="BI70" s="168"/>
      <c r="BJ70" s="491"/>
      <c r="BK70" s="174" t="str">
        <f t="shared" si="22"/>
        <v/>
      </c>
      <c r="BL70" s="200"/>
    </row>
    <row r="71" spans="3:64" ht="12" customHeight="1" x14ac:dyDescent="0.2">
      <c r="C71" s="549"/>
      <c r="D71" s="544" t="s">
        <v>158</v>
      </c>
      <c r="E71" s="545"/>
      <c r="F71" s="545"/>
      <c r="G71" s="442" t="s">
        <v>89</v>
      </c>
      <c r="H71" s="436">
        <v>0.01</v>
      </c>
      <c r="I71" s="442" t="s">
        <v>92</v>
      </c>
      <c r="J71" s="168"/>
      <c r="K71" s="491"/>
      <c r="L71" s="174" t="str">
        <f t="shared" si="41"/>
        <v/>
      </c>
      <c r="M71" s="168"/>
      <c r="N71" s="491"/>
      <c r="O71" s="174" t="str">
        <f t="shared" si="42"/>
        <v/>
      </c>
      <c r="P71" s="168"/>
      <c r="Q71" s="491"/>
      <c r="R71" s="174" t="str">
        <f t="shared" si="7"/>
        <v/>
      </c>
      <c r="S71" s="168"/>
      <c r="T71" s="491"/>
      <c r="U71" s="174" t="str">
        <f t="shared" si="8"/>
        <v/>
      </c>
      <c r="V71" s="168"/>
      <c r="W71" s="491"/>
      <c r="X71" s="174" t="str">
        <f t="shared" si="9"/>
        <v/>
      </c>
      <c r="Y71" s="168"/>
      <c r="Z71" s="491"/>
      <c r="AA71" s="174" t="str">
        <f t="shared" si="10"/>
        <v/>
      </c>
      <c r="AB71" s="168"/>
      <c r="AC71" s="491"/>
      <c r="AD71" s="174" t="str">
        <f t="shared" si="11"/>
        <v/>
      </c>
      <c r="AE71" s="168"/>
      <c r="AF71" s="491"/>
      <c r="AG71" s="174" t="str">
        <f t="shared" si="12"/>
        <v/>
      </c>
      <c r="AH71" s="168"/>
      <c r="AI71" s="491"/>
      <c r="AJ71" s="174" t="str">
        <f t="shared" si="13"/>
        <v/>
      </c>
      <c r="AK71" s="168"/>
      <c r="AL71" s="491"/>
      <c r="AM71" s="174" t="str">
        <f t="shared" si="14"/>
        <v/>
      </c>
      <c r="AN71" s="168"/>
      <c r="AO71" s="491"/>
      <c r="AP71" s="174" t="str">
        <f t="shared" si="15"/>
        <v/>
      </c>
      <c r="AQ71" s="168"/>
      <c r="AR71" s="491"/>
      <c r="AS71" s="174" t="str">
        <f t="shared" si="16"/>
        <v/>
      </c>
      <c r="AT71" s="168"/>
      <c r="AU71" s="491"/>
      <c r="AV71" s="174" t="str">
        <f t="shared" si="17"/>
        <v/>
      </c>
      <c r="AW71" s="168"/>
      <c r="AX71" s="491"/>
      <c r="AY71" s="174" t="str">
        <f t="shared" si="18"/>
        <v/>
      </c>
      <c r="AZ71" s="168"/>
      <c r="BA71" s="491"/>
      <c r="BB71" s="174" t="str">
        <f t="shared" si="19"/>
        <v/>
      </c>
      <c r="BC71" s="151"/>
      <c r="BD71" s="491"/>
      <c r="BE71" s="174" t="str">
        <f t="shared" si="20"/>
        <v/>
      </c>
      <c r="BF71" s="168"/>
      <c r="BG71" s="491"/>
      <c r="BH71" s="174" t="str">
        <f t="shared" si="21"/>
        <v/>
      </c>
      <c r="BI71" s="168"/>
      <c r="BJ71" s="491"/>
      <c r="BK71" s="174" t="str">
        <f t="shared" si="22"/>
        <v/>
      </c>
      <c r="BL71" s="200"/>
    </row>
    <row r="72" spans="3:64" ht="12" customHeight="1" x14ac:dyDescent="0.2">
      <c r="C72" s="549"/>
      <c r="D72" s="553" t="s">
        <v>159</v>
      </c>
      <c r="E72" s="554"/>
      <c r="F72" s="554"/>
      <c r="G72" s="449" t="s">
        <v>89</v>
      </c>
      <c r="H72" s="447">
        <v>10</v>
      </c>
      <c r="I72" s="449" t="s">
        <v>92</v>
      </c>
      <c r="J72" s="209"/>
      <c r="K72" s="490"/>
      <c r="L72" s="211" t="str">
        <f t="shared" si="41"/>
        <v/>
      </c>
      <c r="M72" s="209"/>
      <c r="N72" s="490"/>
      <c r="O72" s="211" t="str">
        <f t="shared" si="42"/>
        <v/>
      </c>
      <c r="P72" s="209"/>
      <c r="Q72" s="490"/>
      <c r="R72" s="211" t="str">
        <f t="shared" si="7"/>
        <v/>
      </c>
      <c r="S72" s="209"/>
      <c r="T72" s="490"/>
      <c r="U72" s="211" t="str">
        <f t="shared" si="8"/>
        <v/>
      </c>
      <c r="V72" s="209"/>
      <c r="W72" s="490"/>
      <c r="X72" s="211" t="str">
        <f t="shared" si="9"/>
        <v/>
      </c>
      <c r="Y72" s="209"/>
      <c r="Z72" s="490"/>
      <c r="AA72" s="211" t="str">
        <f t="shared" si="10"/>
        <v/>
      </c>
      <c r="AB72" s="209"/>
      <c r="AC72" s="490"/>
      <c r="AD72" s="211" t="str">
        <f t="shared" si="11"/>
        <v/>
      </c>
      <c r="AE72" s="206"/>
      <c r="AF72" s="490"/>
      <c r="AG72" s="211" t="str">
        <f t="shared" si="12"/>
        <v/>
      </c>
      <c r="AH72" s="206"/>
      <c r="AI72" s="490"/>
      <c r="AJ72" s="211" t="str">
        <f t="shared" si="13"/>
        <v/>
      </c>
      <c r="AK72" s="209"/>
      <c r="AL72" s="490"/>
      <c r="AM72" s="211" t="str">
        <f t="shared" si="14"/>
        <v/>
      </c>
      <c r="AN72" s="209"/>
      <c r="AO72" s="490"/>
      <c r="AP72" s="211" t="str">
        <f t="shared" si="15"/>
        <v/>
      </c>
      <c r="AQ72" s="209"/>
      <c r="AR72" s="490"/>
      <c r="AS72" s="211" t="str">
        <f t="shared" si="16"/>
        <v/>
      </c>
      <c r="AT72" s="209"/>
      <c r="AU72" s="490"/>
      <c r="AV72" s="211" t="str">
        <f t="shared" si="17"/>
        <v/>
      </c>
      <c r="AW72" s="209"/>
      <c r="AX72" s="490"/>
      <c r="AY72" s="211" t="str">
        <f t="shared" si="18"/>
        <v/>
      </c>
      <c r="AZ72" s="209"/>
      <c r="BA72" s="490"/>
      <c r="BB72" s="211" t="str">
        <f t="shared" si="19"/>
        <v/>
      </c>
      <c r="BC72" s="214"/>
      <c r="BD72" s="490"/>
      <c r="BE72" s="211" t="str">
        <f t="shared" si="20"/>
        <v/>
      </c>
      <c r="BF72" s="209"/>
      <c r="BG72" s="490"/>
      <c r="BH72" s="211" t="str">
        <f t="shared" si="21"/>
        <v/>
      </c>
      <c r="BI72" s="206"/>
      <c r="BJ72" s="490"/>
      <c r="BK72" s="211" t="str">
        <f t="shared" si="22"/>
        <v/>
      </c>
      <c r="BL72" s="215"/>
    </row>
    <row r="73" spans="3:64" ht="12" customHeight="1" x14ac:dyDescent="0.2">
      <c r="C73" s="549"/>
      <c r="D73" s="544" t="s">
        <v>160</v>
      </c>
      <c r="E73" s="545"/>
      <c r="F73" s="545"/>
      <c r="G73" s="450" t="s">
        <v>89</v>
      </c>
      <c r="H73" s="443">
        <v>0.8</v>
      </c>
      <c r="I73" s="442" t="s">
        <v>92</v>
      </c>
      <c r="J73" s="216"/>
      <c r="K73" s="491"/>
      <c r="L73" s="218" t="str">
        <f t="shared" si="41"/>
        <v/>
      </c>
      <c r="M73" s="443"/>
      <c r="N73" s="491"/>
      <c r="O73" s="218" t="str">
        <f t="shared" si="42"/>
        <v/>
      </c>
      <c r="P73" s="443"/>
      <c r="Q73" s="491"/>
      <c r="R73" s="218" t="str">
        <f t="shared" si="7"/>
        <v/>
      </c>
      <c r="S73" s="443"/>
      <c r="T73" s="491"/>
      <c r="U73" s="218" t="str">
        <f t="shared" si="8"/>
        <v/>
      </c>
      <c r="V73" s="443"/>
      <c r="W73" s="491"/>
      <c r="X73" s="218" t="str">
        <f t="shared" si="9"/>
        <v/>
      </c>
      <c r="Y73" s="443"/>
      <c r="Z73" s="491"/>
      <c r="AA73" s="218" t="str">
        <f t="shared" si="10"/>
        <v/>
      </c>
      <c r="AB73" s="443"/>
      <c r="AC73" s="491"/>
      <c r="AD73" s="218" t="str">
        <f t="shared" si="11"/>
        <v/>
      </c>
      <c r="AE73" s="443"/>
      <c r="AF73" s="491"/>
      <c r="AG73" s="218" t="str">
        <f t="shared" si="12"/>
        <v/>
      </c>
      <c r="AH73" s="443"/>
      <c r="AI73" s="491"/>
      <c r="AJ73" s="218" t="str">
        <f t="shared" si="13"/>
        <v/>
      </c>
      <c r="AK73" s="443"/>
      <c r="AL73" s="491"/>
      <c r="AM73" s="218" t="str">
        <f t="shared" si="14"/>
        <v/>
      </c>
      <c r="AN73" s="443"/>
      <c r="AO73" s="491"/>
      <c r="AP73" s="218" t="str">
        <f t="shared" si="15"/>
        <v/>
      </c>
      <c r="AQ73" s="443"/>
      <c r="AR73" s="491"/>
      <c r="AS73" s="218" t="str">
        <f t="shared" si="16"/>
        <v/>
      </c>
      <c r="AT73" s="443"/>
      <c r="AU73" s="491"/>
      <c r="AV73" s="218" t="str">
        <f t="shared" si="17"/>
        <v/>
      </c>
      <c r="AW73" s="443"/>
      <c r="AX73" s="491"/>
      <c r="AY73" s="218" t="str">
        <f t="shared" si="18"/>
        <v/>
      </c>
      <c r="AZ73" s="443"/>
      <c r="BA73" s="491"/>
      <c r="BB73" s="218" t="str">
        <f t="shared" si="19"/>
        <v/>
      </c>
      <c r="BC73" s="444"/>
      <c r="BD73" s="491"/>
      <c r="BE73" s="218" t="str">
        <f t="shared" si="20"/>
        <v/>
      </c>
      <c r="BF73" s="443"/>
      <c r="BG73" s="491"/>
      <c r="BH73" s="218" t="str">
        <f t="shared" si="21"/>
        <v/>
      </c>
      <c r="BI73" s="443"/>
      <c r="BJ73" s="491"/>
      <c r="BK73" s="218" t="str">
        <f t="shared" si="22"/>
        <v/>
      </c>
      <c r="BL73" s="221"/>
    </row>
    <row r="74" spans="3:64" ht="12" customHeight="1" x14ac:dyDescent="0.2">
      <c r="C74" s="549"/>
      <c r="D74" s="544" t="s">
        <v>161</v>
      </c>
      <c r="E74" s="545"/>
      <c r="F74" s="545"/>
      <c r="G74" s="442" t="s">
        <v>89</v>
      </c>
      <c r="H74" s="436">
        <v>1</v>
      </c>
      <c r="I74" s="442" t="s">
        <v>92</v>
      </c>
      <c r="J74" s="177"/>
      <c r="K74" s="491"/>
      <c r="L74" s="222" t="str">
        <f t="shared" si="41"/>
        <v/>
      </c>
      <c r="M74" s="436"/>
      <c r="N74" s="491"/>
      <c r="O74" s="222" t="str">
        <f t="shared" si="42"/>
        <v/>
      </c>
      <c r="P74" s="436"/>
      <c r="Q74" s="491"/>
      <c r="R74" s="222" t="str">
        <f t="shared" si="7"/>
        <v/>
      </c>
      <c r="S74" s="436"/>
      <c r="T74" s="491"/>
      <c r="U74" s="222" t="str">
        <f t="shared" si="8"/>
        <v/>
      </c>
      <c r="V74" s="436"/>
      <c r="W74" s="491"/>
      <c r="X74" s="222" t="str">
        <f t="shared" si="9"/>
        <v/>
      </c>
      <c r="Y74" s="436"/>
      <c r="Z74" s="491"/>
      <c r="AA74" s="222" t="str">
        <f t="shared" si="10"/>
        <v/>
      </c>
      <c r="AB74" s="436"/>
      <c r="AC74" s="491"/>
      <c r="AD74" s="222" t="str">
        <f t="shared" si="11"/>
        <v/>
      </c>
      <c r="AE74" s="436"/>
      <c r="AF74" s="491"/>
      <c r="AG74" s="222" t="str">
        <f t="shared" si="12"/>
        <v/>
      </c>
      <c r="AH74" s="436"/>
      <c r="AI74" s="491"/>
      <c r="AJ74" s="222" t="str">
        <f t="shared" si="13"/>
        <v/>
      </c>
      <c r="AK74" s="436"/>
      <c r="AL74" s="491"/>
      <c r="AM74" s="222" t="str">
        <f t="shared" si="14"/>
        <v/>
      </c>
      <c r="AN74" s="436"/>
      <c r="AO74" s="491"/>
      <c r="AP74" s="222" t="str">
        <f t="shared" si="15"/>
        <v/>
      </c>
      <c r="AQ74" s="436"/>
      <c r="AR74" s="491"/>
      <c r="AS74" s="222" t="str">
        <f t="shared" si="16"/>
        <v/>
      </c>
      <c r="AT74" s="436"/>
      <c r="AU74" s="491"/>
      <c r="AV74" s="222" t="str">
        <f t="shared" si="17"/>
        <v/>
      </c>
      <c r="AW74" s="436"/>
      <c r="AX74" s="491"/>
      <c r="AY74" s="222" t="str">
        <f t="shared" si="18"/>
        <v/>
      </c>
      <c r="AZ74" s="436"/>
      <c r="BA74" s="491"/>
      <c r="BB74" s="222" t="str">
        <f t="shared" si="19"/>
        <v/>
      </c>
      <c r="BC74" s="437"/>
      <c r="BD74" s="491"/>
      <c r="BE74" s="222" t="str">
        <f t="shared" si="20"/>
        <v/>
      </c>
      <c r="BF74" s="436"/>
      <c r="BG74" s="491"/>
      <c r="BH74" s="222" t="str">
        <f t="shared" si="21"/>
        <v/>
      </c>
      <c r="BI74" s="436"/>
      <c r="BJ74" s="491"/>
      <c r="BK74" s="222" t="str">
        <f t="shared" si="22"/>
        <v/>
      </c>
      <c r="BL74" s="200"/>
    </row>
    <row r="75" spans="3:64" ht="12" customHeight="1" x14ac:dyDescent="0.2">
      <c r="C75" s="550"/>
      <c r="D75" s="546" t="s">
        <v>162</v>
      </c>
      <c r="E75" s="547"/>
      <c r="F75" s="547"/>
      <c r="G75" s="451" t="s">
        <v>98</v>
      </c>
      <c r="H75" s="440">
        <v>0.05</v>
      </c>
      <c r="I75" s="451" t="s">
        <v>92</v>
      </c>
      <c r="J75" s="70"/>
      <c r="K75" s="493"/>
      <c r="L75" s="73" t="str">
        <f t="shared" si="41"/>
        <v/>
      </c>
      <c r="M75" s="70"/>
      <c r="N75" s="493"/>
      <c r="O75" s="73" t="str">
        <f t="shared" si="42"/>
        <v/>
      </c>
      <c r="P75" s="70"/>
      <c r="Q75" s="493"/>
      <c r="R75" s="73" t="str">
        <f t="shared" si="7"/>
        <v/>
      </c>
      <c r="S75" s="70"/>
      <c r="T75" s="493"/>
      <c r="U75" s="73" t="str">
        <f t="shared" si="8"/>
        <v/>
      </c>
      <c r="V75" s="70"/>
      <c r="W75" s="493"/>
      <c r="X75" s="73" t="str">
        <f t="shared" si="9"/>
        <v/>
      </c>
      <c r="Y75" s="70"/>
      <c r="Z75" s="493"/>
      <c r="AA75" s="73" t="str">
        <f t="shared" si="10"/>
        <v/>
      </c>
      <c r="AB75" s="70"/>
      <c r="AC75" s="493"/>
      <c r="AD75" s="73" t="str">
        <f t="shared" si="11"/>
        <v/>
      </c>
      <c r="AE75" s="70"/>
      <c r="AF75" s="493"/>
      <c r="AG75" s="73" t="str">
        <f t="shared" si="12"/>
        <v/>
      </c>
      <c r="AH75" s="70"/>
      <c r="AI75" s="493"/>
      <c r="AJ75" s="73" t="str">
        <f t="shared" si="13"/>
        <v/>
      </c>
      <c r="AK75" s="70"/>
      <c r="AL75" s="493"/>
      <c r="AM75" s="73" t="str">
        <f t="shared" si="14"/>
        <v/>
      </c>
      <c r="AN75" s="70"/>
      <c r="AO75" s="493"/>
      <c r="AP75" s="73" t="str">
        <f t="shared" si="15"/>
        <v/>
      </c>
      <c r="AQ75" s="70"/>
      <c r="AR75" s="493"/>
      <c r="AS75" s="73" t="str">
        <f t="shared" si="16"/>
        <v/>
      </c>
      <c r="AT75" s="70"/>
      <c r="AU75" s="493"/>
      <c r="AV75" s="73" t="str">
        <f t="shared" si="17"/>
        <v/>
      </c>
      <c r="AW75" s="70"/>
      <c r="AX75" s="493"/>
      <c r="AY75" s="73" t="str">
        <f t="shared" si="18"/>
        <v/>
      </c>
      <c r="AZ75" s="70"/>
      <c r="BA75" s="493"/>
      <c r="BB75" s="73" t="str">
        <f t="shared" si="19"/>
        <v/>
      </c>
      <c r="BC75" s="40"/>
      <c r="BD75" s="493"/>
      <c r="BE75" s="73" t="str">
        <f t="shared" si="20"/>
        <v/>
      </c>
      <c r="BF75" s="70"/>
      <c r="BG75" s="493"/>
      <c r="BH75" s="73" t="str">
        <f t="shared" si="21"/>
        <v/>
      </c>
      <c r="BI75" s="70"/>
      <c r="BJ75" s="493"/>
      <c r="BK75" s="73" t="str">
        <f t="shared" si="22"/>
        <v/>
      </c>
      <c r="BL75" s="225"/>
    </row>
    <row r="76" spans="3:64" ht="12" customHeight="1" x14ac:dyDescent="0.2">
      <c r="C76" s="548" t="s">
        <v>163</v>
      </c>
      <c r="D76" s="551" t="s">
        <v>164</v>
      </c>
      <c r="E76" s="552"/>
      <c r="F76" s="552"/>
      <c r="G76" s="429" t="s">
        <v>89</v>
      </c>
      <c r="H76" s="427"/>
      <c r="I76" s="429"/>
      <c r="J76" s="62"/>
      <c r="K76" s="491"/>
      <c r="L76" s="64"/>
      <c r="M76" s="62"/>
      <c r="N76" s="491"/>
      <c r="O76" s="65"/>
      <c r="P76" s="62"/>
      <c r="Q76" s="491"/>
      <c r="R76" s="227"/>
      <c r="S76" s="62"/>
      <c r="T76" s="491"/>
      <c r="U76" s="67"/>
      <c r="V76" s="62"/>
      <c r="W76" s="491"/>
      <c r="X76" s="67"/>
      <c r="Y76" s="62"/>
      <c r="Z76" s="491"/>
      <c r="AA76" s="67"/>
      <c r="AB76" s="62"/>
      <c r="AC76" s="491"/>
      <c r="AD76" s="64"/>
      <c r="AE76" s="62"/>
      <c r="AF76" s="491"/>
      <c r="AG76" s="65"/>
      <c r="AH76" s="62"/>
      <c r="AI76" s="491"/>
      <c r="AJ76" s="65"/>
      <c r="AK76" s="62"/>
      <c r="AL76" s="491"/>
      <c r="AM76" s="67"/>
      <c r="AN76" s="62"/>
      <c r="AO76" s="491"/>
      <c r="AP76" s="67"/>
      <c r="AQ76" s="62"/>
      <c r="AR76" s="491"/>
      <c r="AS76" s="66"/>
      <c r="AT76" s="62"/>
      <c r="AU76" s="491"/>
      <c r="AV76" s="65"/>
      <c r="AW76" s="62"/>
      <c r="AX76" s="491"/>
      <c r="AY76" s="228"/>
      <c r="AZ76" s="62"/>
      <c r="BA76" s="491"/>
      <c r="BB76" s="67"/>
      <c r="BC76" s="65"/>
      <c r="BD76" s="491"/>
      <c r="BE76" s="67"/>
      <c r="BF76" s="62"/>
      <c r="BG76" s="491"/>
      <c r="BH76" s="67"/>
      <c r="BI76" s="62"/>
      <c r="BJ76" s="491"/>
      <c r="BK76" s="66"/>
      <c r="BL76" s="215"/>
    </row>
    <row r="77" spans="3:64" ht="12" customHeight="1" x14ac:dyDescent="0.2">
      <c r="C77" s="563"/>
      <c r="D77" s="544" t="s">
        <v>165</v>
      </c>
      <c r="E77" s="545"/>
      <c r="F77" s="545"/>
      <c r="G77" s="442" t="s">
        <v>89</v>
      </c>
      <c r="H77" s="436"/>
      <c r="I77" s="442"/>
      <c r="J77" s="32"/>
      <c r="K77" s="491"/>
      <c r="L77" s="160"/>
      <c r="M77" s="32"/>
      <c r="N77" s="491"/>
      <c r="O77" s="160"/>
      <c r="P77" s="32"/>
      <c r="Q77" s="491"/>
      <c r="R77" s="160"/>
      <c r="S77" s="181"/>
      <c r="T77" s="491"/>
      <c r="U77" s="156"/>
      <c r="V77" s="181"/>
      <c r="W77" s="491"/>
      <c r="X77" s="156"/>
      <c r="Y77" s="181"/>
      <c r="Z77" s="491"/>
      <c r="AA77" s="183"/>
      <c r="AB77" s="181"/>
      <c r="AC77" s="491"/>
      <c r="AD77" s="160"/>
      <c r="AE77" s="32"/>
      <c r="AF77" s="491"/>
      <c r="AG77" s="34"/>
      <c r="AH77" s="32"/>
      <c r="AI77" s="491"/>
      <c r="AJ77" s="34"/>
      <c r="AK77" s="181"/>
      <c r="AL77" s="491"/>
      <c r="AM77" s="183"/>
      <c r="AN77" s="32"/>
      <c r="AO77" s="491"/>
      <c r="AP77" s="156"/>
      <c r="AQ77" s="32"/>
      <c r="AR77" s="491"/>
      <c r="AS77" s="35"/>
      <c r="AT77" s="32"/>
      <c r="AU77" s="491"/>
      <c r="AV77" s="160"/>
      <c r="AW77" s="32"/>
      <c r="AX77" s="491"/>
      <c r="AY77" s="160"/>
      <c r="AZ77" s="181"/>
      <c r="BA77" s="491"/>
      <c r="BB77" s="156"/>
      <c r="BC77" s="176"/>
      <c r="BD77" s="491"/>
      <c r="BE77" s="160"/>
      <c r="BF77" s="181"/>
      <c r="BG77" s="491"/>
      <c r="BH77" s="160"/>
      <c r="BI77" s="32"/>
      <c r="BJ77" s="491"/>
      <c r="BK77" s="156"/>
      <c r="BL77" s="225"/>
    </row>
    <row r="78" spans="3:64" ht="12" customHeight="1" x14ac:dyDescent="0.2">
      <c r="C78" s="563"/>
      <c r="D78" s="544" t="s">
        <v>166</v>
      </c>
      <c r="E78" s="545"/>
      <c r="F78" s="545"/>
      <c r="G78" s="442" t="s">
        <v>89</v>
      </c>
      <c r="H78" s="436"/>
      <c r="I78" s="442"/>
      <c r="J78" s="32"/>
      <c r="K78" s="491"/>
      <c r="L78" s="160"/>
      <c r="M78" s="32"/>
      <c r="N78" s="491"/>
      <c r="O78" s="160"/>
      <c r="P78" s="32"/>
      <c r="Q78" s="491"/>
      <c r="R78" s="160"/>
      <c r="S78" s="181"/>
      <c r="T78" s="491"/>
      <c r="U78" s="156"/>
      <c r="V78" s="181"/>
      <c r="W78" s="491"/>
      <c r="X78" s="156"/>
      <c r="Y78" s="181"/>
      <c r="Z78" s="491"/>
      <c r="AA78" s="183"/>
      <c r="AB78" s="181"/>
      <c r="AC78" s="491"/>
      <c r="AD78" s="160"/>
      <c r="AE78" s="32"/>
      <c r="AF78" s="491"/>
      <c r="AG78" s="34"/>
      <c r="AH78" s="32"/>
      <c r="AI78" s="491"/>
      <c r="AJ78" s="34"/>
      <c r="AK78" s="181"/>
      <c r="AL78" s="491"/>
      <c r="AM78" s="183"/>
      <c r="AN78" s="436"/>
      <c r="AO78" s="491"/>
      <c r="AP78" s="156"/>
      <c r="AQ78" s="436"/>
      <c r="AR78" s="491"/>
      <c r="AS78" s="35"/>
      <c r="AT78" s="32"/>
      <c r="AU78" s="491"/>
      <c r="AV78" s="160"/>
      <c r="AW78" s="436"/>
      <c r="AX78" s="491"/>
      <c r="AY78" s="160"/>
      <c r="AZ78" s="436"/>
      <c r="BA78" s="491"/>
      <c r="BB78" s="156"/>
      <c r="BC78" s="437"/>
      <c r="BD78" s="491"/>
      <c r="BE78" s="160"/>
      <c r="BF78" s="436"/>
      <c r="BG78" s="491"/>
      <c r="BH78" s="160"/>
      <c r="BI78" s="436"/>
      <c r="BJ78" s="491"/>
      <c r="BK78" s="156"/>
      <c r="BL78" s="225"/>
    </row>
    <row r="79" spans="3:64" ht="12" customHeight="1" x14ac:dyDescent="0.2">
      <c r="C79" s="563"/>
      <c r="D79" s="553" t="s">
        <v>167</v>
      </c>
      <c r="E79" s="554"/>
      <c r="F79" s="554"/>
      <c r="G79" s="449" t="s">
        <v>89</v>
      </c>
      <c r="H79" s="447"/>
      <c r="I79" s="449"/>
      <c r="J79" s="447"/>
      <c r="K79" s="490"/>
      <c r="L79" s="163"/>
      <c r="M79" s="447"/>
      <c r="N79" s="490"/>
      <c r="O79" s="163"/>
      <c r="P79" s="447"/>
      <c r="Q79" s="490"/>
      <c r="R79" s="163"/>
      <c r="S79" s="447"/>
      <c r="T79" s="490"/>
      <c r="U79" s="166"/>
      <c r="V79" s="447"/>
      <c r="W79" s="490"/>
      <c r="X79" s="166"/>
      <c r="Y79" s="229"/>
      <c r="Z79" s="490"/>
      <c r="AA79" s="230"/>
      <c r="AB79" s="447"/>
      <c r="AC79" s="490"/>
      <c r="AD79" s="163"/>
      <c r="AE79" s="206"/>
      <c r="AF79" s="490"/>
      <c r="AG79" s="208"/>
      <c r="AH79" s="206"/>
      <c r="AI79" s="490"/>
      <c r="AJ79" s="208"/>
      <c r="AK79" s="229"/>
      <c r="AL79" s="490"/>
      <c r="AM79" s="230"/>
      <c r="AN79" s="447"/>
      <c r="AO79" s="490"/>
      <c r="AP79" s="166"/>
      <c r="AQ79" s="206"/>
      <c r="AR79" s="490"/>
      <c r="AS79" s="231"/>
      <c r="AT79" s="206"/>
      <c r="AU79" s="490"/>
      <c r="AV79" s="163"/>
      <c r="AW79" s="206"/>
      <c r="AX79" s="490"/>
      <c r="AY79" s="163"/>
      <c r="AZ79" s="229"/>
      <c r="BA79" s="490"/>
      <c r="BB79" s="166"/>
      <c r="BC79" s="448"/>
      <c r="BD79" s="490"/>
      <c r="BE79" s="163"/>
      <c r="BF79" s="447"/>
      <c r="BG79" s="490"/>
      <c r="BH79" s="163"/>
      <c r="BI79" s="206"/>
      <c r="BJ79" s="490"/>
      <c r="BK79" s="166"/>
      <c r="BL79" s="221"/>
    </row>
    <row r="80" spans="3:64" ht="12" customHeight="1" x14ac:dyDescent="0.2">
      <c r="C80" s="563"/>
      <c r="D80" s="544" t="s">
        <v>168</v>
      </c>
      <c r="E80" s="545"/>
      <c r="F80" s="545"/>
      <c r="G80" s="442" t="s">
        <v>89</v>
      </c>
      <c r="H80" s="436"/>
      <c r="I80" s="442"/>
      <c r="J80" s="436"/>
      <c r="K80" s="491"/>
      <c r="L80" s="160"/>
      <c r="M80" s="436"/>
      <c r="N80" s="491"/>
      <c r="O80" s="160"/>
      <c r="P80" s="436"/>
      <c r="Q80" s="491"/>
      <c r="R80" s="160"/>
      <c r="S80" s="436"/>
      <c r="T80" s="491"/>
      <c r="U80" s="156"/>
      <c r="V80" s="436"/>
      <c r="W80" s="491"/>
      <c r="X80" s="156"/>
      <c r="Y80" s="436"/>
      <c r="Z80" s="491"/>
      <c r="AA80" s="156"/>
      <c r="AB80" s="436"/>
      <c r="AC80" s="491"/>
      <c r="AD80" s="160"/>
      <c r="AE80" s="436"/>
      <c r="AF80" s="491"/>
      <c r="AG80" s="34"/>
      <c r="AH80" s="32"/>
      <c r="AI80" s="491"/>
      <c r="AJ80" s="34"/>
      <c r="AK80" s="436"/>
      <c r="AL80" s="491"/>
      <c r="AM80" s="222"/>
      <c r="AN80" s="436"/>
      <c r="AO80" s="491"/>
      <c r="AP80" s="156"/>
      <c r="AQ80" s="436"/>
      <c r="AR80" s="491"/>
      <c r="AS80" s="35"/>
      <c r="AT80" s="32"/>
      <c r="AU80" s="491"/>
      <c r="AV80" s="160"/>
      <c r="AW80" s="32"/>
      <c r="AX80" s="491"/>
      <c r="AY80" s="160"/>
      <c r="AZ80" s="436"/>
      <c r="BA80" s="491"/>
      <c r="BB80" s="156"/>
      <c r="BC80" s="112"/>
      <c r="BD80" s="491"/>
      <c r="BE80" s="160"/>
      <c r="BF80" s="436"/>
      <c r="BG80" s="491"/>
      <c r="BH80" s="160"/>
      <c r="BI80" s="436"/>
      <c r="BJ80" s="491"/>
      <c r="BK80" s="156"/>
      <c r="BL80" s="221"/>
    </row>
    <row r="81" spans="3:64" ht="12" customHeight="1" x14ac:dyDescent="0.2">
      <c r="C81" s="563"/>
      <c r="D81" s="544" t="s">
        <v>169</v>
      </c>
      <c r="E81" s="545"/>
      <c r="F81" s="545"/>
      <c r="G81" s="442" t="s">
        <v>89</v>
      </c>
      <c r="H81" s="436"/>
      <c r="I81" s="442"/>
      <c r="J81" s="436"/>
      <c r="K81" s="491"/>
      <c r="L81" s="160"/>
      <c r="M81" s="436"/>
      <c r="N81" s="491"/>
      <c r="O81" s="160"/>
      <c r="P81" s="436"/>
      <c r="Q81" s="491"/>
      <c r="R81" s="160"/>
      <c r="S81" s="436"/>
      <c r="T81" s="491"/>
      <c r="U81" s="156"/>
      <c r="V81" s="436"/>
      <c r="W81" s="491"/>
      <c r="X81" s="156"/>
      <c r="Y81" s="436"/>
      <c r="Z81" s="491"/>
      <c r="AA81" s="222"/>
      <c r="AB81" s="436"/>
      <c r="AC81" s="491"/>
      <c r="AD81" s="160"/>
      <c r="AE81" s="436"/>
      <c r="AF81" s="491"/>
      <c r="AG81" s="34"/>
      <c r="AH81" s="436"/>
      <c r="AI81" s="491"/>
      <c r="AJ81" s="34"/>
      <c r="AK81" s="436"/>
      <c r="AL81" s="491"/>
      <c r="AM81" s="222"/>
      <c r="AN81" s="436"/>
      <c r="AO81" s="491"/>
      <c r="AP81" s="156"/>
      <c r="AQ81" s="436"/>
      <c r="AR81" s="491"/>
      <c r="AS81" s="35"/>
      <c r="AT81" s="436"/>
      <c r="AU81" s="491"/>
      <c r="AV81" s="160"/>
      <c r="AW81" s="436"/>
      <c r="AX81" s="491"/>
      <c r="AY81" s="160"/>
      <c r="AZ81" s="436"/>
      <c r="BA81" s="491"/>
      <c r="BB81" s="156"/>
      <c r="BC81" s="437"/>
      <c r="BD81" s="491"/>
      <c r="BE81" s="160"/>
      <c r="BF81" s="436"/>
      <c r="BG81" s="491"/>
      <c r="BH81" s="160"/>
      <c r="BI81" s="436"/>
      <c r="BJ81" s="491"/>
      <c r="BK81" s="156"/>
      <c r="BL81" s="221"/>
    </row>
    <row r="82" spans="3:64" ht="12" customHeight="1" x14ac:dyDescent="0.2">
      <c r="C82" s="563"/>
      <c r="D82" s="544" t="s">
        <v>170</v>
      </c>
      <c r="E82" s="545"/>
      <c r="F82" s="545"/>
      <c r="G82" s="442" t="s">
        <v>89</v>
      </c>
      <c r="H82" s="436"/>
      <c r="I82" s="442"/>
      <c r="J82" s="32"/>
      <c r="K82" s="491"/>
      <c r="L82" s="160"/>
      <c r="M82" s="32"/>
      <c r="N82" s="491"/>
      <c r="O82" s="160"/>
      <c r="P82" s="32"/>
      <c r="Q82" s="491"/>
      <c r="R82" s="160"/>
      <c r="S82" s="177"/>
      <c r="T82" s="491"/>
      <c r="U82" s="156"/>
      <c r="V82" s="177"/>
      <c r="W82" s="491"/>
      <c r="X82" s="156"/>
      <c r="Y82" s="177"/>
      <c r="Z82" s="491"/>
      <c r="AA82" s="222"/>
      <c r="AB82" s="177"/>
      <c r="AC82" s="491"/>
      <c r="AD82" s="160"/>
      <c r="AE82" s="32"/>
      <c r="AF82" s="491"/>
      <c r="AG82" s="34"/>
      <c r="AH82" s="32"/>
      <c r="AI82" s="491"/>
      <c r="AJ82" s="34"/>
      <c r="AK82" s="177"/>
      <c r="AL82" s="491"/>
      <c r="AM82" s="222"/>
      <c r="AN82" s="32"/>
      <c r="AO82" s="491"/>
      <c r="AP82" s="156"/>
      <c r="AQ82" s="32"/>
      <c r="AR82" s="491"/>
      <c r="AS82" s="35"/>
      <c r="AT82" s="32"/>
      <c r="AU82" s="491"/>
      <c r="AV82" s="160"/>
      <c r="AW82" s="32"/>
      <c r="AX82" s="491"/>
      <c r="AY82" s="160"/>
      <c r="AZ82" s="177"/>
      <c r="BA82" s="491"/>
      <c r="BB82" s="156"/>
      <c r="BC82" s="112"/>
      <c r="BD82" s="491"/>
      <c r="BE82" s="160"/>
      <c r="BF82" s="177"/>
      <c r="BG82" s="491"/>
      <c r="BH82" s="160"/>
      <c r="BI82" s="32"/>
      <c r="BJ82" s="491"/>
      <c r="BK82" s="156"/>
      <c r="BL82" s="221"/>
    </row>
    <row r="83" spans="3:64" ht="12" customHeight="1" x14ac:dyDescent="0.2">
      <c r="C83" s="563"/>
      <c r="D83" s="553" t="s">
        <v>171</v>
      </c>
      <c r="E83" s="554"/>
      <c r="F83" s="554"/>
      <c r="G83" s="449" t="s">
        <v>89</v>
      </c>
      <c r="H83" s="447"/>
      <c r="I83" s="449"/>
      <c r="J83" s="206"/>
      <c r="K83" s="490"/>
      <c r="L83" s="163"/>
      <c r="M83" s="206"/>
      <c r="N83" s="490"/>
      <c r="O83" s="163"/>
      <c r="P83" s="206"/>
      <c r="Q83" s="490"/>
      <c r="R83" s="163"/>
      <c r="S83" s="209"/>
      <c r="T83" s="490"/>
      <c r="U83" s="166"/>
      <c r="V83" s="209"/>
      <c r="W83" s="490"/>
      <c r="X83" s="166"/>
      <c r="Y83" s="209"/>
      <c r="Z83" s="490"/>
      <c r="AA83" s="211"/>
      <c r="AB83" s="209"/>
      <c r="AC83" s="490"/>
      <c r="AD83" s="163"/>
      <c r="AE83" s="447"/>
      <c r="AF83" s="490"/>
      <c r="AG83" s="208"/>
      <c r="AH83" s="447"/>
      <c r="AI83" s="490"/>
      <c r="AJ83" s="208"/>
      <c r="AK83" s="209"/>
      <c r="AL83" s="490"/>
      <c r="AM83" s="211"/>
      <c r="AN83" s="206"/>
      <c r="AO83" s="490"/>
      <c r="AP83" s="166"/>
      <c r="AQ83" s="206"/>
      <c r="AR83" s="490"/>
      <c r="AS83" s="231"/>
      <c r="AT83" s="447"/>
      <c r="AU83" s="490"/>
      <c r="AV83" s="163"/>
      <c r="AW83" s="206"/>
      <c r="AX83" s="490"/>
      <c r="AY83" s="163"/>
      <c r="AZ83" s="209"/>
      <c r="BA83" s="490"/>
      <c r="BB83" s="166"/>
      <c r="BC83" s="214"/>
      <c r="BD83" s="490"/>
      <c r="BE83" s="163"/>
      <c r="BF83" s="209"/>
      <c r="BG83" s="490"/>
      <c r="BH83" s="163"/>
      <c r="BI83" s="447"/>
      <c r="BJ83" s="490"/>
      <c r="BK83" s="166"/>
      <c r="BL83" s="221"/>
    </row>
    <row r="84" spans="3:64" ht="12" customHeight="1" x14ac:dyDescent="0.2">
      <c r="C84" s="563"/>
      <c r="D84" s="544" t="s">
        <v>172</v>
      </c>
      <c r="E84" s="545"/>
      <c r="F84" s="545"/>
      <c r="G84" s="442" t="s">
        <v>89</v>
      </c>
      <c r="H84" s="436"/>
      <c r="I84" s="442"/>
      <c r="J84" s="32"/>
      <c r="K84" s="491"/>
      <c r="L84" s="130"/>
      <c r="M84" s="32"/>
      <c r="N84" s="491"/>
      <c r="O84" s="34"/>
      <c r="P84" s="32"/>
      <c r="Q84" s="491"/>
      <c r="R84" s="76"/>
      <c r="S84" s="75"/>
      <c r="T84" s="491"/>
      <c r="U84" s="80"/>
      <c r="V84" s="75"/>
      <c r="W84" s="491"/>
      <c r="X84" s="80"/>
      <c r="Y84" s="75"/>
      <c r="Z84" s="491"/>
      <c r="AA84" s="80"/>
      <c r="AB84" s="75"/>
      <c r="AC84" s="491"/>
      <c r="AD84" s="77"/>
      <c r="AE84" s="436"/>
      <c r="AF84" s="491"/>
      <c r="AG84" s="34"/>
      <c r="AH84" s="436"/>
      <c r="AI84" s="491"/>
      <c r="AJ84" s="34"/>
      <c r="AK84" s="75"/>
      <c r="AL84" s="491"/>
      <c r="AM84" s="80"/>
      <c r="AN84" s="32"/>
      <c r="AO84" s="491"/>
      <c r="AP84" s="132"/>
      <c r="AQ84" s="32"/>
      <c r="AR84" s="491"/>
      <c r="AS84" s="35"/>
      <c r="AT84" s="436"/>
      <c r="AU84" s="491"/>
      <c r="AV84" s="34"/>
      <c r="AW84" s="32"/>
      <c r="AX84" s="491"/>
      <c r="AY84" s="77"/>
      <c r="AZ84" s="75"/>
      <c r="BA84" s="491"/>
      <c r="BB84" s="80"/>
      <c r="BC84" s="76"/>
      <c r="BD84" s="491"/>
      <c r="BE84" s="80"/>
      <c r="BF84" s="75"/>
      <c r="BG84" s="491"/>
      <c r="BH84" s="80"/>
      <c r="BI84" s="436"/>
      <c r="BJ84" s="491"/>
      <c r="BK84" s="35"/>
      <c r="BL84" s="221"/>
    </row>
    <row r="85" spans="3:64" ht="12" customHeight="1" x14ac:dyDescent="0.2">
      <c r="C85" s="563"/>
      <c r="D85" s="544" t="s">
        <v>173</v>
      </c>
      <c r="E85" s="545"/>
      <c r="F85" s="545"/>
      <c r="G85" s="442" t="s">
        <v>89</v>
      </c>
      <c r="H85" s="436"/>
      <c r="I85" s="442"/>
      <c r="J85" s="177"/>
      <c r="K85" s="491"/>
      <c r="L85" s="232"/>
      <c r="M85" s="177"/>
      <c r="N85" s="491"/>
      <c r="O85" s="112"/>
      <c r="P85" s="177"/>
      <c r="Q85" s="491"/>
      <c r="R85" s="76"/>
      <c r="S85" s="177"/>
      <c r="T85" s="491"/>
      <c r="U85" s="222"/>
      <c r="V85" s="177"/>
      <c r="W85" s="491"/>
      <c r="X85" s="222"/>
      <c r="Y85" s="177"/>
      <c r="Z85" s="491"/>
      <c r="AA85" s="222"/>
      <c r="AB85" s="177"/>
      <c r="AC85" s="491"/>
      <c r="AD85" s="232"/>
      <c r="AE85" s="436"/>
      <c r="AF85" s="491"/>
      <c r="AG85" s="34"/>
      <c r="AH85" s="436"/>
      <c r="AI85" s="491"/>
      <c r="AJ85" s="34"/>
      <c r="AK85" s="177"/>
      <c r="AL85" s="491"/>
      <c r="AM85" s="222"/>
      <c r="AN85" s="177"/>
      <c r="AO85" s="491"/>
      <c r="AP85" s="222"/>
      <c r="AQ85" s="177"/>
      <c r="AR85" s="491"/>
      <c r="AS85" s="233"/>
      <c r="AT85" s="436"/>
      <c r="AU85" s="491"/>
      <c r="AV85" s="34"/>
      <c r="AW85" s="177"/>
      <c r="AX85" s="491"/>
      <c r="AY85" s="77"/>
      <c r="AZ85" s="75"/>
      <c r="BA85" s="491"/>
      <c r="BB85" s="222"/>
      <c r="BC85" s="112"/>
      <c r="BD85" s="491"/>
      <c r="BE85" s="222"/>
      <c r="BF85" s="177"/>
      <c r="BG85" s="491"/>
      <c r="BH85" s="222"/>
      <c r="BI85" s="177"/>
      <c r="BJ85" s="491"/>
      <c r="BK85" s="35"/>
      <c r="BL85" s="221"/>
    </row>
    <row r="86" spans="3:64" ht="12" customHeight="1" x14ac:dyDescent="0.2">
      <c r="C86" s="564"/>
      <c r="D86" s="544" t="s">
        <v>174</v>
      </c>
      <c r="E86" s="545"/>
      <c r="F86" s="545"/>
      <c r="G86" s="442" t="s">
        <v>89</v>
      </c>
      <c r="H86" s="436"/>
      <c r="I86" s="442"/>
      <c r="J86" s="177"/>
      <c r="K86" s="493"/>
      <c r="L86" s="232"/>
      <c r="M86" s="234"/>
      <c r="N86" s="493"/>
      <c r="O86" s="112"/>
      <c r="P86" s="177"/>
      <c r="Q86" s="493"/>
      <c r="R86" s="112"/>
      <c r="S86" s="234"/>
      <c r="T86" s="493"/>
      <c r="U86" s="235"/>
      <c r="V86" s="177"/>
      <c r="W86" s="493"/>
      <c r="X86" s="222"/>
      <c r="Y86" s="177"/>
      <c r="Z86" s="493"/>
      <c r="AA86" s="222"/>
      <c r="AB86" s="234"/>
      <c r="AC86" s="493"/>
      <c r="AD86" s="232"/>
      <c r="AE86" s="440"/>
      <c r="AF86" s="493"/>
      <c r="AG86" s="34"/>
      <c r="AH86" s="436"/>
      <c r="AI86" s="493"/>
      <c r="AJ86" s="34"/>
      <c r="AK86" s="177"/>
      <c r="AL86" s="493"/>
      <c r="AM86" s="222"/>
      <c r="AN86" s="177"/>
      <c r="AO86" s="493"/>
      <c r="AP86" s="235"/>
      <c r="AQ86" s="234"/>
      <c r="AR86" s="493"/>
      <c r="AS86" s="233"/>
      <c r="AT86" s="436"/>
      <c r="AU86" s="493"/>
      <c r="AV86" s="34"/>
      <c r="AW86" s="177"/>
      <c r="AX86" s="493"/>
      <c r="AY86" s="232"/>
      <c r="AZ86" s="234"/>
      <c r="BA86" s="493"/>
      <c r="BB86" s="235"/>
      <c r="BC86" s="112"/>
      <c r="BD86" s="493"/>
      <c r="BE86" s="222"/>
      <c r="BF86" s="177"/>
      <c r="BG86" s="493"/>
      <c r="BH86" s="222"/>
      <c r="BI86" s="440"/>
      <c r="BJ86" s="493"/>
      <c r="BK86" s="35"/>
      <c r="BL86" s="221"/>
    </row>
    <row r="87" spans="3:64" ht="12" customHeight="1" x14ac:dyDescent="0.2">
      <c r="C87" s="548" t="s">
        <v>175</v>
      </c>
      <c r="D87" s="557" t="s">
        <v>176</v>
      </c>
      <c r="E87" s="558"/>
      <c r="F87" s="558"/>
      <c r="G87" s="237" t="s">
        <v>89</v>
      </c>
      <c r="H87" s="427"/>
      <c r="I87" s="429"/>
      <c r="J87" s="238"/>
      <c r="K87" s="491"/>
      <c r="L87" s="240"/>
      <c r="M87" s="238"/>
      <c r="N87" s="491"/>
      <c r="O87" s="242"/>
      <c r="P87" s="238"/>
      <c r="Q87" s="491"/>
      <c r="R87" s="242"/>
      <c r="S87" s="238"/>
      <c r="T87" s="491"/>
      <c r="U87" s="243"/>
      <c r="V87" s="238"/>
      <c r="W87" s="491"/>
      <c r="X87" s="244"/>
      <c r="Y87" s="238"/>
      <c r="Z87" s="491"/>
      <c r="AA87" s="244"/>
      <c r="AB87" s="238"/>
      <c r="AC87" s="491"/>
      <c r="AD87" s="240"/>
      <c r="AE87" s="62"/>
      <c r="AF87" s="491"/>
      <c r="AG87" s="245"/>
      <c r="AH87" s="246"/>
      <c r="AI87" s="491"/>
      <c r="AJ87" s="242"/>
      <c r="AK87" s="238"/>
      <c r="AL87" s="491"/>
      <c r="AM87" s="244"/>
      <c r="AN87" s="238"/>
      <c r="AO87" s="491"/>
      <c r="AP87" s="244"/>
      <c r="AQ87" s="238"/>
      <c r="AR87" s="491"/>
      <c r="AS87" s="243"/>
      <c r="AT87" s="62"/>
      <c r="AU87" s="491"/>
      <c r="AV87" s="242"/>
      <c r="AW87" s="238"/>
      <c r="AX87" s="491"/>
      <c r="AY87" s="240"/>
      <c r="AZ87" s="238"/>
      <c r="BA87" s="491"/>
      <c r="BB87" s="243"/>
      <c r="BC87" s="242"/>
      <c r="BD87" s="491"/>
      <c r="BE87" s="244"/>
      <c r="BF87" s="238"/>
      <c r="BG87" s="491"/>
      <c r="BH87" s="244"/>
      <c r="BI87" s="62"/>
      <c r="BJ87" s="491"/>
      <c r="BK87" s="243"/>
      <c r="BL87" s="225"/>
    </row>
    <row r="88" spans="3:64" ht="12" customHeight="1" x14ac:dyDescent="0.2">
      <c r="C88" s="549"/>
      <c r="D88" s="559" t="s">
        <v>177</v>
      </c>
      <c r="E88" s="560"/>
      <c r="F88" s="560"/>
      <c r="G88" s="247" t="s">
        <v>89</v>
      </c>
      <c r="H88" s="436"/>
      <c r="I88" s="442"/>
      <c r="J88" s="177"/>
      <c r="K88" s="491"/>
      <c r="L88" s="232"/>
      <c r="M88" s="177"/>
      <c r="N88" s="491"/>
      <c r="O88" s="112"/>
      <c r="P88" s="177"/>
      <c r="Q88" s="491"/>
      <c r="R88" s="112"/>
      <c r="S88" s="177"/>
      <c r="T88" s="491"/>
      <c r="U88" s="233"/>
      <c r="V88" s="177"/>
      <c r="W88" s="491"/>
      <c r="X88" s="222"/>
      <c r="Y88" s="177"/>
      <c r="Z88" s="491"/>
      <c r="AA88" s="222"/>
      <c r="AB88" s="177"/>
      <c r="AC88" s="491"/>
      <c r="AD88" s="232"/>
      <c r="AE88" s="32"/>
      <c r="AF88" s="491"/>
      <c r="AG88" s="176"/>
      <c r="AH88" s="181"/>
      <c r="AI88" s="491"/>
      <c r="AJ88" s="112"/>
      <c r="AK88" s="177"/>
      <c r="AL88" s="491"/>
      <c r="AM88" s="222"/>
      <c r="AN88" s="177"/>
      <c r="AO88" s="491"/>
      <c r="AP88" s="222"/>
      <c r="AQ88" s="177"/>
      <c r="AR88" s="491"/>
      <c r="AS88" s="233"/>
      <c r="AT88" s="32"/>
      <c r="AU88" s="491"/>
      <c r="AV88" s="112"/>
      <c r="AW88" s="177"/>
      <c r="AX88" s="491"/>
      <c r="AY88" s="232"/>
      <c r="AZ88" s="177"/>
      <c r="BA88" s="491"/>
      <c r="BB88" s="233"/>
      <c r="BC88" s="112"/>
      <c r="BD88" s="491"/>
      <c r="BE88" s="222"/>
      <c r="BF88" s="177"/>
      <c r="BG88" s="491"/>
      <c r="BH88" s="222"/>
      <c r="BI88" s="32"/>
      <c r="BJ88" s="491"/>
      <c r="BK88" s="233"/>
      <c r="BL88" s="225"/>
    </row>
    <row r="89" spans="3:64" ht="12" customHeight="1" x14ac:dyDescent="0.2">
      <c r="C89" s="549"/>
      <c r="D89" s="559" t="s">
        <v>178</v>
      </c>
      <c r="E89" s="560"/>
      <c r="F89" s="560"/>
      <c r="G89" s="247" t="s">
        <v>89</v>
      </c>
      <c r="H89" s="436"/>
      <c r="I89" s="442"/>
      <c r="J89" s="177"/>
      <c r="K89" s="491"/>
      <c r="L89" s="232"/>
      <c r="M89" s="177"/>
      <c r="N89" s="491"/>
      <c r="O89" s="112"/>
      <c r="P89" s="177"/>
      <c r="Q89" s="491"/>
      <c r="R89" s="112"/>
      <c r="S89" s="177"/>
      <c r="T89" s="491"/>
      <c r="U89" s="233"/>
      <c r="V89" s="177"/>
      <c r="W89" s="491"/>
      <c r="X89" s="222"/>
      <c r="Y89" s="177"/>
      <c r="Z89" s="491"/>
      <c r="AA89" s="222"/>
      <c r="AB89" s="177"/>
      <c r="AC89" s="491"/>
      <c r="AD89" s="232"/>
      <c r="AE89" s="32"/>
      <c r="AF89" s="491"/>
      <c r="AG89" s="176"/>
      <c r="AH89" s="181"/>
      <c r="AI89" s="491"/>
      <c r="AJ89" s="112"/>
      <c r="AK89" s="177"/>
      <c r="AL89" s="491"/>
      <c r="AM89" s="222"/>
      <c r="AN89" s="177"/>
      <c r="AO89" s="491"/>
      <c r="AP89" s="222"/>
      <c r="AQ89" s="177"/>
      <c r="AR89" s="491"/>
      <c r="AS89" s="233"/>
      <c r="AT89" s="32"/>
      <c r="AU89" s="491"/>
      <c r="AV89" s="112"/>
      <c r="AW89" s="177"/>
      <c r="AX89" s="491"/>
      <c r="AY89" s="232"/>
      <c r="AZ89" s="177"/>
      <c r="BA89" s="491"/>
      <c r="BB89" s="233"/>
      <c r="BC89" s="112"/>
      <c r="BD89" s="491"/>
      <c r="BE89" s="222"/>
      <c r="BF89" s="177"/>
      <c r="BG89" s="491"/>
      <c r="BH89" s="222"/>
      <c r="BI89" s="32"/>
      <c r="BJ89" s="491"/>
      <c r="BK89" s="233"/>
      <c r="BL89" s="225"/>
    </row>
    <row r="90" spans="3:64" ht="12" customHeight="1" x14ac:dyDescent="0.2">
      <c r="C90" s="549"/>
      <c r="D90" s="559" t="s">
        <v>179</v>
      </c>
      <c r="E90" s="560"/>
      <c r="F90" s="560"/>
      <c r="G90" s="247" t="s">
        <v>89</v>
      </c>
      <c r="H90" s="436"/>
      <c r="I90" s="442"/>
      <c r="J90" s="177"/>
      <c r="K90" s="491"/>
      <c r="L90" s="232"/>
      <c r="M90" s="177"/>
      <c r="N90" s="491"/>
      <c r="O90" s="112"/>
      <c r="P90" s="177"/>
      <c r="Q90" s="491"/>
      <c r="R90" s="112"/>
      <c r="S90" s="177"/>
      <c r="T90" s="491"/>
      <c r="U90" s="233"/>
      <c r="V90" s="177"/>
      <c r="W90" s="491"/>
      <c r="X90" s="222"/>
      <c r="Y90" s="177"/>
      <c r="Z90" s="491"/>
      <c r="AA90" s="222"/>
      <c r="AB90" s="177"/>
      <c r="AC90" s="491"/>
      <c r="AD90" s="232"/>
      <c r="AE90" s="32"/>
      <c r="AF90" s="491"/>
      <c r="AG90" s="176"/>
      <c r="AH90" s="181"/>
      <c r="AI90" s="491"/>
      <c r="AJ90" s="112"/>
      <c r="AK90" s="177"/>
      <c r="AL90" s="491"/>
      <c r="AM90" s="222"/>
      <c r="AN90" s="177"/>
      <c r="AO90" s="491"/>
      <c r="AP90" s="222"/>
      <c r="AQ90" s="177"/>
      <c r="AR90" s="491"/>
      <c r="AS90" s="233"/>
      <c r="AT90" s="32"/>
      <c r="AU90" s="491"/>
      <c r="AV90" s="112"/>
      <c r="AW90" s="177"/>
      <c r="AX90" s="491"/>
      <c r="AY90" s="232"/>
      <c r="AZ90" s="177"/>
      <c r="BA90" s="491"/>
      <c r="BB90" s="233"/>
      <c r="BC90" s="112"/>
      <c r="BD90" s="491"/>
      <c r="BE90" s="222"/>
      <c r="BF90" s="177"/>
      <c r="BG90" s="491"/>
      <c r="BH90" s="222"/>
      <c r="BI90" s="32"/>
      <c r="BJ90" s="491"/>
      <c r="BK90" s="233"/>
      <c r="BL90" s="225"/>
    </row>
    <row r="91" spans="3:64" ht="12" customHeight="1" x14ac:dyDescent="0.2">
      <c r="C91" s="550"/>
      <c r="D91" s="561" t="s">
        <v>180</v>
      </c>
      <c r="E91" s="562"/>
      <c r="F91" s="562"/>
      <c r="G91" s="248" t="s">
        <v>89</v>
      </c>
      <c r="H91" s="440"/>
      <c r="I91" s="451"/>
      <c r="J91" s="234"/>
      <c r="K91" s="493"/>
      <c r="L91" s="250"/>
      <c r="M91" s="234"/>
      <c r="N91" s="493"/>
      <c r="O91" s="252"/>
      <c r="P91" s="234"/>
      <c r="Q91" s="493"/>
      <c r="R91" s="252"/>
      <c r="S91" s="234"/>
      <c r="T91" s="493"/>
      <c r="U91" s="253"/>
      <c r="V91" s="234"/>
      <c r="W91" s="493"/>
      <c r="X91" s="235"/>
      <c r="Y91" s="234"/>
      <c r="Z91" s="493"/>
      <c r="AA91" s="235"/>
      <c r="AB91" s="234"/>
      <c r="AC91" s="493"/>
      <c r="AD91" s="250"/>
      <c r="AE91" s="70"/>
      <c r="AF91" s="493"/>
      <c r="AG91" s="252"/>
      <c r="AH91" s="70"/>
      <c r="AI91" s="493"/>
      <c r="AJ91" s="252"/>
      <c r="AK91" s="234"/>
      <c r="AL91" s="493"/>
      <c r="AM91" s="235"/>
      <c r="AN91" s="234"/>
      <c r="AO91" s="493"/>
      <c r="AP91" s="235"/>
      <c r="AQ91" s="234"/>
      <c r="AR91" s="493"/>
      <c r="AS91" s="253"/>
      <c r="AT91" s="70"/>
      <c r="AU91" s="493"/>
      <c r="AV91" s="252"/>
      <c r="AW91" s="234"/>
      <c r="AX91" s="493"/>
      <c r="AY91" s="250"/>
      <c r="AZ91" s="234"/>
      <c r="BA91" s="493"/>
      <c r="BB91" s="253"/>
      <c r="BC91" s="252"/>
      <c r="BD91" s="493"/>
      <c r="BE91" s="235"/>
      <c r="BF91" s="234"/>
      <c r="BG91" s="493"/>
      <c r="BH91" s="235"/>
      <c r="BI91" s="70"/>
      <c r="BJ91" s="493"/>
      <c r="BK91" s="253"/>
      <c r="BL91" s="255"/>
    </row>
    <row r="92" spans="3:64" ht="12" customHeight="1" x14ac:dyDescent="0.2">
      <c r="C92" s="548" t="s">
        <v>181</v>
      </c>
      <c r="D92" s="551" t="s">
        <v>182</v>
      </c>
      <c r="E92" s="552"/>
      <c r="F92" s="552"/>
      <c r="G92" s="429" t="s">
        <v>89</v>
      </c>
      <c r="H92" s="427">
        <v>0.06</v>
      </c>
      <c r="I92" s="429" t="s">
        <v>286</v>
      </c>
      <c r="J92" s="62"/>
      <c r="K92" s="491"/>
      <c r="L92" s="198" t="str">
        <f>IF(K92="","",(IF(K92&lt;=$H92,"○","×")))</f>
        <v/>
      </c>
      <c r="M92" s="62"/>
      <c r="N92" s="491"/>
      <c r="O92" s="198" t="str">
        <f>IF(N92="","",(IF(N92&lt;=$H92,"○","×")))</f>
        <v/>
      </c>
      <c r="P92" s="62"/>
      <c r="Q92" s="491"/>
      <c r="R92" s="198" t="str">
        <f>IF(Q92="","",(IF(Q92&lt;=$H92,"○","×")))</f>
        <v/>
      </c>
      <c r="S92" s="62"/>
      <c r="T92" s="491"/>
      <c r="U92" s="198" t="str">
        <f>IF(T92="","",(IF(T92&lt;=$H92,"○","×")))</f>
        <v/>
      </c>
      <c r="V92" s="62"/>
      <c r="W92" s="491"/>
      <c r="X92" s="198" t="str">
        <f>IF(W92="","",(IF(W92&lt;=$H92,"○","×")))</f>
        <v/>
      </c>
      <c r="Y92" s="62"/>
      <c r="Z92" s="491"/>
      <c r="AA92" s="198" t="str">
        <f>IF(Z92="","",(IF(Z92&lt;=$H92,"○","×")))</f>
        <v/>
      </c>
      <c r="AB92" s="62"/>
      <c r="AC92" s="491"/>
      <c r="AD92" s="198" t="str">
        <f>IF(AC92="","",(IF(AC92&lt;=$H92,"○","×")))</f>
        <v/>
      </c>
      <c r="AE92" s="62"/>
      <c r="AF92" s="491"/>
      <c r="AG92" s="198" t="str">
        <f>IF(AF92="","",(IF(AF92&lt;=$H92,"○","×")))</f>
        <v/>
      </c>
      <c r="AH92" s="62"/>
      <c r="AI92" s="491"/>
      <c r="AJ92" s="198" t="str">
        <f>IF(AI92="","",(IF(AI92&lt;=$H92,"○","×")))</f>
        <v/>
      </c>
      <c r="AK92" s="62"/>
      <c r="AL92" s="491"/>
      <c r="AM92" s="198" t="str">
        <f>IF(AL92="","",(IF(AL92&lt;=$H92,"○","×")))</f>
        <v/>
      </c>
      <c r="AN92" s="62"/>
      <c r="AO92" s="491"/>
      <c r="AP92" s="198" t="str">
        <f>IF(AO92="","",(IF(AO92&lt;=$H92,"○","×")))</f>
        <v/>
      </c>
      <c r="AQ92" s="62"/>
      <c r="AR92" s="491"/>
      <c r="AS92" s="198" t="str">
        <f>IF(AR92="","",(IF(AR92&lt;=$H92,"○","×")))</f>
        <v/>
      </c>
      <c r="AT92" s="62"/>
      <c r="AU92" s="491"/>
      <c r="AV92" s="198" t="str">
        <f>IF(AU92="","",(IF(AU92&lt;=$H92,"○","×")))</f>
        <v/>
      </c>
      <c r="AW92" s="62"/>
      <c r="AX92" s="491"/>
      <c r="AY92" s="198" t="str">
        <f>IF(AX92="","",(IF(AX92&lt;=$H92,"○","×")))</f>
        <v/>
      </c>
      <c r="AZ92" s="62"/>
      <c r="BA92" s="491"/>
      <c r="BB92" s="198" t="str">
        <f>IF(BA92="","",(IF(BA92&lt;=$H92,"○","×")))</f>
        <v/>
      </c>
      <c r="BC92" s="65"/>
      <c r="BD92" s="491"/>
      <c r="BE92" s="198" t="str">
        <f>IF(BD92="","",(IF(BD92&lt;=$H92,"○","×")))</f>
        <v/>
      </c>
      <c r="BF92" s="62"/>
      <c r="BG92" s="491"/>
      <c r="BH92" s="198" t="str">
        <f>IF(BG92="","",(IF(BG92&lt;=$H92,"○","×")))</f>
        <v/>
      </c>
      <c r="BI92" s="62"/>
      <c r="BJ92" s="491"/>
      <c r="BK92" s="198" t="str">
        <f>IF(BJ92="","",(IF(BJ92&lt;=$H92,"○","×")))</f>
        <v/>
      </c>
      <c r="BL92" s="176"/>
    </row>
    <row r="93" spans="3:64" ht="12" customHeight="1" x14ac:dyDescent="0.2">
      <c r="C93" s="549"/>
      <c r="D93" s="544" t="s">
        <v>184</v>
      </c>
      <c r="E93" s="545"/>
      <c r="F93" s="545"/>
      <c r="G93" s="442" t="s">
        <v>89</v>
      </c>
      <c r="H93" s="436">
        <v>0.04</v>
      </c>
      <c r="I93" s="442" t="s">
        <v>286</v>
      </c>
      <c r="J93" s="32"/>
      <c r="K93" s="491"/>
      <c r="L93" s="174" t="str">
        <f t="shared" ref="L93:L127" si="61">IF(K93="","",(IF(K93&lt;=$H93,"○","×")))</f>
        <v/>
      </c>
      <c r="M93" s="32"/>
      <c r="N93" s="491"/>
      <c r="O93" s="174" t="str">
        <f t="shared" ref="O93:O127" si="62">IF(N93="","",(IF(N93&lt;=$H93,"○","×")))</f>
        <v/>
      </c>
      <c r="P93" s="32"/>
      <c r="Q93" s="491"/>
      <c r="R93" s="174" t="str">
        <f t="shared" ref="R93:R127" si="63">IF(Q93="","",(IF(Q93&lt;=$H93,"○","×")))</f>
        <v/>
      </c>
      <c r="S93" s="32"/>
      <c r="T93" s="491"/>
      <c r="U93" s="174" t="str">
        <f t="shared" ref="U93:U127" si="64">IF(T93="","",(IF(T93&lt;=$H93,"○","×")))</f>
        <v/>
      </c>
      <c r="V93" s="32"/>
      <c r="W93" s="491"/>
      <c r="X93" s="174" t="str">
        <f t="shared" ref="X93:X127" si="65">IF(W93="","",(IF(W93&lt;=$H93,"○","×")))</f>
        <v/>
      </c>
      <c r="Y93" s="32"/>
      <c r="Z93" s="491"/>
      <c r="AA93" s="174" t="str">
        <f t="shared" ref="AA93:AA127" si="66">IF(Z93="","",(IF(Z93&lt;=$H93,"○","×")))</f>
        <v/>
      </c>
      <c r="AB93" s="32"/>
      <c r="AC93" s="491"/>
      <c r="AD93" s="174" t="str">
        <f t="shared" ref="AD93:AD127" si="67">IF(AC93="","",(IF(AC93&lt;=$H93,"○","×")))</f>
        <v/>
      </c>
      <c r="AE93" s="32"/>
      <c r="AF93" s="491"/>
      <c r="AG93" s="174" t="str">
        <f t="shared" ref="AG93:AG127" si="68">IF(AF93="","",(IF(AF93&lt;=$H93,"○","×")))</f>
        <v/>
      </c>
      <c r="AH93" s="32"/>
      <c r="AI93" s="491"/>
      <c r="AJ93" s="174" t="str">
        <f t="shared" ref="AJ93:AJ127" si="69">IF(AI93="","",(IF(AI93&lt;=$H93,"○","×")))</f>
        <v/>
      </c>
      <c r="AK93" s="32"/>
      <c r="AL93" s="491"/>
      <c r="AM93" s="174" t="str">
        <f t="shared" ref="AM93:AM127" si="70">IF(AL93="","",(IF(AL93&lt;=$H93,"○","×")))</f>
        <v/>
      </c>
      <c r="AN93" s="32"/>
      <c r="AO93" s="491"/>
      <c r="AP93" s="174" t="str">
        <f t="shared" ref="AP93:AP127" si="71">IF(AO93="","",(IF(AO93&lt;=$H93,"○","×")))</f>
        <v/>
      </c>
      <c r="AQ93" s="32"/>
      <c r="AR93" s="491"/>
      <c r="AS93" s="174" t="str">
        <f t="shared" ref="AS93:AS127" si="72">IF(AR93="","",(IF(AR93&lt;=$H93,"○","×")))</f>
        <v/>
      </c>
      <c r="AT93" s="32"/>
      <c r="AU93" s="491"/>
      <c r="AV93" s="174" t="str">
        <f t="shared" ref="AV93:AV127" si="73">IF(AU93="","",(IF(AU93&lt;=$H93,"○","×")))</f>
        <v/>
      </c>
      <c r="AW93" s="32"/>
      <c r="AX93" s="491"/>
      <c r="AY93" s="174" t="str">
        <f t="shared" ref="AY93:AY127" si="74">IF(AX93="","",(IF(AX93&lt;=$H93,"○","×")))</f>
        <v/>
      </c>
      <c r="AZ93" s="32"/>
      <c r="BA93" s="491"/>
      <c r="BB93" s="174" t="str">
        <f t="shared" ref="BB93:BB127" si="75">IF(BA93="","",(IF(BA93&lt;=$H93,"○","×")))</f>
        <v/>
      </c>
      <c r="BC93" s="34"/>
      <c r="BD93" s="491"/>
      <c r="BE93" s="174" t="str">
        <f t="shared" ref="BE93:BE127" si="76">IF(BD93="","",(IF(BD93&lt;=$H93,"○","×")))</f>
        <v/>
      </c>
      <c r="BF93" s="32"/>
      <c r="BG93" s="491"/>
      <c r="BH93" s="174" t="str">
        <f t="shared" ref="BH93:BH127" si="77">IF(BG93="","",(IF(BG93&lt;=$H93,"○","×")))</f>
        <v/>
      </c>
      <c r="BI93" s="32"/>
      <c r="BJ93" s="491"/>
      <c r="BK93" s="174" t="str">
        <f t="shared" ref="BK93:BK127" si="78">IF(BJ93="","",(IF(BJ93&lt;=$H93,"○","×")))</f>
        <v/>
      </c>
      <c r="BL93" s="176"/>
    </row>
    <row r="94" spans="3:64" ht="12" customHeight="1" x14ac:dyDescent="0.2">
      <c r="C94" s="549"/>
      <c r="D94" s="544" t="s">
        <v>185</v>
      </c>
      <c r="E94" s="545"/>
      <c r="F94" s="545"/>
      <c r="G94" s="442" t="s">
        <v>89</v>
      </c>
      <c r="H94" s="436">
        <v>0.06</v>
      </c>
      <c r="I94" s="442" t="s">
        <v>286</v>
      </c>
      <c r="J94" s="32"/>
      <c r="K94" s="491"/>
      <c r="L94" s="174" t="str">
        <f t="shared" si="61"/>
        <v/>
      </c>
      <c r="M94" s="32"/>
      <c r="N94" s="491"/>
      <c r="O94" s="174" t="str">
        <f t="shared" si="62"/>
        <v/>
      </c>
      <c r="P94" s="32"/>
      <c r="Q94" s="491"/>
      <c r="R94" s="174" t="str">
        <f t="shared" si="63"/>
        <v/>
      </c>
      <c r="S94" s="32"/>
      <c r="T94" s="491"/>
      <c r="U94" s="174" t="str">
        <f t="shared" si="64"/>
        <v/>
      </c>
      <c r="V94" s="32"/>
      <c r="W94" s="491"/>
      <c r="X94" s="174" t="str">
        <f t="shared" si="65"/>
        <v/>
      </c>
      <c r="Y94" s="32"/>
      <c r="Z94" s="491"/>
      <c r="AA94" s="174" t="str">
        <f t="shared" si="66"/>
        <v/>
      </c>
      <c r="AB94" s="32"/>
      <c r="AC94" s="491"/>
      <c r="AD94" s="174" t="str">
        <f t="shared" si="67"/>
        <v/>
      </c>
      <c r="AE94" s="32"/>
      <c r="AF94" s="491"/>
      <c r="AG94" s="174" t="str">
        <f t="shared" si="68"/>
        <v/>
      </c>
      <c r="AH94" s="32"/>
      <c r="AI94" s="491"/>
      <c r="AJ94" s="174" t="str">
        <f t="shared" si="69"/>
        <v/>
      </c>
      <c r="AK94" s="32"/>
      <c r="AL94" s="491"/>
      <c r="AM94" s="174" t="str">
        <f t="shared" si="70"/>
        <v/>
      </c>
      <c r="AN94" s="32"/>
      <c r="AO94" s="491"/>
      <c r="AP94" s="174" t="str">
        <f t="shared" si="71"/>
        <v/>
      </c>
      <c r="AQ94" s="32"/>
      <c r="AR94" s="491"/>
      <c r="AS94" s="174" t="str">
        <f t="shared" si="72"/>
        <v/>
      </c>
      <c r="AT94" s="32"/>
      <c r="AU94" s="491"/>
      <c r="AV94" s="174" t="str">
        <f t="shared" si="73"/>
        <v/>
      </c>
      <c r="AW94" s="32"/>
      <c r="AX94" s="491"/>
      <c r="AY94" s="174" t="str">
        <f t="shared" si="74"/>
        <v/>
      </c>
      <c r="AZ94" s="32"/>
      <c r="BA94" s="491"/>
      <c r="BB94" s="174" t="str">
        <f t="shared" si="75"/>
        <v/>
      </c>
      <c r="BC94" s="34"/>
      <c r="BD94" s="491"/>
      <c r="BE94" s="174" t="str">
        <f t="shared" si="76"/>
        <v/>
      </c>
      <c r="BF94" s="32"/>
      <c r="BG94" s="491"/>
      <c r="BH94" s="174" t="str">
        <f t="shared" si="77"/>
        <v/>
      </c>
      <c r="BI94" s="32"/>
      <c r="BJ94" s="491"/>
      <c r="BK94" s="174" t="str">
        <f t="shared" si="78"/>
        <v/>
      </c>
      <c r="BL94" s="176"/>
    </row>
    <row r="95" spans="3:64" ht="12" customHeight="1" x14ac:dyDescent="0.2">
      <c r="C95" s="549"/>
      <c r="D95" s="553" t="s">
        <v>186</v>
      </c>
      <c r="E95" s="554"/>
      <c r="F95" s="554"/>
      <c r="G95" s="449" t="s">
        <v>89</v>
      </c>
      <c r="H95" s="447">
        <v>0.2</v>
      </c>
      <c r="I95" s="442" t="s">
        <v>286</v>
      </c>
      <c r="J95" s="206"/>
      <c r="K95" s="490"/>
      <c r="L95" s="203" t="str">
        <f t="shared" si="61"/>
        <v/>
      </c>
      <c r="M95" s="206"/>
      <c r="N95" s="490"/>
      <c r="O95" s="203" t="str">
        <f t="shared" si="62"/>
        <v/>
      </c>
      <c r="P95" s="206"/>
      <c r="Q95" s="490"/>
      <c r="R95" s="203" t="str">
        <f t="shared" si="63"/>
        <v/>
      </c>
      <c r="S95" s="206"/>
      <c r="T95" s="490"/>
      <c r="U95" s="203" t="str">
        <f t="shared" si="64"/>
        <v/>
      </c>
      <c r="V95" s="206"/>
      <c r="W95" s="490"/>
      <c r="X95" s="203" t="str">
        <f t="shared" si="65"/>
        <v/>
      </c>
      <c r="Y95" s="206"/>
      <c r="Z95" s="490"/>
      <c r="AA95" s="203" t="str">
        <f t="shared" si="66"/>
        <v/>
      </c>
      <c r="AB95" s="206"/>
      <c r="AC95" s="490"/>
      <c r="AD95" s="203" t="str">
        <f t="shared" si="67"/>
        <v/>
      </c>
      <c r="AE95" s="206"/>
      <c r="AF95" s="490"/>
      <c r="AG95" s="203" t="str">
        <f t="shared" si="68"/>
        <v/>
      </c>
      <c r="AH95" s="206"/>
      <c r="AI95" s="490"/>
      <c r="AJ95" s="203" t="str">
        <f t="shared" si="69"/>
        <v/>
      </c>
      <c r="AK95" s="206"/>
      <c r="AL95" s="490"/>
      <c r="AM95" s="203" t="str">
        <f t="shared" si="70"/>
        <v/>
      </c>
      <c r="AN95" s="206"/>
      <c r="AO95" s="490"/>
      <c r="AP95" s="203" t="str">
        <f t="shared" si="71"/>
        <v/>
      </c>
      <c r="AQ95" s="206"/>
      <c r="AR95" s="490"/>
      <c r="AS95" s="203" t="str">
        <f t="shared" si="72"/>
        <v/>
      </c>
      <c r="AT95" s="206"/>
      <c r="AU95" s="490"/>
      <c r="AV95" s="203" t="str">
        <f t="shared" si="73"/>
        <v/>
      </c>
      <c r="AW95" s="206"/>
      <c r="AX95" s="490"/>
      <c r="AY95" s="203" t="str">
        <f t="shared" si="74"/>
        <v/>
      </c>
      <c r="AZ95" s="206"/>
      <c r="BA95" s="490"/>
      <c r="BB95" s="203" t="str">
        <f t="shared" si="75"/>
        <v/>
      </c>
      <c r="BC95" s="208"/>
      <c r="BD95" s="490"/>
      <c r="BE95" s="203" t="str">
        <f t="shared" si="76"/>
        <v/>
      </c>
      <c r="BF95" s="206"/>
      <c r="BG95" s="490"/>
      <c r="BH95" s="203" t="str">
        <f t="shared" si="77"/>
        <v/>
      </c>
      <c r="BI95" s="206"/>
      <c r="BJ95" s="490"/>
      <c r="BK95" s="203" t="str">
        <f t="shared" si="78"/>
        <v/>
      </c>
      <c r="BL95" s="437"/>
    </row>
    <row r="96" spans="3:64" ht="12" customHeight="1" x14ac:dyDescent="0.2">
      <c r="C96" s="549"/>
      <c r="D96" s="544" t="s">
        <v>187</v>
      </c>
      <c r="E96" s="545"/>
      <c r="F96" s="545"/>
      <c r="G96" s="442" t="s">
        <v>89</v>
      </c>
      <c r="H96" s="436">
        <v>8.0000000000000002E-3</v>
      </c>
      <c r="I96" s="450" t="s">
        <v>286</v>
      </c>
      <c r="J96" s="32"/>
      <c r="K96" s="491"/>
      <c r="L96" s="174" t="str">
        <f t="shared" si="61"/>
        <v/>
      </c>
      <c r="M96" s="32"/>
      <c r="N96" s="491"/>
      <c r="O96" s="174" t="str">
        <f t="shared" si="62"/>
        <v/>
      </c>
      <c r="P96" s="32"/>
      <c r="Q96" s="491"/>
      <c r="R96" s="174" t="str">
        <f t="shared" si="63"/>
        <v/>
      </c>
      <c r="S96" s="32"/>
      <c r="T96" s="491"/>
      <c r="U96" s="174" t="str">
        <f t="shared" si="64"/>
        <v/>
      </c>
      <c r="V96" s="32"/>
      <c r="W96" s="491"/>
      <c r="X96" s="174" t="str">
        <f t="shared" si="65"/>
        <v/>
      </c>
      <c r="Y96" s="32"/>
      <c r="Z96" s="491"/>
      <c r="AA96" s="174" t="str">
        <f t="shared" si="66"/>
        <v/>
      </c>
      <c r="AB96" s="32"/>
      <c r="AC96" s="491"/>
      <c r="AD96" s="174" t="str">
        <f t="shared" si="67"/>
        <v/>
      </c>
      <c r="AE96" s="32"/>
      <c r="AF96" s="491"/>
      <c r="AG96" s="174" t="str">
        <f t="shared" si="68"/>
        <v/>
      </c>
      <c r="AH96" s="32"/>
      <c r="AI96" s="491"/>
      <c r="AJ96" s="174" t="str">
        <f t="shared" si="69"/>
        <v/>
      </c>
      <c r="AK96" s="32"/>
      <c r="AL96" s="491"/>
      <c r="AM96" s="174" t="str">
        <f t="shared" si="70"/>
        <v/>
      </c>
      <c r="AN96" s="32"/>
      <c r="AO96" s="491"/>
      <c r="AP96" s="174" t="str">
        <f t="shared" si="71"/>
        <v/>
      </c>
      <c r="AQ96" s="32"/>
      <c r="AR96" s="491"/>
      <c r="AS96" s="174" t="str">
        <f t="shared" si="72"/>
        <v/>
      </c>
      <c r="AT96" s="32"/>
      <c r="AU96" s="491"/>
      <c r="AV96" s="174" t="str">
        <f t="shared" si="73"/>
        <v/>
      </c>
      <c r="AW96" s="32"/>
      <c r="AX96" s="491"/>
      <c r="AY96" s="174" t="str">
        <f t="shared" si="74"/>
        <v/>
      </c>
      <c r="AZ96" s="32"/>
      <c r="BA96" s="491"/>
      <c r="BB96" s="174" t="str">
        <f t="shared" si="75"/>
        <v/>
      </c>
      <c r="BC96" s="34"/>
      <c r="BD96" s="491"/>
      <c r="BE96" s="174" t="str">
        <f t="shared" si="76"/>
        <v/>
      </c>
      <c r="BF96" s="32"/>
      <c r="BG96" s="491"/>
      <c r="BH96" s="174" t="str">
        <f t="shared" si="77"/>
        <v/>
      </c>
      <c r="BI96" s="32"/>
      <c r="BJ96" s="491"/>
      <c r="BK96" s="174" t="str">
        <f t="shared" si="78"/>
        <v/>
      </c>
      <c r="BL96" s="261"/>
    </row>
    <row r="97" spans="3:64" ht="12" customHeight="1" x14ac:dyDescent="0.2">
      <c r="C97" s="549"/>
      <c r="D97" s="544" t="s">
        <v>188</v>
      </c>
      <c r="E97" s="545"/>
      <c r="F97" s="545"/>
      <c r="G97" s="442" t="s">
        <v>89</v>
      </c>
      <c r="H97" s="436">
        <v>5.0000000000000001E-3</v>
      </c>
      <c r="I97" s="442" t="s">
        <v>286</v>
      </c>
      <c r="J97" s="32"/>
      <c r="K97" s="491"/>
      <c r="L97" s="174" t="str">
        <f t="shared" si="61"/>
        <v/>
      </c>
      <c r="M97" s="32"/>
      <c r="N97" s="491"/>
      <c r="O97" s="174" t="str">
        <f t="shared" si="62"/>
        <v/>
      </c>
      <c r="P97" s="32"/>
      <c r="Q97" s="491"/>
      <c r="R97" s="174" t="str">
        <f t="shared" si="63"/>
        <v/>
      </c>
      <c r="S97" s="32"/>
      <c r="T97" s="491"/>
      <c r="U97" s="174" t="str">
        <f t="shared" si="64"/>
        <v/>
      </c>
      <c r="V97" s="32"/>
      <c r="W97" s="491"/>
      <c r="X97" s="174" t="str">
        <f t="shared" si="65"/>
        <v/>
      </c>
      <c r="Y97" s="32"/>
      <c r="Z97" s="491"/>
      <c r="AA97" s="174" t="str">
        <f t="shared" si="66"/>
        <v/>
      </c>
      <c r="AB97" s="32"/>
      <c r="AC97" s="491"/>
      <c r="AD97" s="174" t="str">
        <f t="shared" si="67"/>
        <v/>
      </c>
      <c r="AE97" s="32"/>
      <c r="AF97" s="491"/>
      <c r="AG97" s="174" t="str">
        <f t="shared" si="68"/>
        <v/>
      </c>
      <c r="AH97" s="32"/>
      <c r="AI97" s="491"/>
      <c r="AJ97" s="174" t="str">
        <f t="shared" si="69"/>
        <v/>
      </c>
      <c r="AK97" s="32"/>
      <c r="AL97" s="491"/>
      <c r="AM97" s="174" t="str">
        <f t="shared" si="70"/>
        <v/>
      </c>
      <c r="AN97" s="32"/>
      <c r="AO97" s="491"/>
      <c r="AP97" s="174" t="str">
        <f t="shared" si="71"/>
        <v/>
      </c>
      <c r="AQ97" s="32"/>
      <c r="AR97" s="491"/>
      <c r="AS97" s="174" t="str">
        <f t="shared" si="72"/>
        <v/>
      </c>
      <c r="AT97" s="32"/>
      <c r="AU97" s="491"/>
      <c r="AV97" s="174" t="str">
        <f t="shared" si="73"/>
        <v/>
      </c>
      <c r="AW97" s="32"/>
      <c r="AX97" s="491"/>
      <c r="AY97" s="174" t="str">
        <f t="shared" si="74"/>
        <v/>
      </c>
      <c r="AZ97" s="32"/>
      <c r="BA97" s="491"/>
      <c r="BB97" s="174" t="str">
        <f t="shared" si="75"/>
        <v/>
      </c>
      <c r="BC97" s="34"/>
      <c r="BD97" s="491"/>
      <c r="BE97" s="174" t="str">
        <f t="shared" si="76"/>
        <v/>
      </c>
      <c r="BF97" s="32"/>
      <c r="BG97" s="491"/>
      <c r="BH97" s="174" t="str">
        <f t="shared" si="77"/>
        <v/>
      </c>
      <c r="BI97" s="32"/>
      <c r="BJ97" s="491"/>
      <c r="BK97" s="174" t="str">
        <f t="shared" si="78"/>
        <v/>
      </c>
      <c r="BL97" s="261"/>
    </row>
    <row r="98" spans="3:64" ht="12" customHeight="1" x14ac:dyDescent="0.2">
      <c r="C98" s="549"/>
      <c r="D98" s="544" t="s">
        <v>189</v>
      </c>
      <c r="E98" s="545"/>
      <c r="F98" s="545"/>
      <c r="G98" s="442" t="s">
        <v>89</v>
      </c>
      <c r="H98" s="436">
        <v>3.0000000000000001E-3</v>
      </c>
      <c r="I98" s="442" t="s">
        <v>286</v>
      </c>
      <c r="J98" s="32"/>
      <c r="K98" s="491"/>
      <c r="L98" s="174" t="str">
        <f t="shared" si="61"/>
        <v/>
      </c>
      <c r="M98" s="32"/>
      <c r="N98" s="491"/>
      <c r="O98" s="174" t="str">
        <f t="shared" si="62"/>
        <v/>
      </c>
      <c r="P98" s="32"/>
      <c r="Q98" s="491"/>
      <c r="R98" s="174" t="str">
        <f t="shared" si="63"/>
        <v/>
      </c>
      <c r="S98" s="32"/>
      <c r="T98" s="491"/>
      <c r="U98" s="174" t="str">
        <f t="shared" si="64"/>
        <v/>
      </c>
      <c r="V98" s="32"/>
      <c r="W98" s="491"/>
      <c r="X98" s="174" t="str">
        <f t="shared" si="65"/>
        <v/>
      </c>
      <c r="Y98" s="32"/>
      <c r="Z98" s="491"/>
      <c r="AA98" s="174" t="str">
        <f t="shared" si="66"/>
        <v/>
      </c>
      <c r="AB98" s="32"/>
      <c r="AC98" s="491"/>
      <c r="AD98" s="174" t="str">
        <f t="shared" si="67"/>
        <v/>
      </c>
      <c r="AE98" s="32"/>
      <c r="AF98" s="491"/>
      <c r="AG98" s="174" t="str">
        <f t="shared" si="68"/>
        <v/>
      </c>
      <c r="AH98" s="32"/>
      <c r="AI98" s="491"/>
      <c r="AJ98" s="174" t="str">
        <f t="shared" si="69"/>
        <v/>
      </c>
      <c r="AK98" s="32"/>
      <c r="AL98" s="491"/>
      <c r="AM98" s="174" t="str">
        <f t="shared" si="70"/>
        <v/>
      </c>
      <c r="AN98" s="32"/>
      <c r="AO98" s="491"/>
      <c r="AP98" s="174" t="str">
        <f t="shared" si="71"/>
        <v/>
      </c>
      <c r="AQ98" s="32"/>
      <c r="AR98" s="491"/>
      <c r="AS98" s="174" t="str">
        <f t="shared" si="72"/>
        <v/>
      </c>
      <c r="AT98" s="32"/>
      <c r="AU98" s="491"/>
      <c r="AV98" s="174" t="str">
        <f t="shared" si="73"/>
        <v/>
      </c>
      <c r="AW98" s="32"/>
      <c r="AX98" s="491"/>
      <c r="AY98" s="174" t="str">
        <f t="shared" si="74"/>
        <v/>
      </c>
      <c r="AZ98" s="32"/>
      <c r="BA98" s="491"/>
      <c r="BB98" s="174" t="str">
        <f t="shared" si="75"/>
        <v/>
      </c>
      <c r="BC98" s="34"/>
      <c r="BD98" s="491"/>
      <c r="BE98" s="174" t="str">
        <f t="shared" si="76"/>
        <v/>
      </c>
      <c r="BF98" s="32"/>
      <c r="BG98" s="491"/>
      <c r="BH98" s="174" t="str">
        <f t="shared" si="77"/>
        <v/>
      </c>
      <c r="BI98" s="32"/>
      <c r="BJ98" s="491"/>
      <c r="BK98" s="174" t="str">
        <f t="shared" si="78"/>
        <v/>
      </c>
      <c r="BL98" s="261"/>
    </row>
    <row r="99" spans="3:64" ht="12" customHeight="1" x14ac:dyDescent="0.2">
      <c r="C99" s="549"/>
      <c r="D99" s="553" t="s">
        <v>190</v>
      </c>
      <c r="E99" s="554"/>
      <c r="F99" s="554"/>
      <c r="G99" s="449" t="s">
        <v>89</v>
      </c>
      <c r="H99" s="447">
        <v>0.04</v>
      </c>
      <c r="I99" s="449" t="s">
        <v>286</v>
      </c>
      <c r="J99" s="206"/>
      <c r="K99" s="490"/>
      <c r="L99" s="203" t="str">
        <f t="shared" si="61"/>
        <v/>
      </c>
      <c r="M99" s="206"/>
      <c r="N99" s="490"/>
      <c r="O99" s="203" t="str">
        <f t="shared" si="62"/>
        <v/>
      </c>
      <c r="P99" s="206"/>
      <c r="Q99" s="490"/>
      <c r="R99" s="203" t="str">
        <f t="shared" si="63"/>
        <v/>
      </c>
      <c r="S99" s="206"/>
      <c r="T99" s="490"/>
      <c r="U99" s="203" t="str">
        <f t="shared" si="64"/>
        <v/>
      </c>
      <c r="V99" s="206"/>
      <c r="W99" s="490"/>
      <c r="X99" s="203" t="str">
        <f t="shared" si="65"/>
        <v/>
      </c>
      <c r="Y99" s="206"/>
      <c r="Z99" s="490"/>
      <c r="AA99" s="203" t="str">
        <f t="shared" si="66"/>
        <v/>
      </c>
      <c r="AB99" s="206"/>
      <c r="AC99" s="490"/>
      <c r="AD99" s="203" t="str">
        <f t="shared" si="67"/>
        <v/>
      </c>
      <c r="AE99" s="206"/>
      <c r="AF99" s="490"/>
      <c r="AG99" s="203" t="str">
        <f t="shared" si="68"/>
        <v/>
      </c>
      <c r="AH99" s="206"/>
      <c r="AI99" s="490"/>
      <c r="AJ99" s="203" t="str">
        <f t="shared" si="69"/>
        <v/>
      </c>
      <c r="AK99" s="206"/>
      <c r="AL99" s="490"/>
      <c r="AM99" s="203" t="str">
        <f t="shared" si="70"/>
        <v/>
      </c>
      <c r="AN99" s="206"/>
      <c r="AO99" s="490"/>
      <c r="AP99" s="203" t="str">
        <f t="shared" si="71"/>
        <v/>
      </c>
      <c r="AQ99" s="206"/>
      <c r="AR99" s="490"/>
      <c r="AS99" s="203" t="str">
        <f t="shared" si="72"/>
        <v/>
      </c>
      <c r="AT99" s="206"/>
      <c r="AU99" s="490"/>
      <c r="AV99" s="203" t="str">
        <f t="shared" si="73"/>
        <v/>
      </c>
      <c r="AW99" s="206"/>
      <c r="AX99" s="490"/>
      <c r="AY99" s="203" t="str">
        <f t="shared" si="74"/>
        <v/>
      </c>
      <c r="AZ99" s="206"/>
      <c r="BA99" s="490"/>
      <c r="BB99" s="203" t="str">
        <f t="shared" si="75"/>
        <v/>
      </c>
      <c r="BC99" s="208"/>
      <c r="BD99" s="490"/>
      <c r="BE99" s="203" t="str">
        <f t="shared" si="76"/>
        <v/>
      </c>
      <c r="BF99" s="206"/>
      <c r="BG99" s="490"/>
      <c r="BH99" s="203" t="str">
        <f t="shared" si="77"/>
        <v/>
      </c>
      <c r="BI99" s="206"/>
      <c r="BJ99" s="490"/>
      <c r="BK99" s="203" t="str">
        <f t="shared" si="78"/>
        <v/>
      </c>
      <c r="BL99" s="262"/>
    </row>
    <row r="100" spans="3:64" ht="12" customHeight="1" x14ac:dyDescent="0.2">
      <c r="C100" s="549"/>
      <c r="D100" s="544" t="s">
        <v>191</v>
      </c>
      <c r="E100" s="545"/>
      <c r="F100" s="545"/>
      <c r="G100" s="442" t="s">
        <v>89</v>
      </c>
      <c r="H100" s="436">
        <v>0.04</v>
      </c>
      <c r="I100" s="442" t="s">
        <v>286</v>
      </c>
      <c r="J100" s="263"/>
      <c r="K100" s="491"/>
      <c r="L100" s="174" t="str">
        <f t="shared" si="61"/>
        <v/>
      </c>
      <c r="M100" s="263"/>
      <c r="N100" s="491"/>
      <c r="O100" s="174" t="str">
        <f t="shared" si="62"/>
        <v/>
      </c>
      <c r="P100" s="263"/>
      <c r="Q100" s="491"/>
      <c r="R100" s="174" t="str">
        <f t="shared" si="63"/>
        <v/>
      </c>
      <c r="S100" s="263"/>
      <c r="T100" s="491"/>
      <c r="U100" s="174" t="str">
        <f t="shared" si="64"/>
        <v/>
      </c>
      <c r="V100" s="263"/>
      <c r="W100" s="491"/>
      <c r="X100" s="174" t="str">
        <f t="shared" si="65"/>
        <v/>
      </c>
      <c r="Y100" s="263"/>
      <c r="Z100" s="491"/>
      <c r="AA100" s="174" t="str">
        <f t="shared" si="66"/>
        <v/>
      </c>
      <c r="AB100" s="263"/>
      <c r="AC100" s="491"/>
      <c r="AD100" s="174" t="str">
        <f t="shared" si="67"/>
        <v/>
      </c>
      <c r="AE100" s="263"/>
      <c r="AF100" s="491"/>
      <c r="AG100" s="174" t="str">
        <f t="shared" si="68"/>
        <v/>
      </c>
      <c r="AH100" s="263"/>
      <c r="AI100" s="491"/>
      <c r="AJ100" s="174" t="str">
        <f t="shared" si="69"/>
        <v/>
      </c>
      <c r="AK100" s="263"/>
      <c r="AL100" s="491"/>
      <c r="AM100" s="174" t="str">
        <f t="shared" si="70"/>
        <v/>
      </c>
      <c r="AN100" s="263"/>
      <c r="AO100" s="491"/>
      <c r="AP100" s="174" t="str">
        <f t="shared" si="71"/>
        <v/>
      </c>
      <c r="AQ100" s="263"/>
      <c r="AR100" s="491"/>
      <c r="AS100" s="174" t="str">
        <f t="shared" si="72"/>
        <v/>
      </c>
      <c r="AT100" s="263"/>
      <c r="AU100" s="491"/>
      <c r="AV100" s="174" t="str">
        <f t="shared" si="73"/>
        <v/>
      </c>
      <c r="AW100" s="263"/>
      <c r="AX100" s="491"/>
      <c r="AY100" s="174" t="str">
        <f t="shared" si="74"/>
        <v/>
      </c>
      <c r="AZ100" s="263"/>
      <c r="BA100" s="491"/>
      <c r="BB100" s="174" t="str">
        <f t="shared" si="75"/>
        <v/>
      </c>
      <c r="BC100" s="266"/>
      <c r="BD100" s="491"/>
      <c r="BE100" s="174" t="str">
        <f t="shared" si="76"/>
        <v/>
      </c>
      <c r="BF100" s="263"/>
      <c r="BG100" s="491"/>
      <c r="BH100" s="174" t="str">
        <f t="shared" si="77"/>
        <v/>
      </c>
      <c r="BI100" s="263"/>
      <c r="BJ100" s="491"/>
      <c r="BK100" s="174" t="str">
        <f t="shared" si="78"/>
        <v/>
      </c>
      <c r="BL100" s="262"/>
    </row>
    <row r="101" spans="3:64" ht="12" customHeight="1" x14ac:dyDescent="0.2">
      <c r="C101" s="549"/>
      <c r="D101" s="544" t="s">
        <v>192</v>
      </c>
      <c r="E101" s="545"/>
      <c r="F101" s="545"/>
      <c r="G101" s="442" t="s">
        <v>89</v>
      </c>
      <c r="H101" s="436">
        <v>0.05</v>
      </c>
      <c r="I101" s="442" t="s">
        <v>286</v>
      </c>
      <c r="J101" s="32"/>
      <c r="K101" s="491"/>
      <c r="L101" s="174" t="str">
        <f t="shared" si="61"/>
        <v/>
      </c>
      <c r="M101" s="32"/>
      <c r="N101" s="491"/>
      <c r="O101" s="174" t="str">
        <f t="shared" si="62"/>
        <v/>
      </c>
      <c r="P101" s="32"/>
      <c r="Q101" s="491"/>
      <c r="R101" s="174" t="str">
        <f t="shared" si="63"/>
        <v/>
      </c>
      <c r="S101" s="32"/>
      <c r="T101" s="491"/>
      <c r="U101" s="174" t="str">
        <f t="shared" si="64"/>
        <v/>
      </c>
      <c r="V101" s="32"/>
      <c r="W101" s="491"/>
      <c r="X101" s="174" t="str">
        <f t="shared" si="65"/>
        <v/>
      </c>
      <c r="Y101" s="32"/>
      <c r="Z101" s="491"/>
      <c r="AA101" s="174" t="str">
        <f t="shared" si="66"/>
        <v/>
      </c>
      <c r="AB101" s="32"/>
      <c r="AC101" s="491"/>
      <c r="AD101" s="174" t="str">
        <f t="shared" si="67"/>
        <v/>
      </c>
      <c r="AE101" s="32"/>
      <c r="AF101" s="491"/>
      <c r="AG101" s="174" t="str">
        <f t="shared" si="68"/>
        <v/>
      </c>
      <c r="AH101" s="32"/>
      <c r="AI101" s="491"/>
      <c r="AJ101" s="174" t="str">
        <f t="shared" si="69"/>
        <v/>
      </c>
      <c r="AK101" s="32"/>
      <c r="AL101" s="491"/>
      <c r="AM101" s="174" t="str">
        <f t="shared" si="70"/>
        <v/>
      </c>
      <c r="AN101" s="32"/>
      <c r="AO101" s="491"/>
      <c r="AP101" s="174" t="str">
        <f t="shared" si="71"/>
        <v/>
      </c>
      <c r="AQ101" s="32"/>
      <c r="AR101" s="491"/>
      <c r="AS101" s="174" t="str">
        <f t="shared" si="72"/>
        <v/>
      </c>
      <c r="AT101" s="32"/>
      <c r="AU101" s="491"/>
      <c r="AV101" s="174" t="str">
        <f t="shared" si="73"/>
        <v/>
      </c>
      <c r="AW101" s="32"/>
      <c r="AX101" s="491"/>
      <c r="AY101" s="174" t="str">
        <f t="shared" si="74"/>
        <v/>
      </c>
      <c r="AZ101" s="32"/>
      <c r="BA101" s="491"/>
      <c r="BB101" s="174" t="str">
        <f t="shared" si="75"/>
        <v/>
      </c>
      <c r="BC101" s="34"/>
      <c r="BD101" s="491"/>
      <c r="BE101" s="174" t="str">
        <f t="shared" si="76"/>
        <v/>
      </c>
      <c r="BF101" s="32"/>
      <c r="BG101" s="491"/>
      <c r="BH101" s="174" t="str">
        <f t="shared" si="77"/>
        <v/>
      </c>
      <c r="BI101" s="32"/>
      <c r="BJ101" s="491"/>
      <c r="BK101" s="174" t="str">
        <f t="shared" si="78"/>
        <v/>
      </c>
      <c r="BL101" s="262"/>
    </row>
    <row r="102" spans="3:64" ht="12" customHeight="1" x14ac:dyDescent="0.2">
      <c r="C102" s="549"/>
      <c r="D102" s="544" t="s">
        <v>193</v>
      </c>
      <c r="E102" s="545"/>
      <c r="F102" s="545"/>
      <c r="G102" s="442" t="s">
        <v>89</v>
      </c>
      <c r="H102" s="436">
        <v>8.0000000000000002E-3</v>
      </c>
      <c r="I102" s="442" t="s">
        <v>286</v>
      </c>
      <c r="J102" s="32"/>
      <c r="K102" s="491"/>
      <c r="L102" s="174" t="str">
        <f t="shared" si="61"/>
        <v/>
      </c>
      <c r="M102" s="32"/>
      <c r="N102" s="491"/>
      <c r="O102" s="174" t="str">
        <f t="shared" si="62"/>
        <v/>
      </c>
      <c r="P102" s="32"/>
      <c r="Q102" s="491"/>
      <c r="R102" s="174" t="str">
        <f t="shared" si="63"/>
        <v/>
      </c>
      <c r="S102" s="32"/>
      <c r="T102" s="491"/>
      <c r="U102" s="174" t="str">
        <f t="shared" si="64"/>
        <v/>
      </c>
      <c r="V102" s="32"/>
      <c r="W102" s="491"/>
      <c r="X102" s="174" t="str">
        <f t="shared" si="65"/>
        <v/>
      </c>
      <c r="Y102" s="32"/>
      <c r="Z102" s="491"/>
      <c r="AA102" s="174" t="str">
        <f t="shared" si="66"/>
        <v/>
      </c>
      <c r="AB102" s="32"/>
      <c r="AC102" s="491"/>
      <c r="AD102" s="174" t="str">
        <f t="shared" si="67"/>
        <v/>
      </c>
      <c r="AE102" s="32"/>
      <c r="AF102" s="491"/>
      <c r="AG102" s="174" t="str">
        <f t="shared" si="68"/>
        <v/>
      </c>
      <c r="AH102" s="32"/>
      <c r="AI102" s="491"/>
      <c r="AJ102" s="174" t="str">
        <f t="shared" si="69"/>
        <v/>
      </c>
      <c r="AK102" s="32"/>
      <c r="AL102" s="491"/>
      <c r="AM102" s="174" t="str">
        <f t="shared" si="70"/>
        <v/>
      </c>
      <c r="AN102" s="32"/>
      <c r="AO102" s="491"/>
      <c r="AP102" s="174" t="str">
        <f t="shared" si="71"/>
        <v/>
      </c>
      <c r="AQ102" s="32"/>
      <c r="AR102" s="491"/>
      <c r="AS102" s="174" t="str">
        <f t="shared" si="72"/>
        <v/>
      </c>
      <c r="AT102" s="32"/>
      <c r="AU102" s="491"/>
      <c r="AV102" s="174" t="str">
        <f t="shared" si="73"/>
        <v/>
      </c>
      <c r="AW102" s="32"/>
      <c r="AX102" s="491"/>
      <c r="AY102" s="174" t="str">
        <f t="shared" si="74"/>
        <v/>
      </c>
      <c r="AZ102" s="32"/>
      <c r="BA102" s="491"/>
      <c r="BB102" s="174" t="str">
        <f t="shared" si="75"/>
        <v/>
      </c>
      <c r="BC102" s="34"/>
      <c r="BD102" s="491"/>
      <c r="BE102" s="174" t="str">
        <f t="shared" si="76"/>
        <v/>
      </c>
      <c r="BF102" s="32"/>
      <c r="BG102" s="491"/>
      <c r="BH102" s="174" t="str">
        <f t="shared" si="77"/>
        <v/>
      </c>
      <c r="BI102" s="32"/>
      <c r="BJ102" s="491"/>
      <c r="BK102" s="174" t="str">
        <f t="shared" si="78"/>
        <v/>
      </c>
      <c r="BL102" s="261"/>
    </row>
    <row r="103" spans="3:64" ht="12" customHeight="1" x14ac:dyDescent="0.2">
      <c r="C103" s="549"/>
      <c r="D103" s="553" t="s">
        <v>194</v>
      </c>
      <c r="E103" s="554"/>
      <c r="F103" s="554"/>
      <c r="G103" s="449" t="s">
        <v>89</v>
      </c>
      <c r="H103" s="447">
        <v>6.0000000000000001E-3</v>
      </c>
      <c r="I103" s="449" t="s">
        <v>92</v>
      </c>
      <c r="J103" s="206"/>
      <c r="K103" s="490"/>
      <c r="L103" s="203" t="str">
        <f t="shared" si="61"/>
        <v/>
      </c>
      <c r="M103" s="206"/>
      <c r="N103" s="490"/>
      <c r="O103" s="203" t="str">
        <f t="shared" si="62"/>
        <v/>
      </c>
      <c r="P103" s="206"/>
      <c r="Q103" s="490"/>
      <c r="R103" s="203" t="str">
        <f t="shared" si="63"/>
        <v/>
      </c>
      <c r="S103" s="206"/>
      <c r="T103" s="490"/>
      <c r="U103" s="203" t="str">
        <f t="shared" si="64"/>
        <v/>
      </c>
      <c r="V103" s="206"/>
      <c r="W103" s="490"/>
      <c r="X103" s="203" t="str">
        <f t="shared" si="65"/>
        <v/>
      </c>
      <c r="Y103" s="206"/>
      <c r="Z103" s="490"/>
      <c r="AA103" s="203" t="str">
        <f t="shared" si="66"/>
        <v/>
      </c>
      <c r="AB103" s="206"/>
      <c r="AC103" s="490"/>
      <c r="AD103" s="203" t="str">
        <f t="shared" si="67"/>
        <v/>
      </c>
      <c r="AE103" s="206"/>
      <c r="AF103" s="490"/>
      <c r="AG103" s="203" t="str">
        <f t="shared" si="68"/>
        <v/>
      </c>
      <c r="AH103" s="206"/>
      <c r="AI103" s="490"/>
      <c r="AJ103" s="203" t="str">
        <f t="shared" si="69"/>
        <v/>
      </c>
      <c r="AK103" s="206"/>
      <c r="AL103" s="490"/>
      <c r="AM103" s="203" t="str">
        <f t="shared" si="70"/>
        <v/>
      </c>
      <c r="AN103" s="206"/>
      <c r="AO103" s="490"/>
      <c r="AP103" s="203" t="str">
        <f t="shared" si="71"/>
        <v/>
      </c>
      <c r="AQ103" s="206"/>
      <c r="AR103" s="490"/>
      <c r="AS103" s="203" t="str">
        <f t="shared" si="72"/>
        <v/>
      </c>
      <c r="AT103" s="206"/>
      <c r="AU103" s="490"/>
      <c r="AV103" s="203" t="str">
        <f t="shared" si="73"/>
        <v/>
      </c>
      <c r="AW103" s="206"/>
      <c r="AX103" s="490"/>
      <c r="AY103" s="203" t="str">
        <f t="shared" si="74"/>
        <v/>
      </c>
      <c r="AZ103" s="206"/>
      <c r="BA103" s="490"/>
      <c r="BB103" s="203" t="str">
        <f t="shared" si="75"/>
        <v/>
      </c>
      <c r="BC103" s="208"/>
      <c r="BD103" s="490"/>
      <c r="BE103" s="203" t="str">
        <f t="shared" si="76"/>
        <v/>
      </c>
      <c r="BF103" s="206"/>
      <c r="BG103" s="490"/>
      <c r="BH103" s="203" t="str">
        <f t="shared" si="77"/>
        <v/>
      </c>
      <c r="BI103" s="206"/>
      <c r="BJ103" s="490"/>
      <c r="BK103" s="203" t="str">
        <f t="shared" si="78"/>
        <v/>
      </c>
      <c r="BL103" s="261"/>
    </row>
    <row r="104" spans="3:64" ht="12" customHeight="1" x14ac:dyDescent="0.2">
      <c r="C104" s="549"/>
      <c r="D104" s="555" t="s">
        <v>195</v>
      </c>
      <c r="E104" s="556"/>
      <c r="F104" s="556"/>
      <c r="G104" s="442" t="s">
        <v>89</v>
      </c>
      <c r="H104" s="436">
        <v>8.0000000000000002E-3</v>
      </c>
      <c r="I104" s="442" t="s">
        <v>286</v>
      </c>
      <c r="J104" s="32"/>
      <c r="K104" s="491"/>
      <c r="L104" s="174" t="str">
        <f t="shared" si="61"/>
        <v/>
      </c>
      <c r="M104" s="32"/>
      <c r="N104" s="491"/>
      <c r="O104" s="174" t="str">
        <f t="shared" si="62"/>
        <v/>
      </c>
      <c r="P104" s="32"/>
      <c r="Q104" s="491"/>
      <c r="R104" s="174" t="str">
        <f t="shared" si="63"/>
        <v/>
      </c>
      <c r="S104" s="32"/>
      <c r="T104" s="491"/>
      <c r="U104" s="174" t="str">
        <f t="shared" si="64"/>
        <v/>
      </c>
      <c r="V104" s="32"/>
      <c r="W104" s="491"/>
      <c r="X104" s="174" t="str">
        <f t="shared" si="65"/>
        <v/>
      </c>
      <c r="Y104" s="32"/>
      <c r="Z104" s="491"/>
      <c r="AA104" s="174" t="str">
        <f t="shared" si="66"/>
        <v/>
      </c>
      <c r="AB104" s="32"/>
      <c r="AC104" s="491"/>
      <c r="AD104" s="174" t="str">
        <f t="shared" si="67"/>
        <v/>
      </c>
      <c r="AE104" s="32"/>
      <c r="AF104" s="491"/>
      <c r="AG104" s="174" t="str">
        <f t="shared" si="68"/>
        <v/>
      </c>
      <c r="AH104" s="32"/>
      <c r="AI104" s="491"/>
      <c r="AJ104" s="174" t="str">
        <f t="shared" si="69"/>
        <v/>
      </c>
      <c r="AK104" s="32"/>
      <c r="AL104" s="491"/>
      <c r="AM104" s="174" t="str">
        <f t="shared" si="70"/>
        <v/>
      </c>
      <c r="AN104" s="32"/>
      <c r="AO104" s="491"/>
      <c r="AP104" s="174" t="str">
        <f t="shared" si="71"/>
        <v/>
      </c>
      <c r="AQ104" s="32"/>
      <c r="AR104" s="491"/>
      <c r="AS104" s="174" t="str">
        <f t="shared" si="72"/>
        <v/>
      </c>
      <c r="AT104" s="32"/>
      <c r="AU104" s="491"/>
      <c r="AV104" s="174" t="str">
        <f t="shared" si="73"/>
        <v/>
      </c>
      <c r="AW104" s="32"/>
      <c r="AX104" s="491"/>
      <c r="AY104" s="174" t="str">
        <f t="shared" si="74"/>
        <v/>
      </c>
      <c r="AZ104" s="32"/>
      <c r="BA104" s="491"/>
      <c r="BB104" s="174" t="str">
        <f t="shared" si="75"/>
        <v/>
      </c>
      <c r="BC104" s="34"/>
      <c r="BD104" s="491"/>
      <c r="BE104" s="174" t="str">
        <f t="shared" si="76"/>
        <v/>
      </c>
      <c r="BF104" s="32"/>
      <c r="BG104" s="491"/>
      <c r="BH104" s="174" t="str">
        <f t="shared" si="77"/>
        <v/>
      </c>
      <c r="BI104" s="32"/>
      <c r="BJ104" s="491"/>
      <c r="BK104" s="174" t="str">
        <f t="shared" si="78"/>
        <v/>
      </c>
      <c r="BL104" s="261"/>
    </row>
    <row r="105" spans="3:64" ht="12" customHeight="1" x14ac:dyDescent="0.2">
      <c r="C105" s="549"/>
      <c r="D105" s="544" t="s">
        <v>196</v>
      </c>
      <c r="E105" s="545"/>
      <c r="F105" s="545"/>
      <c r="G105" s="442" t="s">
        <v>89</v>
      </c>
      <c r="H105" s="436">
        <v>0.03</v>
      </c>
      <c r="I105" s="442" t="s">
        <v>286</v>
      </c>
      <c r="J105" s="32"/>
      <c r="K105" s="491"/>
      <c r="L105" s="174" t="str">
        <f t="shared" si="61"/>
        <v/>
      </c>
      <c r="M105" s="32"/>
      <c r="N105" s="491"/>
      <c r="O105" s="174" t="str">
        <f t="shared" si="62"/>
        <v/>
      </c>
      <c r="P105" s="32"/>
      <c r="Q105" s="491"/>
      <c r="R105" s="174" t="str">
        <f t="shared" si="63"/>
        <v/>
      </c>
      <c r="S105" s="32"/>
      <c r="T105" s="491"/>
      <c r="U105" s="174" t="str">
        <f t="shared" si="64"/>
        <v/>
      </c>
      <c r="V105" s="32"/>
      <c r="W105" s="491"/>
      <c r="X105" s="174" t="str">
        <f t="shared" si="65"/>
        <v/>
      </c>
      <c r="Y105" s="32"/>
      <c r="Z105" s="491"/>
      <c r="AA105" s="174" t="str">
        <f t="shared" si="66"/>
        <v/>
      </c>
      <c r="AB105" s="32"/>
      <c r="AC105" s="491"/>
      <c r="AD105" s="174" t="str">
        <f t="shared" si="67"/>
        <v/>
      </c>
      <c r="AE105" s="32"/>
      <c r="AF105" s="491"/>
      <c r="AG105" s="174" t="str">
        <f t="shared" si="68"/>
        <v/>
      </c>
      <c r="AH105" s="32"/>
      <c r="AI105" s="491"/>
      <c r="AJ105" s="174" t="str">
        <f t="shared" si="69"/>
        <v/>
      </c>
      <c r="AK105" s="32"/>
      <c r="AL105" s="491"/>
      <c r="AM105" s="174" t="str">
        <f t="shared" si="70"/>
        <v/>
      </c>
      <c r="AN105" s="32"/>
      <c r="AO105" s="491"/>
      <c r="AP105" s="174" t="str">
        <f t="shared" si="71"/>
        <v/>
      </c>
      <c r="AQ105" s="32"/>
      <c r="AR105" s="491"/>
      <c r="AS105" s="174" t="str">
        <f t="shared" si="72"/>
        <v/>
      </c>
      <c r="AT105" s="32"/>
      <c r="AU105" s="491"/>
      <c r="AV105" s="174" t="str">
        <f t="shared" si="73"/>
        <v/>
      </c>
      <c r="AW105" s="32"/>
      <c r="AX105" s="491"/>
      <c r="AY105" s="174" t="str">
        <f t="shared" si="74"/>
        <v/>
      </c>
      <c r="AZ105" s="32"/>
      <c r="BA105" s="491"/>
      <c r="BB105" s="174" t="str">
        <f t="shared" si="75"/>
        <v/>
      </c>
      <c r="BC105" s="34"/>
      <c r="BD105" s="491"/>
      <c r="BE105" s="174" t="str">
        <f t="shared" si="76"/>
        <v/>
      </c>
      <c r="BF105" s="32"/>
      <c r="BG105" s="491"/>
      <c r="BH105" s="174" t="str">
        <f t="shared" si="77"/>
        <v/>
      </c>
      <c r="BI105" s="32"/>
      <c r="BJ105" s="491"/>
      <c r="BK105" s="174" t="str">
        <f t="shared" si="78"/>
        <v/>
      </c>
      <c r="BL105" s="262"/>
    </row>
    <row r="106" spans="3:64" ht="12" customHeight="1" x14ac:dyDescent="0.2">
      <c r="C106" s="549"/>
      <c r="D106" s="544" t="s">
        <v>197</v>
      </c>
      <c r="E106" s="545"/>
      <c r="F106" s="545"/>
      <c r="G106" s="442" t="s">
        <v>89</v>
      </c>
      <c r="H106" s="436">
        <v>8.0000000000000002E-3</v>
      </c>
      <c r="I106" s="442" t="s">
        <v>286</v>
      </c>
      <c r="J106" s="32"/>
      <c r="K106" s="491"/>
      <c r="L106" s="174" t="str">
        <f t="shared" si="61"/>
        <v/>
      </c>
      <c r="M106" s="32"/>
      <c r="N106" s="491"/>
      <c r="O106" s="174" t="str">
        <f t="shared" si="62"/>
        <v/>
      </c>
      <c r="P106" s="32"/>
      <c r="Q106" s="491"/>
      <c r="R106" s="174" t="str">
        <f t="shared" si="63"/>
        <v/>
      </c>
      <c r="S106" s="32"/>
      <c r="T106" s="491"/>
      <c r="U106" s="174" t="str">
        <f t="shared" si="64"/>
        <v/>
      </c>
      <c r="V106" s="32"/>
      <c r="W106" s="491"/>
      <c r="X106" s="174" t="str">
        <f t="shared" si="65"/>
        <v/>
      </c>
      <c r="Y106" s="32"/>
      <c r="Z106" s="491"/>
      <c r="AA106" s="174" t="str">
        <f t="shared" si="66"/>
        <v/>
      </c>
      <c r="AB106" s="32"/>
      <c r="AC106" s="491"/>
      <c r="AD106" s="174" t="str">
        <f t="shared" si="67"/>
        <v/>
      </c>
      <c r="AE106" s="32"/>
      <c r="AF106" s="491"/>
      <c r="AG106" s="174" t="str">
        <f t="shared" si="68"/>
        <v/>
      </c>
      <c r="AH106" s="32"/>
      <c r="AI106" s="491"/>
      <c r="AJ106" s="174" t="str">
        <f t="shared" si="69"/>
        <v/>
      </c>
      <c r="AK106" s="32"/>
      <c r="AL106" s="491"/>
      <c r="AM106" s="174" t="str">
        <f t="shared" si="70"/>
        <v/>
      </c>
      <c r="AN106" s="32"/>
      <c r="AO106" s="491"/>
      <c r="AP106" s="174" t="str">
        <f t="shared" si="71"/>
        <v/>
      </c>
      <c r="AQ106" s="32"/>
      <c r="AR106" s="491"/>
      <c r="AS106" s="174" t="str">
        <f t="shared" si="72"/>
        <v/>
      </c>
      <c r="AT106" s="32"/>
      <c r="AU106" s="491"/>
      <c r="AV106" s="174" t="str">
        <f t="shared" si="73"/>
        <v/>
      </c>
      <c r="AW106" s="32"/>
      <c r="AX106" s="491"/>
      <c r="AY106" s="174" t="str">
        <f t="shared" si="74"/>
        <v/>
      </c>
      <c r="AZ106" s="32"/>
      <c r="BA106" s="491"/>
      <c r="BB106" s="174" t="str">
        <f t="shared" si="75"/>
        <v/>
      </c>
      <c r="BC106" s="34"/>
      <c r="BD106" s="491"/>
      <c r="BE106" s="174" t="str">
        <f t="shared" si="76"/>
        <v/>
      </c>
      <c r="BF106" s="32"/>
      <c r="BG106" s="491"/>
      <c r="BH106" s="174" t="str">
        <f t="shared" si="77"/>
        <v/>
      </c>
      <c r="BI106" s="32"/>
      <c r="BJ106" s="491"/>
      <c r="BK106" s="174" t="str">
        <f t="shared" si="78"/>
        <v/>
      </c>
      <c r="BL106" s="261"/>
    </row>
    <row r="107" spans="3:64" ht="12" customHeight="1" x14ac:dyDescent="0.2">
      <c r="C107" s="549"/>
      <c r="D107" s="553" t="s">
        <v>198</v>
      </c>
      <c r="E107" s="554"/>
      <c r="F107" s="554"/>
      <c r="G107" s="449" t="s">
        <v>89</v>
      </c>
      <c r="H107" s="447"/>
      <c r="I107" s="449"/>
      <c r="J107" s="32"/>
      <c r="K107" s="490"/>
      <c r="L107" s="203"/>
      <c r="M107" s="206"/>
      <c r="N107" s="490"/>
      <c r="O107" s="203"/>
      <c r="P107" s="206"/>
      <c r="Q107" s="490"/>
      <c r="R107" s="203"/>
      <c r="S107" s="206"/>
      <c r="T107" s="490"/>
      <c r="U107" s="203"/>
      <c r="V107" s="32"/>
      <c r="W107" s="490"/>
      <c r="X107" s="203"/>
      <c r="Y107" s="206"/>
      <c r="Z107" s="490"/>
      <c r="AA107" s="203"/>
      <c r="AB107" s="206"/>
      <c r="AC107" s="490"/>
      <c r="AD107" s="203"/>
      <c r="AE107" s="206"/>
      <c r="AF107" s="490"/>
      <c r="AG107" s="203"/>
      <c r="AH107" s="206"/>
      <c r="AI107" s="490"/>
      <c r="AJ107" s="203"/>
      <c r="AK107" s="206"/>
      <c r="AL107" s="490"/>
      <c r="AM107" s="203"/>
      <c r="AN107" s="206"/>
      <c r="AO107" s="490"/>
      <c r="AP107" s="203"/>
      <c r="AQ107" s="206"/>
      <c r="AR107" s="490"/>
      <c r="AS107" s="203"/>
      <c r="AT107" s="206"/>
      <c r="AU107" s="490"/>
      <c r="AV107" s="203"/>
      <c r="AW107" s="32"/>
      <c r="AX107" s="490"/>
      <c r="AY107" s="203"/>
      <c r="AZ107" s="206"/>
      <c r="BA107" s="490"/>
      <c r="BB107" s="203"/>
      <c r="BC107" s="208"/>
      <c r="BD107" s="490"/>
      <c r="BE107" s="203"/>
      <c r="BF107" s="206"/>
      <c r="BG107" s="490"/>
      <c r="BH107" s="203"/>
      <c r="BI107" s="32"/>
      <c r="BJ107" s="490"/>
      <c r="BK107" s="203"/>
      <c r="BL107" s="261"/>
    </row>
    <row r="108" spans="3:64" ht="12" customHeight="1" x14ac:dyDescent="0.2">
      <c r="C108" s="549"/>
      <c r="D108" s="555" t="s">
        <v>199</v>
      </c>
      <c r="E108" s="556"/>
      <c r="F108" s="556"/>
      <c r="G108" s="442" t="s">
        <v>89</v>
      </c>
      <c r="H108" s="443">
        <v>0.6</v>
      </c>
      <c r="I108" s="450" t="s">
        <v>286</v>
      </c>
      <c r="J108" s="263"/>
      <c r="K108" s="491"/>
      <c r="L108" s="174" t="str">
        <f t="shared" si="61"/>
        <v/>
      </c>
      <c r="M108" s="263"/>
      <c r="N108" s="491"/>
      <c r="O108" s="174" t="str">
        <f t="shared" si="62"/>
        <v/>
      </c>
      <c r="P108" s="263"/>
      <c r="Q108" s="491"/>
      <c r="R108" s="174" t="str">
        <f t="shared" si="63"/>
        <v/>
      </c>
      <c r="S108" s="263"/>
      <c r="T108" s="491"/>
      <c r="U108" s="174" t="str">
        <f t="shared" si="64"/>
        <v/>
      </c>
      <c r="V108" s="263"/>
      <c r="W108" s="491"/>
      <c r="X108" s="174" t="str">
        <f t="shared" si="65"/>
        <v/>
      </c>
      <c r="Y108" s="263"/>
      <c r="Z108" s="491"/>
      <c r="AA108" s="174" t="str">
        <f t="shared" si="66"/>
        <v/>
      </c>
      <c r="AB108" s="263"/>
      <c r="AC108" s="491"/>
      <c r="AD108" s="174" t="str">
        <f t="shared" si="67"/>
        <v/>
      </c>
      <c r="AE108" s="263"/>
      <c r="AF108" s="491"/>
      <c r="AG108" s="174" t="str">
        <f t="shared" si="68"/>
        <v/>
      </c>
      <c r="AH108" s="263"/>
      <c r="AI108" s="491"/>
      <c r="AJ108" s="174" t="str">
        <f t="shared" si="69"/>
        <v/>
      </c>
      <c r="AK108" s="263"/>
      <c r="AL108" s="491"/>
      <c r="AM108" s="174" t="str">
        <f t="shared" si="70"/>
        <v/>
      </c>
      <c r="AN108" s="263"/>
      <c r="AO108" s="491"/>
      <c r="AP108" s="174" t="str">
        <f t="shared" si="71"/>
        <v/>
      </c>
      <c r="AQ108" s="263"/>
      <c r="AR108" s="491"/>
      <c r="AS108" s="174" t="str">
        <f t="shared" si="72"/>
        <v/>
      </c>
      <c r="AT108" s="263"/>
      <c r="AU108" s="491"/>
      <c r="AV108" s="174" t="str">
        <f t="shared" si="73"/>
        <v/>
      </c>
      <c r="AW108" s="263"/>
      <c r="AX108" s="491"/>
      <c r="AY108" s="174" t="str">
        <f t="shared" si="74"/>
        <v/>
      </c>
      <c r="AZ108" s="263"/>
      <c r="BA108" s="491"/>
      <c r="BB108" s="174" t="str">
        <f t="shared" si="75"/>
        <v/>
      </c>
      <c r="BC108" s="266"/>
      <c r="BD108" s="491"/>
      <c r="BE108" s="174" t="str">
        <f t="shared" si="76"/>
        <v/>
      </c>
      <c r="BF108" s="263"/>
      <c r="BG108" s="491"/>
      <c r="BH108" s="174" t="str">
        <f t="shared" si="77"/>
        <v/>
      </c>
      <c r="BI108" s="263"/>
      <c r="BJ108" s="491"/>
      <c r="BK108" s="174" t="str">
        <f t="shared" si="78"/>
        <v/>
      </c>
      <c r="BL108" s="112"/>
    </row>
    <row r="109" spans="3:64" ht="12" customHeight="1" x14ac:dyDescent="0.2">
      <c r="C109" s="549"/>
      <c r="D109" s="544" t="s">
        <v>200</v>
      </c>
      <c r="E109" s="545"/>
      <c r="F109" s="545"/>
      <c r="G109" s="442" t="s">
        <v>89</v>
      </c>
      <c r="H109" s="436">
        <v>0.4</v>
      </c>
      <c r="I109" s="442" t="s">
        <v>286</v>
      </c>
      <c r="J109" s="32"/>
      <c r="K109" s="491"/>
      <c r="L109" s="174" t="str">
        <f t="shared" si="61"/>
        <v/>
      </c>
      <c r="M109" s="32"/>
      <c r="N109" s="491"/>
      <c r="O109" s="174" t="str">
        <f t="shared" si="62"/>
        <v/>
      </c>
      <c r="P109" s="32"/>
      <c r="Q109" s="491"/>
      <c r="R109" s="174" t="str">
        <f t="shared" si="63"/>
        <v/>
      </c>
      <c r="S109" s="32"/>
      <c r="T109" s="491"/>
      <c r="U109" s="174" t="str">
        <f t="shared" si="64"/>
        <v/>
      </c>
      <c r="V109" s="32"/>
      <c r="W109" s="491"/>
      <c r="X109" s="174" t="str">
        <f t="shared" si="65"/>
        <v/>
      </c>
      <c r="Y109" s="32"/>
      <c r="Z109" s="491"/>
      <c r="AA109" s="174" t="str">
        <f t="shared" si="66"/>
        <v/>
      </c>
      <c r="AB109" s="32"/>
      <c r="AC109" s="491"/>
      <c r="AD109" s="174" t="str">
        <f t="shared" si="67"/>
        <v/>
      </c>
      <c r="AE109" s="32"/>
      <c r="AF109" s="491"/>
      <c r="AG109" s="174" t="str">
        <f t="shared" si="68"/>
        <v/>
      </c>
      <c r="AH109" s="32"/>
      <c r="AI109" s="491"/>
      <c r="AJ109" s="174" t="str">
        <f t="shared" si="69"/>
        <v/>
      </c>
      <c r="AK109" s="32"/>
      <c r="AL109" s="491"/>
      <c r="AM109" s="174" t="str">
        <f t="shared" si="70"/>
        <v/>
      </c>
      <c r="AN109" s="32"/>
      <c r="AO109" s="491"/>
      <c r="AP109" s="174" t="str">
        <f t="shared" si="71"/>
        <v/>
      </c>
      <c r="AQ109" s="32"/>
      <c r="AR109" s="491"/>
      <c r="AS109" s="174" t="str">
        <f t="shared" si="72"/>
        <v/>
      </c>
      <c r="AT109" s="32"/>
      <c r="AU109" s="491"/>
      <c r="AV109" s="174" t="str">
        <f t="shared" si="73"/>
        <v/>
      </c>
      <c r="AW109" s="32"/>
      <c r="AX109" s="491"/>
      <c r="AY109" s="174" t="str">
        <f t="shared" si="74"/>
        <v/>
      </c>
      <c r="AZ109" s="32"/>
      <c r="BA109" s="491"/>
      <c r="BB109" s="174" t="str">
        <f t="shared" si="75"/>
        <v/>
      </c>
      <c r="BC109" s="34"/>
      <c r="BD109" s="491"/>
      <c r="BE109" s="174" t="str">
        <f t="shared" si="76"/>
        <v/>
      </c>
      <c r="BF109" s="32"/>
      <c r="BG109" s="491"/>
      <c r="BH109" s="174" t="str">
        <f t="shared" si="77"/>
        <v/>
      </c>
      <c r="BI109" s="32"/>
      <c r="BJ109" s="491"/>
      <c r="BK109" s="174" t="str">
        <f t="shared" si="78"/>
        <v/>
      </c>
      <c r="BL109" s="112"/>
    </row>
    <row r="110" spans="3:64" ht="12" customHeight="1" x14ac:dyDescent="0.2">
      <c r="C110" s="549"/>
      <c r="D110" s="544" t="s">
        <v>201</v>
      </c>
      <c r="E110" s="545"/>
      <c r="F110" s="545"/>
      <c r="G110" s="442" t="s">
        <v>89</v>
      </c>
      <c r="H110" s="436">
        <v>0.06</v>
      </c>
      <c r="I110" s="442" t="s">
        <v>286</v>
      </c>
      <c r="J110" s="32"/>
      <c r="K110" s="491"/>
      <c r="L110" s="174" t="str">
        <f t="shared" si="61"/>
        <v/>
      </c>
      <c r="M110" s="32"/>
      <c r="N110" s="491"/>
      <c r="O110" s="174" t="str">
        <f t="shared" si="62"/>
        <v/>
      </c>
      <c r="P110" s="32"/>
      <c r="Q110" s="491"/>
      <c r="R110" s="174" t="str">
        <f t="shared" si="63"/>
        <v/>
      </c>
      <c r="S110" s="32"/>
      <c r="T110" s="491"/>
      <c r="U110" s="174" t="str">
        <f t="shared" si="64"/>
        <v/>
      </c>
      <c r="V110" s="32"/>
      <c r="W110" s="491"/>
      <c r="X110" s="174" t="str">
        <f t="shared" si="65"/>
        <v/>
      </c>
      <c r="Y110" s="32"/>
      <c r="Z110" s="491"/>
      <c r="AA110" s="174" t="str">
        <f t="shared" si="66"/>
        <v/>
      </c>
      <c r="AB110" s="32"/>
      <c r="AC110" s="491"/>
      <c r="AD110" s="174" t="str">
        <f t="shared" si="67"/>
        <v/>
      </c>
      <c r="AE110" s="32"/>
      <c r="AF110" s="491"/>
      <c r="AG110" s="174" t="str">
        <f t="shared" si="68"/>
        <v/>
      </c>
      <c r="AH110" s="32"/>
      <c r="AI110" s="491"/>
      <c r="AJ110" s="174" t="str">
        <f t="shared" si="69"/>
        <v/>
      </c>
      <c r="AK110" s="32"/>
      <c r="AL110" s="491"/>
      <c r="AM110" s="174" t="str">
        <f t="shared" si="70"/>
        <v/>
      </c>
      <c r="AN110" s="32"/>
      <c r="AO110" s="491"/>
      <c r="AP110" s="174" t="str">
        <f t="shared" si="71"/>
        <v/>
      </c>
      <c r="AQ110" s="32"/>
      <c r="AR110" s="491"/>
      <c r="AS110" s="174" t="str">
        <f t="shared" si="72"/>
        <v/>
      </c>
      <c r="AT110" s="32"/>
      <c r="AU110" s="491"/>
      <c r="AV110" s="174" t="str">
        <f t="shared" si="73"/>
        <v/>
      </c>
      <c r="AW110" s="32"/>
      <c r="AX110" s="491"/>
      <c r="AY110" s="174" t="str">
        <f t="shared" si="74"/>
        <v/>
      </c>
      <c r="AZ110" s="32"/>
      <c r="BA110" s="491"/>
      <c r="BB110" s="174" t="str">
        <f t="shared" si="75"/>
        <v/>
      </c>
      <c r="BC110" s="34"/>
      <c r="BD110" s="491"/>
      <c r="BE110" s="174" t="str">
        <f t="shared" si="76"/>
        <v/>
      </c>
      <c r="BF110" s="32"/>
      <c r="BG110" s="491"/>
      <c r="BH110" s="174" t="str">
        <f t="shared" si="77"/>
        <v/>
      </c>
      <c r="BI110" s="32"/>
      <c r="BJ110" s="491"/>
      <c r="BK110" s="174" t="str">
        <f t="shared" si="78"/>
        <v/>
      </c>
      <c r="BL110" s="176"/>
    </row>
    <row r="111" spans="3:64" ht="12" customHeight="1" x14ac:dyDescent="0.2">
      <c r="C111" s="549"/>
      <c r="D111" s="553" t="s">
        <v>202</v>
      </c>
      <c r="E111" s="554"/>
      <c r="F111" s="554"/>
      <c r="G111" s="449" t="s">
        <v>89</v>
      </c>
      <c r="H111" s="447"/>
      <c r="I111" s="449"/>
      <c r="J111" s="32"/>
      <c r="K111" s="490"/>
      <c r="L111" s="203"/>
      <c r="M111" s="206"/>
      <c r="N111" s="490"/>
      <c r="O111" s="203"/>
      <c r="P111" s="206"/>
      <c r="Q111" s="490"/>
      <c r="R111" s="203"/>
      <c r="S111" s="206"/>
      <c r="T111" s="490"/>
      <c r="U111" s="203"/>
      <c r="V111" s="32"/>
      <c r="W111" s="490"/>
      <c r="X111" s="203"/>
      <c r="Y111" s="206"/>
      <c r="Z111" s="490"/>
      <c r="AA111" s="203"/>
      <c r="AB111" s="206"/>
      <c r="AC111" s="490"/>
      <c r="AD111" s="203"/>
      <c r="AE111" s="206"/>
      <c r="AF111" s="490"/>
      <c r="AG111" s="203"/>
      <c r="AH111" s="206"/>
      <c r="AI111" s="490"/>
      <c r="AJ111" s="203"/>
      <c r="AK111" s="206"/>
      <c r="AL111" s="490"/>
      <c r="AM111" s="203"/>
      <c r="AN111" s="206"/>
      <c r="AO111" s="490"/>
      <c r="AP111" s="203"/>
      <c r="AQ111" s="206"/>
      <c r="AR111" s="490"/>
      <c r="AS111" s="203"/>
      <c r="AT111" s="206"/>
      <c r="AU111" s="490"/>
      <c r="AV111" s="203"/>
      <c r="AW111" s="32"/>
      <c r="AX111" s="490"/>
      <c r="AY111" s="203"/>
      <c r="AZ111" s="206"/>
      <c r="BA111" s="490"/>
      <c r="BB111" s="203"/>
      <c r="BC111" s="208"/>
      <c r="BD111" s="490"/>
      <c r="BE111" s="203"/>
      <c r="BF111" s="206"/>
      <c r="BG111" s="490"/>
      <c r="BH111" s="203"/>
      <c r="BI111" s="32"/>
      <c r="BJ111" s="490"/>
      <c r="BK111" s="203"/>
      <c r="BL111" s="262"/>
    </row>
    <row r="112" spans="3:64" ht="12" customHeight="1" x14ac:dyDescent="0.2">
      <c r="C112" s="549"/>
      <c r="D112" s="544" t="s">
        <v>203</v>
      </c>
      <c r="E112" s="545"/>
      <c r="F112" s="545"/>
      <c r="G112" s="442" t="s">
        <v>89</v>
      </c>
      <c r="H112" s="436">
        <v>7.0000000000000007E-2</v>
      </c>
      <c r="I112" s="450" t="s">
        <v>286</v>
      </c>
      <c r="J112" s="263"/>
      <c r="K112" s="491"/>
      <c r="L112" s="174" t="str">
        <f t="shared" si="61"/>
        <v/>
      </c>
      <c r="M112" s="32"/>
      <c r="N112" s="491"/>
      <c r="O112" s="174" t="str">
        <f t="shared" si="62"/>
        <v/>
      </c>
      <c r="P112" s="32"/>
      <c r="Q112" s="491"/>
      <c r="R112" s="174" t="str">
        <f t="shared" si="63"/>
        <v/>
      </c>
      <c r="S112" s="32"/>
      <c r="T112" s="491"/>
      <c r="U112" s="174" t="str">
        <f t="shared" si="64"/>
        <v/>
      </c>
      <c r="V112" s="263"/>
      <c r="W112" s="491"/>
      <c r="X112" s="174" t="str">
        <f t="shared" si="65"/>
        <v/>
      </c>
      <c r="Y112" s="32"/>
      <c r="Z112" s="491"/>
      <c r="AA112" s="174" t="str">
        <f t="shared" si="66"/>
        <v/>
      </c>
      <c r="AB112" s="32"/>
      <c r="AC112" s="491"/>
      <c r="AD112" s="174" t="str">
        <f t="shared" si="67"/>
        <v/>
      </c>
      <c r="AE112" s="32"/>
      <c r="AF112" s="491"/>
      <c r="AG112" s="174" t="str">
        <f t="shared" si="68"/>
        <v/>
      </c>
      <c r="AH112" s="32"/>
      <c r="AI112" s="491"/>
      <c r="AJ112" s="174" t="str">
        <f t="shared" si="69"/>
        <v/>
      </c>
      <c r="AK112" s="32"/>
      <c r="AL112" s="491"/>
      <c r="AM112" s="174" t="str">
        <f t="shared" si="70"/>
        <v/>
      </c>
      <c r="AN112" s="32"/>
      <c r="AO112" s="491"/>
      <c r="AP112" s="174" t="str">
        <f t="shared" si="71"/>
        <v/>
      </c>
      <c r="AQ112" s="32"/>
      <c r="AR112" s="491"/>
      <c r="AS112" s="174" t="str">
        <f t="shared" si="72"/>
        <v/>
      </c>
      <c r="AT112" s="32"/>
      <c r="AU112" s="491"/>
      <c r="AV112" s="174" t="str">
        <f t="shared" si="73"/>
        <v/>
      </c>
      <c r="AW112" s="263"/>
      <c r="AX112" s="491"/>
      <c r="AY112" s="174" t="str">
        <f t="shared" si="74"/>
        <v/>
      </c>
      <c r="AZ112" s="32"/>
      <c r="BA112" s="491"/>
      <c r="BB112" s="174" t="str">
        <f t="shared" si="75"/>
        <v/>
      </c>
      <c r="BC112" s="34"/>
      <c r="BD112" s="491"/>
      <c r="BE112" s="174" t="str">
        <f t="shared" si="76"/>
        <v/>
      </c>
      <c r="BF112" s="32"/>
      <c r="BG112" s="491"/>
      <c r="BH112" s="174" t="str">
        <f t="shared" si="77"/>
        <v/>
      </c>
      <c r="BI112" s="263"/>
      <c r="BJ112" s="491"/>
      <c r="BK112" s="174" t="str">
        <f t="shared" si="78"/>
        <v/>
      </c>
      <c r="BL112" s="262"/>
    </row>
    <row r="113" spans="3:64" ht="12" customHeight="1" x14ac:dyDescent="0.2">
      <c r="C113" s="549"/>
      <c r="D113" s="544" t="s">
        <v>204</v>
      </c>
      <c r="E113" s="545"/>
      <c r="F113" s="545"/>
      <c r="G113" s="442" t="s">
        <v>89</v>
      </c>
      <c r="H113" s="436">
        <v>0.02</v>
      </c>
      <c r="I113" s="442" t="s">
        <v>286</v>
      </c>
      <c r="J113" s="32"/>
      <c r="K113" s="491"/>
      <c r="L113" s="174" t="str">
        <f t="shared" si="61"/>
        <v/>
      </c>
      <c r="M113" s="32"/>
      <c r="N113" s="491"/>
      <c r="O113" s="174" t="str">
        <f t="shared" si="62"/>
        <v/>
      </c>
      <c r="P113" s="32"/>
      <c r="Q113" s="491"/>
      <c r="R113" s="174" t="str">
        <f t="shared" si="63"/>
        <v/>
      </c>
      <c r="S113" s="32"/>
      <c r="T113" s="491"/>
      <c r="U113" s="174" t="str">
        <f t="shared" si="64"/>
        <v/>
      </c>
      <c r="V113" s="32"/>
      <c r="W113" s="491"/>
      <c r="X113" s="174" t="str">
        <f t="shared" si="65"/>
        <v/>
      </c>
      <c r="Y113" s="32"/>
      <c r="Z113" s="491"/>
      <c r="AA113" s="174" t="str">
        <f t="shared" si="66"/>
        <v/>
      </c>
      <c r="AB113" s="32"/>
      <c r="AC113" s="491"/>
      <c r="AD113" s="174" t="str">
        <f t="shared" si="67"/>
        <v/>
      </c>
      <c r="AE113" s="32"/>
      <c r="AF113" s="491"/>
      <c r="AG113" s="174" t="str">
        <f t="shared" si="68"/>
        <v/>
      </c>
      <c r="AH113" s="32"/>
      <c r="AI113" s="491"/>
      <c r="AJ113" s="174" t="str">
        <f t="shared" si="69"/>
        <v/>
      </c>
      <c r="AK113" s="32"/>
      <c r="AL113" s="491"/>
      <c r="AM113" s="174" t="str">
        <f t="shared" si="70"/>
        <v/>
      </c>
      <c r="AN113" s="32"/>
      <c r="AO113" s="491"/>
      <c r="AP113" s="174" t="str">
        <f t="shared" si="71"/>
        <v/>
      </c>
      <c r="AQ113" s="32"/>
      <c r="AR113" s="491"/>
      <c r="AS113" s="174" t="str">
        <f t="shared" si="72"/>
        <v/>
      </c>
      <c r="AT113" s="32"/>
      <c r="AU113" s="491"/>
      <c r="AV113" s="174" t="str">
        <f t="shared" si="73"/>
        <v/>
      </c>
      <c r="AW113" s="32"/>
      <c r="AX113" s="491"/>
      <c r="AY113" s="174" t="str">
        <f t="shared" si="74"/>
        <v/>
      </c>
      <c r="AZ113" s="32"/>
      <c r="BA113" s="491"/>
      <c r="BB113" s="174" t="str">
        <f t="shared" si="75"/>
        <v/>
      </c>
      <c r="BC113" s="34"/>
      <c r="BD113" s="491"/>
      <c r="BE113" s="174" t="str">
        <f t="shared" si="76"/>
        <v/>
      </c>
      <c r="BF113" s="32"/>
      <c r="BG113" s="491"/>
      <c r="BH113" s="174" t="str">
        <f t="shared" si="77"/>
        <v/>
      </c>
      <c r="BI113" s="32"/>
      <c r="BJ113" s="491"/>
      <c r="BK113" s="174" t="str">
        <f t="shared" si="78"/>
        <v/>
      </c>
      <c r="BL113" s="261"/>
    </row>
    <row r="114" spans="3:64" ht="12" customHeight="1" x14ac:dyDescent="0.2">
      <c r="C114" s="549"/>
      <c r="D114" s="544" t="s">
        <v>205</v>
      </c>
      <c r="E114" s="545"/>
      <c r="F114" s="545"/>
      <c r="G114" s="442" t="s">
        <v>89</v>
      </c>
      <c r="H114" s="436">
        <v>2E-3</v>
      </c>
      <c r="I114" s="442" t="s">
        <v>286</v>
      </c>
      <c r="J114" s="32"/>
      <c r="K114" s="491"/>
      <c r="L114" s="174" t="str">
        <f t="shared" si="61"/>
        <v/>
      </c>
      <c r="M114" s="32"/>
      <c r="N114" s="491"/>
      <c r="O114" s="174" t="str">
        <f t="shared" si="62"/>
        <v/>
      </c>
      <c r="P114" s="32"/>
      <c r="Q114" s="491"/>
      <c r="R114" s="174" t="str">
        <f t="shared" si="63"/>
        <v/>
      </c>
      <c r="S114" s="32"/>
      <c r="T114" s="491"/>
      <c r="U114" s="174" t="str">
        <f t="shared" si="64"/>
        <v/>
      </c>
      <c r="V114" s="32"/>
      <c r="W114" s="491"/>
      <c r="X114" s="174" t="str">
        <f t="shared" si="65"/>
        <v/>
      </c>
      <c r="Y114" s="32"/>
      <c r="Z114" s="491"/>
      <c r="AA114" s="174" t="str">
        <f t="shared" si="66"/>
        <v/>
      </c>
      <c r="AB114" s="32"/>
      <c r="AC114" s="491"/>
      <c r="AD114" s="174" t="str">
        <f t="shared" si="67"/>
        <v/>
      </c>
      <c r="AE114" s="32"/>
      <c r="AF114" s="491"/>
      <c r="AG114" s="174" t="str">
        <f t="shared" si="68"/>
        <v/>
      </c>
      <c r="AH114" s="32"/>
      <c r="AI114" s="491"/>
      <c r="AJ114" s="174" t="str">
        <f t="shared" si="69"/>
        <v/>
      </c>
      <c r="AK114" s="32"/>
      <c r="AL114" s="491"/>
      <c r="AM114" s="174" t="str">
        <f t="shared" si="70"/>
        <v/>
      </c>
      <c r="AN114" s="32"/>
      <c r="AO114" s="491"/>
      <c r="AP114" s="174" t="str">
        <f t="shared" si="71"/>
        <v/>
      </c>
      <c r="AQ114" s="32"/>
      <c r="AR114" s="491"/>
      <c r="AS114" s="174" t="str">
        <f t="shared" si="72"/>
        <v/>
      </c>
      <c r="AT114" s="32"/>
      <c r="AU114" s="491"/>
      <c r="AV114" s="174" t="str">
        <f t="shared" si="73"/>
        <v/>
      </c>
      <c r="AW114" s="32"/>
      <c r="AX114" s="491"/>
      <c r="AY114" s="174" t="str">
        <f t="shared" si="74"/>
        <v/>
      </c>
      <c r="AZ114" s="32"/>
      <c r="BA114" s="491"/>
      <c r="BB114" s="174" t="str">
        <f t="shared" si="75"/>
        <v/>
      </c>
      <c r="BC114" s="34"/>
      <c r="BD114" s="491"/>
      <c r="BE114" s="174" t="str">
        <f t="shared" si="76"/>
        <v/>
      </c>
      <c r="BF114" s="32"/>
      <c r="BG114" s="491"/>
      <c r="BH114" s="174" t="str">
        <f t="shared" si="77"/>
        <v/>
      </c>
      <c r="BI114" s="32"/>
      <c r="BJ114" s="491"/>
      <c r="BK114" s="174" t="str">
        <f t="shared" si="78"/>
        <v/>
      </c>
      <c r="BL114" s="255"/>
    </row>
    <row r="115" spans="3:64" ht="12" customHeight="1" x14ac:dyDescent="0.2">
      <c r="C115" s="549"/>
      <c r="D115" s="553" t="s">
        <v>206</v>
      </c>
      <c r="E115" s="554"/>
      <c r="F115" s="554"/>
      <c r="G115" s="449" t="s">
        <v>89</v>
      </c>
      <c r="H115" s="447">
        <v>4.0000000000000002E-4</v>
      </c>
      <c r="I115" s="449" t="s">
        <v>286</v>
      </c>
      <c r="J115" s="206"/>
      <c r="K115" s="490"/>
      <c r="L115" s="203" t="str">
        <f t="shared" si="61"/>
        <v/>
      </c>
      <c r="M115" s="206"/>
      <c r="N115" s="490"/>
      <c r="O115" s="203" t="str">
        <f t="shared" si="62"/>
        <v/>
      </c>
      <c r="P115" s="206"/>
      <c r="Q115" s="490"/>
      <c r="R115" s="203" t="str">
        <f t="shared" si="63"/>
        <v/>
      </c>
      <c r="S115" s="206"/>
      <c r="T115" s="490"/>
      <c r="U115" s="203" t="str">
        <f t="shared" si="64"/>
        <v/>
      </c>
      <c r="V115" s="206"/>
      <c r="W115" s="490"/>
      <c r="X115" s="203" t="str">
        <f t="shared" si="65"/>
        <v/>
      </c>
      <c r="Y115" s="206"/>
      <c r="Z115" s="490"/>
      <c r="AA115" s="203" t="str">
        <f t="shared" si="66"/>
        <v/>
      </c>
      <c r="AB115" s="206"/>
      <c r="AC115" s="490"/>
      <c r="AD115" s="203" t="str">
        <f t="shared" si="67"/>
        <v/>
      </c>
      <c r="AE115" s="206"/>
      <c r="AF115" s="490"/>
      <c r="AG115" s="203" t="str">
        <f t="shared" si="68"/>
        <v/>
      </c>
      <c r="AH115" s="206"/>
      <c r="AI115" s="490"/>
      <c r="AJ115" s="203" t="str">
        <f t="shared" si="69"/>
        <v/>
      </c>
      <c r="AK115" s="206"/>
      <c r="AL115" s="490"/>
      <c r="AM115" s="203" t="str">
        <f t="shared" si="70"/>
        <v/>
      </c>
      <c r="AN115" s="206"/>
      <c r="AO115" s="490"/>
      <c r="AP115" s="203" t="str">
        <f t="shared" si="71"/>
        <v/>
      </c>
      <c r="AQ115" s="206"/>
      <c r="AR115" s="490"/>
      <c r="AS115" s="203" t="str">
        <f t="shared" si="72"/>
        <v/>
      </c>
      <c r="AT115" s="206"/>
      <c r="AU115" s="490"/>
      <c r="AV115" s="203" t="str">
        <f t="shared" si="73"/>
        <v/>
      </c>
      <c r="AW115" s="206"/>
      <c r="AX115" s="490"/>
      <c r="AY115" s="203" t="str">
        <f t="shared" si="74"/>
        <v/>
      </c>
      <c r="AZ115" s="206"/>
      <c r="BA115" s="490"/>
      <c r="BB115" s="203" t="str">
        <f t="shared" si="75"/>
        <v/>
      </c>
      <c r="BC115" s="208"/>
      <c r="BD115" s="490"/>
      <c r="BE115" s="203" t="str">
        <f t="shared" si="76"/>
        <v/>
      </c>
      <c r="BF115" s="206"/>
      <c r="BG115" s="490"/>
      <c r="BH115" s="203" t="str">
        <f t="shared" si="77"/>
        <v/>
      </c>
      <c r="BI115" s="206"/>
      <c r="BJ115" s="490"/>
      <c r="BK115" s="203" t="str">
        <f t="shared" si="78"/>
        <v/>
      </c>
      <c r="BL115" s="274"/>
    </row>
    <row r="116" spans="3:64" ht="12" customHeight="1" x14ac:dyDescent="0.2">
      <c r="C116" s="549"/>
      <c r="D116" s="544" t="s">
        <v>207</v>
      </c>
      <c r="E116" s="545"/>
      <c r="F116" s="545"/>
      <c r="G116" s="442" t="s">
        <v>98</v>
      </c>
      <c r="H116" s="443">
        <v>0.2</v>
      </c>
      <c r="I116" s="450" t="s">
        <v>286</v>
      </c>
      <c r="J116" s="32"/>
      <c r="K116" s="491"/>
      <c r="L116" s="174" t="str">
        <f t="shared" si="61"/>
        <v/>
      </c>
      <c r="M116" s="32"/>
      <c r="N116" s="491"/>
      <c r="O116" s="174" t="str">
        <f t="shared" si="62"/>
        <v/>
      </c>
      <c r="P116" s="32"/>
      <c r="Q116" s="491"/>
      <c r="R116" s="174" t="str">
        <f t="shared" si="63"/>
        <v/>
      </c>
      <c r="S116" s="32"/>
      <c r="T116" s="491"/>
      <c r="U116" s="174" t="str">
        <f t="shared" si="64"/>
        <v/>
      </c>
      <c r="V116" s="32"/>
      <c r="W116" s="491"/>
      <c r="X116" s="174" t="str">
        <f t="shared" si="65"/>
        <v/>
      </c>
      <c r="Y116" s="32"/>
      <c r="Z116" s="491"/>
      <c r="AA116" s="174" t="str">
        <f t="shared" si="66"/>
        <v/>
      </c>
      <c r="AB116" s="32"/>
      <c r="AC116" s="491"/>
      <c r="AD116" s="174" t="str">
        <f t="shared" si="67"/>
        <v/>
      </c>
      <c r="AE116" s="32"/>
      <c r="AF116" s="491"/>
      <c r="AG116" s="174" t="str">
        <f t="shared" si="68"/>
        <v/>
      </c>
      <c r="AH116" s="32"/>
      <c r="AI116" s="491"/>
      <c r="AJ116" s="174" t="str">
        <f t="shared" si="69"/>
        <v/>
      </c>
      <c r="AK116" s="32"/>
      <c r="AL116" s="491"/>
      <c r="AM116" s="174" t="str">
        <f t="shared" si="70"/>
        <v/>
      </c>
      <c r="AN116" s="32"/>
      <c r="AO116" s="491"/>
      <c r="AP116" s="174" t="str">
        <f t="shared" si="71"/>
        <v/>
      </c>
      <c r="AQ116" s="32"/>
      <c r="AR116" s="491"/>
      <c r="AS116" s="174" t="str">
        <f t="shared" si="72"/>
        <v/>
      </c>
      <c r="AT116" s="32"/>
      <c r="AU116" s="491"/>
      <c r="AV116" s="174" t="str">
        <f t="shared" si="73"/>
        <v/>
      </c>
      <c r="AW116" s="32"/>
      <c r="AX116" s="491"/>
      <c r="AY116" s="174" t="str">
        <f t="shared" si="74"/>
        <v/>
      </c>
      <c r="AZ116" s="32"/>
      <c r="BA116" s="491"/>
      <c r="BB116" s="174" t="str">
        <f t="shared" si="75"/>
        <v/>
      </c>
      <c r="BC116" s="34"/>
      <c r="BD116" s="491"/>
      <c r="BE116" s="174" t="str">
        <f t="shared" si="76"/>
        <v/>
      </c>
      <c r="BF116" s="32"/>
      <c r="BG116" s="491"/>
      <c r="BH116" s="174" t="str">
        <f t="shared" si="77"/>
        <v/>
      </c>
      <c r="BI116" s="32"/>
      <c r="BJ116" s="491"/>
      <c r="BK116" s="174" t="str">
        <f t="shared" si="78"/>
        <v/>
      </c>
      <c r="BL116" s="221"/>
    </row>
    <row r="117" spans="3:64" ht="12" customHeight="1" x14ac:dyDescent="0.2">
      <c r="C117" s="549"/>
      <c r="D117" s="544" t="s">
        <v>208</v>
      </c>
      <c r="E117" s="545"/>
      <c r="F117" s="545"/>
      <c r="G117" s="442" t="s">
        <v>98</v>
      </c>
      <c r="H117" s="436">
        <v>2E-3</v>
      </c>
      <c r="I117" s="442" t="s">
        <v>286</v>
      </c>
      <c r="J117" s="32"/>
      <c r="K117" s="491"/>
      <c r="L117" s="174" t="str">
        <f t="shared" si="61"/>
        <v/>
      </c>
      <c r="M117" s="32"/>
      <c r="N117" s="491"/>
      <c r="O117" s="174" t="str">
        <f t="shared" si="62"/>
        <v/>
      </c>
      <c r="P117" s="32"/>
      <c r="Q117" s="491"/>
      <c r="R117" s="174" t="str">
        <f t="shared" si="63"/>
        <v/>
      </c>
      <c r="S117" s="32"/>
      <c r="T117" s="491"/>
      <c r="U117" s="174" t="str">
        <f t="shared" si="64"/>
        <v/>
      </c>
      <c r="V117" s="32"/>
      <c r="W117" s="491"/>
      <c r="X117" s="174" t="str">
        <f t="shared" si="65"/>
        <v/>
      </c>
      <c r="Y117" s="32"/>
      <c r="Z117" s="491"/>
      <c r="AA117" s="174" t="str">
        <f t="shared" si="66"/>
        <v/>
      </c>
      <c r="AB117" s="32"/>
      <c r="AC117" s="491"/>
      <c r="AD117" s="174" t="str">
        <f t="shared" si="67"/>
        <v/>
      </c>
      <c r="AE117" s="32"/>
      <c r="AF117" s="491"/>
      <c r="AG117" s="174" t="str">
        <f t="shared" si="68"/>
        <v/>
      </c>
      <c r="AH117" s="32"/>
      <c r="AI117" s="491"/>
      <c r="AJ117" s="174" t="str">
        <f t="shared" si="69"/>
        <v/>
      </c>
      <c r="AK117" s="32"/>
      <c r="AL117" s="491"/>
      <c r="AM117" s="174" t="str">
        <f t="shared" si="70"/>
        <v/>
      </c>
      <c r="AN117" s="32"/>
      <c r="AO117" s="491"/>
      <c r="AP117" s="174" t="str">
        <f t="shared" si="71"/>
        <v/>
      </c>
      <c r="AQ117" s="32"/>
      <c r="AR117" s="491"/>
      <c r="AS117" s="174" t="str">
        <f t="shared" si="72"/>
        <v/>
      </c>
      <c r="AT117" s="32"/>
      <c r="AU117" s="491"/>
      <c r="AV117" s="174" t="str">
        <f t="shared" si="73"/>
        <v/>
      </c>
      <c r="AW117" s="32"/>
      <c r="AX117" s="491"/>
      <c r="AY117" s="174" t="str">
        <f t="shared" si="74"/>
        <v/>
      </c>
      <c r="AZ117" s="32"/>
      <c r="BA117" s="491"/>
      <c r="BB117" s="174" t="str">
        <f t="shared" si="75"/>
        <v/>
      </c>
      <c r="BC117" s="34"/>
      <c r="BD117" s="491"/>
      <c r="BE117" s="174" t="str">
        <f t="shared" si="76"/>
        <v/>
      </c>
      <c r="BF117" s="32"/>
      <c r="BG117" s="491"/>
      <c r="BH117" s="174" t="str">
        <f t="shared" si="77"/>
        <v/>
      </c>
      <c r="BI117" s="32"/>
      <c r="BJ117" s="491"/>
      <c r="BK117" s="174" t="str">
        <f t="shared" si="78"/>
        <v/>
      </c>
      <c r="BL117" s="255"/>
    </row>
    <row r="118" spans="3:64" ht="12" customHeight="1" x14ac:dyDescent="0.2">
      <c r="C118" s="549"/>
      <c r="D118" s="544" t="s">
        <v>209</v>
      </c>
      <c r="E118" s="545"/>
      <c r="F118" s="545"/>
      <c r="G118" s="442" t="s">
        <v>98</v>
      </c>
      <c r="H118" s="436">
        <v>5.0000000000000002E-5</v>
      </c>
      <c r="I118" s="442" t="s">
        <v>286</v>
      </c>
      <c r="J118" s="32"/>
      <c r="K118" s="491"/>
      <c r="L118" s="174" t="str">
        <f t="shared" si="61"/>
        <v/>
      </c>
      <c r="M118" s="32"/>
      <c r="N118" s="491"/>
      <c r="O118" s="174" t="str">
        <f t="shared" si="62"/>
        <v/>
      </c>
      <c r="P118" s="32"/>
      <c r="Q118" s="491"/>
      <c r="R118" s="174" t="str">
        <f t="shared" si="63"/>
        <v/>
      </c>
      <c r="S118" s="32"/>
      <c r="T118" s="491"/>
      <c r="U118" s="174" t="str">
        <f t="shared" si="64"/>
        <v/>
      </c>
      <c r="V118" s="32"/>
      <c r="W118" s="491"/>
      <c r="X118" s="174" t="str">
        <f t="shared" si="65"/>
        <v/>
      </c>
      <c r="Y118" s="32"/>
      <c r="Z118" s="491"/>
      <c r="AA118" s="174" t="str">
        <f t="shared" si="66"/>
        <v/>
      </c>
      <c r="AB118" s="32"/>
      <c r="AC118" s="491"/>
      <c r="AD118" s="174" t="str">
        <f t="shared" si="67"/>
        <v/>
      </c>
      <c r="AE118" s="32"/>
      <c r="AF118" s="491"/>
      <c r="AG118" s="174" t="str">
        <f t="shared" si="68"/>
        <v/>
      </c>
      <c r="AH118" s="32"/>
      <c r="AI118" s="491"/>
      <c r="AJ118" s="174" t="str">
        <f t="shared" si="69"/>
        <v/>
      </c>
      <c r="AK118" s="32"/>
      <c r="AL118" s="491"/>
      <c r="AM118" s="174" t="str">
        <f t="shared" si="70"/>
        <v/>
      </c>
      <c r="AN118" s="32"/>
      <c r="AO118" s="491"/>
      <c r="AP118" s="174" t="str">
        <f t="shared" si="71"/>
        <v/>
      </c>
      <c r="AQ118" s="32"/>
      <c r="AR118" s="491"/>
      <c r="AS118" s="174" t="str">
        <f t="shared" si="72"/>
        <v/>
      </c>
      <c r="AT118" s="32"/>
      <c r="AU118" s="491"/>
      <c r="AV118" s="174" t="str">
        <f t="shared" si="73"/>
        <v/>
      </c>
      <c r="AW118" s="32"/>
      <c r="AX118" s="491"/>
      <c r="AY118" s="174" t="str">
        <f t="shared" si="74"/>
        <v/>
      </c>
      <c r="AZ118" s="32"/>
      <c r="BA118" s="491"/>
      <c r="BB118" s="174" t="str">
        <f t="shared" si="75"/>
        <v/>
      </c>
      <c r="BC118" s="34"/>
      <c r="BD118" s="491"/>
      <c r="BE118" s="174" t="str">
        <f t="shared" si="76"/>
        <v/>
      </c>
      <c r="BF118" s="32"/>
      <c r="BG118" s="491"/>
      <c r="BH118" s="174" t="str">
        <f t="shared" si="77"/>
        <v/>
      </c>
      <c r="BI118" s="32"/>
      <c r="BJ118" s="491"/>
      <c r="BK118" s="174" t="str">
        <f t="shared" si="78"/>
        <v/>
      </c>
      <c r="BL118" s="255"/>
    </row>
    <row r="119" spans="3:64" ht="12" customHeight="1" x14ac:dyDescent="0.2">
      <c r="C119" s="549"/>
      <c r="D119" s="544" t="s">
        <v>210</v>
      </c>
      <c r="E119" s="545"/>
      <c r="F119" s="545"/>
      <c r="G119" s="442" t="s">
        <v>98</v>
      </c>
      <c r="H119" s="436"/>
      <c r="I119" s="442"/>
      <c r="J119" s="32"/>
      <c r="K119" s="491"/>
      <c r="L119" s="174"/>
      <c r="M119" s="32"/>
      <c r="N119" s="491"/>
      <c r="O119" s="174"/>
      <c r="P119" s="32"/>
      <c r="Q119" s="491"/>
      <c r="R119" s="174"/>
      <c r="S119" s="32"/>
      <c r="T119" s="491"/>
      <c r="U119" s="174"/>
      <c r="V119" s="32"/>
      <c r="W119" s="491"/>
      <c r="X119" s="174"/>
      <c r="Y119" s="32"/>
      <c r="Z119" s="491"/>
      <c r="AA119" s="174"/>
      <c r="AB119" s="32"/>
      <c r="AC119" s="491"/>
      <c r="AD119" s="174"/>
      <c r="AE119" s="32"/>
      <c r="AF119" s="491"/>
      <c r="AG119" s="174"/>
      <c r="AH119" s="32"/>
      <c r="AI119" s="491"/>
      <c r="AJ119" s="174"/>
      <c r="AK119" s="32"/>
      <c r="AL119" s="491"/>
      <c r="AM119" s="174"/>
      <c r="AN119" s="32"/>
      <c r="AO119" s="491"/>
      <c r="AP119" s="174"/>
      <c r="AQ119" s="32"/>
      <c r="AR119" s="491"/>
      <c r="AS119" s="174"/>
      <c r="AT119" s="32"/>
      <c r="AU119" s="491"/>
      <c r="AV119" s="174"/>
      <c r="AW119" s="32"/>
      <c r="AX119" s="491"/>
      <c r="AY119" s="174"/>
      <c r="AZ119" s="32"/>
      <c r="BA119" s="491"/>
      <c r="BB119" s="174"/>
      <c r="BC119" s="34"/>
      <c r="BD119" s="491"/>
      <c r="BE119" s="174"/>
      <c r="BF119" s="32"/>
      <c r="BG119" s="491"/>
      <c r="BH119" s="174"/>
      <c r="BI119" s="32"/>
      <c r="BJ119" s="491"/>
      <c r="BK119" s="174"/>
      <c r="BL119" s="255"/>
    </row>
    <row r="120" spans="3:64" ht="12" customHeight="1" x14ac:dyDescent="0.2">
      <c r="C120" s="549"/>
      <c r="D120" s="544" t="s">
        <v>211</v>
      </c>
      <c r="E120" s="545"/>
      <c r="F120" s="545"/>
      <c r="G120" s="442" t="s">
        <v>98</v>
      </c>
      <c r="H120" s="436"/>
      <c r="I120" s="442"/>
      <c r="J120" s="32"/>
      <c r="K120" s="491"/>
      <c r="L120" s="174"/>
      <c r="M120" s="32"/>
      <c r="N120" s="491"/>
      <c r="O120" s="174"/>
      <c r="P120" s="32"/>
      <c r="Q120" s="491"/>
      <c r="R120" s="174"/>
      <c r="S120" s="32"/>
      <c r="T120" s="491"/>
      <c r="U120" s="174"/>
      <c r="V120" s="32"/>
      <c r="W120" s="491"/>
      <c r="X120" s="174"/>
      <c r="Y120" s="32"/>
      <c r="Z120" s="491"/>
      <c r="AA120" s="174"/>
      <c r="AB120" s="32"/>
      <c r="AC120" s="491"/>
      <c r="AD120" s="174"/>
      <c r="AE120" s="32"/>
      <c r="AF120" s="491"/>
      <c r="AG120" s="174"/>
      <c r="AH120" s="32"/>
      <c r="AI120" s="491"/>
      <c r="AJ120" s="174"/>
      <c r="AK120" s="32"/>
      <c r="AL120" s="491"/>
      <c r="AM120" s="174"/>
      <c r="AN120" s="32"/>
      <c r="AO120" s="491"/>
      <c r="AP120" s="174"/>
      <c r="AQ120" s="32"/>
      <c r="AR120" s="491"/>
      <c r="AS120" s="174"/>
      <c r="AT120" s="32"/>
      <c r="AU120" s="491"/>
      <c r="AV120" s="174"/>
      <c r="AW120" s="32"/>
      <c r="AX120" s="491"/>
      <c r="AY120" s="174"/>
      <c r="AZ120" s="32"/>
      <c r="BA120" s="491"/>
      <c r="BB120" s="174"/>
      <c r="BC120" s="34"/>
      <c r="BD120" s="491"/>
      <c r="BE120" s="174"/>
      <c r="BF120" s="32"/>
      <c r="BG120" s="491"/>
      <c r="BH120" s="174"/>
      <c r="BI120" s="32"/>
      <c r="BJ120" s="491"/>
      <c r="BK120" s="174"/>
      <c r="BL120" s="255"/>
    </row>
    <row r="121" spans="3:64" ht="12" customHeight="1" x14ac:dyDescent="0.2">
      <c r="C121" s="549"/>
      <c r="D121" s="544" t="s">
        <v>212</v>
      </c>
      <c r="E121" s="545"/>
      <c r="F121" s="545"/>
      <c r="G121" s="442" t="s">
        <v>98</v>
      </c>
      <c r="H121" s="436"/>
      <c r="I121" s="442"/>
      <c r="J121" s="32"/>
      <c r="K121" s="491"/>
      <c r="L121" s="174"/>
      <c r="M121" s="32"/>
      <c r="N121" s="491"/>
      <c r="O121" s="174"/>
      <c r="P121" s="32"/>
      <c r="Q121" s="491"/>
      <c r="R121" s="174"/>
      <c r="S121" s="32"/>
      <c r="T121" s="491"/>
      <c r="U121" s="174"/>
      <c r="V121" s="32"/>
      <c r="W121" s="491"/>
      <c r="X121" s="174"/>
      <c r="Y121" s="32"/>
      <c r="Z121" s="491"/>
      <c r="AA121" s="174"/>
      <c r="AB121" s="32"/>
      <c r="AC121" s="491"/>
      <c r="AD121" s="174"/>
      <c r="AE121" s="32"/>
      <c r="AF121" s="491"/>
      <c r="AG121" s="174"/>
      <c r="AH121" s="32"/>
      <c r="AI121" s="491"/>
      <c r="AJ121" s="174"/>
      <c r="AK121" s="32"/>
      <c r="AL121" s="491"/>
      <c r="AM121" s="174"/>
      <c r="AN121" s="32"/>
      <c r="AO121" s="491"/>
      <c r="AP121" s="174"/>
      <c r="AQ121" s="32"/>
      <c r="AR121" s="491"/>
      <c r="AS121" s="174"/>
      <c r="AT121" s="32"/>
      <c r="AU121" s="491"/>
      <c r="AV121" s="174"/>
      <c r="AW121" s="32"/>
      <c r="AX121" s="491"/>
      <c r="AY121" s="174"/>
      <c r="AZ121" s="32"/>
      <c r="BA121" s="491"/>
      <c r="BB121" s="174"/>
      <c r="BC121" s="34"/>
      <c r="BD121" s="491"/>
      <c r="BE121" s="174"/>
      <c r="BF121" s="32"/>
      <c r="BG121" s="491"/>
      <c r="BH121" s="174"/>
      <c r="BI121" s="32"/>
      <c r="BJ121" s="491"/>
      <c r="BK121" s="174"/>
      <c r="BL121" s="255"/>
    </row>
    <row r="122" spans="3:64" ht="12" customHeight="1" x14ac:dyDescent="0.2">
      <c r="C122" s="549"/>
      <c r="D122" s="544" t="s">
        <v>213</v>
      </c>
      <c r="E122" s="545"/>
      <c r="F122" s="545"/>
      <c r="G122" s="442" t="s">
        <v>98</v>
      </c>
      <c r="H122" s="436"/>
      <c r="I122" s="442"/>
      <c r="J122" s="32"/>
      <c r="K122" s="491"/>
      <c r="L122" s="174"/>
      <c r="M122" s="32"/>
      <c r="N122" s="491"/>
      <c r="O122" s="174"/>
      <c r="P122" s="32"/>
      <c r="Q122" s="491"/>
      <c r="R122" s="174"/>
      <c r="S122" s="32"/>
      <c r="T122" s="491"/>
      <c r="U122" s="174"/>
      <c r="V122" s="32"/>
      <c r="W122" s="491"/>
      <c r="X122" s="174"/>
      <c r="Y122" s="32"/>
      <c r="Z122" s="491"/>
      <c r="AA122" s="174"/>
      <c r="AB122" s="32"/>
      <c r="AC122" s="491"/>
      <c r="AD122" s="174"/>
      <c r="AE122" s="32"/>
      <c r="AF122" s="491"/>
      <c r="AG122" s="174"/>
      <c r="AH122" s="32"/>
      <c r="AI122" s="491"/>
      <c r="AJ122" s="174"/>
      <c r="AK122" s="32"/>
      <c r="AL122" s="491"/>
      <c r="AM122" s="174"/>
      <c r="AN122" s="32"/>
      <c r="AO122" s="491"/>
      <c r="AP122" s="174"/>
      <c r="AQ122" s="32"/>
      <c r="AR122" s="491"/>
      <c r="AS122" s="174"/>
      <c r="AT122" s="32"/>
      <c r="AU122" s="491"/>
      <c r="AV122" s="174"/>
      <c r="AW122" s="32"/>
      <c r="AX122" s="491"/>
      <c r="AY122" s="174"/>
      <c r="AZ122" s="32"/>
      <c r="BA122" s="491"/>
      <c r="BB122" s="174"/>
      <c r="BC122" s="34"/>
      <c r="BD122" s="491"/>
      <c r="BE122" s="174"/>
      <c r="BF122" s="32"/>
      <c r="BG122" s="491"/>
      <c r="BH122" s="174"/>
      <c r="BI122" s="32"/>
      <c r="BJ122" s="491"/>
      <c r="BK122" s="174"/>
      <c r="BL122" s="255"/>
    </row>
    <row r="123" spans="3:64" ht="12" customHeight="1" x14ac:dyDescent="0.2">
      <c r="C123" s="549"/>
      <c r="D123" s="544" t="s">
        <v>214</v>
      </c>
      <c r="E123" s="545"/>
      <c r="F123" s="545"/>
      <c r="G123" s="442" t="s">
        <v>98</v>
      </c>
      <c r="H123" s="436">
        <v>0.08</v>
      </c>
      <c r="I123" s="442" t="s">
        <v>92</v>
      </c>
      <c r="J123" s="32"/>
      <c r="K123" s="491"/>
      <c r="L123" s="174" t="str">
        <f t="shared" si="61"/>
        <v/>
      </c>
      <c r="M123" s="32"/>
      <c r="N123" s="491"/>
      <c r="O123" s="174" t="str">
        <f t="shared" si="62"/>
        <v/>
      </c>
      <c r="P123" s="32"/>
      <c r="Q123" s="491"/>
      <c r="R123" s="174" t="str">
        <f t="shared" si="63"/>
        <v/>
      </c>
      <c r="S123" s="32"/>
      <c r="T123" s="491"/>
      <c r="U123" s="174" t="str">
        <f t="shared" si="64"/>
        <v/>
      </c>
      <c r="V123" s="32"/>
      <c r="W123" s="491"/>
      <c r="X123" s="174" t="str">
        <f t="shared" si="65"/>
        <v/>
      </c>
      <c r="Y123" s="32"/>
      <c r="Z123" s="491"/>
      <c r="AA123" s="174" t="str">
        <f t="shared" si="66"/>
        <v/>
      </c>
      <c r="AB123" s="32"/>
      <c r="AC123" s="491"/>
      <c r="AD123" s="174" t="str">
        <f t="shared" si="67"/>
        <v/>
      </c>
      <c r="AE123" s="32"/>
      <c r="AF123" s="491"/>
      <c r="AG123" s="174" t="str">
        <f t="shared" si="68"/>
        <v/>
      </c>
      <c r="AH123" s="32"/>
      <c r="AI123" s="491"/>
      <c r="AJ123" s="174" t="str">
        <f t="shared" si="69"/>
        <v/>
      </c>
      <c r="AK123" s="32"/>
      <c r="AL123" s="491"/>
      <c r="AM123" s="174" t="str">
        <f t="shared" si="70"/>
        <v/>
      </c>
      <c r="AN123" s="32"/>
      <c r="AO123" s="491"/>
      <c r="AP123" s="174" t="str">
        <f t="shared" si="71"/>
        <v/>
      </c>
      <c r="AQ123" s="32"/>
      <c r="AR123" s="491"/>
      <c r="AS123" s="174" t="str">
        <f t="shared" si="72"/>
        <v/>
      </c>
      <c r="AT123" s="32"/>
      <c r="AU123" s="491"/>
      <c r="AV123" s="174" t="str">
        <f t="shared" si="73"/>
        <v/>
      </c>
      <c r="AW123" s="32"/>
      <c r="AX123" s="491"/>
      <c r="AY123" s="174" t="str">
        <f t="shared" si="74"/>
        <v/>
      </c>
      <c r="AZ123" s="32"/>
      <c r="BA123" s="491"/>
      <c r="BB123" s="174" t="str">
        <f t="shared" si="75"/>
        <v/>
      </c>
      <c r="BC123" s="34"/>
      <c r="BD123" s="491"/>
      <c r="BE123" s="174" t="str">
        <f t="shared" si="76"/>
        <v/>
      </c>
      <c r="BF123" s="32"/>
      <c r="BG123" s="491"/>
      <c r="BH123" s="174" t="str">
        <f t="shared" si="77"/>
        <v/>
      </c>
      <c r="BI123" s="32"/>
      <c r="BJ123" s="491"/>
      <c r="BK123" s="174" t="str">
        <f t="shared" si="78"/>
        <v/>
      </c>
      <c r="BL123" s="215"/>
    </row>
    <row r="124" spans="3:64" ht="12" customHeight="1" x14ac:dyDescent="0.2">
      <c r="C124" s="549"/>
      <c r="D124" s="553" t="s">
        <v>215</v>
      </c>
      <c r="E124" s="554"/>
      <c r="F124" s="554"/>
      <c r="G124" s="449" t="s">
        <v>89</v>
      </c>
      <c r="H124" s="447">
        <v>1</v>
      </c>
      <c r="I124" s="449" t="s">
        <v>92</v>
      </c>
      <c r="J124" s="206"/>
      <c r="K124" s="490"/>
      <c r="L124" s="203" t="str">
        <f t="shared" si="61"/>
        <v/>
      </c>
      <c r="M124" s="206"/>
      <c r="N124" s="490"/>
      <c r="O124" s="203" t="str">
        <f t="shared" si="62"/>
        <v/>
      </c>
      <c r="P124" s="206"/>
      <c r="Q124" s="490"/>
      <c r="R124" s="203" t="str">
        <f t="shared" si="63"/>
        <v/>
      </c>
      <c r="S124" s="206"/>
      <c r="T124" s="490"/>
      <c r="U124" s="203" t="str">
        <f t="shared" si="64"/>
        <v/>
      </c>
      <c r="V124" s="206"/>
      <c r="W124" s="490"/>
      <c r="X124" s="203" t="str">
        <f t="shared" si="65"/>
        <v/>
      </c>
      <c r="Y124" s="206"/>
      <c r="Z124" s="490"/>
      <c r="AA124" s="203" t="str">
        <f t="shared" si="66"/>
        <v/>
      </c>
      <c r="AB124" s="275"/>
      <c r="AC124" s="490"/>
      <c r="AD124" s="203" t="str">
        <f t="shared" si="67"/>
        <v/>
      </c>
      <c r="AE124" s="275"/>
      <c r="AF124" s="490"/>
      <c r="AG124" s="203" t="str">
        <f t="shared" si="68"/>
        <v/>
      </c>
      <c r="AH124" s="275"/>
      <c r="AI124" s="490"/>
      <c r="AJ124" s="203" t="str">
        <f t="shared" si="69"/>
        <v/>
      </c>
      <c r="AK124" s="206"/>
      <c r="AL124" s="490"/>
      <c r="AM124" s="203" t="str">
        <f t="shared" si="70"/>
        <v/>
      </c>
      <c r="AN124" s="206"/>
      <c r="AO124" s="490"/>
      <c r="AP124" s="203" t="str">
        <f t="shared" si="71"/>
        <v/>
      </c>
      <c r="AQ124" s="206"/>
      <c r="AR124" s="490"/>
      <c r="AS124" s="203" t="str">
        <f t="shared" si="72"/>
        <v/>
      </c>
      <c r="AT124" s="275"/>
      <c r="AU124" s="490"/>
      <c r="AV124" s="203" t="str">
        <f t="shared" si="73"/>
        <v/>
      </c>
      <c r="AW124" s="206"/>
      <c r="AX124" s="490"/>
      <c r="AY124" s="203" t="str">
        <f t="shared" si="74"/>
        <v/>
      </c>
      <c r="AZ124" s="206"/>
      <c r="BA124" s="490"/>
      <c r="BB124" s="203" t="str">
        <f t="shared" si="75"/>
        <v/>
      </c>
      <c r="BC124" s="208"/>
      <c r="BD124" s="490"/>
      <c r="BE124" s="203" t="str">
        <f t="shared" si="76"/>
        <v/>
      </c>
      <c r="BF124" s="206"/>
      <c r="BG124" s="490"/>
      <c r="BH124" s="203" t="str">
        <f t="shared" si="77"/>
        <v/>
      </c>
      <c r="BI124" s="206"/>
      <c r="BJ124" s="490"/>
      <c r="BK124" s="203" t="str">
        <f t="shared" si="78"/>
        <v/>
      </c>
      <c r="BL124" s="215"/>
    </row>
    <row r="125" spans="3:64" ht="12" customHeight="1" x14ac:dyDescent="0.2">
      <c r="C125" s="549"/>
      <c r="D125" s="544" t="s">
        <v>216</v>
      </c>
      <c r="E125" s="545"/>
      <c r="F125" s="545"/>
      <c r="G125" s="442" t="s">
        <v>98</v>
      </c>
      <c r="H125" s="436">
        <v>4.0000000000000001E-3</v>
      </c>
      <c r="I125" s="442" t="s">
        <v>92</v>
      </c>
      <c r="J125" s="32"/>
      <c r="K125" s="491"/>
      <c r="L125" s="174" t="str">
        <f t="shared" si="61"/>
        <v/>
      </c>
      <c r="M125" s="32"/>
      <c r="N125" s="491"/>
      <c r="O125" s="174" t="str">
        <f t="shared" si="62"/>
        <v/>
      </c>
      <c r="P125" s="32"/>
      <c r="Q125" s="491"/>
      <c r="R125" s="174" t="str">
        <f t="shared" si="63"/>
        <v/>
      </c>
      <c r="S125" s="32"/>
      <c r="T125" s="491"/>
      <c r="U125" s="174" t="str">
        <f t="shared" si="64"/>
        <v/>
      </c>
      <c r="V125" s="32"/>
      <c r="W125" s="491"/>
      <c r="X125" s="174" t="str">
        <f t="shared" si="65"/>
        <v/>
      </c>
      <c r="Y125" s="32"/>
      <c r="Z125" s="491"/>
      <c r="AA125" s="174" t="str">
        <f t="shared" si="66"/>
        <v/>
      </c>
      <c r="AB125" s="277"/>
      <c r="AC125" s="491"/>
      <c r="AD125" s="174" t="str">
        <f t="shared" si="67"/>
        <v/>
      </c>
      <c r="AE125" s="277"/>
      <c r="AF125" s="491"/>
      <c r="AG125" s="174" t="str">
        <f t="shared" si="68"/>
        <v/>
      </c>
      <c r="AH125" s="277"/>
      <c r="AI125" s="491"/>
      <c r="AJ125" s="174" t="str">
        <f t="shared" si="69"/>
        <v/>
      </c>
      <c r="AK125" s="32"/>
      <c r="AL125" s="491"/>
      <c r="AM125" s="174" t="str">
        <f t="shared" si="70"/>
        <v/>
      </c>
      <c r="AN125" s="32"/>
      <c r="AO125" s="491"/>
      <c r="AP125" s="174" t="str">
        <f t="shared" si="71"/>
        <v/>
      </c>
      <c r="AQ125" s="32"/>
      <c r="AR125" s="491"/>
      <c r="AS125" s="174" t="str">
        <f t="shared" si="72"/>
        <v/>
      </c>
      <c r="AT125" s="277"/>
      <c r="AU125" s="491"/>
      <c r="AV125" s="174" t="str">
        <f t="shared" si="73"/>
        <v/>
      </c>
      <c r="AW125" s="32"/>
      <c r="AX125" s="491"/>
      <c r="AY125" s="174" t="str">
        <f t="shared" si="74"/>
        <v/>
      </c>
      <c r="AZ125" s="32"/>
      <c r="BA125" s="491"/>
      <c r="BB125" s="174" t="str">
        <f t="shared" si="75"/>
        <v/>
      </c>
      <c r="BC125" s="34"/>
      <c r="BD125" s="491"/>
      <c r="BE125" s="174" t="str">
        <f t="shared" si="76"/>
        <v/>
      </c>
      <c r="BF125" s="32"/>
      <c r="BG125" s="491"/>
      <c r="BH125" s="174" t="str">
        <f t="shared" si="77"/>
        <v/>
      </c>
      <c r="BI125" s="32"/>
      <c r="BJ125" s="491"/>
      <c r="BK125" s="174" t="str">
        <f t="shared" si="78"/>
        <v/>
      </c>
      <c r="BL125" s="215"/>
    </row>
    <row r="126" spans="3:64" ht="12" customHeight="1" x14ac:dyDescent="0.2">
      <c r="C126" s="549"/>
      <c r="D126" s="544" t="s">
        <v>217</v>
      </c>
      <c r="E126" s="545"/>
      <c r="F126" s="545"/>
      <c r="G126" s="442" t="s">
        <v>89</v>
      </c>
      <c r="H126" s="436">
        <v>0.02</v>
      </c>
      <c r="I126" s="442" t="s">
        <v>92</v>
      </c>
      <c r="J126" s="32"/>
      <c r="K126" s="491"/>
      <c r="L126" s="174" t="str">
        <f t="shared" si="61"/>
        <v/>
      </c>
      <c r="M126" s="32"/>
      <c r="N126" s="491"/>
      <c r="O126" s="174" t="str">
        <f t="shared" si="62"/>
        <v/>
      </c>
      <c r="P126" s="32"/>
      <c r="Q126" s="491"/>
      <c r="R126" s="174" t="str">
        <f t="shared" si="63"/>
        <v/>
      </c>
      <c r="S126" s="32"/>
      <c r="T126" s="491"/>
      <c r="U126" s="174" t="str">
        <f t="shared" si="64"/>
        <v/>
      </c>
      <c r="V126" s="32"/>
      <c r="W126" s="491"/>
      <c r="X126" s="174" t="str">
        <f t="shared" si="65"/>
        <v/>
      </c>
      <c r="Y126" s="32"/>
      <c r="Z126" s="491"/>
      <c r="AA126" s="174" t="str">
        <f t="shared" si="66"/>
        <v/>
      </c>
      <c r="AB126" s="277"/>
      <c r="AC126" s="491"/>
      <c r="AD126" s="174" t="str">
        <f t="shared" si="67"/>
        <v/>
      </c>
      <c r="AE126" s="277"/>
      <c r="AF126" s="491"/>
      <c r="AG126" s="174" t="str">
        <f t="shared" si="68"/>
        <v/>
      </c>
      <c r="AH126" s="277"/>
      <c r="AI126" s="491"/>
      <c r="AJ126" s="174" t="str">
        <f t="shared" si="69"/>
        <v/>
      </c>
      <c r="AK126" s="32"/>
      <c r="AL126" s="491"/>
      <c r="AM126" s="174" t="str">
        <f t="shared" si="70"/>
        <v/>
      </c>
      <c r="AN126" s="32"/>
      <c r="AO126" s="491"/>
      <c r="AP126" s="174" t="str">
        <f t="shared" si="71"/>
        <v/>
      </c>
      <c r="AQ126" s="32"/>
      <c r="AR126" s="491"/>
      <c r="AS126" s="174" t="str">
        <f t="shared" si="72"/>
        <v/>
      </c>
      <c r="AT126" s="277"/>
      <c r="AU126" s="491"/>
      <c r="AV126" s="174" t="str">
        <f t="shared" si="73"/>
        <v/>
      </c>
      <c r="AW126" s="32"/>
      <c r="AX126" s="491"/>
      <c r="AY126" s="174" t="str">
        <f t="shared" si="74"/>
        <v/>
      </c>
      <c r="AZ126" s="32"/>
      <c r="BA126" s="491"/>
      <c r="BB126" s="174" t="str">
        <f t="shared" si="75"/>
        <v/>
      </c>
      <c r="BC126" s="34"/>
      <c r="BD126" s="491"/>
      <c r="BE126" s="174" t="str">
        <f t="shared" si="76"/>
        <v/>
      </c>
      <c r="BF126" s="32"/>
      <c r="BG126" s="491"/>
      <c r="BH126" s="174" t="str">
        <f t="shared" si="77"/>
        <v/>
      </c>
      <c r="BI126" s="32"/>
      <c r="BJ126" s="491"/>
      <c r="BK126" s="174" t="str">
        <f t="shared" si="78"/>
        <v/>
      </c>
      <c r="BL126" s="215"/>
    </row>
    <row r="127" spans="3:64" ht="12" customHeight="1" x14ac:dyDescent="0.2">
      <c r="C127" s="550"/>
      <c r="D127" s="546" t="s">
        <v>218</v>
      </c>
      <c r="E127" s="547"/>
      <c r="F127" s="547"/>
      <c r="G127" s="451" t="s">
        <v>98</v>
      </c>
      <c r="H127" s="440">
        <v>0.03</v>
      </c>
      <c r="I127" s="451" t="s">
        <v>92</v>
      </c>
      <c r="J127" s="70"/>
      <c r="K127" s="493"/>
      <c r="L127" s="280" t="str">
        <f t="shared" si="61"/>
        <v/>
      </c>
      <c r="M127" s="70"/>
      <c r="N127" s="493"/>
      <c r="O127" s="280" t="str">
        <f t="shared" si="62"/>
        <v/>
      </c>
      <c r="P127" s="70"/>
      <c r="Q127" s="493"/>
      <c r="R127" s="280" t="str">
        <f t="shared" si="63"/>
        <v/>
      </c>
      <c r="S127" s="70"/>
      <c r="T127" s="493"/>
      <c r="U127" s="280" t="str">
        <f t="shared" si="64"/>
        <v/>
      </c>
      <c r="V127" s="70"/>
      <c r="W127" s="493"/>
      <c r="X127" s="280" t="str">
        <f t="shared" si="65"/>
        <v/>
      </c>
      <c r="Y127" s="70"/>
      <c r="Z127" s="493"/>
      <c r="AA127" s="280" t="str">
        <f t="shared" si="66"/>
        <v/>
      </c>
      <c r="AB127" s="281"/>
      <c r="AC127" s="493"/>
      <c r="AD127" s="280" t="str">
        <f t="shared" si="67"/>
        <v/>
      </c>
      <c r="AE127" s="281"/>
      <c r="AF127" s="493"/>
      <c r="AG127" s="280" t="str">
        <f t="shared" si="68"/>
        <v/>
      </c>
      <c r="AH127" s="281"/>
      <c r="AI127" s="493"/>
      <c r="AJ127" s="280" t="str">
        <f t="shared" si="69"/>
        <v/>
      </c>
      <c r="AK127" s="70"/>
      <c r="AL127" s="493"/>
      <c r="AM127" s="280" t="str">
        <f t="shared" si="70"/>
        <v/>
      </c>
      <c r="AN127" s="70"/>
      <c r="AO127" s="493"/>
      <c r="AP127" s="280" t="str">
        <f t="shared" si="71"/>
        <v/>
      </c>
      <c r="AQ127" s="70"/>
      <c r="AR127" s="493"/>
      <c r="AS127" s="280" t="str">
        <f t="shared" si="72"/>
        <v/>
      </c>
      <c r="AT127" s="281"/>
      <c r="AU127" s="493"/>
      <c r="AV127" s="280" t="str">
        <f t="shared" si="73"/>
        <v/>
      </c>
      <c r="AW127" s="70"/>
      <c r="AX127" s="493"/>
      <c r="AY127" s="280" t="str">
        <f t="shared" si="74"/>
        <v/>
      </c>
      <c r="AZ127" s="70"/>
      <c r="BA127" s="493"/>
      <c r="BB127" s="280" t="str">
        <f t="shared" si="75"/>
        <v/>
      </c>
      <c r="BC127" s="40"/>
      <c r="BD127" s="493"/>
      <c r="BE127" s="280" t="str">
        <f t="shared" si="76"/>
        <v/>
      </c>
      <c r="BF127" s="70"/>
      <c r="BG127" s="493"/>
      <c r="BH127" s="280" t="str">
        <f t="shared" si="77"/>
        <v/>
      </c>
      <c r="BI127" s="70"/>
      <c r="BJ127" s="493"/>
      <c r="BK127" s="280" t="str">
        <f t="shared" si="78"/>
        <v/>
      </c>
      <c r="BL127" s="215"/>
    </row>
    <row r="128" spans="3:64" ht="12" customHeight="1" x14ac:dyDescent="0.2">
      <c r="C128" s="548" t="s">
        <v>219</v>
      </c>
      <c r="D128" s="551" t="s">
        <v>220</v>
      </c>
      <c r="E128" s="552"/>
      <c r="F128" s="552"/>
      <c r="G128" s="429" t="s">
        <v>89</v>
      </c>
      <c r="H128" s="427"/>
      <c r="I128" s="429"/>
      <c r="J128" s="113"/>
      <c r="K128" s="491"/>
      <c r="L128" s="116" t="s">
        <v>221</v>
      </c>
      <c r="M128" s="113"/>
      <c r="N128" s="491"/>
      <c r="O128" s="116"/>
      <c r="P128" s="113"/>
      <c r="Q128" s="491"/>
      <c r="R128" s="116"/>
      <c r="S128" s="113"/>
      <c r="T128" s="491"/>
      <c r="U128" s="118"/>
      <c r="V128" s="113"/>
      <c r="W128" s="491"/>
      <c r="X128" s="120"/>
      <c r="Y128" s="113"/>
      <c r="Z128" s="491"/>
      <c r="AA128" s="118"/>
      <c r="AB128" s="113"/>
      <c r="AC128" s="491"/>
      <c r="AD128" s="116"/>
      <c r="AE128" s="427"/>
      <c r="AF128" s="491"/>
      <c r="AG128" s="116"/>
      <c r="AH128" s="427"/>
      <c r="AI128" s="491"/>
      <c r="AJ128" s="116"/>
      <c r="AK128" s="113"/>
      <c r="AL128" s="491"/>
      <c r="AM128" s="118"/>
      <c r="AN128" s="113"/>
      <c r="AO128" s="491"/>
      <c r="AP128" s="118"/>
      <c r="AQ128" s="113"/>
      <c r="AR128" s="491"/>
      <c r="AS128" s="118"/>
      <c r="AT128" s="427"/>
      <c r="AU128" s="491"/>
      <c r="AV128" s="116"/>
      <c r="AW128" s="113"/>
      <c r="AX128" s="491"/>
      <c r="AY128" s="116"/>
      <c r="AZ128" s="113"/>
      <c r="BA128" s="491"/>
      <c r="BB128" s="118"/>
      <c r="BC128" s="116"/>
      <c r="BD128" s="491"/>
      <c r="BE128" s="116"/>
      <c r="BF128" s="113"/>
      <c r="BG128" s="491"/>
      <c r="BH128" s="116"/>
      <c r="BI128" s="427"/>
      <c r="BJ128" s="491"/>
      <c r="BK128" s="120"/>
      <c r="BL128" s="283"/>
    </row>
    <row r="129" spans="3:64" ht="12" customHeight="1" x14ac:dyDescent="0.2">
      <c r="C129" s="549"/>
      <c r="D129" s="544" t="s">
        <v>222</v>
      </c>
      <c r="E129" s="545"/>
      <c r="F129" s="545"/>
      <c r="G129" s="442" t="s">
        <v>89</v>
      </c>
      <c r="H129" s="436"/>
      <c r="I129" s="442"/>
      <c r="J129" s="32"/>
      <c r="K129" s="491"/>
      <c r="L129" s="34" t="s">
        <v>221</v>
      </c>
      <c r="M129" s="32"/>
      <c r="N129" s="491"/>
      <c r="O129" s="34"/>
      <c r="P129" s="32"/>
      <c r="Q129" s="491"/>
      <c r="R129" s="34"/>
      <c r="S129" s="32"/>
      <c r="T129" s="491"/>
      <c r="U129" s="35"/>
      <c r="V129" s="32"/>
      <c r="W129" s="491"/>
      <c r="X129" s="132"/>
      <c r="Y129" s="32"/>
      <c r="Z129" s="491"/>
      <c r="AA129" s="35"/>
      <c r="AB129" s="32"/>
      <c r="AC129" s="491"/>
      <c r="AD129" s="34"/>
      <c r="AE129" s="436"/>
      <c r="AF129" s="491"/>
      <c r="AG129" s="34"/>
      <c r="AH129" s="436"/>
      <c r="AI129" s="491"/>
      <c r="AJ129" s="34"/>
      <c r="AK129" s="32"/>
      <c r="AL129" s="491"/>
      <c r="AM129" s="35"/>
      <c r="AN129" s="32"/>
      <c r="AO129" s="491"/>
      <c r="AP129" s="35"/>
      <c r="AQ129" s="32"/>
      <c r="AR129" s="491"/>
      <c r="AS129" s="35"/>
      <c r="AT129" s="436"/>
      <c r="AU129" s="491"/>
      <c r="AV129" s="34"/>
      <c r="AW129" s="32"/>
      <c r="AX129" s="491"/>
      <c r="AY129" s="34"/>
      <c r="AZ129" s="32"/>
      <c r="BA129" s="491"/>
      <c r="BB129" s="35"/>
      <c r="BC129" s="34"/>
      <c r="BD129" s="491"/>
      <c r="BE129" s="34"/>
      <c r="BF129" s="32"/>
      <c r="BG129" s="491"/>
      <c r="BH129" s="34"/>
      <c r="BI129" s="436"/>
      <c r="BJ129" s="491"/>
      <c r="BK129" s="132"/>
      <c r="BL129" s="215"/>
    </row>
    <row r="130" spans="3:64" ht="12" customHeight="1" x14ac:dyDescent="0.2">
      <c r="C130" s="549"/>
      <c r="D130" s="553" t="s">
        <v>223</v>
      </c>
      <c r="E130" s="554"/>
      <c r="F130" s="554"/>
      <c r="G130" s="449" t="s">
        <v>89</v>
      </c>
      <c r="H130" s="447"/>
      <c r="I130" s="449"/>
      <c r="J130" s="206"/>
      <c r="K130" s="490"/>
      <c r="L130" s="208" t="s">
        <v>221</v>
      </c>
      <c r="M130" s="206"/>
      <c r="N130" s="490"/>
      <c r="O130" s="208"/>
      <c r="P130" s="206"/>
      <c r="Q130" s="490"/>
      <c r="R130" s="208"/>
      <c r="S130" s="206"/>
      <c r="T130" s="490"/>
      <c r="U130" s="231"/>
      <c r="V130" s="206"/>
      <c r="W130" s="490"/>
      <c r="X130" s="207"/>
      <c r="Y130" s="206"/>
      <c r="Z130" s="490"/>
      <c r="AA130" s="231"/>
      <c r="AB130" s="206"/>
      <c r="AC130" s="490"/>
      <c r="AD130" s="208"/>
      <c r="AE130" s="447"/>
      <c r="AF130" s="490"/>
      <c r="AG130" s="208"/>
      <c r="AH130" s="447"/>
      <c r="AI130" s="490"/>
      <c r="AJ130" s="208"/>
      <c r="AK130" s="206"/>
      <c r="AL130" s="490"/>
      <c r="AM130" s="231"/>
      <c r="AN130" s="206"/>
      <c r="AO130" s="490"/>
      <c r="AP130" s="231"/>
      <c r="AQ130" s="206"/>
      <c r="AR130" s="490"/>
      <c r="AS130" s="231"/>
      <c r="AT130" s="447"/>
      <c r="AU130" s="490"/>
      <c r="AV130" s="208"/>
      <c r="AW130" s="206"/>
      <c r="AX130" s="490"/>
      <c r="AY130" s="208"/>
      <c r="AZ130" s="206"/>
      <c r="BA130" s="490"/>
      <c r="BB130" s="231"/>
      <c r="BC130" s="208"/>
      <c r="BD130" s="490"/>
      <c r="BE130" s="208"/>
      <c r="BF130" s="206"/>
      <c r="BG130" s="490"/>
      <c r="BH130" s="208"/>
      <c r="BI130" s="447"/>
      <c r="BJ130" s="490"/>
      <c r="BK130" s="207"/>
      <c r="BL130" s="283"/>
    </row>
    <row r="131" spans="3:64" ht="12" customHeight="1" x14ac:dyDescent="0.2">
      <c r="C131" s="549"/>
      <c r="D131" s="555" t="s">
        <v>224</v>
      </c>
      <c r="E131" s="556"/>
      <c r="F131" s="556"/>
      <c r="G131" s="542" t="s">
        <v>225</v>
      </c>
      <c r="H131" s="443"/>
      <c r="I131" s="450"/>
      <c r="J131" s="263"/>
      <c r="K131" s="491">
        <v>27</v>
      </c>
      <c r="L131" s="266"/>
      <c r="M131" s="263"/>
      <c r="N131" s="491">
        <v>28</v>
      </c>
      <c r="O131" s="266"/>
      <c r="P131" s="263"/>
      <c r="Q131" s="491">
        <v>37</v>
      </c>
      <c r="R131" s="266"/>
      <c r="S131" s="263"/>
      <c r="T131" s="491">
        <v>27</v>
      </c>
      <c r="U131" s="285"/>
      <c r="V131" s="263"/>
      <c r="W131" s="491">
        <v>12</v>
      </c>
      <c r="X131" s="286"/>
      <c r="Y131" s="263"/>
      <c r="Z131" s="491">
        <v>24</v>
      </c>
      <c r="AA131" s="285"/>
      <c r="AB131" s="263"/>
      <c r="AC131" s="491">
        <v>12</v>
      </c>
      <c r="AD131" s="266"/>
      <c r="AE131" s="263"/>
      <c r="AF131" s="491">
        <v>18</v>
      </c>
      <c r="AG131" s="266"/>
      <c r="AH131" s="443"/>
      <c r="AI131" s="491">
        <v>29</v>
      </c>
      <c r="AJ131" s="266"/>
      <c r="AK131" s="263"/>
      <c r="AL131" s="491">
        <v>28</v>
      </c>
      <c r="AM131" s="285"/>
      <c r="AN131" s="263"/>
      <c r="AO131" s="491">
        <v>17</v>
      </c>
      <c r="AP131" s="285"/>
      <c r="AQ131" s="263"/>
      <c r="AR131" s="491">
        <v>24</v>
      </c>
      <c r="AS131" s="285"/>
      <c r="AT131" s="263"/>
      <c r="AU131" s="491">
        <v>17</v>
      </c>
      <c r="AV131" s="266"/>
      <c r="AW131" s="263"/>
      <c r="AX131" s="491">
        <v>18</v>
      </c>
      <c r="AY131" s="266"/>
      <c r="AZ131" s="148"/>
      <c r="BA131" s="491">
        <v>13</v>
      </c>
      <c r="BB131" s="285"/>
      <c r="BC131" s="266"/>
      <c r="BD131" s="491">
        <v>17</v>
      </c>
      <c r="BE131" s="266"/>
      <c r="BF131" s="263"/>
      <c r="BG131" s="491">
        <v>10</v>
      </c>
      <c r="BH131" s="266"/>
      <c r="BI131" s="263"/>
      <c r="BJ131" s="491">
        <v>15</v>
      </c>
      <c r="BK131" s="286"/>
      <c r="BL131" s="151"/>
    </row>
    <row r="132" spans="3:64" ht="12" customHeight="1" x14ac:dyDescent="0.2">
      <c r="C132" s="550"/>
      <c r="D132" s="546"/>
      <c r="E132" s="547"/>
      <c r="F132" s="547"/>
      <c r="G132" s="543"/>
      <c r="H132" s="440"/>
      <c r="I132" s="451"/>
      <c r="J132" s="70"/>
      <c r="K132" s="493">
        <v>27</v>
      </c>
      <c r="L132" s="40"/>
      <c r="M132" s="70"/>
      <c r="N132" s="493">
        <v>28</v>
      </c>
      <c r="O132" s="40"/>
      <c r="P132" s="70"/>
      <c r="Q132" s="493">
        <v>31</v>
      </c>
      <c r="R132" s="40"/>
      <c r="S132" s="70"/>
      <c r="T132" s="493">
        <v>28</v>
      </c>
      <c r="U132" s="41"/>
      <c r="V132" s="70"/>
      <c r="W132" s="493">
        <v>12</v>
      </c>
      <c r="X132" s="73"/>
      <c r="Y132" s="70"/>
      <c r="Z132" s="493">
        <v>26</v>
      </c>
      <c r="AA132" s="41"/>
      <c r="AB132" s="70"/>
      <c r="AC132" s="493">
        <v>11</v>
      </c>
      <c r="AD132" s="40"/>
      <c r="AE132" s="70"/>
      <c r="AF132" s="493">
        <v>19</v>
      </c>
      <c r="AG132" s="40"/>
      <c r="AH132" s="440"/>
      <c r="AI132" s="493">
        <v>32</v>
      </c>
      <c r="AJ132" s="40"/>
      <c r="AK132" s="70"/>
      <c r="AL132" s="493">
        <v>32</v>
      </c>
      <c r="AM132" s="41"/>
      <c r="AN132" s="70"/>
      <c r="AO132" s="493">
        <v>18</v>
      </c>
      <c r="AP132" s="41"/>
      <c r="AQ132" s="70"/>
      <c r="AR132" s="493">
        <v>24</v>
      </c>
      <c r="AS132" s="41"/>
      <c r="AT132" s="70"/>
      <c r="AU132" s="493">
        <v>17</v>
      </c>
      <c r="AV132" s="40"/>
      <c r="AW132" s="70"/>
      <c r="AX132" s="493">
        <v>19</v>
      </c>
      <c r="AY132" s="40"/>
      <c r="AZ132" s="287"/>
      <c r="BA132" s="493">
        <v>13</v>
      </c>
      <c r="BB132" s="41"/>
      <c r="BC132" s="40"/>
      <c r="BD132" s="493">
        <v>17</v>
      </c>
      <c r="BE132" s="40"/>
      <c r="BF132" s="70"/>
      <c r="BG132" s="493">
        <v>10</v>
      </c>
      <c r="BH132" s="40"/>
      <c r="BI132" s="70"/>
      <c r="BJ132" s="493">
        <v>16</v>
      </c>
      <c r="BK132" s="73"/>
      <c r="BL132" s="151"/>
    </row>
    <row r="133" spans="3:64" ht="11.9" customHeight="1" x14ac:dyDescent="0.2">
      <c r="E133" s="288"/>
      <c r="I133" s="4"/>
      <c r="J133" s="4" t="s">
        <v>226</v>
      </c>
      <c r="L133" s="289" t="s">
        <v>227</v>
      </c>
      <c r="N133" s="288"/>
      <c r="T133" s="289"/>
      <c r="Y133" s="4"/>
      <c r="AB133" s="4" t="s">
        <v>226</v>
      </c>
      <c r="AD133" s="289" t="s">
        <v>227</v>
      </c>
      <c r="AG133" s="288"/>
      <c r="AH133" s="437"/>
      <c r="AN133" s="4"/>
      <c r="AT133" s="4" t="s">
        <v>226</v>
      </c>
      <c r="AU133" s="288"/>
      <c r="AV133" s="289" t="s">
        <v>227</v>
      </c>
      <c r="BB133" s="290"/>
      <c r="BC133" s="4"/>
      <c r="BE133" s="289"/>
    </row>
    <row r="134" spans="3:64" ht="11.9" customHeight="1" x14ac:dyDescent="0.2">
      <c r="E134" s="288"/>
      <c r="I134" s="288"/>
      <c r="L134" s="289" t="s">
        <v>228</v>
      </c>
      <c r="N134" s="288"/>
      <c r="T134" s="289"/>
      <c r="AD134" s="289" t="s">
        <v>228</v>
      </c>
      <c r="AG134" s="288"/>
      <c r="AU134" s="288"/>
      <c r="AV134" s="289" t="s">
        <v>228</v>
      </c>
      <c r="BB134" s="289"/>
      <c r="BE134" s="289"/>
    </row>
    <row r="135" spans="3:64" ht="11.9" customHeight="1" x14ac:dyDescent="0.2">
      <c r="E135" s="4"/>
      <c r="L135" s="291" t="s">
        <v>229</v>
      </c>
      <c r="N135" s="4"/>
      <c r="T135" s="291"/>
      <c r="AD135" s="291" t="s">
        <v>229</v>
      </c>
      <c r="AG135" s="4"/>
      <c r="AU135" s="4"/>
      <c r="AV135" s="291" t="s">
        <v>229</v>
      </c>
      <c r="BB135" s="291"/>
      <c r="BE135" s="291"/>
    </row>
    <row r="136" spans="3:64" x14ac:dyDescent="0.2">
      <c r="L136" s="291" t="s">
        <v>230</v>
      </c>
      <c r="AD136" s="291" t="s">
        <v>230</v>
      </c>
      <c r="AV136" s="291" t="s">
        <v>230</v>
      </c>
      <c r="BE136" s="291"/>
    </row>
  </sheetData>
  <mergeCells count="249">
    <mergeCell ref="G131:G132"/>
    <mergeCell ref="D125:F125"/>
    <mergeCell ref="D126:F126"/>
    <mergeCell ref="D127:F127"/>
    <mergeCell ref="C128:C132"/>
    <mergeCell ref="D128:F128"/>
    <mergeCell ref="D129:F129"/>
    <mergeCell ref="D130:F130"/>
    <mergeCell ref="D131:F132"/>
    <mergeCell ref="C92:C127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C87:C91"/>
    <mergeCell ref="D87:F87"/>
    <mergeCell ref="D88:F88"/>
    <mergeCell ref="D89:F89"/>
    <mergeCell ref="D90:F90"/>
    <mergeCell ref="D91:F91"/>
    <mergeCell ref="C76:C86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75:F75"/>
    <mergeCell ref="D64:F64"/>
    <mergeCell ref="D65:F65"/>
    <mergeCell ref="D66:F66"/>
    <mergeCell ref="D67:F67"/>
    <mergeCell ref="D68:F68"/>
    <mergeCell ref="D69:F69"/>
    <mergeCell ref="D85:F85"/>
    <mergeCell ref="D86:F86"/>
    <mergeCell ref="C49:C75"/>
    <mergeCell ref="D49:F49"/>
    <mergeCell ref="D50:F50"/>
    <mergeCell ref="D56:F56"/>
    <mergeCell ref="D62:F62"/>
    <mergeCell ref="D63:F63"/>
    <mergeCell ref="H56:I56"/>
    <mergeCell ref="D57:F57"/>
    <mergeCell ref="D58:F58"/>
    <mergeCell ref="D59:F59"/>
    <mergeCell ref="D60:F60"/>
    <mergeCell ref="D61:F61"/>
    <mergeCell ref="H50:I50"/>
    <mergeCell ref="D51:F51"/>
    <mergeCell ref="D52:F52"/>
    <mergeCell ref="D53:F53"/>
    <mergeCell ref="D54:F54"/>
    <mergeCell ref="D55:F55"/>
    <mergeCell ref="H55:I55"/>
    <mergeCell ref="D70:F70"/>
    <mergeCell ref="D71:F71"/>
    <mergeCell ref="D72:F72"/>
    <mergeCell ref="D73:F73"/>
    <mergeCell ref="D74:F74"/>
    <mergeCell ref="C35:F36"/>
    <mergeCell ref="C37:C48"/>
    <mergeCell ref="D37:F38"/>
    <mergeCell ref="D39:F39"/>
    <mergeCell ref="D40:F40"/>
    <mergeCell ref="D41:F41"/>
    <mergeCell ref="D42:F42"/>
    <mergeCell ref="D43:E43"/>
    <mergeCell ref="F43:G43"/>
    <mergeCell ref="D44:F44"/>
    <mergeCell ref="D45:F45"/>
    <mergeCell ref="D46:F46"/>
    <mergeCell ref="D47:F47"/>
    <mergeCell ref="D48:F48"/>
    <mergeCell ref="C26:F27"/>
    <mergeCell ref="C28:F29"/>
    <mergeCell ref="G28:G29"/>
    <mergeCell ref="C30:F30"/>
    <mergeCell ref="C31:F32"/>
    <mergeCell ref="C33:F34"/>
    <mergeCell ref="D17:F17"/>
    <mergeCell ref="D18:F18"/>
    <mergeCell ref="C19:G19"/>
    <mergeCell ref="C20:G21"/>
    <mergeCell ref="C22:G23"/>
    <mergeCell ref="C24:F25"/>
    <mergeCell ref="C10:C18"/>
    <mergeCell ref="D10:F10"/>
    <mergeCell ref="D11:F11"/>
    <mergeCell ref="D12:F12"/>
    <mergeCell ref="D13:F13"/>
    <mergeCell ref="D14:F14"/>
    <mergeCell ref="D15:E15"/>
    <mergeCell ref="F15:G15"/>
    <mergeCell ref="D16:F16"/>
    <mergeCell ref="AW9:AY9"/>
    <mergeCell ref="AZ9:BB9"/>
    <mergeCell ref="BC9:BE9"/>
    <mergeCell ref="BF9:BH9"/>
    <mergeCell ref="BI9:BK9"/>
    <mergeCell ref="AE9:AG9"/>
    <mergeCell ref="AH9:AJ9"/>
    <mergeCell ref="AK9:AM9"/>
    <mergeCell ref="AN9:AP9"/>
    <mergeCell ref="AQ9:AS9"/>
    <mergeCell ref="AT9:AV9"/>
    <mergeCell ref="C9:G9"/>
    <mergeCell ref="H9:I9"/>
    <mergeCell ref="J9:L9"/>
    <mergeCell ref="M9:O9"/>
    <mergeCell ref="P9:R9"/>
    <mergeCell ref="S9:U9"/>
    <mergeCell ref="V9:X9"/>
    <mergeCell ref="Y9:AA9"/>
    <mergeCell ref="AB9:AD9"/>
    <mergeCell ref="AZ8:BB8"/>
    <mergeCell ref="BC8:BE8"/>
    <mergeCell ref="BF8:BH8"/>
    <mergeCell ref="BI8:BK8"/>
    <mergeCell ref="AN8:AP8"/>
    <mergeCell ref="AQ8:AS8"/>
    <mergeCell ref="AT8:AV8"/>
    <mergeCell ref="AW8:AY8"/>
    <mergeCell ref="AH8:AJ8"/>
    <mergeCell ref="AK8:AM8"/>
    <mergeCell ref="S8:U8"/>
    <mergeCell ref="V8:X8"/>
    <mergeCell ref="Y8:AA8"/>
    <mergeCell ref="AB8:AD8"/>
    <mergeCell ref="AE8:AG8"/>
    <mergeCell ref="BF7:BH7"/>
    <mergeCell ref="BI7:BK7"/>
    <mergeCell ref="C8:G8"/>
    <mergeCell ref="J8:L8"/>
    <mergeCell ref="M8:O8"/>
    <mergeCell ref="P8:R8"/>
    <mergeCell ref="AT7:AV7"/>
    <mergeCell ref="AW7:AY7"/>
    <mergeCell ref="AZ7:BB7"/>
    <mergeCell ref="BC7:BE7"/>
    <mergeCell ref="AN7:AP7"/>
    <mergeCell ref="AQ7:AS7"/>
    <mergeCell ref="Y7:AA7"/>
    <mergeCell ref="AB7:AD7"/>
    <mergeCell ref="AE7:AG7"/>
    <mergeCell ref="AH7:AJ7"/>
    <mergeCell ref="AK7:AM7"/>
    <mergeCell ref="C7:G7"/>
    <mergeCell ref="J7:L7"/>
    <mergeCell ref="V5:X5"/>
    <mergeCell ref="M7:O7"/>
    <mergeCell ref="P7:R7"/>
    <mergeCell ref="S7:U7"/>
    <mergeCell ref="V7:X7"/>
    <mergeCell ref="AZ6:BB6"/>
    <mergeCell ref="BC6:BE6"/>
    <mergeCell ref="BF6:BH6"/>
    <mergeCell ref="BI6:BK6"/>
    <mergeCell ref="AN6:AP6"/>
    <mergeCell ref="AQ6:AS6"/>
    <mergeCell ref="AT6:AV6"/>
    <mergeCell ref="AW6:AY6"/>
    <mergeCell ref="AH6:AJ6"/>
    <mergeCell ref="AK6:AM6"/>
    <mergeCell ref="S6:U6"/>
    <mergeCell ref="V6:X6"/>
    <mergeCell ref="Y6:AA6"/>
    <mergeCell ref="AB6:AD6"/>
    <mergeCell ref="AE6:AG6"/>
    <mergeCell ref="AH4:AJ4"/>
    <mergeCell ref="AK4:AM4"/>
    <mergeCell ref="BF5:BH5"/>
    <mergeCell ref="BI5:BK5"/>
    <mergeCell ref="C6:G6"/>
    <mergeCell ref="J6:L6"/>
    <mergeCell ref="M6:O6"/>
    <mergeCell ref="P6:R6"/>
    <mergeCell ref="AT5:AV5"/>
    <mergeCell ref="AW5:AY5"/>
    <mergeCell ref="AZ5:BB5"/>
    <mergeCell ref="BC5:BE5"/>
    <mergeCell ref="AN5:AP5"/>
    <mergeCell ref="AQ5:AS5"/>
    <mergeCell ref="Y5:AA5"/>
    <mergeCell ref="AB5:AD5"/>
    <mergeCell ref="AE5:AG5"/>
    <mergeCell ref="AH5:AJ5"/>
    <mergeCell ref="AK5:AM5"/>
    <mergeCell ref="C5:G5"/>
    <mergeCell ref="J5:L5"/>
    <mergeCell ref="M5:O5"/>
    <mergeCell ref="P5:R5"/>
    <mergeCell ref="S5:U5"/>
    <mergeCell ref="J2:AA2"/>
    <mergeCell ref="AB2:AS2"/>
    <mergeCell ref="AT2:BK2"/>
    <mergeCell ref="C3:G3"/>
    <mergeCell ref="Y3:AA3"/>
    <mergeCell ref="AQ3:AS3"/>
    <mergeCell ref="BI3:BK3"/>
    <mergeCell ref="S4:U4"/>
    <mergeCell ref="V4:X4"/>
    <mergeCell ref="Y4:AA4"/>
    <mergeCell ref="AB4:AD4"/>
    <mergeCell ref="AE4:AG4"/>
    <mergeCell ref="C4:G4"/>
    <mergeCell ref="J4:L4"/>
    <mergeCell ref="M4:O4"/>
    <mergeCell ref="P4:R4"/>
    <mergeCell ref="AZ4:BB4"/>
    <mergeCell ref="BC4:BE4"/>
    <mergeCell ref="BF4:BH4"/>
    <mergeCell ref="BI4:BK4"/>
    <mergeCell ref="AN4:AP4"/>
    <mergeCell ref="AQ4:AS4"/>
    <mergeCell ref="AT4:AV4"/>
    <mergeCell ref="AW4:AY4"/>
  </mergeCells>
  <phoneticPr fontId="2"/>
  <conditionalFormatting sqref="K24:K27">
    <cfRule type="cellIs" dxfId="9263" priority="90" operator="greaterThanOrEqual">
      <formula>0</formula>
    </cfRule>
  </conditionalFormatting>
  <conditionalFormatting sqref="K28:K30">
    <cfRule type="cellIs" dxfId="9262" priority="89" operator="greaterThanOrEqual">
      <formula>0</formula>
    </cfRule>
  </conditionalFormatting>
  <conditionalFormatting sqref="K31:K32">
    <cfRule type="cellIs" dxfId="9261" priority="30" operator="greaterThanOrEqual">
      <formula>0</formula>
    </cfRule>
  </conditionalFormatting>
  <conditionalFormatting sqref="K37:K41">
    <cfRule type="cellIs" dxfId="9260" priority="2490" stopIfTrue="1" operator="greaterThanOrEqual">
      <formula>1</formula>
    </cfRule>
    <cfRule type="cellIs" dxfId="9259" priority="2491" stopIfTrue="1" operator="greaterThanOrEqual">
      <formula>0.1</formula>
    </cfRule>
    <cfRule type="cellIs" dxfId="9258" priority="2492" stopIfTrue="1" operator="greaterThanOrEqual">
      <formula>0.01</formula>
    </cfRule>
    <cfRule type="cellIs" dxfId="9257" priority="2493" stopIfTrue="1" operator="greaterThanOrEqual">
      <formula>0.001</formula>
    </cfRule>
    <cfRule type="cellIs" dxfId="9256" priority="2494" stopIfTrue="1" operator="greaterThanOrEqual">
      <formula>0.0001</formula>
    </cfRule>
    <cfRule type="cellIs" dxfId="9255" priority="2495" stopIfTrue="1" operator="greaterThanOrEqual">
      <formula>0.00001</formula>
    </cfRule>
    <cfRule type="cellIs" dxfId="9254" priority="2496" stopIfTrue="1" operator="greaterThanOrEqual">
      <formula>0.000001</formula>
    </cfRule>
    <cfRule type="cellIs" dxfId="9253" priority="2497" stopIfTrue="1" operator="greaterThanOrEqual">
      <formula>0.0000001</formula>
    </cfRule>
    <cfRule type="cellIs" dxfId="9252" priority="2498" stopIfTrue="1" operator="greaterThanOrEqual">
      <formula>0.00000001</formula>
    </cfRule>
  </conditionalFormatting>
  <conditionalFormatting sqref="K37:K132">
    <cfRule type="cellIs" dxfId="9251" priority="2413" stopIfTrue="1" operator="greaterThanOrEqual">
      <formula>10</formula>
    </cfRule>
  </conditionalFormatting>
  <conditionalFormatting sqref="K42:K43">
    <cfRule type="cellIs" dxfId="9250" priority="2481" stopIfTrue="1" operator="greaterThanOrEqual">
      <formula>1</formula>
    </cfRule>
    <cfRule type="cellIs" dxfId="9249" priority="2482" stopIfTrue="1" operator="greaterThanOrEqual">
      <formula>0.1</formula>
    </cfRule>
    <cfRule type="cellIs" dxfId="9248" priority="2483" stopIfTrue="1" operator="greaterThanOrEqual">
      <formula>0.01</formula>
    </cfRule>
    <cfRule type="cellIs" dxfId="9247" priority="2484" stopIfTrue="1" operator="greaterThanOrEqual">
      <formula>0.001</formula>
    </cfRule>
    <cfRule type="cellIs" dxfId="9246" priority="2485" stopIfTrue="1" operator="greaterThanOrEqual">
      <formula>0.0001</formula>
    </cfRule>
    <cfRule type="cellIs" dxfId="9245" priority="2486" stopIfTrue="1" operator="greaterThanOrEqual">
      <formula>0.00001</formula>
    </cfRule>
    <cfRule type="cellIs" dxfId="9244" priority="2487" stopIfTrue="1" operator="greaterThanOrEqual">
      <formula>0.000001</formula>
    </cfRule>
    <cfRule type="cellIs" dxfId="9243" priority="2488" stopIfTrue="1" operator="greaterThanOrEqual">
      <formula>0.0000001</formula>
    </cfRule>
    <cfRule type="cellIs" dxfId="9242" priority="2489" stopIfTrue="1" operator="greaterThanOrEqual">
      <formula>0.00000001</formula>
    </cfRule>
  </conditionalFormatting>
  <conditionalFormatting sqref="K44 K52 K72:K74 K79:K85 K95 K108:K109 K116 K130">
    <cfRule type="cellIs" dxfId="9241" priority="2475" stopIfTrue="1" operator="greaterThanOrEqual">
      <formula>0.001</formula>
    </cfRule>
    <cfRule type="cellIs" dxfId="9240" priority="2476" stopIfTrue="1" operator="greaterThanOrEqual">
      <formula>0.0001</formula>
    </cfRule>
    <cfRule type="cellIs" dxfId="9239" priority="2477" stopIfTrue="1" operator="greaterThanOrEqual">
      <formula>0.00001</formula>
    </cfRule>
    <cfRule type="cellIs" dxfId="9238" priority="2478" stopIfTrue="1" operator="greaterThanOrEqual">
      <formula>0.000001</formula>
    </cfRule>
    <cfRule type="cellIs" dxfId="9237" priority="2479" stopIfTrue="1" operator="greaterThanOrEqual">
      <formula>0.0000001</formula>
    </cfRule>
    <cfRule type="cellIs" dxfId="9236" priority="2480" stopIfTrue="1" operator="greaterThanOrEqual">
      <formula>0.00000001</formula>
    </cfRule>
  </conditionalFormatting>
  <conditionalFormatting sqref="K44:K49">
    <cfRule type="cellIs" dxfId="9235" priority="2452" stopIfTrue="1" operator="greaterThanOrEqual">
      <formula>0.1</formula>
    </cfRule>
  </conditionalFormatting>
  <conditionalFormatting sqref="K44:K127">
    <cfRule type="cellIs" dxfId="9234" priority="2414" stopIfTrue="1" operator="greaterThanOrEqual">
      <formula>1</formula>
    </cfRule>
  </conditionalFormatting>
  <conditionalFormatting sqref="K45:K46 K53 K57 K60:K61 K64 K69:K71 K75 K77:K78 K86 K92:K94 K99:K101 K105 K110:K112 K123:K124 K126">
    <cfRule type="cellIs" dxfId="9233" priority="2468" stopIfTrue="1" operator="greaterThanOrEqual">
      <formula>0.0001</formula>
    </cfRule>
    <cfRule type="cellIs" dxfId="9232" priority="2469" stopIfTrue="1" operator="greaterThanOrEqual">
      <formula>0.00001</formula>
    </cfRule>
    <cfRule type="cellIs" dxfId="9231" priority="2470" stopIfTrue="1" operator="greaterThanOrEqual">
      <formula>0.000001</formula>
    </cfRule>
    <cfRule type="cellIs" dxfId="9230" priority="2471" stopIfTrue="1" operator="greaterThanOrEqual">
      <formula>0.0000001</formula>
    </cfRule>
    <cfRule type="cellIs" dxfId="9229" priority="2472" stopIfTrue="1" operator="greaterThanOrEqual">
      <formula>0.00000001</formula>
    </cfRule>
  </conditionalFormatting>
  <conditionalFormatting sqref="K45:K49 K53:K71 K86:K94 K96:K107 K110:K115">
    <cfRule type="cellIs" dxfId="9228" priority="2453" stopIfTrue="1" operator="greaterThanOrEqual">
      <formula>0.01</formula>
    </cfRule>
  </conditionalFormatting>
  <conditionalFormatting sqref="K47 K115 K125">
    <cfRule type="cellIs" dxfId="9227" priority="2462" stopIfTrue="1" operator="greaterThanOrEqual">
      <formula>0.00001</formula>
    </cfRule>
    <cfRule type="cellIs" dxfId="9226" priority="2463" stopIfTrue="1" operator="greaterThanOrEqual">
      <formula>0.000001</formula>
    </cfRule>
    <cfRule type="cellIs" dxfId="9225" priority="2464" stopIfTrue="1" operator="greaterThanOrEqual">
      <formula>0.0000001</formula>
    </cfRule>
    <cfRule type="cellIs" dxfId="9224" priority="2465" stopIfTrue="1" operator="greaterThanOrEqual">
      <formula>0.00000001</formula>
    </cfRule>
  </conditionalFormatting>
  <conditionalFormatting sqref="K47:K49 K54:K56 K58:K59 K62:K63 K65:K68 K87:K91 K96:K98 K102:K104 K106:K107 K113:K115 K127">
    <cfRule type="cellIs" dxfId="9223" priority="2454" stopIfTrue="1" operator="greaterThanOrEqual">
      <formula>0.001</formula>
    </cfRule>
  </conditionalFormatting>
  <conditionalFormatting sqref="K48:K49 K54:K56 K58:K59 K62:K63 K65:K68 K87:K91 K96:K98 K102:K104 K106:K107 K113:K114 K117 K127">
    <cfRule type="cellIs" dxfId="9222" priority="2456" stopIfTrue="1" operator="greaterThanOrEqual">
      <formula>0.00001</formula>
    </cfRule>
    <cfRule type="cellIs" dxfId="9221" priority="2457" stopIfTrue="1" operator="greaterThanOrEqual">
      <formula>0.000001</formula>
    </cfRule>
    <cfRule type="cellIs" dxfId="9220" priority="2458" stopIfTrue="1" operator="greaterThanOrEqual">
      <formula>0.0000001</formula>
    </cfRule>
    <cfRule type="cellIs" dxfId="9219" priority="2459" stopIfTrue="1" operator="greaterThanOrEqual">
      <formula>0.00000001</formula>
    </cfRule>
  </conditionalFormatting>
  <conditionalFormatting sqref="K48:K49 K54:K56 K58:K59 K62:K63 K65:K68 K87:K91 K96:K98 K102:K104 K106:K107 K113:K114 K127 K117">
    <cfRule type="cellIs" dxfId="9218" priority="2455" stopIfTrue="1" operator="greaterThanOrEqual">
      <formula>0.0001</formula>
    </cfRule>
  </conditionalFormatting>
  <conditionalFormatting sqref="K50 K76 K129">
    <cfRule type="cellIs" dxfId="9217" priority="2445" stopIfTrue="1" operator="greaterThanOrEqual">
      <formula>0.01</formula>
    </cfRule>
    <cfRule type="cellIs" dxfId="9216" priority="2446" stopIfTrue="1" operator="greaterThanOrEqual">
      <formula>0.001</formula>
    </cfRule>
    <cfRule type="cellIs" dxfId="9215" priority="2447" stopIfTrue="1" operator="greaterThanOrEqual">
      <formula>0.0001</formula>
    </cfRule>
    <cfRule type="cellIs" dxfId="9214" priority="2448" stopIfTrue="1" operator="greaterThanOrEqual">
      <formula>0.00001</formula>
    </cfRule>
    <cfRule type="cellIs" dxfId="9213" priority="2449" stopIfTrue="1" operator="greaterThanOrEqual">
      <formula>0.000001</formula>
    </cfRule>
    <cfRule type="cellIs" dxfId="9212" priority="2450" stopIfTrue="1" operator="greaterThanOrEqual">
      <formula>0.0000001</formula>
    </cfRule>
    <cfRule type="cellIs" dxfId="9211" priority="2451" stopIfTrue="1" operator="greaterThanOrEqual">
      <formula>0.00000001</formula>
    </cfRule>
  </conditionalFormatting>
  <conditionalFormatting sqref="K51">
    <cfRule type="cellIs" dxfId="9210" priority="2436" stopIfTrue="1" operator="greaterThanOrEqual">
      <formula>0.01</formula>
    </cfRule>
    <cfRule type="cellIs" dxfId="9209" priority="2437" stopIfTrue="1" operator="greaterThanOrEqual">
      <formula>0.001</formula>
    </cfRule>
    <cfRule type="cellIs" dxfId="9208" priority="2438" stopIfTrue="1" operator="greaterThanOrEqual">
      <formula>0.0001</formula>
    </cfRule>
    <cfRule type="cellIs" dxfId="9207" priority="2439" stopIfTrue="1" operator="greaterThanOrEqual">
      <formula>0.00001</formula>
    </cfRule>
    <cfRule type="cellIs" dxfId="9206" priority="2440" stopIfTrue="1" operator="greaterThanOrEqual">
      <formula>0.000001</formula>
    </cfRule>
    <cfRule type="cellIs" dxfId="9205" priority="2441" stopIfTrue="1" operator="greaterThanOrEqual">
      <formula>0.0000001</formula>
    </cfRule>
    <cfRule type="cellIs" dxfId="9204" priority="2442" stopIfTrue="1" operator="greaterThanOrEqual">
      <formula>0.00000001</formula>
    </cfRule>
  </conditionalFormatting>
  <conditionalFormatting sqref="K51:K75">
    <cfRule type="cellIs" dxfId="9203" priority="2435" stopIfTrue="1" operator="greaterThanOrEqual">
      <formula>0.1</formula>
    </cfRule>
  </conditionalFormatting>
  <conditionalFormatting sqref="K75 K77:K78 K45:K46 K53 K57 K60:K61 K64 K69:K71 K86 K92:K94 K99:K101 K105 K110:K112 K123:K124 K126">
    <cfRule type="cellIs" dxfId="9202" priority="2467" stopIfTrue="1" operator="greaterThanOrEqual">
      <formula>0.001</formula>
    </cfRule>
  </conditionalFormatting>
  <conditionalFormatting sqref="K75 K77:K78">
    <cfRule type="cellIs" dxfId="9201" priority="2466" stopIfTrue="1" operator="greaterThanOrEqual">
      <formula>0.01</formula>
    </cfRule>
  </conditionalFormatting>
  <conditionalFormatting sqref="K77:K127">
    <cfRule type="cellIs" dxfId="9200" priority="2415" stopIfTrue="1" operator="greaterThanOrEqual">
      <formula>0.1</formula>
    </cfRule>
  </conditionalFormatting>
  <conditionalFormatting sqref="K117:K122">
    <cfRule type="cellIs" dxfId="9199" priority="2417" stopIfTrue="1" operator="greaterThanOrEqual">
      <formula>0.001</formula>
    </cfRule>
  </conditionalFormatting>
  <conditionalFormatting sqref="K117:K127">
    <cfRule type="cellIs" dxfId="9198" priority="2416" stopIfTrue="1" operator="greaterThanOrEqual">
      <formula>0.01</formula>
    </cfRule>
  </conditionalFormatting>
  <conditionalFormatting sqref="K118">
    <cfRule type="cellIs" dxfId="9197" priority="2423" stopIfTrue="1" operator="greaterThanOrEqual">
      <formula>0.000001</formula>
    </cfRule>
    <cfRule type="cellIs" dxfId="9196" priority="2424" stopIfTrue="1" operator="greaterThanOrEqual">
      <formula>0.0000001</formula>
    </cfRule>
    <cfRule type="cellIs" dxfId="9195" priority="2425" stopIfTrue="1" operator="greaterThanOrEqual">
      <formula>0.00000001</formula>
    </cfRule>
  </conditionalFormatting>
  <conditionalFormatting sqref="K118:K122">
    <cfRule type="cellIs" dxfId="9194" priority="2418" stopIfTrue="1" operator="greaterThanOrEqual">
      <formula>0.0001</formula>
    </cfRule>
    <cfRule type="cellIs" dxfId="9193" priority="2419" stopIfTrue="1" operator="greaterThanOrEqual">
      <formula>0.00001</formula>
    </cfRule>
  </conditionalFormatting>
  <conditionalFormatting sqref="K119:K122">
    <cfRule type="cellIs" dxfId="9192" priority="2420" stopIfTrue="1" operator="greaterThanOrEqual">
      <formula>0.000001</formula>
    </cfRule>
    <cfRule type="cellIs" dxfId="9191" priority="2421" stopIfTrue="1" operator="greaterThanOrEqual">
      <formula>0.0000001</formula>
    </cfRule>
    <cfRule type="cellIs" dxfId="9190" priority="2422" stopIfTrue="1" operator="greaterThanOrEqual">
      <formula>0.00000001</formula>
    </cfRule>
  </conditionalFormatting>
  <conditionalFormatting sqref="K125 K47 K115">
    <cfRule type="cellIs" dxfId="9189" priority="2461" stopIfTrue="1" operator="greaterThanOrEqual">
      <formula>0.0001</formula>
    </cfRule>
  </conditionalFormatting>
  <conditionalFormatting sqref="K125">
    <cfRule type="cellIs" dxfId="9188" priority="2460" stopIfTrue="1" operator="greaterThanOrEqual">
      <formula>0.001</formula>
    </cfRule>
  </conditionalFormatting>
  <conditionalFormatting sqref="K128 K131:K132">
    <cfRule type="cellIs" dxfId="9187" priority="2426" stopIfTrue="1" operator="greaterThanOrEqual">
      <formula>1</formula>
    </cfRule>
    <cfRule type="cellIs" dxfId="9186" priority="2427" stopIfTrue="1" operator="greaterThanOrEqual">
      <formula>0.1</formula>
    </cfRule>
    <cfRule type="cellIs" dxfId="9185" priority="2428" stopIfTrue="1" operator="greaterThanOrEqual">
      <formula>0.01</formula>
    </cfRule>
    <cfRule type="cellIs" dxfId="9184" priority="2429" stopIfTrue="1" operator="greaterThanOrEqual">
      <formula>0.001</formula>
    </cfRule>
    <cfRule type="cellIs" dxfId="9183" priority="2430" stopIfTrue="1" operator="greaterThanOrEqual">
      <formula>0.0001</formula>
    </cfRule>
    <cfRule type="cellIs" dxfId="9182" priority="2431" stopIfTrue="1" operator="greaterThanOrEqual">
      <formula>0.00001</formula>
    </cfRule>
    <cfRule type="cellIs" dxfId="9181" priority="2432" stopIfTrue="1" operator="greaterThanOrEqual">
      <formula>0.000001</formula>
    </cfRule>
    <cfRule type="cellIs" dxfId="9180" priority="2433" stopIfTrue="1" operator="greaterThanOrEqual">
      <formula>0.0000001</formula>
    </cfRule>
    <cfRule type="cellIs" dxfId="9179" priority="2434" stopIfTrue="1" operator="greaterThanOrEqual">
      <formula>0.00000001</formula>
    </cfRule>
  </conditionalFormatting>
  <conditionalFormatting sqref="K129 K50 K76">
    <cfRule type="cellIs" dxfId="9178" priority="2444" stopIfTrue="1" operator="greaterThanOrEqual">
      <formula>0.1</formula>
    </cfRule>
  </conditionalFormatting>
  <conditionalFormatting sqref="K129:K130">
    <cfRule type="cellIs" dxfId="9177" priority="2443" stopIfTrue="1" operator="greaterThanOrEqual">
      <formula>1</formula>
    </cfRule>
  </conditionalFormatting>
  <conditionalFormatting sqref="K130 K44 K52 K72:K74 K79:K85 K95 K108:K109 K116">
    <cfRule type="cellIs" dxfId="9176" priority="2474" stopIfTrue="1" operator="greaterThanOrEqual">
      <formula>0.01</formula>
    </cfRule>
  </conditionalFormatting>
  <conditionalFormatting sqref="K130">
    <cfRule type="cellIs" dxfId="9175" priority="2473" stopIfTrue="1" operator="greaterThanOrEqual">
      <formula>0.1</formula>
    </cfRule>
  </conditionalFormatting>
  <conditionalFormatting sqref="N24:N27">
    <cfRule type="cellIs" dxfId="9174" priority="88" operator="greaterThanOrEqual">
      <formula>0</formula>
    </cfRule>
  </conditionalFormatting>
  <conditionalFormatting sqref="N28:N30">
    <cfRule type="cellIs" dxfId="9173" priority="87" operator="greaterThanOrEqual">
      <formula>0</formula>
    </cfRule>
  </conditionalFormatting>
  <conditionalFormatting sqref="N31:N32">
    <cfRule type="cellIs" dxfId="9172" priority="27" operator="greaterThanOrEqual">
      <formula>0</formula>
    </cfRule>
  </conditionalFormatting>
  <conditionalFormatting sqref="N37:N41">
    <cfRule type="cellIs" dxfId="9171" priority="2404" stopIfTrue="1" operator="greaterThanOrEqual">
      <formula>1</formula>
    </cfRule>
    <cfRule type="cellIs" dxfId="9170" priority="2405" stopIfTrue="1" operator="greaterThanOrEqual">
      <formula>0.1</formula>
    </cfRule>
    <cfRule type="cellIs" dxfId="9169" priority="2406" stopIfTrue="1" operator="greaterThanOrEqual">
      <formula>0.01</formula>
    </cfRule>
    <cfRule type="cellIs" dxfId="9168" priority="2407" stopIfTrue="1" operator="greaterThanOrEqual">
      <formula>0.001</formula>
    </cfRule>
    <cfRule type="cellIs" dxfId="9167" priority="2408" stopIfTrue="1" operator="greaterThanOrEqual">
      <formula>0.0001</formula>
    </cfRule>
    <cfRule type="cellIs" dxfId="9166" priority="2409" stopIfTrue="1" operator="greaterThanOrEqual">
      <formula>0.00001</formula>
    </cfRule>
    <cfRule type="cellIs" dxfId="9165" priority="2410" stopIfTrue="1" operator="greaterThanOrEqual">
      <formula>0.000001</formula>
    </cfRule>
    <cfRule type="cellIs" dxfId="9164" priority="2411" stopIfTrue="1" operator="greaterThanOrEqual">
      <formula>0.0000001</formula>
    </cfRule>
    <cfRule type="cellIs" dxfId="9163" priority="2412" stopIfTrue="1" operator="greaterThanOrEqual">
      <formula>0.00000001</formula>
    </cfRule>
  </conditionalFormatting>
  <conditionalFormatting sqref="N37:N132">
    <cfRule type="cellIs" dxfId="9162" priority="2327" stopIfTrue="1" operator="greaterThanOrEqual">
      <formula>10</formula>
    </cfRule>
  </conditionalFormatting>
  <conditionalFormatting sqref="N42:N43">
    <cfRule type="cellIs" dxfId="9161" priority="2395" stopIfTrue="1" operator="greaterThanOrEqual">
      <formula>1</formula>
    </cfRule>
    <cfRule type="cellIs" dxfId="9160" priority="2396" stopIfTrue="1" operator="greaterThanOrEqual">
      <formula>0.1</formula>
    </cfRule>
    <cfRule type="cellIs" dxfId="9159" priority="2397" stopIfTrue="1" operator="greaterThanOrEqual">
      <formula>0.01</formula>
    </cfRule>
    <cfRule type="cellIs" dxfId="9158" priority="2398" stopIfTrue="1" operator="greaterThanOrEqual">
      <formula>0.001</formula>
    </cfRule>
    <cfRule type="cellIs" dxfId="9157" priority="2399" stopIfTrue="1" operator="greaterThanOrEqual">
      <formula>0.0001</formula>
    </cfRule>
    <cfRule type="cellIs" dxfId="9156" priority="2400" stopIfTrue="1" operator="greaterThanOrEqual">
      <formula>0.00001</formula>
    </cfRule>
    <cfRule type="cellIs" dxfId="9155" priority="2401" stopIfTrue="1" operator="greaterThanOrEqual">
      <formula>0.000001</formula>
    </cfRule>
    <cfRule type="cellIs" dxfId="9154" priority="2402" stopIfTrue="1" operator="greaterThanOrEqual">
      <formula>0.0000001</formula>
    </cfRule>
    <cfRule type="cellIs" dxfId="9153" priority="2403" stopIfTrue="1" operator="greaterThanOrEqual">
      <formula>0.00000001</formula>
    </cfRule>
  </conditionalFormatting>
  <conditionalFormatting sqref="N44 N52 N72:N74 N79:N85 N95 N108:N109 N116 N130">
    <cfRule type="cellIs" dxfId="9152" priority="2389" stopIfTrue="1" operator="greaterThanOrEqual">
      <formula>0.001</formula>
    </cfRule>
    <cfRule type="cellIs" dxfId="9151" priority="2390" stopIfTrue="1" operator="greaterThanOrEqual">
      <formula>0.0001</formula>
    </cfRule>
    <cfRule type="cellIs" dxfId="9150" priority="2391" stopIfTrue="1" operator="greaterThanOrEqual">
      <formula>0.00001</formula>
    </cfRule>
    <cfRule type="cellIs" dxfId="9149" priority="2392" stopIfTrue="1" operator="greaterThanOrEqual">
      <formula>0.000001</formula>
    </cfRule>
    <cfRule type="cellIs" dxfId="9148" priority="2393" stopIfTrue="1" operator="greaterThanOrEqual">
      <formula>0.0000001</formula>
    </cfRule>
    <cfRule type="cellIs" dxfId="9147" priority="2394" stopIfTrue="1" operator="greaterThanOrEqual">
      <formula>0.00000001</formula>
    </cfRule>
  </conditionalFormatting>
  <conditionalFormatting sqref="N44:N49">
    <cfRule type="cellIs" dxfId="9146" priority="2366" stopIfTrue="1" operator="greaterThanOrEqual">
      <formula>0.1</formula>
    </cfRule>
  </conditionalFormatting>
  <conditionalFormatting sqref="N44:N127">
    <cfRule type="cellIs" dxfId="9145" priority="2328" stopIfTrue="1" operator="greaterThanOrEqual">
      <formula>1</formula>
    </cfRule>
  </conditionalFormatting>
  <conditionalFormatting sqref="N45:N46 N53 N57 N60:N61 N64 N69:N71 N75 N77:N78 N86 N92:N94 N99:N101 N105 N110:N112 N123:N124 N126">
    <cfRule type="cellIs" dxfId="9144" priority="2382" stopIfTrue="1" operator="greaterThanOrEqual">
      <formula>0.0001</formula>
    </cfRule>
    <cfRule type="cellIs" dxfId="9143" priority="2383" stopIfTrue="1" operator="greaterThanOrEqual">
      <formula>0.00001</formula>
    </cfRule>
    <cfRule type="cellIs" dxfId="9142" priority="2384" stopIfTrue="1" operator="greaterThanOrEqual">
      <formula>0.000001</formula>
    </cfRule>
    <cfRule type="cellIs" dxfId="9141" priority="2385" stopIfTrue="1" operator="greaterThanOrEqual">
      <formula>0.0000001</formula>
    </cfRule>
    <cfRule type="cellIs" dxfId="9140" priority="2386" stopIfTrue="1" operator="greaterThanOrEqual">
      <formula>0.00000001</formula>
    </cfRule>
  </conditionalFormatting>
  <conditionalFormatting sqref="N45:N49 N53:N71 N86:N94 N96:N107 N110:N115">
    <cfRule type="cellIs" dxfId="9139" priority="2367" stopIfTrue="1" operator="greaterThanOrEqual">
      <formula>0.01</formula>
    </cfRule>
  </conditionalFormatting>
  <conditionalFormatting sqref="N47 N115 N125">
    <cfRule type="cellIs" dxfId="9138" priority="2376" stopIfTrue="1" operator="greaterThanOrEqual">
      <formula>0.00001</formula>
    </cfRule>
    <cfRule type="cellIs" dxfId="9137" priority="2377" stopIfTrue="1" operator="greaterThanOrEqual">
      <formula>0.000001</formula>
    </cfRule>
    <cfRule type="cellIs" dxfId="9136" priority="2378" stopIfTrue="1" operator="greaterThanOrEqual">
      <formula>0.0000001</formula>
    </cfRule>
    <cfRule type="cellIs" dxfId="9135" priority="2379" stopIfTrue="1" operator="greaterThanOrEqual">
      <formula>0.00000001</formula>
    </cfRule>
  </conditionalFormatting>
  <conditionalFormatting sqref="N47:N49 N54:N56 N58:N59 N62:N63 N65:N68 N87:N91 N96:N98 N102:N104 N106:N107 N113:N115 N127">
    <cfRule type="cellIs" dxfId="9134" priority="2368" stopIfTrue="1" operator="greaterThanOrEqual">
      <formula>0.001</formula>
    </cfRule>
  </conditionalFormatting>
  <conditionalFormatting sqref="N48:N49 N54:N56 N58:N59 N62:N63 N65:N68 N87:N91 N96:N98 N102:N104 N106:N107 N113:N114 N117 N127">
    <cfRule type="cellIs" dxfId="9133" priority="2370" stopIfTrue="1" operator="greaterThanOrEqual">
      <formula>0.00001</formula>
    </cfRule>
    <cfRule type="cellIs" dxfId="9132" priority="2371" stopIfTrue="1" operator="greaterThanOrEqual">
      <formula>0.000001</formula>
    </cfRule>
    <cfRule type="cellIs" dxfId="9131" priority="2372" stopIfTrue="1" operator="greaterThanOrEqual">
      <formula>0.0000001</formula>
    </cfRule>
    <cfRule type="cellIs" dxfId="9130" priority="2373" stopIfTrue="1" operator="greaterThanOrEqual">
      <formula>0.00000001</formula>
    </cfRule>
  </conditionalFormatting>
  <conditionalFormatting sqref="N48:N49 N54:N56 N58:N59 N62:N63 N65:N68 N87:N91 N96:N98 N102:N104 N106:N107 N113:N114 N127 N117">
    <cfRule type="cellIs" dxfId="9129" priority="2369" stopIfTrue="1" operator="greaterThanOrEqual">
      <formula>0.0001</formula>
    </cfRule>
  </conditionalFormatting>
  <conditionalFormatting sqref="N50 N76 N129">
    <cfRule type="cellIs" dxfId="9128" priority="2359" stopIfTrue="1" operator="greaterThanOrEqual">
      <formula>0.01</formula>
    </cfRule>
    <cfRule type="cellIs" dxfId="9127" priority="2360" stopIfTrue="1" operator="greaterThanOrEqual">
      <formula>0.001</formula>
    </cfRule>
    <cfRule type="cellIs" dxfId="9126" priority="2361" stopIfTrue="1" operator="greaterThanOrEqual">
      <formula>0.0001</formula>
    </cfRule>
    <cfRule type="cellIs" dxfId="9125" priority="2362" stopIfTrue="1" operator="greaterThanOrEqual">
      <formula>0.00001</formula>
    </cfRule>
    <cfRule type="cellIs" dxfId="9124" priority="2363" stopIfTrue="1" operator="greaterThanOrEqual">
      <formula>0.000001</formula>
    </cfRule>
    <cfRule type="cellIs" dxfId="9123" priority="2364" stopIfTrue="1" operator="greaterThanOrEqual">
      <formula>0.0000001</formula>
    </cfRule>
    <cfRule type="cellIs" dxfId="9122" priority="2365" stopIfTrue="1" operator="greaterThanOrEqual">
      <formula>0.00000001</formula>
    </cfRule>
  </conditionalFormatting>
  <conditionalFormatting sqref="N51">
    <cfRule type="cellIs" dxfId="9121" priority="2350" stopIfTrue="1" operator="greaterThanOrEqual">
      <formula>0.01</formula>
    </cfRule>
    <cfRule type="cellIs" dxfId="9120" priority="2351" stopIfTrue="1" operator="greaterThanOrEqual">
      <formula>0.001</formula>
    </cfRule>
    <cfRule type="cellIs" dxfId="9119" priority="2352" stopIfTrue="1" operator="greaterThanOrEqual">
      <formula>0.0001</formula>
    </cfRule>
    <cfRule type="cellIs" dxfId="9118" priority="2353" stopIfTrue="1" operator="greaterThanOrEqual">
      <formula>0.00001</formula>
    </cfRule>
    <cfRule type="cellIs" dxfId="9117" priority="2354" stopIfTrue="1" operator="greaterThanOrEqual">
      <formula>0.000001</formula>
    </cfRule>
    <cfRule type="cellIs" dxfId="9116" priority="2355" stopIfTrue="1" operator="greaterThanOrEqual">
      <formula>0.0000001</formula>
    </cfRule>
    <cfRule type="cellIs" dxfId="9115" priority="2356" stopIfTrue="1" operator="greaterThanOrEqual">
      <formula>0.00000001</formula>
    </cfRule>
  </conditionalFormatting>
  <conditionalFormatting sqref="N51:N75">
    <cfRule type="cellIs" dxfId="9114" priority="2349" stopIfTrue="1" operator="greaterThanOrEqual">
      <formula>0.1</formula>
    </cfRule>
  </conditionalFormatting>
  <conditionalFormatting sqref="N75 N77:N78 N45:N46 N53 N57 N60:N61 N64 N69:N71 N86 N92:N94 N99:N101 N105 N110:N112 N123:N124 N126">
    <cfRule type="cellIs" dxfId="9113" priority="2381" stopIfTrue="1" operator="greaterThanOrEqual">
      <formula>0.001</formula>
    </cfRule>
  </conditionalFormatting>
  <conditionalFormatting sqref="N75 N77:N78">
    <cfRule type="cellIs" dxfId="9112" priority="2380" stopIfTrue="1" operator="greaterThanOrEqual">
      <formula>0.01</formula>
    </cfRule>
  </conditionalFormatting>
  <conditionalFormatting sqref="N77:N127">
    <cfRule type="cellIs" dxfId="9111" priority="2329" stopIfTrue="1" operator="greaterThanOrEqual">
      <formula>0.1</formula>
    </cfRule>
  </conditionalFormatting>
  <conditionalFormatting sqref="N117:N122">
    <cfRule type="cellIs" dxfId="9110" priority="2331" stopIfTrue="1" operator="greaterThanOrEqual">
      <formula>0.001</formula>
    </cfRule>
  </conditionalFormatting>
  <conditionalFormatting sqref="N117:N127">
    <cfRule type="cellIs" dxfId="9109" priority="2330" stopIfTrue="1" operator="greaterThanOrEqual">
      <formula>0.01</formula>
    </cfRule>
  </conditionalFormatting>
  <conditionalFormatting sqref="N118">
    <cfRule type="cellIs" dxfId="9108" priority="2337" stopIfTrue="1" operator="greaterThanOrEqual">
      <formula>0.000001</formula>
    </cfRule>
    <cfRule type="cellIs" dxfId="9107" priority="2338" stopIfTrue="1" operator="greaterThanOrEqual">
      <formula>0.0000001</formula>
    </cfRule>
    <cfRule type="cellIs" dxfId="9106" priority="2339" stopIfTrue="1" operator="greaterThanOrEqual">
      <formula>0.00000001</formula>
    </cfRule>
  </conditionalFormatting>
  <conditionalFormatting sqref="N118:N122">
    <cfRule type="cellIs" dxfId="9105" priority="2332" stopIfTrue="1" operator="greaterThanOrEqual">
      <formula>0.0001</formula>
    </cfRule>
    <cfRule type="cellIs" dxfId="9104" priority="2333" stopIfTrue="1" operator="greaterThanOrEqual">
      <formula>0.00001</formula>
    </cfRule>
  </conditionalFormatting>
  <conditionalFormatting sqref="N119:N122">
    <cfRule type="cellIs" dxfId="9103" priority="2334" stopIfTrue="1" operator="greaterThanOrEqual">
      <formula>0.000001</formula>
    </cfRule>
    <cfRule type="cellIs" dxfId="9102" priority="2335" stopIfTrue="1" operator="greaterThanOrEqual">
      <formula>0.0000001</formula>
    </cfRule>
    <cfRule type="cellIs" dxfId="9101" priority="2336" stopIfTrue="1" operator="greaterThanOrEqual">
      <formula>0.00000001</formula>
    </cfRule>
  </conditionalFormatting>
  <conditionalFormatting sqref="N125 N47 N115">
    <cfRule type="cellIs" dxfId="9100" priority="2375" stopIfTrue="1" operator="greaterThanOrEqual">
      <formula>0.0001</formula>
    </cfRule>
  </conditionalFormatting>
  <conditionalFormatting sqref="N125">
    <cfRule type="cellIs" dxfId="9099" priority="2374" stopIfTrue="1" operator="greaterThanOrEqual">
      <formula>0.001</formula>
    </cfRule>
  </conditionalFormatting>
  <conditionalFormatting sqref="N128 N131:N132">
    <cfRule type="cellIs" dxfId="9098" priority="2340" stopIfTrue="1" operator="greaterThanOrEqual">
      <formula>1</formula>
    </cfRule>
    <cfRule type="cellIs" dxfId="9097" priority="2341" stopIfTrue="1" operator="greaterThanOrEqual">
      <formula>0.1</formula>
    </cfRule>
    <cfRule type="cellIs" dxfId="9096" priority="2342" stopIfTrue="1" operator="greaterThanOrEqual">
      <formula>0.01</formula>
    </cfRule>
    <cfRule type="cellIs" dxfId="9095" priority="2343" stopIfTrue="1" operator="greaterThanOrEqual">
      <formula>0.001</formula>
    </cfRule>
    <cfRule type="cellIs" dxfId="9094" priority="2344" stopIfTrue="1" operator="greaterThanOrEqual">
      <formula>0.0001</formula>
    </cfRule>
    <cfRule type="cellIs" dxfId="9093" priority="2345" stopIfTrue="1" operator="greaterThanOrEqual">
      <formula>0.00001</formula>
    </cfRule>
    <cfRule type="cellIs" dxfId="9092" priority="2346" stopIfTrue="1" operator="greaterThanOrEqual">
      <formula>0.000001</formula>
    </cfRule>
    <cfRule type="cellIs" dxfId="9091" priority="2347" stopIfTrue="1" operator="greaterThanOrEqual">
      <formula>0.0000001</formula>
    </cfRule>
    <cfRule type="cellIs" dxfId="9090" priority="2348" stopIfTrue="1" operator="greaterThanOrEqual">
      <formula>0.00000001</formula>
    </cfRule>
  </conditionalFormatting>
  <conditionalFormatting sqref="N129 N50 N76">
    <cfRule type="cellIs" dxfId="9089" priority="2358" stopIfTrue="1" operator="greaterThanOrEqual">
      <formula>0.1</formula>
    </cfRule>
  </conditionalFormatting>
  <conditionalFormatting sqref="N129:N130">
    <cfRule type="cellIs" dxfId="9088" priority="2357" stopIfTrue="1" operator="greaterThanOrEqual">
      <formula>1</formula>
    </cfRule>
  </conditionalFormatting>
  <conditionalFormatting sqref="N130 N44 N52 N72:N74 N79:N85 N95 N108:N109 N116">
    <cfRule type="cellIs" dxfId="9087" priority="2388" stopIfTrue="1" operator="greaterThanOrEqual">
      <formula>0.01</formula>
    </cfRule>
  </conditionalFormatting>
  <conditionalFormatting sqref="N130">
    <cfRule type="cellIs" dxfId="9086" priority="2387" stopIfTrue="1" operator="greaterThanOrEqual">
      <formula>0.1</formula>
    </cfRule>
  </conditionalFormatting>
  <conditionalFormatting sqref="Q24:Q27">
    <cfRule type="cellIs" dxfId="9085" priority="86" operator="greaterThanOrEqual">
      <formula>0</formula>
    </cfRule>
  </conditionalFormatting>
  <conditionalFormatting sqref="Q28:Q30">
    <cfRule type="cellIs" dxfId="9084" priority="85" operator="greaterThanOrEqual">
      <formula>0</formula>
    </cfRule>
  </conditionalFormatting>
  <conditionalFormatting sqref="Q31:Q32">
    <cfRule type="cellIs" dxfId="9083" priority="26" operator="greaterThanOrEqual">
      <formula>0</formula>
    </cfRule>
  </conditionalFormatting>
  <conditionalFormatting sqref="Q37:Q41">
    <cfRule type="cellIs" dxfId="9082" priority="2318" stopIfTrue="1" operator="greaterThanOrEqual">
      <formula>1</formula>
    </cfRule>
    <cfRule type="cellIs" dxfId="9081" priority="2319" stopIfTrue="1" operator="greaterThanOrEqual">
      <formula>0.1</formula>
    </cfRule>
    <cfRule type="cellIs" dxfId="9080" priority="2320" stopIfTrue="1" operator="greaterThanOrEqual">
      <formula>0.01</formula>
    </cfRule>
    <cfRule type="cellIs" dxfId="9079" priority="2321" stopIfTrue="1" operator="greaterThanOrEqual">
      <formula>0.001</formula>
    </cfRule>
    <cfRule type="cellIs" dxfId="9078" priority="2322" stopIfTrue="1" operator="greaterThanOrEqual">
      <formula>0.0001</formula>
    </cfRule>
    <cfRule type="cellIs" dxfId="9077" priority="2323" stopIfTrue="1" operator="greaterThanOrEqual">
      <formula>0.00001</formula>
    </cfRule>
    <cfRule type="cellIs" dxfId="9076" priority="2324" stopIfTrue="1" operator="greaterThanOrEqual">
      <formula>0.000001</formula>
    </cfRule>
    <cfRule type="cellIs" dxfId="9075" priority="2325" stopIfTrue="1" operator="greaterThanOrEqual">
      <formula>0.0000001</formula>
    </cfRule>
    <cfRule type="cellIs" dxfId="9074" priority="2326" stopIfTrue="1" operator="greaterThanOrEqual">
      <formula>0.00000001</formula>
    </cfRule>
  </conditionalFormatting>
  <conditionalFormatting sqref="Q37:Q132">
    <cfRule type="cellIs" dxfId="9073" priority="2241" stopIfTrue="1" operator="greaterThanOrEqual">
      <formula>10</formula>
    </cfRule>
  </conditionalFormatting>
  <conditionalFormatting sqref="Q42:Q43">
    <cfRule type="cellIs" dxfId="9072" priority="2309" stopIfTrue="1" operator="greaterThanOrEqual">
      <formula>1</formula>
    </cfRule>
    <cfRule type="cellIs" dxfId="9071" priority="2310" stopIfTrue="1" operator="greaterThanOrEqual">
      <formula>0.1</formula>
    </cfRule>
    <cfRule type="cellIs" dxfId="9070" priority="2311" stopIfTrue="1" operator="greaterThanOrEqual">
      <formula>0.01</formula>
    </cfRule>
    <cfRule type="cellIs" dxfId="9069" priority="2312" stopIfTrue="1" operator="greaterThanOrEqual">
      <formula>0.001</formula>
    </cfRule>
    <cfRule type="cellIs" dxfId="9068" priority="2313" stopIfTrue="1" operator="greaterThanOrEqual">
      <formula>0.0001</formula>
    </cfRule>
    <cfRule type="cellIs" dxfId="9067" priority="2314" stopIfTrue="1" operator="greaterThanOrEqual">
      <formula>0.00001</formula>
    </cfRule>
    <cfRule type="cellIs" dxfId="9066" priority="2315" stopIfTrue="1" operator="greaterThanOrEqual">
      <formula>0.000001</formula>
    </cfRule>
    <cfRule type="cellIs" dxfId="9065" priority="2316" stopIfTrue="1" operator="greaterThanOrEqual">
      <formula>0.0000001</formula>
    </cfRule>
    <cfRule type="cellIs" dxfId="9064" priority="2317" stopIfTrue="1" operator="greaterThanOrEqual">
      <formula>0.00000001</formula>
    </cfRule>
  </conditionalFormatting>
  <conditionalFormatting sqref="Q44 Q52 Q72:Q74 Q79:Q85 Q95 Q108:Q109 Q116 Q130">
    <cfRule type="cellIs" dxfId="9063" priority="2303" stopIfTrue="1" operator="greaterThanOrEqual">
      <formula>0.001</formula>
    </cfRule>
    <cfRule type="cellIs" dxfId="9062" priority="2304" stopIfTrue="1" operator="greaterThanOrEqual">
      <formula>0.0001</formula>
    </cfRule>
    <cfRule type="cellIs" dxfId="9061" priority="2305" stopIfTrue="1" operator="greaterThanOrEqual">
      <formula>0.00001</formula>
    </cfRule>
    <cfRule type="cellIs" dxfId="9060" priority="2306" stopIfTrue="1" operator="greaterThanOrEqual">
      <formula>0.000001</formula>
    </cfRule>
    <cfRule type="cellIs" dxfId="9059" priority="2307" stopIfTrue="1" operator="greaterThanOrEqual">
      <formula>0.0000001</formula>
    </cfRule>
    <cfRule type="cellIs" dxfId="9058" priority="2308" stopIfTrue="1" operator="greaterThanOrEqual">
      <formula>0.00000001</formula>
    </cfRule>
  </conditionalFormatting>
  <conditionalFormatting sqref="Q44:Q49">
    <cfRule type="cellIs" dxfId="9057" priority="2280" stopIfTrue="1" operator="greaterThanOrEqual">
      <formula>0.1</formula>
    </cfRule>
  </conditionalFormatting>
  <conditionalFormatting sqref="Q44:Q127">
    <cfRule type="cellIs" dxfId="9056" priority="2242" stopIfTrue="1" operator="greaterThanOrEqual">
      <formula>1</formula>
    </cfRule>
  </conditionalFormatting>
  <conditionalFormatting sqref="Q45:Q46 Q53 Q57 Q60:Q61 Q64 Q69:Q71 Q75 Q77:Q78 Q86 Q92:Q94 Q99:Q101 Q105 Q110:Q112 Q123:Q124 Q126">
    <cfRule type="cellIs" dxfId="9055" priority="2296" stopIfTrue="1" operator="greaterThanOrEqual">
      <formula>0.0001</formula>
    </cfRule>
    <cfRule type="cellIs" dxfId="9054" priority="2297" stopIfTrue="1" operator="greaterThanOrEqual">
      <formula>0.00001</formula>
    </cfRule>
    <cfRule type="cellIs" dxfId="9053" priority="2298" stopIfTrue="1" operator="greaterThanOrEqual">
      <formula>0.000001</formula>
    </cfRule>
    <cfRule type="cellIs" dxfId="9052" priority="2299" stopIfTrue="1" operator="greaterThanOrEqual">
      <formula>0.0000001</formula>
    </cfRule>
    <cfRule type="cellIs" dxfId="9051" priority="2300" stopIfTrue="1" operator="greaterThanOrEqual">
      <formula>0.00000001</formula>
    </cfRule>
  </conditionalFormatting>
  <conditionalFormatting sqref="Q45:Q49 Q53:Q71 Q86:Q94 Q96:Q107 Q110:Q115">
    <cfRule type="cellIs" dxfId="9050" priority="2281" stopIfTrue="1" operator="greaterThanOrEqual">
      <formula>0.01</formula>
    </cfRule>
  </conditionalFormatting>
  <conditionalFormatting sqref="Q47 Q115 Q125">
    <cfRule type="cellIs" dxfId="9049" priority="2290" stopIfTrue="1" operator="greaterThanOrEqual">
      <formula>0.00001</formula>
    </cfRule>
    <cfRule type="cellIs" dxfId="9048" priority="2291" stopIfTrue="1" operator="greaterThanOrEqual">
      <formula>0.000001</formula>
    </cfRule>
    <cfRule type="cellIs" dxfId="9047" priority="2292" stopIfTrue="1" operator="greaterThanOrEqual">
      <formula>0.0000001</formula>
    </cfRule>
    <cfRule type="cellIs" dxfId="9046" priority="2293" stopIfTrue="1" operator="greaterThanOrEqual">
      <formula>0.00000001</formula>
    </cfRule>
  </conditionalFormatting>
  <conditionalFormatting sqref="Q47:Q49 Q54:Q56 Q58:Q59 Q62:Q63 Q65:Q68 Q87:Q91 Q96:Q98 Q102:Q104 Q106:Q107 Q113:Q115 Q127">
    <cfRule type="cellIs" dxfId="9045" priority="2282" stopIfTrue="1" operator="greaterThanOrEqual">
      <formula>0.001</formula>
    </cfRule>
  </conditionalFormatting>
  <conditionalFormatting sqref="Q48:Q49 Q54:Q56 Q58:Q59 Q62:Q63 Q65:Q68 Q87:Q91 Q96:Q98 Q102:Q104 Q106:Q107 Q113:Q114 Q117 Q127">
    <cfRule type="cellIs" dxfId="9044" priority="2284" stopIfTrue="1" operator="greaterThanOrEqual">
      <formula>0.00001</formula>
    </cfRule>
    <cfRule type="cellIs" dxfId="9043" priority="2285" stopIfTrue="1" operator="greaterThanOrEqual">
      <formula>0.000001</formula>
    </cfRule>
    <cfRule type="cellIs" dxfId="9042" priority="2286" stopIfTrue="1" operator="greaterThanOrEqual">
      <formula>0.0000001</formula>
    </cfRule>
    <cfRule type="cellIs" dxfId="9041" priority="2287" stopIfTrue="1" operator="greaterThanOrEqual">
      <formula>0.00000001</formula>
    </cfRule>
  </conditionalFormatting>
  <conditionalFormatting sqref="Q48:Q49 Q54:Q56 Q58:Q59 Q62:Q63 Q65:Q68 Q87:Q91 Q96:Q98 Q102:Q104 Q106:Q107 Q113:Q114 Q127 Q117">
    <cfRule type="cellIs" dxfId="9040" priority="2283" stopIfTrue="1" operator="greaterThanOrEqual">
      <formula>0.0001</formula>
    </cfRule>
  </conditionalFormatting>
  <conditionalFormatting sqref="Q50 Q76 Q129">
    <cfRule type="cellIs" dxfId="9039" priority="2273" stopIfTrue="1" operator="greaterThanOrEqual">
      <formula>0.01</formula>
    </cfRule>
    <cfRule type="cellIs" dxfId="9038" priority="2274" stopIfTrue="1" operator="greaterThanOrEqual">
      <formula>0.001</formula>
    </cfRule>
    <cfRule type="cellIs" dxfId="9037" priority="2275" stopIfTrue="1" operator="greaterThanOrEqual">
      <formula>0.0001</formula>
    </cfRule>
    <cfRule type="cellIs" dxfId="9036" priority="2276" stopIfTrue="1" operator="greaterThanOrEqual">
      <formula>0.00001</formula>
    </cfRule>
    <cfRule type="cellIs" dxfId="9035" priority="2277" stopIfTrue="1" operator="greaterThanOrEqual">
      <formula>0.000001</formula>
    </cfRule>
    <cfRule type="cellIs" dxfId="9034" priority="2278" stopIfTrue="1" operator="greaterThanOrEqual">
      <formula>0.0000001</formula>
    </cfRule>
    <cfRule type="cellIs" dxfId="9033" priority="2279" stopIfTrue="1" operator="greaterThanOrEqual">
      <formula>0.00000001</formula>
    </cfRule>
  </conditionalFormatting>
  <conditionalFormatting sqref="Q51">
    <cfRule type="cellIs" dxfId="9032" priority="2264" stopIfTrue="1" operator="greaterThanOrEqual">
      <formula>0.01</formula>
    </cfRule>
    <cfRule type="cellIs" dxfId="9031" priority="2265" stopIfTrue="1" operator="greaterThanOrEqual">
      <formula>0.001</formula>
    </cfRule>
    <cfRule type="cellIs" dxfId="9030" priority="2266" stopIfTrue="1" operator="greaterThanOrEqual">
      <formula>0.0001</formula>
    </cfRule>
    <cfRule type="cellIs" dxfId="9029" priority="2267" stopIfTrue="1" operator="greaterThanOrEqual">
      <formula>0.00001</formula>
    </cfRule>
    <cfRule type="cellIs" dxfId="9028" priority="2268" stopIfTrue="1" operator="greaterThanOrEqual">
      <formula>0.000001</formula>
    </cfRule>
    <cfRule type="cellIs" dxfId="9027" priority="2269" stopIfTrue="1" operator="greaterThanOrEqual">
      <formula>0.0000001</formula>
    </cfRule>
    <cfRule type="cellIs" dxfId="9026" priority="2270" stopIfTrue="1" operator="greaterThanOrEqual">
      <formula>0.00000001</formula>
    </cfRule>
  </conditionalFormatting>
  <conditionalFormatting sqref="Q51:Q75">
    <cfRule type="cellIs" dxfId="9025" priority="2263" stopIfTrue="1" operator="greaterThanOrEqual">
      <formula>0.1</formula>
    </cfRule>
  </conditionalFormatting>
  <conditionalFormatting sqref="Q75 Q77:Q78 Q45:Q46 Q53 Q57 Q60:Q61 Q64 Q69:Q71 Q86 Q92:Q94 Q99:Q101 Q105 Q110:Q112 Q123:Q124 Q126">
    <cfRule type="cellIs" dxfId="9024" priority="2295" stopIfTrue="1" operator="greaterThanOrEqual">
      <formula>0.001</formula>
    </cfRule>
  </conditionalFormatting>
  <conditionalFormatting sqref="Q75 Q77:Q78">
    <cfRule type="cellIs" dxfId="9023" priority="2294" stopIfTrue="1" operator="greaterThanOrEqual">
      <formula>0.01</formula>
    </cfRule>
  </conditionalFormatting>
  <conditionalFormatting sqref="Q77:Q127">
    <cfRule type="cellIs" dxfId="9022" priority="2243" stopIfTrue="1" operator="greaterThanOrEqual">
      <formula>0.1</formula>
    </cfRule>
  </conditionalFormatting>
  <conditionalFormatting sqref="Q117:Q122">
    <cfRule type="cellIs" dxfId="9021" priority="2245" stopIfTrue="1" operator="greaterThanOrEqual">
      <formula>0.001</formula>
    </cfRule>
  </conditionalFormatting>
  <conditionalFormatting sqref="Q117:Q127">
    <cfRule type="cellIs" dxfId="9020" priority="2244" stopIfTrue="1" operator="greaterThanOrEqual">
      <formula>0.01</formula>
    </cfRule>
  </conditionalFormatting>
  <conditionalFormatting sqref="Q118">
    <cfRule type="cellIs" dxfId="9019" priority="2251" stopIfTrue="1" operator="greaterThanOrEqual">
      <formula>0.000001</formula>
    </cfRule>
    <cfRule type="cellIs" dxfId="9018" priority="2252" stopIfTrue="1" operator="greaterThanOrEqual">
      <formula>0.0000001</formula>
    </cfRule>
    <cfRule type="cellIs" dxfId="9017" priority="2253" stopIfTrue="1" operator="greaterThanOrEqual">
      <formula>0.00000001</formula>
    </cfRule>
  </conditionalFormatting>
  <conditionalFormatting sqref="Q118:Q122">
    <cfRule type="cellIs" dxfId="9016" priority="2246" stopIfTrue="1" operator="greaterThanOrEqual">
      <formula>0.0001</formula>
    </cfRule>
    <cfRule type="cellIs" dxfId="9015" priority="2247" stopIfTrue="1" operator="greaterThanOrEqual">
      <formula>0.00001</formula>
    </cfRule>
  </conditionalFormatting>
  <conditionalFormatting sqref="Q119:Q122">
    <cfRule type="cellIs" dxfId="9014" priority="2248" stopIfTrue="1" operator="greaterThanOrEqual">
      <formula>0.000001</formula>
    </cfRule>
    <cfRule type="cellIs" dxfId="9013" priority="2249" stopIfTrue="1" operator="greaterThanOrEqual">
      <formula>0.0000001</formula>
    </cfRule>
    <cfRule type="cellIs" dxfId="9012" priority="2250" stopIfTrue="1" operator="greaterThanOrEqual">
      <formula>0.00000001</formula>
    </cfRule>
  </conditionalFormatting>
  <conditionalFormatting sqref="Q125 Q47 Q115">
    <cfRule type="cellIs" dxfId="9011" priority="2289" stopIfTrue="1" operator="greaterThanOrEqual">
      <formula>0.0001</formula>
    </cfRule>
  </conditionalFormatting>
  <conditionalFormatting sqref="Q125">
    <cfRule type="cellIs" dxfId="9010" priority="2288" stopIfTrue="1" operator="greaterThanOrEqual">
      <formula>0.001</formula>
    </cfRule>
  </conditionalFormatting>
  <conditionalFormatting sqref="Q128 Q131:Q132">
    <cfRule type="cellIs" dxfId="9009" priority="2254" stopIfTrue="1" operator="greaterThanOrEqual">
      <formula>1</formula>
    </cfRule>
    <cfRule type="cellIs" dxfId="9008" priority="2255" stopIfTrue="1" operator="greaterThanOrEqual">
      <formula>0.1</formula>
    </cfRule>
    <cfRule type="cellIs" dxfId="9007" priority="2256" stopIfTrue="1" operator="greaterThanOrEqual">
      <formula>0.01</formula>
    </cfRule>
    <cfRule type="cellIs" dxfId="9006" priority="2257" stopIfTrue="1" operator="greaterThanOrEqual">
      <formula>0.001</formula>
    </cfRule>
    <cfRule type="cellIs" dxfId="9005" priority="2258" stopIfTrue="1" operator="greaterThanOrEqual">
      <formula>0.0001</formula>
    </cfRule>
    <cfRule type="cellIs" dxfId="9004" priority="2259" stopIfTrue="1" operator="greaterThanOrEqual">
      <formula>0.00001</formula>
    </cfRule>
    <cfRule type="cellIs" dxfId="9003" priority="2260" stopIfTrue="1" operator="greaterThanOrEqual">
      <formula>0.000001</formula>
    </cfRule>
    <cfRule type="cellIs" dxfId="9002" priority="2261" stopIfTrue="1" operator="greaterThanOrEqual">
      <formula>0.0000001</formula>
    </cfRule>
    <cfRule type="cellIs" dxfId="9001" priority="2262" stopIfTrue="1" operator="greaterThanOrEqual">
      <formula>0.00000001</formula>
    </cfRule>
  </conditionalFormatting>
  <conditionalFormatting sqref="Q129 Q50 Q76">
    <cfRule type="cellIs" dxfId="9000" priority="2272" stopIfTrue="1" operator="greaterThanOrEqual">
      <formula>0.1</formula>
    </cfRule>
  </conditionalFormatting>
  <conditionalFormatting sqref="Q129:Q130">
    <cfRule type="cellIs" dxfId="8999" priority="2271" stopIfTrue="1" operator="greaterThanOrEqual">
      <formula>1</formula>
    </cfRule>
  </conditionalFormatting>
  <conditionalFormatting sqref="Q130 Q44 Q52 Q72:Q74 Q79:Q85 Q95 Q108:Q109 Q116">
    <cfRule type="cellIs" dxfId="8998" priority="2302" stopIfTrue="1" operator="greaterThanOrEqual">
      <formula>0.01</formula>
    </cfRule>
  </conditionalFormatting>
  <conditionalFormatting sqref="Q130">
    <cfRule type="cellIs" dxfId="8997" priority="2301" stopIfTrue="1" operator="greaterThanOrEqual">
      <formula>0.1</formula>
    </cfRule>
  </conditionalFormatting>
  <conditionalFormatting sqref="T24:T27">
    <cfRule type="cellIs" dxfId="8996" priority="84" operator="greaterThanOrEqual">
      <formula>0</formula>
    </cfRule>
  </conditionalFormatting>
  <conditionalFormatting sqref="T28:T30">
    <cfRule type="cellIs" dxfId="8995" priority="83" operator="greaterThanOrEqual">
      <formula>0</formula>
    </cfRule>
  </conditionalFormatting>
  <conditionalFormatting sqref="T31:T32">
    <cfRule type="cellIs" dxfId="8994" priority="25" operator="greaterThanOrEqual">
      <formula>0</formula>
    </cfRule>
  </conditionalFormatting>
  <conditionalFormatting sqref="T37:T41">
    <cfRule type="cellIs" dxfId="8993" priority="2232" stopIfTrue="1" operator="greaterThanOrEqual">
      <formula>1</formula>
    </cfRule>
    <cfRule type="cellIs" dxfId="8992" priority="2233" stopIfTrue="1" operator="greaterThanOrEqual">
      <formula>0.1</formula>
    </cfRule>
    <cfRule type="cellIs" dxfId="8991" priority="2234" stopIfTrue="1" operator="greaterThanOrEqual">
      <formula>0.01</formula>
    </cfRule>
    <cfRule type="cellIs" dxfId="8990" priority="2235" stopIfTrue="1" operator="greaterThanOrEqual">
      <formula>0.001</formula>
    </cfRule>
    <cfRule type="cellIs" dxfId="8989" priority="2236" stopIfTrue="1" operator="greaterThanOrEqual">
      <formula>0.0001</formula>
    </cfRule>
    <cfRule type="cellIs" dxfId="8988" priority="2237" stopIfTrue="1" operator="greaterThanOrEqual">
      <formula>0.00001</formula>
    </cfRule>
    <cfRule type="cellIs" dxfId="8987" priority="2238" stopIfTrue="1" operator="greaterThanOrEqual">
      <formula>0.000001</formula>
    </cfRule>
    <cfRule type="cellIs" dxfId="8986" priority="2239" stopIfTrue="1" operator="greaterThanOrEqual">
      <formula>0.0000001</formula>
    </cfRule>
    <cfRule type="cellIs" dxfId="8985" priority="2240" stopIfTrue="1" operator="greaterThanOrEqual">
      <formula>0.00000001</formula>
    </cfRule>
  </conditionalFormatting>
  <conditionalFormatting sqref="T37:T132">
    <cfRule type="cellIs" dxfId="8984" priority="2155" stopIfTrue="1" operator="greaterThanOrEqual">
      <formula>10</formula>
    </cfRule>
  </conditionalFormatting>
  <conditionalFormatting sqref="T42:T43">
    <cfRule type="cellIs" dxfId="8983" priority="2223" stopIfTrue="1" operator="greaterThanOrEqual">
      <formula>1</formula>
    </cfRule>
    <cfRule type="cellIs" dxfId="8982" priority="2224" stopIfTrue="1" operator="greaterThanOrEqual">
      <formula>0.1</formula>
    </cfRule>
    <cfRule type="cellIs" dxfId="8981" priority="2225" stopIfTrue="1" operator="greaterThanOrEqual">
      <formula>0.01</formula>
    </cfRule>
    <cfRule type="cellIs" dxfId="8980" priority="2226" stopIfTrue="1" operator="greaterThanOrEqual">
      <formula>0.001</formula>
    </cfRule>
    <cfRule type="cellIs" dxfId="8979" priority="2227" stopIfTrue="1" operator="greaterThanOrEqual">
      <formula>0.0001</formula>
    </cfRule>
    <cfRule type="cellIs" dxfId="8978" priority="2228" stopIfTrue="1" operator="greaterThanOrEqual">
      <formula>0.00001</formula>
    </cfRule>
    <cfRule type="cellIs" dxfId="8977" priority="2229" stopIfTrue="1" operator="greaterThanOrEqual">
      <formula>0.000001</formula>
    </cfRule>
    <cfRule type="cellIs" dxfId="8976" priority="2230" stopIfTrue="1" operator="greaterThanOrEqual">
      <formula>0.0000001</formula>
    </cfRule>
    <cfRule type="cellIs" dxfId="8975" priority="2231" stopIfTrue="1" operator="greaterThanOrEqual">
      <formula>0.00000001</formula>
    </cfRule>
  </conditionalFormatting>
  <conditionalFormatting sqref="T44 T52 T72:T74 T79:T85 T95 T108:T109 T116 T130">
    <cfRule type="cellIs" dxfId="8974" priority="2217" stopIfTrue="1" operator="greaterThanOrEqual">
      <formula>0.001</formula>
    </cfRule>
    <cfRule type="cellIs" dxfId="8973" priority="2218" stopIfTrue="1" operator="greaterThanOrEqual">
      <formula>0.0001</formula>
    </cfRule>
    <cfRule type="cellIs" dxfId="8972" priority="2219" stopIfTrue="1" operator="greaterThanOrEqual">
      <formula>0.00001</formula>
    </cfRule>
    <cfRule type="cellIs" dxfId="8971" priority="2220" stopIfTrue="1" operator="greaterThanOrEqual">
      <formula>0.000001</formula>
    </cfRule>
    <cfRule type="cellIs" dxfId="8970" priority="2221" stopIfTrue="1" operator="greaterThanOrEqual">
      <formula>0.0000001</formula>
    </cfRule>
    <cfRule type="cellIs" dxfId="8969" priority="2222" stopIfTrue="1" operator="greaterThanOrEqual">
      <formula>0.00000001</formula>
    </cfRule>
  </conditionalFormatting>
  <conditionalFormatting sqref="T44:T49">
    <cfRule type="cellIs" dxfId="8968" priority="2194" stopIfTrue="1" operator="greaterThanOrEqual">
      <formula>0.1</formula>
    </cfRule>
  </conditionalFormatting>
  <conditionalFormatting sqref="T44:T127">
    <cfRule type="cellIs" dxfId="8967" priority="2156" stopIfTrue="1" operator="greaterThanOrEqual">
      <formula>1</formula>
    </cfRule>
  </conditionalFormatting>
  <conditionalFormatting sqref="T45:T46 T53 T57 T60:T61 T64 T69:T71 T75 T77:T78 T86 T92:T94 T99:T101 T105 T110:T112 T123:T124 T126">
    <cfRule type="cellIs" dxfId="8966" priority="2210" stopIfTrue="1" operator="greaterThanOrEqual">
      <formula>0.0001</formula>
    </cfRule>
    <cfRule type="cellIs" dxfId="8965" priority="2211" stopIfTrue="1" operator="greaterThanOrEqual">
      <formula>0.00001</formula>
    </cfRule>
    <cfRule type="cellIs" dxfId="8964" priority="2212" stopIfTrue="1" operator="greaterThanOrEqual">
      <formula>0.000001</formula>
    </cfRule>
    <cfRule type="cellIs" dxfId="8963" priority="2213" stopIfTrue="1" operator="greaterThanOrEqual">
      <formula>0.0000001</formula>
    </cfRule>
    <cfRule type="cellIs" dxfId="8962" priority="2214" stopIfTrue="1" operator="greaterThanOrEqual">
      <formula>0.00000001</formula>
    </cfRule>
  </conditionalFormatting>
  <conditionalFormatting sqref="T45:T49 T53:T71 T86:T94 T96:T107 T110:T115">
    <cfRule type="cellIs" dxfId="8961" priority="2195" stopIfTrue="1" operator="greaterThanOrEqual">
      <formula>0.01</formula>
    </cfRule>
  </conditionalFormatting>
  <conditionalFormatting sqref="T47 T115 T125">
    <cfRule type="cellIs" dxfId="8960" priority="2204" stopIfTrue="1" operator="greaterThanOrEqual">
      <formula>0.00001</formula>
    </cfRule>
    <cfRule type="cellIs" dxfId="8959" priority="2205" stopIfTrue="1" operator="greaterThanOrEqual">
      <formula>0.000001</formula>
    </cfRule>
    <cfRule type="cellIs" dxfId="8958" priority="2206" stopIfTrue="1" operator="greaterThanOrEqual">
      <formula>0.0000001</formula>
    </cfRule>
    <cfRule type="cellIs" dxfId="8957" priority="2207" stopIfTrue="1" operator="greaterThanOrEqual">
      <formula>0.00000001</formula>
    </cfRule>
  </conditionalFormatting>
  <conditionalFormatting sqref="T47:T49 T54:T56 T58:T59 T62:T63 T65:T68 T87:T91 T96:T98 T102:T104 T106:T107 T113:T115 T127">
    <cfRule type="cellIs" dxfId="8956" priority="2196" stopIfTrue="1" operator="greaterThanOrEqual">
      <formula>0.001</formula>
    </cfRule>
  </conditionalFormatting>
  <conditionalFormatting sqref="T48:T49 T54:T56 T58:T59 T62:T63 T65:T68 T87:T91 T96:T98 T102:T104 T106:T107 T113:T114 T117 T127">
    <cfRule type="cellIs" dxfId="8955" priority="2198" stopIfTrue="1" operator="greaterThanOrEqual">
      <formula>0.00001</formula>
    </cfRule>
    <cfRule type="cellIs" dxfId="8954" priority="2199" stopIfTrue="1" operator="greaterThanOrEqual">
      <formula>0.000001</formula>
    </cfRule>
    <cfRule type="cellIs" dxfId="8953" priority="2200" stopIfTrue="1" operator="greaterThanOrEqual">
      <formula>0.0000001</formula>
    </cfRule>
    <cfRule type="cellIs" dxfId="8952" priority="2201" stopIfTrue="1" operator="greaterThanOrEqual">
      <formula>0.00000001</formula>
    </cfRule>
  </conditionalFormatting>
  <conditionalFormatting sqref="T48:T49 T54:T56 T58:T59 T62:T63 T65:T68 T87:T91 T96:T98 T102:T104 T106:T107 T113:T114 T127 T117">
    <cfRule type="cellIs" dxfId="8951" priority="2197" stopIfTrue="1" operator="greaterThanOrEqual">
      <formula>0.0001</formula>
    </cfRule>
  </conditionalFormatting>
  <conditionalFormatting sqref="T50 T76 T129">
    <cfRule type="cellIs" dxfId="8950" priority="2187" stopIfTrue="1" operator="greaterThanOrEqual">
      <formula>0.01</formula>
    </cfRule>
    <cfRule type="cellIs" dxfId="8949" priority="2188" stopIfTrue="1" operator="greaterThanOrEqual">
      <formula>0.001</formula>
    </cfRule>
    <cfRule type="cellIs" dxfId="8948" priority="2189" stopIfTrue="1" operator="greaterThanOrEqual">
      <formula>0.0001</formula>
    </cfRule>
    <cfRule type="cellIs" dxfId="8947" priority="2190" stopIfTrue="1" operator="greaterThanOrEqual">
      <formula>0.00001</formula>
    </cfRule>
    <cfRule type="cellIs" dxfId="8946" priority="2191" stopIfTrue="1" operator="greaterThanOrEqual">
      <formula>0.000001</formula>
    </cfRule>
    <cfRule type="cellIs" dxfId="8945" priority="2192" stopIfTrue="1" operator="greaterThanOrEqual">
      <formula>0.0000001</formula>
    </cfRule>
    <cfRule type="cellIs" dxfId="8944" priority="2193" stopIfTrue="1" operator="greaterThanOrEqual">
      <formula>0.00000001</formula>
    </cfRule>
  </conditionalFormatting>
  <conditionalFormatting sqref="T51">
    <cfRule type="cellIs" dxfId="8943" priority="2178" stopIfTrue="1" operator="greaterThanOrEqual">
      <formula>0.01</formula>
    </cfRule>
    <cfRule type="cellIs" dxfId="8942" priority="2179" stopIfTrue="1" operator="greaterThanOrEqual">
      <formula>0.001</formula>
    </cfRule>
    <cfRule type="cellIs" dxfId="8941" priority="2180" stopIfTrue="1" operator="greaterThanOrEqual">
      <formula>0.0001</formula>
    </cfRule>
    <cfRule type="cellIs" dxfId="8940" priority="2181" stopIfTrue="1" operator="greaterThanOrEqual">
      <formula>0.00001</formula>
    </cfRule>
    <cfRule type="cellIs" dxfId="8939" priority="2182" stopIfTrue="1" operator="greaterThanOrEqual">
      <formula>0.000001</formula>
    </cfRule>
    <cfRule type="cellIs" dxfId="8938" priority="2183" stopIfTrue="1" operator="greaterThanOrEqual">
      <formula>0.0000001</formula>
    </cfRule>
    <cfRule type="cellIs" dxfId="8937" priority="2184" stopIfTrue="1" operator="greaterThanOrEqual">
      <formula>0.00000001</formula>
    </cfRule>
  </conditionalFormatting>
  <conditionalFormatting sqref="T51:T75">
    <cfRule type="cellIs" dxfId="8936" priority="2177" stopIfTrue="1" operator="greaterThanOrEqual">
      <formula>0.1</formula>
    </cfRule>
  </conditionalFormatting>
  <conditionalFormatting sqref="T75 T77:T78 T45:T46 T53 T57 T60:T61 T64 T69:T71 T86 T92:T94 T99:T101 T105 T110:T112 T123:T124 T126">
    <cfRule type="cellIs" dxfId="8935" priority="2209" stopIfTrue="1" operator="greaterThanOrEqual">
      <formula>0.001</formula>
    </cfRule>
  </conditionalFormatting>
  <conditionalFormatting sqref="T75 T77:T78">
    <cfRule type="cellIs" dxfId="8934" priority="2208" stopIfTrue="1" operator="greaterThanOrEqual">
      <formula>0.01</formula>
    </cfRule>
  </conditionalFormatting>
  <conditionalFormatting sqref="T77:T127">
    <cfRule type="cellIs" dxfId="8933" priority="2157" stopIfTrue="1" operator="greaterThanOrEqual">
      <formula>0.1</formula>
    </cfRule>
  </conditionalFormatting>
  <conditionalFormatting sqref="T117:T122">
    <cfRule type="cellIs" dxfId="8932" priority="2159" stopIfTrue="1" operator="greaterThanOrEqual">
      <formula>0.001</formula>
    </cfRule>
  </conditionalFormatting>
  <conditionalFormatting sqref="T117:T127">
    <cfRule type="cellIs" dxfId="8931" priority="2158" stopIfTrue="1" operator="greaterThanOrEqual">
      <formula>0.01</formula>
    </cfRule>
  </conditionalFormatting>
  <conditionalFormatting sqref="T118">
    <cfRule type="cellIs" dxfId="8930" priority="2165" stopIfTrue="1" operator="greaterThanOrEqual">
      <formula>0.000001</formula>
    </cfRule>
    <cfRule type="cellIs" dxfId="8929" priority="2166" stopIfTrue="1" operator="greaterThanOrEqual">
      <formula>0.0000001</formula>
    </cfRule>
    <cfRule type="cellIs" dxfId="8928" priority="2167" stopIfTrue="1" operator="greaterThanOrEqual">
      <formula>0.00000001</formula>
    </cfRule>
  </conditionalFormatting>
  <conditionalFormatting sqref="T118:T122">
    <cfRule type="cellIs" dxfId="8927" priority="2160" stopIfTrue="1" operator="greaterThanOrEqual">
      <formula>0.0001</formula>
    </cfRule>
    <cfRule type="cellIs" dxfId="8926" priority="2161" stopIfTrue="1" operator="greaterThanOrEqual">
      <formula>0.00001</formula>
    </cfRule>
  </conditionalFormatting>
  <conditionalFormatting sqref="T119:T122">
    <cfRule type="cellIs" dxfId="8925" priority="2162" stopIfTrue="1" operator="greaterThanOrEqual">
      <formula>0.000001</formula>
    </cfRule>
    <cfRule type="cellIs" dxfId="8924" priority="2163" stopIfTrue="1" operator="greaterThanOrEqual">
      <formula>0.0000001</formula>
    </cfRule>
    <cfRule type="cellIs" dxfId="8923" priority="2164" stopIfTrue="1" operator="greaterThanOrEqual">
      <formula>0.00000001</formula>
    </cfRule>
  </conditionalFormatting>
  <conditionalFormatting sqref="T125 T47 T115">
    <cfRule type="cellIs" dxfId="8922" priority="2203" stopIfTrue="1" operator="greaterThanOrEqual">
      <formula>0.0001</formula>
    </cfRule>
  </conditionalFormatting>
  <conditionalFormatting sqref="T125">
    <cfRule type="cellIs" dxfId="8921" priority="2202" stopIfTrue="1" operator="greaterThanOrEqual">
      <formula>0.001</formula>
    </cfRule>
  </conditionalFormatting>
  <conditionalFormatting sqref="T128 T131:T132">
    <cfRule type="cellIs" dxfId="8920" priority="2168" stopIfTrue="1" operator="greaterThanOrEqual">
      <formula>1</formula>
    </cfRule>
    <cfRule type="cellIs" dxfId="8919" priority="2169" stopIfTrue="1" operator="greaterThanOrEqual">
      <formula>0.1</formula>
    </cfRule>
    <cfRule type="cellIs" dxfId="8918" priority="2170" stopIfTrue="1" operator="greaterThanOrEqual">
      <formula>0.01</formula>
    </cfRule>
    <cfRule type="cellIs" dxfId="8917" priority="2171" stopIfTrue="1" operator="greaterThanOrEqual">
      <formula>0.001</formula>
    </cfRule>
    <cfRule type="cellIs" dxfId="8916" priority="2172" stopIfTrue="1" operator="greaterThanOrEqual">
      <formula>0.0001</formula>
    </cfRule>
    <cfRule type="cellIs" dxfId="8915" priority="2173" stopIfTrue="1" operator="greaterThanOrEqual">
      <formula>0.00001</formula>
    </cfRule>
    <cfRule type="cellIs" dxfId="8914" priority="2174" stopIfTrue="1" operator="greaterThanOrEqual">
      <formula>0.000001</formula>
    </cfRule>
    <cfRule type="cellIs" dxfId="8913" priority="2175" stopIfTrue="1" operator="greaterThanOrEqual">
      <formula>0.0000001</formula>
    </cfRule>
    <cfRule type="cellIs" dxfId="8912" priority="2176" stopIfTrue="1" operator="greaterThanOrEqual">
      <formula>0.00000001</formula>
    </cfRule>
  </conditionalFormatting>
  <conditionalFormatting sqref="T129 T50 T76">
    <cfRule type="cellIs" dxfId="8911" priority="2186" stopIfTrue="1" operator="greaterThanOrEqual">
      <formula>0.1</formula>
    </cfRule>
  </conditionalFormatting>
  <conditionalFormatting sqref="T129:T130">
    <cfRule type="cellIs" dxfId="8910" priority="2185" stopIfTrue="1" operator="greaterThanOrEqual">
      <formula>1</formula>
    </cfRule>
  </conditionalFormatting>
  <conditionalFormatting sqref="T130 T44 T52 T72:T74 T79:T85 T95 T108:T109 T116">
    <cfRule type="cellIs" dxfId="8909" priority="2216" stopIfTrue="1" operator="greaterThanOrEqual">
      <formula>0.01</formula>
    </cfRule>
  </conditionalFormatting>
  <conditionalFormatting sqref="T130">
    <cfRule type="cellIs" dxfId="8908" priority="2215" stopIfTrue="1" operator="greaterThanOrEqual">
      <formula>0.1</formula>
    </cfRule>
  </conditionalFormatting>
  <conditionalFormatting sqref="W24:W27">
    <cfRule type="cellIs" dxfId="8907" priority="82" operator="greaterThanOrEqual">
      <formula>0</formula>
    </cfRule>
  </conditionalFormatting>
  <conditionalFormatting sqref="W28:W30">
    <cfRule type="cellIs" dxfId="8906" priority="81" operator="greaterThanOrEqual">
      <formula>0</formula>
    </cfRule>
  </conditionalFormatting>
  <conditionalFormatting sqref="W31:W32">
    <cfRule type="cellIs" dxfId="8905" priority="24" operator="greaterThanOrEqual">
      <formula>0</formula>
    </cfRule>
  </conditionalFormatting>
  <conditionalFormatting sqref="W37:W41">
    <cfRule type="cellIs" dxfId="8904" priority="2146" stopIfTrue="1" operator="greaterThanOrEqual">
      <formula>1</formula>
    </cfRule>
    <cfRule type="cellIs" dxfId="8903" priority="2147" stopIfTrue="1" operator="greaterThanOrEqual">
      <formula>0.1</formula>
    </cfRule>
    <cfRule type="cellIs" dxfId="8902" priority="2148" stopIfTrue="1" operator="greaterThanOrEqual">
      <formula>0.01</formula>
    </cfRule>
    <cfRule type="cellIs" dxfId="8901" priority="2149" stopIfTrue="1" operator="greaterThanOrEqual">
      <formula>0.001</formula>
    </cfRule>
    <cfRule type="cellIs" dxfId="8900" priority="2150" stopIfTrue="1" operator="greaterThanOrEqual">
      <formula>0.0001</formula>
    </cfRule>
    <cfRule type="cellIs" dxfId="8899" priority="2151" stopIfTrue="1" operator="greaterThanOrEqual">
      <formula>0.00001</formula>
    </cfRule>
    <cfRule type="cellIs" dxfId="8898" priority="2152" stopIfTrue="1" operator="greaterThanOrEqual">
      <formula>0.000001</formula>
    </cfRule>
    <cfRule type="cellIs" dxfId="8897" priority="2153" stopIfTrue="1" operator="greaterThanOrEqual">
      <formula>0.0000001</formula>
    </cfRule>
    <cfRule type="cellIs" dxfId="8896" priority="2154" stopIfTrue="1" operator="greaterThanOrEqual">
      <formula>0.00000001</formula>
    </cfRule>
  </conditionalFormatting>
  <conditionalFormatting sqref="W37:W132">
    <cfRule type="cellIs" dxfId="8895" priority="2069" stopIfTrue="1" operator="greaterThanOrEqual">
      <formula>10</formula>
    </cfRule>
  </conditionalFormatting>
  <conditionalFormatting sqref="W42:W43">
    <cfRule type="cellIs" dxfId="8894" priority="2137" stopIfTrue="1" operator="greaterThanOrEqual">
      <formula>1</formula>
    </cfRule>
    <cfRule type="cellIs" dxfId="8893" priority="2138" stopIfTrue="1" operator="greaterThanOrEqual">
      <formula>0.1</formula>
    </cfRule>
    <cfRule type="cellIs" dxfId="8892" priority="2139" stopIfTrue="1" operator="greaterThanOrEqual">
      <formula>0.01</formula>
    </cfRule>
    <cfRule type="cellIs" dxfId="8891" priority="2140" stopIfTrue="1" operator="greaterThanOrEqual">
      <formula>0.001</formula>
    </cfRule>
    <cfRule type="cellIs" dxfId="8890" priority="2141" stopIfTrue="1" operator="greaterThanOrEqual">
      <formula>0.0001</formula>
    </cfRule>
    <cfRule type="cellIs" dxfId="8889" priority="2142" stopIfTrue="1" operator="greaterThanOrEqual">
      <formula>0.00001</formula>
    </cfRule>
    <cfRule type="cellIs" dxfId="8888" priority="2143" stopIfTrue="1" operator="greaterThanOrEqual">
      <formula>0.000001</formula>
    </cfRule>
    <cfRule type="cellIs" dxfId="8887" priority="2144" stopIfTrue="1" operator="greaterThanOrEqual">
      <formula>0.0000001</formula>
    </cfRule>
    <cfRule type="cellIs" dxfId="8886" priority="2145" stopIfTrue="1" operator="greaterThanOrEqual">
      <formula>0.00000001</formula>
    </cfRule>
  </conditionalFormatting>
  <conditionalFormatting sqref="W44 W52 W72:W74 W79:W85 W95 W108:W109 W116 W130">
    <cfRule type="cellIs" dxfId="8885" priority="2131" stopIfTrue="1" operator="greaterThanOrEqual">
      <formula>0.001</formula>
    </cfRule>
    <cfRule type="cellIs" dxfId="8884" priority="2132" stopIfTrue="1" operator="greaterThanOrEqual">
      <formula>0.0001</formula>
    </cfRule>
    <cfRule type="cellIs" dxfId="8883" priority="2133" stopIfTrue="1" operator="greaterThanOrEqual">
      <formula>0.00001</formula>
    </cfRule>
    <cfRule type="cellIs" dxfId="8882" priority="2134" stopIfTrue="1" operator="greaterThanOrEqual">
      <formula>0.000001</formula>
    </cfRule>
    <cfRule type="cellIs" dxfId="8881" priority="2135" stopIfTrue="1" operator="greaterThanOrEqual">
      <formula>0.0000001</formula>
    </cfRule>
    <cfRule type="cellIs" dxfId="8880" priority="2136" stopIfTrue="1" operator="greaterThanOrEqual">
      <formula>0.00000001</formula>
    </cfRule>
  </conditionalFormatting>
  <conditionalFormatting sqref="W44:W49">
    <cfRule type="cellIs" dxfId="8879" priority="2108" stopIfTrue="1" operator="greaterThanOrEqual">
      <formula>0.1</formula>
    </cfRule>
  </conditionalFormatting>
  <conditionalFormatting sqref="W44:W127">
    <cfRule type="cellIs" dxfId="8878" priority="2070" stopIfTrue="1" operator="greaterThanOrEqual">
      <formula>1</formula>
    </cfRule>
  </conditionalFormatting>
  <conditionalFormatting sqref="W45:W46 W53 W57 W60:W61 W64 W69:W71 W75 W77:W78 W86 W92:W94 W99:W101 W105 W110:W112 W123:W124 W126">
    <cfRule type="cellIs" dxfId="8877" priority="2124" stopIfTrue="1" operator="greaterThanOrEqual">
      <formula>0.0001</formula>
    </cfRule>
    <cfRule type="cellIs" dxfId="8876" priority="2125" stopIfTrue="1" operator="greaterThanOrEqual">
      <formula>0.00001</formula>
    </cfRule>
    <cfRule type="cellIs" dxfId="8875" priority="2126" stopIfTrue="1" operator="greaterThanOrEqual">
      <formula>0.000001</formula>
    </cfRule>
    <cfRule type="cellIs" dxfId="8874" priority="2127" stopIfTrue="1" operator="greaterThanOrEqual">
      <formula>0.0000001</formula>
    </cfRule>
    <cfRule type="cellIs" dxfId="8873" priority="2128" stopIfTrue="1" operator="greaterThanOrEqual">
      <formula>0.00000001</formula>
    </cfRule>
  </conditionalFormatting>
  <conditionalFormatting sqref="W45:W49 W53:W71 W86:W94 W96:W107 W110:W115">
    <cfRule type="cellIs" dxfId="8872" priority="2109" stopIfTrue="1" operator="greaterThanOrEqual">
      <formula>0.01</formula>
    </cfRule>
  </conditionalFormatting>
  <conditionalFormatting sqref="W47 W115 W125">
    <cfRule type="cellIs" dxfId="8871" priority="2118" stopIfTrue="1" operator="greaterThanOrEqual">
      <formula>0.00001</formula>
    </cfRule>
    <cfRule type="cellIs" dxfId="8870" priority="2119" stopIfTrue="1" operator="greaterThanOrEqual">
      <formula>0.000001</formula>
    </cfRule>
    <cfRule type="cellIs" dxfId="8869" priority="2120" stopIfTrue="1" operator="greaterThanOrEqual">
      <formula>0.0000001</formula>
    </cfRule>
    <cfRule type="cellIs" dxfId="8868" priority="2121" stopIfTrue="1" operator="greaterThanOrEqual">
      <formula>0.00000001</formula>
    </cfRule>
  </conditionalFormatting>
  <conditionalFormatting sqref="W47:W49 W54:W56 W58:W59 W62:W63 W65:W68 W87:W91 W96:W98 W102:W104 W106:W107 W113:W115 W127">
    <cfRule type="cellIs" dxfId="8867" priority="2110" stopIfTrue="1" operator="greaterThanOrEqual">
      <formula>0.001</formula>
    </cfRule>
  </conditionalFormatting>
  <conditionalFormatting sqref="W48:W49 W54:W56 W58:W59 W62:W63 W65:W68 W87:W91 W96:W98 W102:W104 W106:W107 W113:W114 W117 W127">
    <cfRule type="cellIs" dxfId="8866" priority="2112" stopIfTrue="1" operator="greaterThanOrEqual">
      <formula>0.00001</formula>
    </cfRule>
    <cfRule type="cellIs" dxfId="8865" priority="2113" stopIfTrue="1" operator="greaterThanOrEqual">
      <formula>0.000001</formula>
    </cfRule>
    <cfRule type="cellIs" dxfId="8864" priority="2114" stopIfTrue="1" operator="greaterThanOrEqual">
      <formula>0.0000001</formula>
    </cfRule>
    <cfRule type="cellIs" dxfId="8863" priority="2115" stopIfTrue="1" operator="greaterThanOrEqual">
      <formula>0.00000001</formula>
    </cfRule>
  </conditionalFormatting>
  <conditionalFormatting sqref="W48:W49 W54:W56 W58:W59 W62:W63 W65:W68 W87:W91 W96:W98 W102:W104 W106:W107 W113:W114 W127 W117">
    <cfRule type="cellIs" dxfId="8862" priority="2111" stopIfTrue="1" operator="greaterThanOrEqual">
      <formula>0.0001</formula>
    </cfRule>
  </conditionalFormatting>
  <conditionalFormatting sqref="W50 W76 W129">
    <cfRule type="cellIs" dxfId="8861" priority="2101" stopIfTrue="1" operator="greaterThanOrEqual">
      <formula>0.01</formula>
    </cfRule>
    <cfRule type="cellIs" dxfId="8860" priority="2102" stopIfTrue="1" operator="greaterThanOrEqual">
      <formula>0.001</formula>
    </cfRule>
    <cfRule type="cellIs" dxfId="8859" priority="2103" stopIfTrue="1" operator="greaterThanOrEqual">
      <formula>0.0001</formula>
    </cfRule>
    <cfRule type="cellIs" dxfId="8858" priority="2104" stopIfTrue="1" operator="greaterThanOrEqual">
      <formula>0.00001</formula>
    </cfRule>
    <cfRule type="cellIs" dxfId="8857" priority="2105" stopIfTrue="1" operator="greaterThanOrEqual">
      <formula>0.000001</formula>
    </cfRule>
    <cfRule type="cellIs" dxfId="8856" priority="2106" stopIfTrue="1" operator="greaterThanOrEqual">
      <formula>0.0000001</formula>
    </cfRule>
    <cfRule type="cellIs" dxfId="8855" priority="2107" stopIfTrue="1" operator="greaterThanOrEqual">
      <formula>0.00000001</formula>
    </cfRule>
  </conditionalFormatting>
  <conditionalFormatting sqref="W51">
    <cfRule type="cellIs" dxfId="8854" priority="2092" stopIfTrue="1" operator="greaterThanOrEqual">
      <formula>0.01</formula>
    </cfRule>
    <cfRule type="cellIs" dxfId="8853" priority="2093" stopIfTrue="1" operator="greaterThanOrEqual">
      <formula>0.001</formula>
    </cfRule>
    <cfRule type="cellIs" dxfId="8852" priority="2094" stopIfTrue="1" operator="greaterThanOrEqual">
      <formula>0.0001</formula>
    </cfRule>
    <cfRule type="cellIs" dxfId="8851" priority="2095" stopIfTrue="1" operator="greaterThanOrEqual">
      <formula>0.00001</formula>
    </cfRule>
    <cfRule type="cellIs" dxfId="8850" priority="2096" stopIfTrue="1" operator="greaterThanOrEqual">
      <formula>0.000001</formula>
    </cfRule>
    <cfRule type="cellIs" dxfId="8849" priority="2097" stopIfTrue="1" operator="greaterThanOrEqual">
      <formula>0.0000001</formula>
    </cfRule>
    <cfRule type="cellIs" dxfId="8848" priority="2098" stopIfTrue="1" operator="greaterThanOrEqual">
      <formula>0.00000001</formula>
    </cfRule>
  </conditionalFormatting>
  <conditionalFormatting sqref="W51:W75">
    <cfRule type="cellIs" dxfId="8847" priority="2091" stopIfTrue="1" operator="greaterThanOrEqual">
      <formula>0.1</formula>
    </cfRule>
  </conditionalFormatting>
  <conditionalFormatting sqref="W75 W77:W78 W45:W46 W53 W57 W60:W61 W64 W69:W71 W86 W92:W94 W99:W101 W105 W110:W112 W123:W124 W126">
    <cfRule type="cellIs" dxfId="8846" priority="2123" stopIfTrue="1" operator="greaterThanOrEqual">
      <formula>0.001</formula>
    </cfRule>
  </conditionalFormatting>
  <conditionalFormatting sqref="W75 W77:W78">
    <cfRule type="cellIs" dxfId="8845" priority="2122" stopIfTrue="1" operator="greaterThanOrEqual">
      <formula>0.01</formula>
    </cfRule>
  </conditionalFormatting>
  <conditionalFormatting sqref="W77:W127">
    <cfRule type="cellIs" dxfId="8844" priority="2071" stopIfTrue="1" operator="greaterThanOrEqual">
      <formula>0.1</formula>
    </cfRule>
  </conditionalFormatting>
  <conditionalFormatting sqref="W117:W122">
    <cfRule type="cellIs" dxfId="8843" priority="2073" stopIfTrue="1" operator="greaterThanOrEqual">
      <formula>0.001</formula>
    </cfRule>
  </conditionalFormatting>
  <conditionalFormatting sqref="W117:W127">
    <cfRule type="cellIs" dxfId="8842" priority="2072" stopIfTrue="1" operator="greaterThanOrEqual">
      <formula>0.01</formula>
    </cfRule>
  </conditionalFormatting>
  <conditionalFormatting sqref="W118">
    <cfRule type="cellIs" dxfId="8841" priority="2079" stopIfTrue="1" operator="greaterThanOrEqual">
      <formula>0.000001</formula>
    </cfRule>
    <cfRule type="cellIs" dxfId="8840" priority="2080" stopIfTrue="1" operator="greaterThanOrEqual">
      <formula>0.0000001</formula>
    </cfRule>
    <cfRule type="cellIs" dxfId="8839" priority="2081" stopIfTrue="1" operator="greaterThanOrEqual">
      <formula>0.00000001</formula>
    </cfRule>
  </conditionalFormatting>
  <conditionalFormatting sqref="W118:W122">
    <cfRule type="cellIs" dxfId="8838" priority="2074" stopIfTrue="1" operator="greaterThanOrEqual">
      <formula>0.0001</formula>
    </cfRule>
    <cfRule type="cellIs" dxfId="8837" priority="2075" stopIfTrue="1" operator="greaterThanOrEqual">
      <formula>0.00001</formula>
    </cfRule>
  </conditionalFormatting>
  <conditionalFormatting sqref="W119:W122">
    <cfRule type="cellIs" dxfId="8836" priority="2076" stopIfTrue="1" operator="greaterThanOrEqual">
      <formula>0.000001</formula>
    </cfRule>
    <cfRule type="cellIs" dxfId="8835" priority="2077" stopIfTrue="1" operator="greaterThanOrEqual">
      <formula>0.0000001</formula>
    </cfRule>
    <cfRule type="cellIs" dxfId="8834" priority="2078" stopIfTrue="1" operator="greaterThanOrEqual">
      <formula>0.00000001</formula>
    </cfRule>
  </conditionalFormatting>
  <conditionalFormatting sqref="W125 W47 W115">
    <cfRule type="cellIs" dxfId="8833" priority="2117" stopIfTrue="1" operator="greaterThanOrEqual">
      <formula>0.0001</formula>
    </cfRule>
  </conditionalFormatting>
  <conditionalFormatting sqref="W125">
    <cfRule type="cellIs" dxfId="8832" priority="2116" stopIfTrue="1" operator="greaterThanOrEqual">
      <formula>0.001</formula>
    </cfRule>
  </conditionalFormatting>
  <conditionalFormatting sqref="W128 W131:W132">
    <cfRule type="cellIs" dxfId="8831" priority="2082" stopIfTrue="1" operator="greaterThanOrEqual">
      <formula>1</formula>
    </cfRule>
    <cfRule type="cellIs" dxfId="8830" priority="2083" stopIfTrue="1" operator="greaterThanOrEqual">
      <formula>0.1</formula>
    </cfRule>
    <cfRule type="cellIs" dxfId="8829" priority="2084" stopIfTrue="1" operator="greaterThanOrEqual">
      <formula>0.01</formula>
    </cfRule>
    <cfRule type="cellIs" dxfId="8828" priority="2085" stopIfTrue="1" operator="greaterThanOrEqual">
      <formula>0.001</formula>
    </cfRule>
    <cfRule type="cellIs" dxfId="8827" priority="2086" stopIfTrue="1" operator="greaterThanOrEqual">
      <formula>0.0001</formula>
    </cfRule>
    <cfRule type="cellIs" dxfId="8826" priority="2087" stopIfTrue="1" operator="greaterThanOrEqual">
      <formula>0.00001</formula>
    </cfRule>
    <cfRule type="cellIs" dxfId="8825" priority="2088" stopIfTrue="1" operator="greaterThanOrEqual">
      <formula>0.000001</formula>
    </cfRule>
    <cfRule type="cellIs" dxfId="8824" priority="2089" stopIfTrue="1" operator="greaterThanOrEqual">
      <formula>0.0000001</formula>
    </cfRule>
    <cfRule type="cellIs" dxfId="8823" priority="2090" stopIfTrue="1" operator="greaterThanOrEqual">
      <formula>0.00000001</formula>
    </cfRule>
  </conditionalFormatting>
  <conditionalFormatting sqref="W129 W50 W76">
    <cfRule type="cellIs" dxfId="8822" priority="2100" stopIfTrue="1" operator="greaterThanOrEqual">
      <formula>0.1</formula>
    </cfRule>
  </conditionalFormatting>
  <conditionalFormatting sqref="W129:W130">
    <cfRule type="cellIs" dxfId="8821" priority="2099" stopIfTrue="1" operator="greaterThanOrEqual">
      <formula>1</formula>
    </cfRule>
  </conditionalFormatting>
  <conditionalFormatting sqref="W130 W44 W52 W72:W74 W79:W85 W95 W108:W109 W116">
    <cfRule type="cellIs" dxfId="8820" priority="2130" stopIfTrue="1" operator="greaterThanOrEqual">
      <formula>0.01</formula>
    </cfRule>
  </conditionalFormatting>
  <conditionalFormatting sqref="W130">
    <cfRule type="cellIs" dxfId="8819" priority="2129" stopIfTrue="1" operator="greaterThanOrEqual">
      <formula>0.1</formula>
    </cfRule>
  </conditionalFormatting>
  <conditionalFormatting sqref="Z24:Z27">
    <cfRule type="cellIs" dxfId="8818" priority="80" operator="greaterThanOrEqual">
      <formula>0</formula>
    </cfRule>
  </conditionalFormatting>
  <conditionalFormatting sqref="Z28:Z30">
    <cfRule type="cellIs" dxfId="8817" priority="79" operator="greaterThanOrEqual">
      <formula>0</formula>
    </cfRule>
  </conditionalFormatting>
  <conditionalFormatting sqref="Z31:Z32">
    <cfRule type="cellIs" dxfId="8816" priority="22" operator="greaterThanOrEqual">
      <formula>0</formula>
    </cfRule>
  </conditionalFormatting>
  <conditionalFormatting sqref="Z37:Z41">
    <cfRule type="cellIs" dxfId="8815" priority="1974" stopIfTrue="1" operator="greaterThanOrEqual">
      <formula>1</formula>
    </cfRule>
    <cfRule type="cellIs" dxfId="8814" priority="1975" stopIfTrue="1" operator="greaterThanOrEqual">
      <formula>0.1</formula>
    </cfRule>
    <cfRule type="cellIs" dxfId="8813" priority="1976" stopIfTrue="1" operator="greaterThanOrEqual">
      <formula>0.01</formula>
    </cfRule>
    <cfRule type="cellIs" dxfId="8812" priority="1977" stopIfTrue="1" operator="greaterThanOrEqual">
      <formula>0.001</formula>
    </cfRule>
    <cfRule type="cellIs" dxfId="8811" priority="1978" stopIfTrue="1" operator="greaterThanOrEqual">
      <formula>0.0001</formula>
    </cfRule>
    <cfRule type="cellIs" dxfId="8810" priority="1979" stopIfTrue="1" operator="greaterThanOrEqual">
      <formula>0.00001</formula>
    </cfRule>
    <cfRule type="cellIs" dxfId="8809" priority="1980" stopIfTrue="1" operator="greaterThanOrEqual">
      <formula>0.000001</formula>
    </cfRule>
    <cfRule type="cellIs" dxfId="8808" priority="1981" stopIfTrue="1" operator="greaterThanOrEqual">
      <formula>0.0000001</formula>
    </cfRule>
    <cfRule type="cellIs" dxfId="8807" priority="1982" stopIfTrue="1" operator="greaterThanOrEqual">
      <formula>0.00000001</formula>
    </cfRule>
  </conditionalFormatting>
  <conditionalFormatting sqref="Z37:Z132">
    <cfRule type="cellIs" dxfId="8806" priority="1897" stopIfTrue="1" operator="greaterThanOrEqual">
      <formula>10</formula>
    </cfRule>
  </conditionalFormatting>
  <conditionalFormatting sqref="Z42:Z43">
    <cfRule type="cellIs" dxfId="8805" priority="1965" stopIfTrue="1" operator="greaterThanOrEqual">
      <formula>1</formula>
    </cfRule>
    <cfRule type="cellIs" dxfId="8804" priority="1966" stopIfTrue="1" operator="greaterThanOrEqual">
      <formula>0.1</formula>
    </cfRule>
    <cfRule type="cellIs" dxfId="8803" priority="1967" stopIfTrue="1" operator="greaterThanOrEqual">
      <formula>0.01</formula>
    </cfRule>
    <cfRule type="cellIs" dxfId="8802" priority="1968" stopIfTrue="1" operator="greaterThanOrEqual">
      <formula>0.001</formula>
    </cfRule>
    <cfRule type="cellIs" dxfId="8801" priority="1969" stopIfTrue="1" operator="greaterThanOrEqual">
      <formula>0.0001</formula>
    </cfRule>
    <cfRule type="cellIs" dxfId="8800" priority="1970" stopIfTrue="1" operator="greaterThanOrEqual">
      <formula>0.00001</formula>
    </cfRule>
    <cfRule type="cellIs" dxfId="8799" priority="1971" stopIfTrue="1" operator="greaterThanOrEqual">
      <formula>0.000001</formula>
    </cfRule>
    <cfRule type="cellIs" dxfId="8798" priority="1972" stopIfTrue="1" operator="greaterThanOrEqual">
      <formula>0.0000001</formula>
    </cfRule>
    <cfRule type="cellIs" dxfId="8797" priority="1973" stopIfTrue="1" operator="greaterThanOrEqual">
      <formula>0.00000001</formula>
    </cfRule>
  </conditionalFormatting>
  <conditionalFormatting sqref="Z44 Z52 Z72:Z74 Z79:Z85 Z95 Z108:Z109 Z116 Z130">
    <cfRule type="cellIs" dxfId="8796" priority="1959" stopIfTrue="1" operator="greaterThanOrEqual">
      <formula>0.001</formula>
    </cfRule>
    <cfRule type="cellIs" dxfId="8795" priority="1960" stopIfTrue="1" operator="greaterThanOrEqual">
      <formula>0.0001</formula>
    </cfRule>
    <cfRule type="cellIs" dxfId="8794" priority="1961" stopIfTrue="1" operator="greaterThanOrEqual">
      <formula>0.00001</formula>
    </cfRule>
    <cfRule type="cellIs" dxfId="8793" priority="1962" stopIfTrue="1" operator="greaterThanOrEqual">
      <formula>0.000001</formula>
    </cfRule>
    <cfRule type="cellIs" dxfId="8792" priority="1963" stopIfTrue="1" operator="greaterThanOrEqual">
      <formula>0.0000001</formula>
    </cfRule>
    <cfRule type="cellIs" dxfId="8791" priority="1964" stopIfTrue="1" operator="greaterThanOrEqual">
      <formula>0.00000001</formula>
    </cfRule>
  </conditionalFormatting>
  <conditionalFormatting sqref="Z44:Z49">
    <cfRule type="cellIs" dxfId="8790" priority="1936" stopIfTrue="1" operator="greaterThanOrEqual">
      <formula>0.1</formula>
    </cfRule>
  </conditionalFormatting>
  <conditionalFormatting sqref="Z44:Z127">
    <cfRule type="cellIs" dxfId="8789" priority="1898" stopIfTrue="1" operator="greaterThanOrEqual">
      <formula>1</formula>
    </cfRule>
  </conditionalFormatting>
  <conditionalFormatting sqref="Z45:Z46 Z53 Z57 Z60:Z61 Z64 Z69:Z71 Z75 Z77:Z78 Z86 Z92:Z94 Z99:Z101 Z105 Z110:Z112 Z123:Z124 Z126">
    <cfRule type="cellIs" dxfId="8788" priority="1952" stopIfTrue="1" operator="greaterThanOrEqual">
      <formula>0.0001</formula>
    </cfRule>
    <cfRule type="cellIs" dxfId="8787" priority="1953" stopIfTrue="1" operator="greaterThanOrEqual">
      <formula>0.00001</formula>
    </cfRule>
    <cfRule type="cellIs" dxfId="8786" priority="1954" stopIfTrue="1" operator="greaterThanOrEqual">
      <formula>0.000001</formula>
    </cfRule>
    <cfRule type="cellIs" dxfId="8785" priority="1955" stopIfTrue="1" operator="greaterThanOrEqual">
      <formula>0.0000001</formula>
    </cfRule>
    <cfRule type="cellIs" dxfId="8784" priority="1956" stopIfTrue="1" operator="greaterThanOrEqual">
      <formula>0.00000001</formula>
    </cfRule>
  </conditionalFormatting>
  <conditionalFormatting sqref="Z45:Z49 Z53:Z71 Z86:Z94 Z96:Z107 Z110:Z115">
    <cfRule type="cellIs" dxfId="8783" priority="1937" stopIfTrue="1" operator="greaterThanOrEqual">
      <formula>0.01</formula>
    </cfRule>
  </conditionalFormatting>
  <conditionalFormatting sqref="Z47 Z115 Z125">
    <cfRule type="cellIs" dxfId="8782" priority="1946" stopIfTrue="1" operator="greaterThanOrEqual">
      <formula>0.00001</formula>
    </cfRule>
    <cfRule type="cellIs" dxfId="8781" priority="1947" stopIfTrue="1" operator="greaterThanOrEqual">
      <formula>0.000001</formula>
    </cfRule>
    <cfRule type="cellIs" dxfId="8780" priority="1948" stopIfTrue="1" operator="greaterThanOrEqual">
      <formula>0.0000001</formula>
    </cfRule>
    <cfRule type="cellIs" dxfId="8779" priority="1949" stopIfTrue="1" operator="greaterThanOrEqual">
      <formula>0.00000001</formula>
    </cfRule>
  </conditionalFormatting>
  <conditionalFormatting sqref="Z47:Z49 Z54:Z56 Z58:Z59 Z62:Z63 Z65:Z68 Z87:Z91 Z96:Z98 Z102:Z104 Z106:Z107 Z113:Z115 Z127">
    <cfRule type="cellIs" dxfId="8778" priority="1938" stopIfTrue="1" operator="greaterThanOrEqual">
      <formula>0.001</formula>
    </cfRule>
  </conditionalFormatting>
  <conditionalFormatting sqref="Z48:Z49 Z54:Z56 Z58:Z59 Z62:Z63 Z65:Z68 Z87:Z91 Z96:Z98 Z102:Z104 Z106:Z107 Z113:Z114 Z117 Z127">
    <cfRule type="cellIs" dxfId="8777" priority="1940" stopIfTrue="1" operator="greaterThanOrEqual">
      <formula>0.00001</formula>
    </cfRule>
    <cfRule type="cellIs" dxfId="8776" priority="1941" stopIfTrue="1" operator="greaterThanOrEqual">
      <formula>0.000001</formula>
    </cfRule>
    <cfRule type="cellIs" dxfId="8775" priority="1942" stopIfTrue="1" operator="greaterThanOrEqual">
      <formula>0.0000001</formula>
    </cfRule>
    <cfRule type="cellIs" dxfId="8774" priority="1943" stopIfTrue="1" operator="greaterThanOrEqual">
      <formula>0.00000001</formula>
    </cfRule>
  </conditionalFormatting>
  <conditionalFormatting sqref="Z48:Z49 Z54:Z56 Z58:Z59 Z62:Z63 Z65:Z68 Z87:Z91 Z96:Z98 Z102:Z104 Z106:Z107 Z113:Z114 Z127 Z117">
    <cfRule type="cellIs" dxfId="8773" priority="1939" stopIfTrue="1" operator="greaterThanOrEqual">
      <formula>0.0001</formula>
    </cfRule>
  </conditionalFormatting>
  <conditionalFormatting sqref="Z50 Z76 Z129">
    <cfRule type="cellIs" dxfId="8772" priority="1929" stopIfTrue="1" operator="greaterThanOrEqual">
      <formula>0.01</formula>
    </cfRule>
    <cfRule type="cellIs" dxfId="8771" priority="1930" stopIfTrue="1" operator="greaterThanOrEqual">
      <formula>0.001</formula>
    </cfRule>
    <cfRule type="cellIs" dxfId="8770" priority="1931" stopIfTrue="1" operator="greaterThanOrEqual">
      <formula>0.0001</formula>
    </cfRule>
    <cfRule type="cellIs" dxfId="8769" priority="1932" stopIfTrue="1" operator="greaterThanOrEqual">
      <formula>0.00001</formula>
    </cfRule>
    <cfRule type="cellIs" dxfId="8768" priority="1933" stopIfTrue="1" operator="greaterThanOrEqual">
      <formula>0.000001</formula>
    </cfRule>
    <cfRule type="cellIs" dxfId="8767" priority="1934" stopIfTrue="1" operator="greaterThanOrEqual">
      <formula>0.0000001</formula>
    </cfRule>
    <cfRule type="cellIs" dxfId="8766" priority="1935" stopIfTrue="1" operator="greaterThanOrEqual">
      <formula>0.00000001</formula>
    </cfRule>
  </conditionalFormatting>
  <conditionalFormatting sqref="Z51">
    <cfRule type="cellIs" dxfId="8765" priority="1920" stopIfTrue="1" operator="greaterThanOrEqual">
      <formula>0.01</formula>
    </cfRule>
    <cfRule type="cellIs" dxfId="8764" priority="1921" stopIfTrue="1" operator="greaterThanOrEqual">
      <formula>0.001</formula>
    </cfRule>
    <cfRule type="cellIs" dxfId="8763" priority="1922" stopIfTrue="1" operator="greaterThanOrEqual">
      <formula>0.0001</formula>
    </cfRule>
    <cfRule type="cellIs" dxfId="8762" priority="1923" stopIfTrue="1" operator="greaterThanOrEqual">
      <formula>0.00001</formula>
    </cfRule>
    <cfRule type="cellIs" dxfId="8761" priority="1924" stopIfTrue="1" operator="greaterThanOrEqual">
      <formula>0.000001</formula>
    </cfRule>
    <cfRule type="cellIs" dxfId="8760" priority="1925" stopIfTrue="1" operator="greaterThanOrEqual">
      <formula>0.0000001</formula>
    </cfRule>
    <cfRule type="cellIs" dxfId="8759" priority="1926" stopIfTrue="1" operator="greaterThanOrEqual">
      <formula>0.00000001</formula>
    </cfRule>
  </conditionalFormatting>
  <conditionalFormatting sqref="Z51:Z75">
    <cfRule type="cellIs" dxfId="8758" priority="1919" stopIfTrue="1" operator="greaterThanOrEqual">
      <formula>0.1</formula>
    </cfRule>
  </conditionalFormatting>
  <conditionalFormatting sqref="Z75 Z77:Z78 Z45:Z46 Z53 Z57 Z60:Z61 Z64 Z69:Z71 Z86 Z92:Z94 Z99:Z101 Z105 Z110:Z112 Z123:Z124 Z126">
    <cfRule type="cellIs" dxfId="8757" priority="1951" stopIfTrue="1" operator="greaterThanOrEqual">
      <formula>0.001</formula>
    </cfRule>
  </conditionalFormatting>
  <conditionalFormatting sqref="Z75 Z77:Z78">
    <cfRule type="cellIs" dxfId="8756" priority="1950" stopIfTrue="1" operator="greaterThanOrEqual">
      <formula>0.01</formula>
    </cfRule>
  </conditionalFormatting>
  <conditionalFormatting sqref="Z77:Z127">
    <cfRule type="cellIs" dxfId="8755" priority="1899" stopIfTrue="1" operator="greaterThanOrEqual">
      <formula>0.1</formula>
    </cfRule>
  </conditionalFormatting>
  <conditionalFormatting sqref="Z117:Z122">
    <cfRule type="cellIs" dxfId="8754" priority="1901" stopIfTrue="1" operator="greaterThanOrEqual">
      <formula>0.001</formula>
    </cfRule>
  </conditionalFormatting>
  <conditionalFormatting sqref="Z117:Z127">
    <cfRule type="cellIs" dxfId="8753" priority="1900" stopIfTrue="1" operator="greaterThanOrEqual">
      <formula>0.01</formula>
    </cfRule>
  </conditionalFormatting>
  <conditionalFormatting sqref="Z118">
    <cfRule type="cellIs" dxfId="8752" priority="1907" stopIfTrue="1" operator="greaterThanOrEqual">
      <formula>0.000001</formula>
    </cfRule>
    <cfRule type="cellIs" dxfId="8751" priority="1908" stopIfTrue="1" operator="greaterThanOrEqual">
      <formula>0.0000001</formula>
    </cfRule>
    <cfRule type="cellIs" dxfId="8750" priority="1909" stopIfTrue="1" operator="greaterThanOrEqual">
      <formula>0.00000001</formula>
    </cfRule>
  </conditionalFormatting>
  <conditionalFormatting sqref="Z118:Z122">
    <cfRule type="cellIs" dxfId="8749" priority="1902" stopIfTrue="1" operator="greaterThanOrEqual">
      <formula>0.0001</formula>
    </cfRule>
    <cfRule type="cellIs" dxfId="8748" priority="1903" stopIfTrue="1" operator="greaterThanOrEqual">
      <formula>0.00001</formula>
    </cfRule>
  </conditionalFormatting>
  <conditionalFormatting sqref="Z119:Z122">
    <cfRule type="cellIs" dxfId="8747" priority="1904" stopIfTrue="1" operator="greaterThanOrEqual">
      <formula>0.000001</formula>
    </cfRule>
    <cfRule type="cellIs" dxfId="8746" priority="1905" stopIfTrue="1" operator="greaterThanOrEqual">
      <formula>0.0000001</formula>
    </cfRule>
    <cfRule type="cellIs" dxfId="8745" priority="1906" stopIfTrue="1" operator="greaterThanOrEqual">
      <formula>0.00000001</formula>
    </cfRule>
  </conditionalFormatting>
  <conditionalFormatting sqref="Z125 Z47 Z115">
    <cfRule type="cellIs" dxfId="8744" priority="1945" stopIfTrue="1" operator="greaterThanOrEqual">
      <formula>0.0001</formula>
    </cfRule>
  </conditionalFormatting>
  <conditionalFormatting sqref="Z125">
    <cfRule type="cellIs" dxfId="8743" priority="1944" stopIfTrue="1" operator="greaterThanOrEqual">
      <formula>0.001</formula>
    </cfRule>
  </conditionalFormatting>
  <conditionalFormatting sqref="Z128 Z131:Z132">
    <cfRule type="cellIs" dxfId="8742" priority="1910" stopIfTrue="1" operator="greaterThanOrEqual">
      <formula>1</formula>
    </cfRule>
    <cfRule type="cellIs" dxfId="8741" priority="1911" stopIfTrue="1" operator="greaterThanOrEqual">
      <formula>0.1</formula>
    </cfRule>
    <cfRule type="cellIs" dxfId="8740" priority="1912" stopIfTrue="1" operator="greaterThanOrEqual">
      <formula>0.01</formula>
    </cfRule>
    <cfRule type="cellIs" dxfId="8739" priority="1913" stopIfTrue="1" operator="greaterThanOrEqual">
      <formula>0.001</formula>
    </cfRule>
    <cfRule type="cellIs" dxfId="8738" priority="1914" stopIfTrue="1" operator="greaterThanOrEqual">
      <formula>0.0001</formula>
    </cfRule>
    <cfRule type="cellIs" dxfId="8737" priority="1915" stopIfTrue="1" operator="greaterThanOrEqual">
      <formula>0.00001</formula>
    </cfRule>
    <cfRule type="cellIs" dxfId="8736" priority="1916" stopIfTrue="1" operator="greaterThanOrEqual">
      <formula>0.000001</formula>
    </cfRule>
    <cfRule type="cellIs" dxfId="8735" priority="1917" stopIfTrue="1" operator="greaterThanOrEqual">
      <formula>0.0000001</formula>
    </cfRule>
    <cfRule type="cellIs" dxfId="8734" priority="1918" stopIfTrue="1" operator="greaterThanOrEqual">
      <formula>0.00000001</formula>
    </cfRule>
  </conditionalFormatting>
  <conditionalFormatting sqref="Z129 Z50 Z76">
    <cfRule type="cellIs" dxfId="8733" priority="1928" stopIfTrue="1" operator="greaterThanOrEqual">
      <formula>0.1</formula>
    </cfRule>
  </conditionalFormatting>
  <conditionalFormatting sqref="Z129:Z130">
    <cfRule type="cellIs" dxfId="8732" priority="1927" stopIfTrue="1" operator="greaterThanOrEqual">
      <formula>1</formula>
    </cfRule>
  </conditionalFormatting>
  <conditionalFormatting sqref="Z130 Z44 Z52 Z72:Z74 Z79:Z85 Z95 Z108:Z109 Z116">
    <cfRule type="cellIs" dxfId="8731" priority="1958" stopIfTrue="1" operator="greaterThanOrEqual">
      <formula>0.01</formula>
    </cfRule>
  </conditionalFormatting>
  <conditionalFormatting sqref="Z130">
    <cfRule type="cellIs" dxfId="8730" priority="1957" stopIfTrue="1" operator="greaterThanOrEqual">
      <formula>0.1</formula>
    </cfRule>
  </conditionalFormatting>
  <conditionalFormatting sqref="AC24:AC27">
    <cfRule type="cellIs" dxfId="8729" priority="78" operator="greaterThanOrEqual">
      <formula>0</formula>
    </cfRule>
  </conditionalFormatting>
  <conditionalFormatting sqref="AC28:AC30">
    <cfRule type="cellIs" dxfId="8728" priority="77" operator="greaterThanOrEqual">
      <formula>0</formula>
    </cfRule>
  </conditionalFormatting>
  <conditionalFormatting sqref="AC31:AC32">
    <cfRule type="cellIs" dxfId="8727" priority="21" operator="greaterThanOrEqual">
      <formula>0</formula>
    </cfRule>
  </conditionalFormatting>
  <conditionalFormatting sqref="AC37:AC41">
    <cfRule type="cellIs" dxfId="8726" priority="1888" stopIfTrue="1" operator="greaterThanOrEqual">
      <formula>1</formula>
    </cfRule>
    <cfRule type="cellIs" dxfId="8725" priority="1889" stopIfTrue="1" operator="greaterThanOrEqual">
      <formula>0.1</formula>
    </cfRule>
    <cfRule type="cellIs" dxfId="8724" priority="1890" stopIfTrue="1" operator="greaterThanOrEqual">
      <formula>0.01</formula>
    </cfRule>
    <cfRule type="cellIs" dxfId="8723" priority="1891" stopIfTrue="1" operator="greaterThanOrEqual">
      <formula>0.001</formula>
    </cfRule>
    <cfRule type="cellIs" dxfId="8722" priority="1892" stopIfTrue="1" operator="greaterThanOrEqual">
      <formula>0.0001</formula>
    </cfRule>
    <cfRule type="cellIs" dxfId="8721" priority="1893" stopIfTrue="1" operator="greaterThanOrEqual">
      <formula>0.00001</formula>
    </cfRule>
    <cfRule type="cellIs" dxfId="8720" priority="1894" stopIfTrue="1" operator="greaterThanOrEqual">
      <formula>0.000001</formula>
    </cfRule>
    <cfRule type="cellIs" dxfId="8719" priority="1895" stopIfTrue="1" operator="greaterThanOrEqual">
      <formula>0.0000001</formula>
    </cfRule>
    <cfRule type="cellIs" dxfId="8718" priority="1896" stopIfTrue="1" operator="greaterThanOrEqual">
      <formula>0.00000001</formula>
    </cfRule>
  </conditionalFormatting>
  <conditionalFormatting sqref="AC37:AC132">
    <cfRule type="cellIs" dxfId="8717" priority="1811" stopIfTrue="1" operator="greaterThanOrEqual">
      <formula>10</formula>
    </cfRule>
  </conditionalFormatting>
  <conditionalFormatting sqref="AC42:AC43">
    <cfRule type="cellIs" dxfId="8716" priority="1879" stopIfTrue="1" operator="greaterThanOrEqual">
      <formula>1</formula>
    </cfRule>
    <cfRule type="cellIs" dxfId="8715" priority="1880" stopIfTrue="1" operator="greaterThanOrEqual">
      <formula>0.1</formula>
    </cfRule>
    <cfRule type="cellIs" dxfId="8714" priority="1881" stopIfTrue="1" operator="greaterThanOrEqual">
      <formula>0.01</formula>
    </cfRule>
    <cfRule type="cellIs" dxfId="8713" priority="1882" stopIfTrue="1" operator="greaterThanOrEqual">
      <formula>0.001</formula>
    </cfRule>
    <cfRule type="cellIs" dxfId="8712" priority="1883" stopIfTrue="1" operator="greaterThanOrEqual">
      <formula>0.0001</formula>
    </cfRule>
    <cfRule type="cellIs" dxfId="8711" priority="1884" stopIfTrue="1" operator="greaterThanOrEqual">
      <formula>0.00001</formula>
    </cfRule>
    <cfRule type="cellIs" dxfId="8710" priority="1885" stopIfTrue="1" operator="greaterThanOrEqual">
      <formula>0.000001</formula>
    </cfRule>
    <cfRule type="cellIs" dxfId="8709" priority="1886" stopIfTrue="1" operator="greaterThanOrEqual">
      <formula>0.0000001</formula>
    </cfRule>
    <cfRule type="cellIs" dxfId="8708" priority="1887" stopIfTrue="1" operator="greaterThanOrEqual">
      <formula>0.00000001</formula>
    </cfRule>
  </conditionalFormatting>
  <conditionalFormatting sqref="AC44 AC52 AC72:AC74 AC79:AC85 AC95 AC108:AC109 AC116 AC130">
    <cfRule type="cellIs" dxfId="8707" priority="1873" stopIfTrue="1" operator="greaterThanOrEqual">
      <formula>0.001</formula>
    </cfRule>
    <cfRule type="cellIs" dxfId="8706" priority="1874" stopIfTrue="1" operator="greaterThanOrEqual">
      <formula>0.0001</formula>
    </cfRule>
    <cfRule type="cellIs" dxfId="8705" priority="1875" stopIfTrue="1" operator="greaterThanOrEqual">
      <formula>0.00001</formula>
    </cfRule>
    <cfRule type="cellIs" dxfId="8704" priority="1876" stopIfTrue="1" operator="greaterThanOrEqual">
      <formula>0.000001</formula>
    </cfRule>
    <cfRule type="cellIs" dxfId="8703" priority="1877" stopIfTrue="1" operator="greaterThanOrEqual">
      <formula>0.0000001</formula>
    </cfRule>
    <cfRule type="cellIs" dxfId="8702" priority="1878" stopIfTrue="1" operator="greaterThanOrEqual">
      <formula>0.00000001</formula>
    </cfRule>
  </conditionalFormatting>
  <conditionalFormatting sqref="AC44:AC49">
    <cfRule type="cellIs" dxfId="8701" priority="1850" stopIfTrue="1" operator="greaterThanOrEqual">
      <formula>0.1</formula>
    </cfRule>
  </conditionalFormatting>
  <conditionalFormatting sqref="AC44:AC127">
    <cfRule type="cellIs" dxfId="8700" priority="1812" stopIfTrue="1" operator="greaterThanOrEqual">
      <formula>1</formula>
    </cfRule>
  </conditionalFormatting>
  <conditionalFormatting sqref="AC45:AC46 AC53 AC57 AC60:AC61 AC64 AC69:AC71 AC75 AC77:AC78 AC86 AC92:AC94 AC99:AC101 AC105 AC110:AC112 AC123:AC124 AC126">
    <cfRule type="cellIs" dxfId="8699" priority="1866" stopIfTrue="1" operator="greaterThanOrEqual">
      <formula>0.0001</formula>
    </cfRule>
    <cfRule type="cellIs" dxfId="8698" priority="1867" stopIfTrue="1" operator="greaterThanOrEqual">
      <formula>0.00001</formula>
    </cfRule>
    <cfRule type="cellIs" dxfId="8697" priority="1868" stopIfTrue="1" operator="greaterThanOrEqual">
      <formula>0.000001</formula>
    </cfRule>
    <cfRule type="cellIs" dxfId="8696" priority="1869" stopIfTrue="1" operator="greaterThanOrEqual">
      <formula>0.0000001</formula>
    </cfRule>
    <cfRule type="cellIs" dxfId="8695" priority="1870" stopIfTrue="1" operator="greaterThanOrEqual">
      <formula>0.00000001</formula>
    </cfRule>
  </conditionalFormatting>
  <conditionalFormatting sqref="AC45:AC49 AC53:AC71 AC86:AC94 AC96:AC107 AC110:AC115">
    <cfRule type="cellIs" dxfId="8694" priority="1851" stopIfTrue="1" operator="greaterThanOrEqual">
      <formula>0.01</formula>
    </cfRule>
  </conditionalFormatting>
  <conditionalFormatting sqref="AC47 AC115 AC125">
    <cfRule type="cellIs" dxfId="8693" priority="1860" stopIfTrue="1" operator="greaterThanOrEqual">
      <formula>0.00001</formula>
    </cfRule>
    <cfRule type="cellIs" dxfId="8692" priority="1861" stopIfTrue="1" operator="greaterThanOrEqual">
      <formula>0.000001</formula>
    </cfRule>
    <cfRule type="cellIs" dxfId="8691" priority="1862" stopIfTrue="1" operator="greaterThanOrEqual">
      <formula>0.0000001</formula>
    </cfRule>
    <cfRule type="cellIs" dxfId="8690" priority="1863" stopIfTrue="1" operator="greaterThanOrEqual">
      <formula>0.00000001</formula>
    </cfRule>
  </conditionalFormatting>
  <conditionalFormatting sqref="AC47:AC49 AC54:AC56 AC58:AC59 AC62:AC63 AC65:AC68 AC87:AC91 AC96:AC98 AC102:AC104 AC106:AC107 AC113:AC115 AC127">
    <cfRule type="cellIs" dxfId="8689" priority="1852" stopIfTrue="1" operator="greaterThanOrEqual">
      <formula>0.001</formula>
    </cfRule>
  </conditionalFormatting>
  <conditionalFormatting sqref="AC48:AC49 AC54:AC56 AC58:AC59 AC62:AC63 AC65:AC68 AC87:AC91 AC96:AC98 AC102:AC104 AC106:AC107 AC113:AC114 AC117 AC127">
    <cfRule type="cellIs" dxfId="8688" priority="1854" stopIfTrue="1" operator="greaterThanOrEqual">
      <formula>0.00001</formula>
    </cfRule>
    <cfRule type="cellIs" dxfId="8687" priority="1855" stopIfTrue="1" operator="greaterThanOrEqual">
      <formula>0.000001</formula>
    </cfRule>
    <cfRule type="cellIs" dxfId="8686" priority="1856" stopIfTrue="1" operator="greaterThanOrEqual">
      <formula>0.0000001</formula>
    </cfRule>
    <cfRule type="cellIs" dxfId="8685" priority="1857" stopIfTrue="1" operator="greaterThanOrEqual">
      <formula>0.00000001</formula>
    </cfRule>
  </conditionalFormatting>
  <conditionalFormatting sqref="AC48:AC49 AC54:AC56 AC58:AC59 AC62:AC63 AC65:AC68 AC87:AC91 AC96:AC98 AC102:AC104 AC106:AC107 AC113:AC114 AC127 AC117">
    <cfRule type="cellIs" dxfId="8684" priority="1853" stopIfTrue="1" operator="greaterThanOrEqual">
      <formula>0.0001</formula>
    </cfRule>
  </conditionalFormatting>
  <conditionalFormatting sqref="AC50 AC76 AC129">
    <cfRule type="cellIs" dxfId="8683" priority="1843" stopIfTrue="1" operator="greaterThanOrEqual">
      <formula>0.01</formula>
    </cfRule>
    <cfRule type="cellIs" dxfId="8682" priority="1844" stopIfTrue="1" operator="greaterThanOrEqual">
      <formula>0.001</formula>
    </cfRule>
    <cfRule type="cellIs" dxfId="8681" priority="1845" stopIfTrue="1" operator="greaterThanOrEqual">
      <formula>0.0001</formula>
    </cfRule>
    <cfRule type="cellIs" dxfId="8680" priority="1846" stopIfTrue="1" operator="greaterThanOrEqual">
      <formula>0.00001</formula>
    </cfRule>
    <cfRule type="cellIs" dxfId="8679" priority="1847" stopIfTrue="1" operator="greaterThanOrEqual">
      <formula>0.000001</formula>
    </cfRule>
    <cfRule type="cellIs" dxfId="8678" priority="1848" stopIfTrue="1" operator="greaterThanOrEqual">
      <formula>0.0000001</formula>
    </cfRule>
    <cfRule type="cellIs" dxfId="8677" priority="1849" stopIfTrue="1" operator="greaterThanOrEqual">
      <formula>0.00000001</formula>
    </cfRule>
  </conditionalFormatting>
  <conditionalFormatting sqref="AC51">
    <cfRule type="cellIs" dxfId="8676" priority="1834" stopIfTrue="1" operator="greaterThanOrEqual">
      <formula>0.01</formula>
    </cfRule>
    <cfRule type="cellIs" dxfId="8675" priority="1835" stopIfTrue="1" operator="greaterThanOrEqual">
      <formula>0.001</formula>
    </cfRule>
    <cfRule type="cellIs" dxfId="8674" priority="1836" stopIfTrue="1" operator="greaterThanOrEqual">
      <formula>0.0001</formula>
    </cfRule>
    <cfRule type="cellIs" dxfId="8673" priority="1837" stopIfTrue="1" operator="greaterThanOrEqual">
      <formula>0.00001</formula>
    </cfRule>
    <cfRule type="cellIs" dxfId="8672" priority="1838" stopIfTrue="1" operator="greaterThanOrEqual">
      <formula>0.000001</formula>
    </cfRule>
    <cfRule type="cellIs" dxfId="8671" priority="1839" stopIfTrue="1" operator="greaterThanOrEqual">
      <formula>0.0000001</formula>
    </cfRule>
    <cfRule type="cellIs" dxfId="8670" priority="1840" stopIfTrue="1" operator="greaterThanOrEqual">
      <formula>0.00000001</formula>
    </cfRule>
  </conditionalFormatting>
  <conditionalFormatting sqref="AC51:AC75">
    <cfRule type="cellIs" dxfId="8669" priority="1833" stopIfTrue="1" operator="greaterThanOrEqual">
      <formula>0.1</formula>
    </cfRule>
  </conditionalFormatting>
  <conditionalFormatting sqref="AC75 AC77:AC78 AC45:AC46 AC53 AC57 AC60:AC61 AC64 AC69:AC71 AC86 AC92:AC94 AC99:AC101 AC105 AC110:AC112 AC123:AC124 AC126">
    <cfRule type="cellIs" dxfId="8668" priority="1865" stopIfTrue="1" operator="greaterThanOrEqual">
      <formula>0.001</formula>
    </cfRule>
  </conditionalFormatting>
  <conditionalFormatting sqref="AC75 AC77:AC78">
    <cfRule type="cellIs" dxfId="8667" priority="1864" stopIfTrue="1" operator="greaterThanOrEqual">
      <formula>0.01</formula>
    </cfRule>
  </conditionalFormatting>
  <conditionalFormatting sqref="AC77:AC127">
    <cfRule type="cellIs" dxfId="8666" priority="1813" stopIfTrue="1" operator="greaterThanOrEqual">
      <formula>0.1</formula>
    </cfRule>
  </conditionalFormatting>
  <conditionalFormatting sqref="AC117:AC122">
    <cfRule type="cellIs" dxfId="8665" priority="1815" stopIfTrue="1" operator="greaterThanOrEqual">
      <formula>0.001</formula>
    </cfRule>
  </conditionalFormatting>
  <conditionalFormatting sqref="AC117:AC127">
    <cfRule type="cellIs" dxfId="8664" priority="1814" stopIfTrue="1" operator="greaterThanOrEqual">
      <formula>0.01</formula>
    </cfRule>
  </conditionalFormatting>
  <conditionalFormatting sqref="AC118">
    <cfRule type="cellIs" dxfId="8663" priority="1821" stopIfTrue="1" operator="greaterThanOrEqual">
      <formula>0.000001</formula>
    </cfRule>
    <cfRule type="cellIs" dxfId="8662" priority="1822" stopIfTrue="1" operator="greaterThanOrEqual">
      <formula>0.0000001</formula>
    </cfRule>
    <cfRule type="cellIs" dxfId="8661" priority="1823" stopIfTrue="1" operator="greaterThanOrEqual">
      <formula>0.00000001</formula>
    </cfRule>
  </conditionalFormatting>
  <conditionalFormatting sqref="AC118:AC122">
    <cfRule type="cellIs" dxfId="8660" priority="1816" stopIfTrue="1" operator="greaterThanOrEqual">
      <formula>0.0001</formula>
    </cfRule>
    <cfRule type="cellIs" dxfId="8659" priority="1817" stopIfTrue="1" operator="greaterThanOrEqual">
      <formula>0.00001</formula>
    </cfRule>
  </conditionalFormatting>
  <conditionalFormatting sqref="AC119:AC122">
    <cfRule type="cellIs" dxfId="8658" priority="1818" stopIfTrue="1" operator="greaterThanOrEqual">
      <formula>0.000001</formula>
    </cfRule>
    <cfRule type="cellIs" dxfId="8657" priority="1819" stopIfTrue="1" operator="greaterThanOrEqual">
      <formula>0.0000001</formula>
    </cfRule>
    <cfRule type="cellIs" dxfId="8656" priority="1820" stopIfTrue="1" operator="greaterThanOrEqual">
      <formula>0.00000001</formula>
    </cfRule>
  </conditionalFormatting>
  <conditionalFormatting sqref="AC125 AC47 AC115">
    <cfRule type="cellIs" dxfId="8655" priority="1859" stopIfTrue="1" operator="greaterThanOrEqual">
      <formula>0.0001</formula>
    </cfRule>
  </conditionalFormatting>
  <conditionalFormatting sqref="AC125">
    <cfRule type="cellIs" dxfId="8654" priority="1858" stopIfTrue="1" operator="greaterThanOrEqual">
      <formula>0.001</formula>
    </cfRule>
  </conditionalFormatting>
  <conditionalFormatting sqref="AC128 AC131:AC132">
    <cfRule type="cellIs" dxfId="8653" priority="1824" stopIfTrue="1" operator="greaterThanOrEqual">
      <formula>1</formula>
    </cfRule>
    <cfRule type="cellIs" dxfId="8652" priority="1825" stopIfTrue="1" operator="greaterThanOrEqual">
      <formula>0.1</formula>
    </cfRule>
    <cfRule type="cellIs" dxfId="8651" priority="1826" stopIfTrue="1" operator="greaterThanOrEqual">
      <formula>0.01</formula>
    </cfRule>
    <cfRule type="cellIs" dxfId="8650" priority="1827" stopIfTrue="1" operator="greaterThanOrEqual">
      <formula>0.001</formula>
    </cfRule>
    <cfRule type="cellIs" dxfId="8649" priority="1828" stopIfTrue="1" operator="greaterThanOrEqual">
      <formula>0.0001</formula>
    </cfRule>
    <cfRule type="cellIs" dxfId="8648" priority="1829" stopIfTrue="1" operator="greaterThanOrEqual">
      <formula>0.00001</formula>
    </cfRule>
    <cfRule type="cellIs" dxfId="8647" priority="1830" stopIfTrue="1" operator="greaterThanOrEqual">
      <formula>0.000001</formula>
    </cfRule>
    <cfRule type="cellIs" dxfId="8646" priority="1831" stopIfTrue="1" operator="greaterThanOrEqual">
      <formula>0.0000001</formula>
    </cfRule>
    <cfRule type="cellIs" dxfId="8645" priority="1832" stopIfTrue="1" operator="greaterThanOrEqual">
      <formula>0.00000001</formula>
    </cfRule>
  </conditionalFormatting>
  <conditionalFormatting sqref="AC129 AC50 AC76">
    <cfRule type="cellIs" dxfId="8644" priority="1842" stopIfTrue="1" operator="greaterThanOrEqual">
      <formula>0.1</formula>
    </cfRule>
  </conditionalFormatting>
  <conditionalFormatting sqref="AC129:AC130">
    <cfRule type="cellIs" dxfId="8643" priority="1841" stopIfTrue="1" operator="greaterThanOrEqual">
      <formula>1</formula>
    </cfRule>
  </conditionalFormatting>
  <conditionalFormatting sqref="AC130 AC44 AC52 AC72:AC74 AC79:AC85 AC95 AC108:AC109 AC116">
    <cfRule type="cellIs" dxfId="8642" priority="1872" stopIfTrue="1" operator="greaterThanOrEqual">
      <formula>0.01</formula>
    </cfRule>
  </conditionalFormatting>
  <conditionalFormatting sqref="AC130">
    <cfRule type="cellIs" dxfId="8641" priority="1871" stopIfTrue="1" operator="greaterThanOrEqual">
      <formula>0.1</formula>
    </cfRule>
  </conditionalFormatting>
  <conditionalFormatting sqref="AF24:AF27">
    <cfRule type="cellIs" dxfId="8640" priority="76" operator="greaterThanOrEqual">
      <formula>0</formula>
    </cfRule>
  </conditionalFormatting>
  <conditionalFormatting sqref="AF28:AF30">
    <cfRule type="cellIs" dxfId="8639" priority="75" operator="greaterThanOrEqual">
      <formula>0</formula>
    </cfRule>
  </conditionalFormatting>
  <conditionalFormatting sqref="AF31:AF32">
    <cfRule type="cellIs" dxfId="8638" priority="20" operator="greaterThanOrEqual">
      <formula>0</formula>
    </cfRule>
  </conditionalFormatting>
  <conditionalFormatting sqref="AF37:AF41">
    <cfRule type="cellIs" dxfId="8637" priority="1802" stopIfTrue="1" operator="greaterThanOrEqual">
      <formula>1</formula>
    </cfRule>
    <cfRule type="cellIs" dxfId="8636" priority="1803" stopIfTrue="1" operator="greaterThanOrEqual">
      <formula>0.1</formula>
    </cfRule>
    <cfRule type="cellIs" dxfId="8635" priority="1804" stopIfTrue="1" operator="greaterThanOrEqual">
      <formula>0.01</formula>
    </cfRule>
    <cfRule type="cellIs" dxfId="8634" priority="1805" stopIfTrue="1" operator="greaterThanOrEqual">
      <formula>0.001</formula>
    </cfRule>
    <cfRule type="cellIs" dxfId="8633" priority="1806" stopIfTrue="1" operator="greaterThanOrEqual">
      <formula>0.0001</formula>
    </cfRule>
    <cfRule type="cellIs" dxfId="8632" priority="1807" stopIfTrue="1" operator="greaterThanOrEqual">
      <formula>0.00001</formula>
    </cfRule>
    <cfRule type="cellIs" dxfId="8631" priority="1808" stopIfTrue="1" operator="greaterThanOrEqual">
      <formula>0.000001</formula>
    </cfRule>
    <cfRule type="cellIs" dxfId="8630" priority="1809" stopIfTrue="1" operator="greaterThanOrEqual">
      <formula>0.0000001</formula>
    </cfRule>
    <cfRule type="cellIs" dxfId="8629" priority="1810" stopIfTrue="1" operator="greaterThanOrEqual">
      <formula>0.00000001</formula>
    </cfRule>
  </conditionalFormatting>
  <conditionalFormatting sqref="AF37:AF132">
    <cfRule type="cellIs" dxfId="8628" priority="1725" stopIfTrue="1" operator="greaterThanOrEqual">
      <formula>10</formula>
    </cfRule>
  </conditionalFormatting>
  <conditionalFormatting sqref="AF42:AF43">
    <cfRule type="cellIs" dxfId="8627" priority="1793" stopIfTrue="1" operator="greaterThanOrEqual">
      <formula>1</formula>
    </cfRule>
    <cfRule type="cellIs" dxfId="8626" priority="1794" stopIfTrue="1" operator="greaterThanOrEqual">
      <formula>0.1</formula>
    </cfRule>
    <cfRule type="cellIs" dxfId="8625" priority="1795" stopIfTrue="1" operator="greaterThanOrEqual">
      <formula>0.01</formula>
    </cfRule>
    <cfRule type="cellIs" dxfId="8624" priority="1796" stopIfTrue="1" operator="greaterThanOrEqual">
      <formula>0.001</formula>
    </cfRule>
    <cfRule type="cellIs" dxfId="8623" priority="1797" stopIfTrue="1" operator="greaterThanOrEqual">
      <formula>0.0001</formula>
    </cfRule>
    <cfRule type="cellIs" dxfId="8622" priority="1798" stopIfTrue="1" operator="greaterThanOrEqual">
      <formula>0.00001</formula>
    </cfRule>
    <cfRule type="cellIs" dxfId="8621" priority="1799" stopIfTrue="1" operator="greaterThanOrEqual">
      <formula>0.000001</formula>
    </cfRule>
    <cfRule type="cellIs" dxfId="8620" priority="1800" stopIfTrue="1" operator="greaterThanOrEqual">
      <formula>0.0000001</formula>
    </cfRule>
    <cfRule type="cellIs" dxfId="8619" priority="1801" stopIfTrue="1" operator="greaterThanOrEqual">
      <formula>0.00000001</formula>
    </cfRule>
  </conditionalFormatting>
  <conditionalFormatting sqref="AF44 AF52 AF72:AF74 AF79:AF85 AF95 AF108:AF109 AF116 AF130">
    <cfRule type="cellIs" dxfId="8618" priority="1787" stopIfTrue="1" operator="greaterThanOrEqual">
      <formula>0.001</formula>
    </cfRule>
    <cfRule type="cellIs" dxfId="8617" priority="1788" stopIfTrue="1" operator="greaterThanOrEqual">
      <formula>0.0001</formula>
    </cfRule>
    <cfRule type="cellIs" dxfId="8616" priority="1789" stopIfTrue="1" operator="greaterThanOrEqual">
      <formula>0.00001</formula>
    </cfRule>
    <cfRule type="cellIs" dxfId="8615" priority="1790" stopIfTrue="1" operator="greaterThanOrEqual">
      <formula>0.000001</formula>
    </cfRule>
    <cfRule type="cellIs" dxfId="8614" priority="1791" stopIfTrue="1" operator="greaterThanOrEqual">
      <formula>0.0000001</formula>
    </cfRule>
    <cfRule type="cellIs" dxfId="8613" priority="1792" stopIfTrue="1" operator="greaterThanOrEqual">
      <formula>0.00000001</formula>
    </cfRule>
  </conditionalFormatting>
  <conditionalFormatting sqref="AF44:AF49">
    <cfRule type="cellIs" dxfId="8612" priority="1764" stopIfTrue="1" operator="greaterThanOrEqual">
      <formula>0.1</formula>
    </cfRule>
  </conditionalFormatting>
  <conditionalFormatting sqref="AF44:AF127">
    <cfRule type="cellIs" dxfId="8611" priority="1726" stopIfTrue="1" operator="greaterThanOrEqual">
      <formula>1</formula>
    </cfRule>
  </conditionalFormatting>
  <conditionalFormatting sqref="AF45:AF46 AF53 AF57 AF60:AF61 AF64 AF69:AF71 AF75 AF77:AF78 AF86 AF92:AF94 AF99:AF101 AF105 AF110:AF112 AF123:AF124 AF126">
    <cfRule type="cellIs" dxfId="8610" priority="1780" stopIfTrue="1" operator="greaterThanOrEqual">
      <formula>0.0001</formula>
    </cfRule>
    <cfRule type="cellIs" dxfId="8609" priority="1781" stopIfTrue="1" operator="greaterThanOrEqual">
      <formula>0.00001</formula>
    </cfRule>
    <cfRule type="cellIs" dxfId="8608" priority="1782" stopIfTrue="1" operator="greaterThanOrEqual">
      <formula>0.000001</formula>
    </cfRule>
    <cfRule type="cellIs" dxfId="8607" priority="1783" stopIfTrue="1" operator="greaterThanOrEqual">
      <formula>0.0000001</formula>
    </cfRule>
    <cfRule type="cellIs" dxfId="8606" priority="1784" stopIfTrue="1" operator="greaterThanOrEqual">
      <formula>0.00000001</formula>
    </cfRule>
  </conditionalFormatting>
  <conditionalFormatting sqref="AF45:AF49 AF53:AF71 AF86:AF94 AF96:AF107 AF110:AF115">
    <cfRule type="cellIs" dxfId="8605" priority="1765" stopIfTrue="1" operator="greaterThanOrEqual">
      <formula>0.01</formula>
    </cfRule>
  </conditionalFormatting>
  <conditionalFormatting sqref="AF47 AF115 AF125">
    <cfRule type="cellIs" dxfId="8604" priority="1774" stopIfTrue="1" operator="greaterThanOrEqual">
      <formula>0.00001</formula>
    </cfRule>
    <cfRule type="cellIs" dxfId="8603" priority="1775" stopIfTrue="1" operator="greaterThanOrEqual">
      <formula>0.000001</formula>
    </cfRule>
    <cfRule type="cellIs" dxfId="8602" priority="1776" stopIfTrue="1" operator="greaterThanOrEqual">
      <formula>0.0000001</formula>
    </cfRule>
    <cfRule type="cellIs" dxfId="8601" priority="1777" stopIfTrue="1" operator="greaterThanOrEqual">
      <formula>0.00000001</formula>
    </cfRule>
  </conditionalFormatting>
  <conditionalFormatting sqref="AF47:AF49 AF54:AF56 AF58:AF59 AF62:AF63 AF65:AF68 AF87:AF91 AF96:AF98 AF102:AF104 AF106:AF107 AF113:AF115 AF127">
    <cfRule type="cellIs" dxfId="8600" priority="1766" stopIfTrue="1" operator="greaterThanOrEqual">
      <formula>0.001</formula>
    </cfRule>
  </conditionalFormatting>
  <conditionalFormatting sqref="AF48:AF49 AF54:AF56 AF58:AF59 AF62:AF63 AF65:AF68 AF87:AF91 AF96:AF98 AF102:AF104 AF106:AF107 AF113:AF114 AF117 AF127">
    <cfRule type="cellIs" dxfId="8599" priority="1768" stopIfTrue="1" operator="greaterThanOrEqual">
      <formula>0.00001</formula>
    </cfRule>
    <cfRule type="cellIs" dxfId="8598" priority="1769" stopIfTrue="1" operator="greaterThanOrEqual">
      <formula>0.000001</formula>
    </cfRule>
    <cfRule type="cellIs" dxfId="8597" priority="1770" stopIfTrue="1" operator="greaterThanOrEqual">
      <formula>0.0000001</formula>
    </cfRule>
    <cfRule type="cellIs" dxfId="8596" priority="1771" stopIfTrue="1" operator="greaterThanOrEqual">
      <formula>0.00000001</formula>
    </cfRule>
  </conditionalFormatting>
  <conditionalFormatting sqref="AF48:AF49 AF54:AF56 AF58:AF59 AF62:AF63 AF65:AF68 AF87:AF91 AF96:AF98 AF102:AF104 AF106:AF107 AF113:AF114 AF127 AF117">
    <cfRule type="cellIs" dxfId="8595" priority="1767" stopIfTrue="1" operator="greaterThanOrEqual">
      <formula>0.0001</formula>
    </cfRule>
  </conditionalFormatting>
  <conditionalFormatting sqref="AF50 AF76 AF129">
    <cfRule type="cellIs" dxfId="8594" priority="1757" stopIfTrue="1" operator="greaterThanOrEqual">
      <formula>0.01</formula>
    </cfRule>
    <cfRule type="cellIs" dxfId="8593" priority="1758" stopIfTrue="1" operator="greaterThanOrEqual">
      <formula>0.001</formula>
    </cfRule>
    <cfRule type="cellIs" dxfId="8592" priority="1759" stopIfTrue="1" operator="greaterThanOrEqual">
      <formula>0.0001</formula>
    </cfRule>
    <cfRule type="cellIs" dxfId="8591" priority="1760" stopIfTrue="1" operator="greaterThanOrEqual">
      <formula>0.00001</formula>
    </cfRule>
    <cfRule type="cellIs" dxfId="8590" priority="1761" stopIfTrue="1" operator="greaterThanOrEqual">
      <formula>0.000001</formula>
    </cfRule>
    <cfRule type="cellIs" dxfId="8589" priority="1762" stopIfTrue="1" operator="greaterThanOrEqual">
      <formula>0.0000001</formula>
    </cfRule>
    <cfRule type="cellIs" dxfId="8588" priority="1763" stopIfTrue="1" operator="greaterThanOrEqual">
      <formula>0.00000001</formula>
    </cfRule>
  </conditionalFormatting>
  <conditionalFormatting sqref="AF51">
    <cfRule type="cellIs" dxfId="8587" priority="1748" stopIfTrue="1" operator="greaterThanOrEqual">
      <formula>0.01</formula>
    </cfRule>
    <cfRule type="cellIs" dxfId="8586" priority="1749" stopIfTrue="1" operator="greaterThanOrEqual">
      <formula>0.001</formula>
    </cfRule>
    <cfRule type="cellIs" dxfId="8585" priority="1750" stopIfTrue="1" operator="greaterThanOrEqual">
      <formula>0.0001</formula>
    </cfRule>
    <cfRule type="cellIs" dxfId="8584" priority="1751" stopIfTrue="1" operator="greaterThanOrEqual">
      <formula>0.00001</formula>
    </cfRule>
    <cfRule type="cellIs" dxfId="8583" priority="1752" stopIfTrue="1" operator="greaterThanOrEqual">
      <formula>0.000001</formula>
    </cfRule>
    <cfRule type="cellIs" dxfId="8582" priority="1753" stopIfTrue="1" operator="greaterThanOrEqual">
      <formula>0.0000001</formula>
    </cfRule>
    <cfRule type="cellIs" dxfId="8581" priority="1754" stopIfTrue="1" operator="greaterThanOrEqual">
      <formula>0.00000001</formula>
    </cfRule>
  </conditionalFormatting>
  <conditionalFormatting sqref="AF51:AF75">
    <cfRule type="cellIs" dxfId="8580" priority="1747" stopIfTrue="1" operator="greaterThanOrEqual">
      <formula>0.1</formula>
    </cfRule>
  </conditionalFormatting>
  <conditionalFormatting sqref="AF75 AF77:AF78 AF45:AF46 AF53 AF57 AF60:AF61 AF64 AF69:AF71 AF86 AF92:AF94 AF99:AF101 AF105 AF110:AF112 AF123:AF124 AF126">
    <cfRule type="cellIs" dxfId="8579" priority="1779" stopIfTrue="1" operator="greaterThanOrEqual">
      <formula>0.001</formula>
    </cfRule>
  </conditionalFormatting>
  <conditionalFormatting sqref="AF75 AF77:AF78">
    <cfRule type="cellIs" dxfId="8578" priority="1778" stopIfTrue="1" operator="greaterThanOrEqual">
      <formula>0.01</formula>
    </cfRule>
  </conditionalFormatting>
  <conditionalFormatting sqref="AF77:AF127">
    <cfRule type="cellIs" dxfId="8577" priority="1727" stopIfTrue="1" operator="greaterThanOrEqual">
      <formula>0.1</formula>
    </cfRule>
  </conditionalFormatting>
  <conditionalFormatting sqref="AF117:AF122">
    <cfRule type="cellIs" dxfId="8576" priority="1729" stopIfTrue="1" operator="greaterThanOrEqual">
      <formula>0.001</formula>
    </cfRule>
  </conditionalFormatting>
  <conditionalFormatting sqref="AF117:AF127">
    <cfRule type="cellIs" dxfId="8575" priority="1728" stopIfTrue="1" operator="greaterThanOrEqual">
      <formula>0.01</formula>
    </cfRule>
  </conditionalFormatting>
  <conditionalFormatting sqref="AF118">
    <cfRule type="cellIs" dxfId="8574" priority="1735" stopIfTrue="1" operator="greaterThanOrEqual">
      <formula>0.000001</formula>
    </cfRule>
    <cfRule type="cellIs" dxfId="8573" priority="1736" stopIfTrue="1" operator="greaterThanOrEqual">
      <formula>0.0000001</formula>
    </cfRule>
    <cfRule type="cellIs" dxfId="8572" priority="1737" stopIfTrue="1" operator="greaterThanOrEqual">
      <formula>0.00000001</formula>
    </cfRule>
  </conditionalFormatting>
  <conditionalFormatting sqref="AF118:AF122">
    <cfRule type="cellIs" dxfId="8571" priority="1730" stopIfTrue="1" operator="greaterThanOrEqual">
      <formula>0.0001</formula>
    </cfRule>
    <cfRule type="cellIs" dxfId="8570" priority="1731" stopIfTrue="1" operator="greaterThanOrEqual">
      <formula>0.00001</formula>
    </cfRule>
  </conditionalFormatting>
  <conditionalFormatting sqref="AF119:AF122">
    <cfRule type="cellIs" dxfId="8569" priority="1732" stopIfTrue="1" operator="greaterThanOrEqual">
      <formula>0.000001</formula>
    </cfRule>
    <cfRule type="cellIs" dxfId="8568" priority="1733" stopIfTrue="1" operator="greaterThanOrEqual">
      <formula>0.0000001</formula>
    </cfRule>
    <cfRule type="cellIs" dxfId="8567" priority="1734" stopIfTrue="1" operator="greaterThanOrEqual">
      <formula>0.00000001</formula>
    </cfRule>
  </conditionalFormatting>
  <conditionalFormatting sqref="AF125 AF47 AF115">
    <cfRule type="cellIs" dxfId="8566" priority="1773" stopIfTrue="1" operator="greaterThanOrEqual">
      <formula>0.0001</formula>
    </cfRule>
  </conditionalFormatting>
  <conditionalFormatting sqref="AF125">
    <cfRule type="cellIs" dxfId="8565" priority="1772" stopIfTrue="1" operator="greaterThanOrEqual">
      <formula>0.001</formula>
    </cfRule>
  </conditionalFormatting>
  <conditionalFormatting sqref="AF128 AF131:AF132">
    <cfRule type="cellIs" dxfId="8564" priority="1738" stopIfTrue="1" operator="greaterThanOrEqual">
      <formula>1</formula>
    </cfRule>
    <cfRule type="cellIs" dxfId="8563" priority="1739" stopIfTrue="1" operator="greaterThanOrEqual">
      <formula>0.1</formula>
    </cfRule>
    <cfRule type="cellIs" dxfId="8562" priority="1740" stopIfTrue="1" operator="greaterThanOrEqual">
      <formula>0.01</formula>
    </cfRule>
    <cfRule type="cellIs" dxfId="8561" priority="1741" stopIfTrue="1" operator="greaterThanOrEqual">
      <formula>0.001</formula>
    </cfRule>
    <cfRule type="cellIs" dxfId="8560" priority="1742" stopIfTrue="1" operator="greaterThanOrEqual">
      <formula>0.0001</formula>
    </cfRule>
    <cfRule type="cellIs" dxfId="8559" priority="1743" stopIfTrue="1" operator="greaterThanOrEqual">
      <formula>0.00001</formula>
    </cfRule>
    <cfRule type="cellIs" dxfId="8558" priority="1744" stopIfTrue="1" operator="greaterThanOrEqual">
      <formula>0.000001</formula>
    </cfRule>
    <cfRule type="cellIs" dxfId="8557" priority="1745" stopIfTrue="1" operator="greaterThanOrEqual">
      <formula>0.0000001</formula>
    </cfRule>
    <cfRule type="cellIs" dxfId="8556" priority="1746" stopIfTrue="1" operator="greaterThanOrEqual">
      <formula>0.00000001</formula>
    </cfRule>
  </conditionalFormatting>
  <conditionalFormatting sqref="AF129 AF50 AF76">
    <cfRule type="cellIs" dxfId="8555" priority="1756" stopIfTrue="1" operator="greaterThanOrEqual">
      <formula>0.1</formula>
    </cfRule>
  </conditionalFormatting>
  <conditionalFormatting sqref="AF129:AF130">
    <cfRule type="cellIs" dxfId="8554" priority="1755" stopIfTrue="1" operator="greaterThanOrEqual">
      <formula>1</formula>
    </cfRule>
  </conditionalFormatting>
  <conditionalFormatting sqref="AF130 AF44 AF52 AF72:AF74 AF79:AF85 AF95 AF108:AF109 AF116">
    <cfRule type="cellIs" dxfId="8553" priority="1786" stopIfTrue="1" operator="greaterThanOrEqual">
      <formula>0.01</formula>
    </cfRule>
  </conditionalFormatting>
  <conditionalFormatting sqref="AF130">
    <cfRule type="cellIs" dxfId="8552" priority="1785" stopIfTrue="1" operator="greaterThanOrEqual">
      <formula>0.1</formula>
    </cfRule>
  </conditionalFormatting>
  <conditionalFormatting sqref="AI24:AI27">
    <cfRule type="cellIs" dxfId="8551" priority="74" operator="greaterThanOrEqual">
      <formula>0</formula>
    </cfRule>
  </conditionalFormatting>
  <conditionalFormatting sqref="AI28:AI30">
    <cfRule type="cellIs" dxfId="8550" priority="73" operator="greaterThanOrEqual">
      <formula>0</formula>
    </cfRule>
  </conditionalFormatting>
  <conditionalFormatting sqref="AI31:AI32">
    <cfRule type="cellIs" dxfId="8549" priority="18" operator="greaterThanOrEqual">
      <formula>0</formula>
    </cfRule>
  </conditionalFormatting>
  <conditionalFormatting sqref="AI37:AI41">
    <cfRule type="cellIs" dxfId="8548" priority="1630" stopIfTrue="1" operator="greaterThanOrEqual">
      <formula>1</formula>
    </cfRule>
    <cfRule type="cellIs" dxfId="8547" priority="1631" stopIfTrue="1" operator="greaterThanOrEqual">
      <formula>0.1</formula>
    </cfRule>
    <cfRule type="cellIs" dxfId="8546" priority="1632" stopIfTrue="1" operator="greaterThanOrEqual">
      <formula>0.01</formula>
    </cfRule>
    <cfRule type="cellIs" dxfId="8545" priority="1633" stopIfTrue="1" operator="greaterThanOrEqual">
      <formula>0.001</formula>
    </cfRule>
    <cfRule type="cellIs" dxfId="8544" priority="1634" stopIfTrue="1" operator="greaterThanOrEqual">
      <formula>0.0001</formula>
    </cfRule>
    <cfRule type="cellIs" dxfId="8543" priority="1635" stopIfTrue="1" operator="greaterThanOrEqual">
      <formula>0.00001</formula>
    </cfRule>
    <cfRule type="cellIs" dxfId="8542" priority="1636" stopIfTrue="1" operator="greaterThanOrEqual">
      <formula>0.000001</formula>
    </cfRule>
    <cfRule type="cellIs" dxfId="8541" priority="1637" stopIfTrue="1" operator="greaterThanOrEqual">
      <formula>0.0000001</formula>
    </cfRule>
    <cfRule type="cellIs" dxfId="8540" priority="1638" stopIfTrue="1" operator="greaterThanOrEqual">
      <formula>0.00000001</formula>
    </cfRule>
  </conditionalFormatting>
  <conditionalFormatting sqref="AI37:AI132">
    <cfRule type="cellIs" dxfId="8539" priority="1553" stopIfTrue="1" operator="greaterThanOrEqual">
      <formula>10</formula>
    </cfRule>
  </conditionalFormatting>
  <conditionalFormatting sqref="AI42:AI43">
    <cfRule type="cellIs" dxfId="8538" priority="1621" stopIfTrue="1" operator="greaterThanOrEqual">
      <formula>1</formula>
    </cfRule>
    <cfRule type="cellIs" dxfId="8537" priority="1622" stopIfTrue="1" operator="greaterThanOrEqual">
      <formula>0.1</formula>
    </cfRule>
    <cfRule type="cellIs" dxfId="8536" priority="1623" stopIfTrue="1" operator="greaterThanOrEqual">
      <formula>0.01</formula>
    </cfRule>
    <cfRule type="cellIs" dxfId="8535" priority="1624" stopIfTrue="1" operator="greaterThanOrEqual">
      <formula>0.001</formula>
    </cfRule>
    <cfRule type="cellIs" dxfId="8534" priority="1625" stopIfTrue="1" operator="greaterThanOrEqual">
      <formula>0.0001</formula>
    </cfRule>
    <cfRule type="cellIs" dxfId="8533" priority="1626" stopIfTrue="1" operator="greaterThanOrEqual">
      <formula>0.00001</formula>
    </cfRule>
    <cfRule type="cellIs" dxfId="8532" priority="1627" stopIfTrue="1" operator="greaterThanOrEqual">
      <formula>0.000001</formula>
    </cfRule>
    <cfRule type="cellIs" dxfId="8531" priority="1628" stopIfTrue="1" operator="greaterThanOrEqual">
      <formula>0.0000001</formula>
    </cfRule>
    <cfRule type="cellIs" dxfId="8530" priority="1629" stopIfTrue="1" operator="greaterThanOrEqual">
      <formula>0.00000001</formula>
    </cfRule>
  </conditionalFormatting>
  <conditionalFormatting sqref="AI44 AI52 AI72:AI74 AI79:AI85 AI95 AI108:AI109 AI116 AI130">
    <cfRule type="cellIs" dxfId="8529" priority="1615" stopIfTrue="1" operator="greaterThanOrEqual">
      <formula>0.001</formula>
    </cfRule>
    <cfRule type="cellIs" dxfId="8528" priority="1616" stopIfTrue="1" operator="greaterThanOrEqual">
      <formula>0.0001</formula>
    </cfRule>
    <cfRule type="cellIs" dxfId="8527" priority="1617" stopIfTrue="1" operator="greaterThanOrEqual">
      <formula>0.00001</formula>
    </cfRule>
    <cfRule type="cellIs" dxfId="8526" priority="1618" stopIfTrue="1" operator="greaterThanOrEqual">
      <formula>0.000001</formula>
    </cfRule>
    <cfRule type="cellIs" dxfId="8525" priority="1619" stopIfTrue="1" operator="greaterThanOrEqual">
      <formula>0.0000001</formula>
    </cfRule>
    <cfRule type="cellIs" dxfId="8524" priority="1620" stopIfTrue="1" operator="greaterThanOrEqual">
      <formula>0.00000001</formula>
    </cfRule>
  </conditionalFormatting>
  <conditionalFormatting sqref="AI44:AI49">
    <cfRule type="cellIs" dxfId="8523" priority="1592" stopIfTrue="1" operator="greaterThanOrEqual">
      <formula>0.1</formula>
    </cfRule>
  </conditionalFormatting>
  <conditionalFormatting sqref="AI44:AI127">
    <cfRule type="cellIs" dxfId="8522" priority="1554" stopIfTrue="1" operator="greaterThanOrEqual">
      <formula>1</formula>
    </cfRule>
  </conditionalFormatting>
  <conditionalFormatting sqref="AI45:AI46 AI53 AI57 AI60:AI61 AI64 AI69:AI71 AI75 AI77:AI78 AI86 AI92:AI94 AI99:AI101 AI105 AI110:AI112 AI123:AI124 AI126">
    <cfRule type="cellIs" dxfId="8521" priority="1608" stopIfTrue="1" operator="greaterThanOrEqual">
      <formula>0.0001</formula>
    </cfRule>
    <cfRule type="cellIs" dxfId="8520" priority="1609" stopIfTrue="1" operator="greaterThanOrEqual">
      <formula>0.00001</formula>
    </cfRule>
    <cfRule type="cellIs" dxfId="8519" priority="1610" stopIfTrue="1" operator="greaterThanOrEqual">
      <formula>0.000001</formula>
    </cfRule>
    <cfRule type="cellIs" dxfId="8518" priority="1611" stopIfTrue="1" operator="greaterThanOrEqual">
      <formula>0.0000001</formula>
    </cfRule>
    <cfRule type="cellIs" dxfId="8517" priority="1612" stopIfTrue="1" operator="greaterThanOrEqual">
      <formula>0.00000001</formula>
    </cfRule>
  </conditionalFormatting>
  <conditionalFormatting sqref="AI45:AI49 AI53:AI71 AI86:AI94 AI96:AI107 AI110:AI115">
    <cfRule type="cellIs" dxfId="8516" priority="1593" stopIfTrue="1" operator="greaterThanOrEqual">
      <formula>0.01</formula>
    </cfRule>
  </conditionalFormatting>
  <conditionalFormatting sqref="AI47 AI115 AI125">
    <cfRule type="cellIs" dxfId="8515" priority="1602" stopIfTrue="1" operator="greaterThanOrEqual">
      <formula>0.00001</formula>
    </cfRule>
    <cfRule type="cellIs" dxfId="8514" priority="1603" stopIfTrue="1" operator="greaterThanOrEqual">
      <formula>0.000001</formula>
    </cfRule>
    <cfRule type="cellIs" dxfId="8513" priority="1604" stopIfTrue="1" operator="greaterThanOrEqual">
      <formula>0.0000001</formula>
    </cfRule>
    <cfRule type="cellIs" dxfId="8512" priority="1605" stopIfTrue="1" operator="greaterThanOrEqual">
      <formula>0.00000001</formula>
    </cfRule>
  </conditionalFormatting>
  <conditionalFormatting sqref="AI47:AI49 AI54:AI56 AI58:AI59 AI62:AI63 AI65:AI68 AI87:AI91 AI96:AI98 AI102:AI104 AI106:AI107 AI113:AI115 AI127">
    <cfRule type="cellIs" dxfId="8511" priority="1594" stopIfTrue="1" operator="greaterThanOrEqual">
      <formula>0.001</formula>
    </cfRule>
  </conditionalFormatting>
  <conditionalFormatting sqref="AI48:AI49 AI54:AI56 AI58:AI59 AI62:AI63 AI65:AI68 AI87:AI91 AI96:AI98 AI102:AI104 AI106:AI107 AI113:AI114 AI117 AI127">
    <cfRule type="cellIs" dxfId="8510" priority="1596" stopIfTrue="1" operator="greaterThanOrEqual">
      <formula>0.00001</formula>
    </cfRule>
    <cfRule type="cellIs" dxfId="8509" priority="1597" stopIfTrue="1" operator="greaterThanOrEqual">
      <formula>0.000001</formula>
    </cfRule>
    <cfRule type="cellIs" dxfId="8508" priority="1598" stopIfTrue="1" operator="greaterThanOrEqual">
      <formula>0.0000001</formula>
    </cfRule>
    <cfRule type="cellIs" dxfId="8507" priority="1599" stopIfTrue="1" operator="greaterThanOrEqual">
      <formula>0.00000001</formula>
    </cfRule>
  </conditionalFormatting>
  <conditionalFormatting sqref="AI48:AI49 AI54:AI56 AI58:AI59 AI62:AI63 AI65:AI68 AI87:AI91 AI96:AI98 AI102:AI104 AI106:AI107 AI113:AI114 AI127 AI117">
    <cfRule type="cellIs" dxfId="8506" priority="1595" stopIfTrue="1" operator="greaterThanOrEqual">
      <formula>0.0001</formula>
    </cfRule>
  </conditionalFormatting>
  <conditionalFormatting sqref="AI50 AI76 AI129">
    <cfRule type="cellIs" dxfId="8505" priority="1585" stopIfTrue="1" operator="greaterThanOrEqual">
      <formula>0.01</formula>
    </cfRule>
    <cfRule type="cellIs" dxfId="8504" priority="1586" stopIfTrue="1" operator="greaterThanOrEqual">
      <formula>0.001</formula>
    </cfRule>
    <cfRule type="cellIs" dxfId="8503" priority="1587" stopIfTrue="1" operator="greaterThanOrEqual">
      <formula>0.0001</formula>
    </cfRule>
    <cfRule type="cellIs" dxfId="8502" priority="1588" stopIfTrue="1" operator="greaterThanOrEqual">
      <formula>0.00001</formula>
    </cfRule>
    <cfRule type="cellIs" dxfId="8501" priority="1589" stopIfTrue="1" operator="greaterThanOrEqual">
      <formula>0.000001</formula>
    </cfRule>
    <cfRule type="cellIs" dxfId="8500" priority="1590" stopIfTrue="1" operator="greaterThanOrEqual">
      <formula>0.0000001</formula>
    </cfRule>
    <cfRule type="cellIs" dxfId="8499" priority="1591" stopIfTrue="1" operator="greaterThanOrEqual">
      <formula>0.00000001</formula>
    </cfRule>
  </conditionalFormatting>
  <conditionalFormatting sqref="AI51">
    <cfRule type="cellIs" dxfId="8498" priority="1576" stopIfTrue="1" operator="greaterThanOrEqual">
      <formula>0.01</formula>
    </cfRule>
    <cfRule type="cellIs" dxfId="8497" priority="1577" stopIfTrue="1" operator="greaterThanOrEqual">
      <formula>0.001</formula>
    </cfRule>
    <cfRule type="cellIs" dxfId="8496" priority="1578" stopIfTrue="1" operator="greaterThanOrEqual">
      <formula>0.0001</formula>
    </cfRule>
    <cfRule type="cellIs" dxfId="8495" priority="1579" stopIfTrue="1" operator="greaterThanOrEqual">
      <formula>0.00001</formula>
    </cfRule>
    <cfRule type="cellIs" dxfId="8494" priority="1580" stopIfTrue="1" operator="greaterThanOrEqual">
      <formula>0.000001</formula>
    </cfRule>
    <cfRule type="cellIs" dxfId="8493" priority="1581" stopIfTrue="1" operator="greaterThanOrEqual">
      <formula>0.0000001</formula>
    </cfRule>
    <cfRule type="cellIs" dxfId="8492" priority="1582" stopIfTrue="1" operator="greaterThanOrEqual">
      <formula>0.00000001</formula>
    </cfRule>
  </conditionalFormatting>
  <conditionalFormatting sqref="AI51:AI75">
    <cfRule type="cellIs" dxfId="8491" priority="1575" stopIfTrue="1" operator="greaterThanOrEqual">
      <formula>0.1</formula>
    </cfRule>
  </conditionalFormatting>
  <conditionalFormatting sqref="AI75 AI77:AI78 AI45:AI46 AI53 AI57 AI60:AI61 AI64 AI69:AI71 AI86 AI92:AI94 AI99:AI101 AI105 AI110:AI112 AI123:AI124 AI126">
    <cfRule type="cellIs" dxfId="8490" priority="1607" stopIfTrue="1" operator="greaterThanOrEqual">
      <formula>0.001</formula>
    </cfRule>
  </conditionalFormatting>
  <conditionalFormatting sqref="AI75 AI77:AI78">
    <cfRule type="cellIs" dxfId="8489" priority="1606" stopIfTrue="1" operator="greaterThanOrEqual">
      <formula>0.01</formula>
    </cfRule>
  </conditionalFormatting>
  <conditionalFormatting sqref="AI77:AI127">
    <cfRule type="cellIs" dxfId="8488" priority="1555" stopIfTrue="1" operator="greaterThanOrEqual">
      <formula>0.1</formula>
    </cfRule>
  </conditionalFormatting>
  <conditionalFormatting sqref="AI117:AI122">
    <cfRule type="cellIs" dxfId="8487" priority="1557" stopIfTrue="1" operator="greaterThanOrEqual">
      <formula>0.001</formula>
    </cfRule>
  </conditionalFormatting>
  <conditionalFormatting sqref="AI117:AI127">
    <cfRule type="cellIs" dxfId="8486" priority="1556" stopIfTrue="1" operator="greaterThanOrEqual">
      <formula>0.01</formula>
    </cfRule>
  </conditionalFormatting>
  <conditionalFormatting sqref="AI118">
    <cfRule type="cellIs" dxfId="8485" priority="1563" stopIfTrue="1" operator="greaterThanOrEqual">
      <formula>0.000001</formula>
    </cfRule>
    <cfRule type="cellIs" dxfId="8484" priority="1564" stopIfTrue="1" operator="greaterThanOrEqual">
      <formula>0.0000001</formula>
    </cfRule>
    <cfRule type="cellIs" dxfId="8483" priority="1565" stopIfTrue="1" operator="greaterThanOrEqual">
      <formula>0.00000001</formula>
    </cfRule>
  </conditionalFormatting>
  <conditionalFormatting sqref="AI118:AI122">
    <cfRule type="cellIs" dxfId="8482" priority="1558" stopIfTrue="1" operator="greaterThanOrEqual">
      <formula>0.0001</formula>
    </cfRule>
    <cfRule type="cellIs" dxfId="8481" priority="1559" stopIfTrue="1" operator="greaterThanOrEqual">
      <formula>0.00001</formula>
    </cfRule>
  </conditionalFormatting>
  <conditionalFormatting sqref="AI119:AI122">
    <cfRule type="cellIs" dxfId="8480" priority="1560" stopIfTrue="1" operator="greaterThanOrEqual">
      <formula>0.000001</formula>
    </cfRule>
    <cfRule type="cellIs" dxfId="8479" priority="1561" stopIfTrue="1" operator="greaterThanOrEqual">
      <formula>0.0000001</formula>
    </cfRule>
    <cfRule type="cellIs" dxfId="8478" priority="1562" stopIfTrue="1" operator="greaterThanOrEqual">
      <formula>0.00000001</formula>
    </cfRule>
  </conditionalFormatting>
  <conditionalFormatting sqref="AI125 AI47 AI115">
    <cfRule type="cellIs" dxfId="8477" priority="1601" stopIfTrue="1" operator="greaterThanOrEqual">
      <formula>0.0001</formula>
    </cfRule>
  </conditionalFormatting>
  <conditionalFormatting sqref="AI125">
    <cfRule type="cellIs" dxfId="8476" priority="1600" stopIfTrue="1" operator="greaterThanOrEqual">
      <formula>0.001</formula>
    </cfRule>
  </conditionalFormatting>
  <conditionalFormatting sqref="AI128 AI131:AI132">
    <cfRule type="cellIs" dxfId="8475" priority="1566" stopIfTrue="1" operator="greaterThanOrEqual">
      <formula>1</formula>
    </cfRule>
    <cfRule type="cellIs" dxfId="8474" priority="1567" stopIfTrue="1" operator="greaterThanOrEqual">
      <formula>0.1</formula>
    </cfRule>
    <cfRule type="cellIs" dxfId="8473" priority="1568" stopIfTrue="1" operator="greaterThanOrEqual">
      <formula>0.01</formula>
    </cfRule>
    <cfRule type="cellIs" dxfId="8472" priority="1569" stopIfTrue="1" operator="greaterThanOrEqual">
      <formula>0.001</formula>
    </cfRule>
    <cfRule type="cellIs" dxfId="8471" priority="1570" stopIfTrue="1" operator="greaterThanOrEqual">
      <formula>0.0001</formula>
    </cfRule>
    <cfRule type="cellIs" dxfId="8470" priority="1571" stopIfTrue="1" operator="greaterThanOrEqual">
      <formula>0.00001</formula>
    </cfRule>
    <cfRule type="cellIs" dxfId="8469" priority="1572" stopIfTrue="1" operator="greaterThanOrEqual">
      <formula>0.000001</formula>
    </cfRule>
    <cfRule type="cellIs" dxfId="8468" priority="1573" stopIfTrue="1" operator="greaterThanOrEqual">
      <formula>0.0000001</formula>
    </cfRule>
    <cfRule type="cellIs" dxfId="8467" priority="1574" stopIfTrue="1" operator="greaterThanOrEqual">
      <formula>0.00000001</formula>
    </cfRule>
  </conditionalFormatting>
  <conditionalFormatting sqref="AI129 AI50 AI76">
    <cfRule type="cellIs" dxfId="8466" priority="1584" stopIfTrue="1" operator="greaterThanOrEqual">
      <formula>0.1</formula>
    </cfRule>
  </conditionalFormatting>
  <conditionalFormatting sqref="AI129:AI130">
    <cfRule type="cellIs" dxfId="8465" priority="1583" stopIfTrue="1" operator="greaterThanOrEqual">
      <formula>1</formula>
    </cfRule>
  </conditionalFormatting>
  <conditionalFormatting sqref="AI130 AI44 AI52 AI72:AI74 AI79:AI85 AI95 AI108:AI109 AI116">
    <cfRule type="cellIs" dxfId="8464" priority="1614" stopIfTrue="1" operator="greaterThanOrEqual">
      <formula>0.01</formula>
    </cfRule>
  </conditionalFormatting>
  <conditionalFormatting sqref="AI130">
    <cfRule type="cellIs" dxfId="8463" priority="1613" stopIfTrue="1" operator="greaterThanOrEqual">
      <formula>0.1</formula>
    </cfRule>
  </conditionalFormatting>
  <conditionalFormatting sqref="AL24:AL27">
    <cfRule type="cellIs" dxfId="8462" priority="72" operator="greaterThanOrEqual">
      <formula>0</formula>
    </cfRule>
  </conditionalFormatting>
  <conditionalFormatting sqref="AL28:AL30">
    <cfRule type="cellIs" dxfId="8461" priority="71" operator="greaterThanOrEqual">
      <formula>0</formula>
    </cfRule>
  </conditionalFormatting>
  <conditionalFormatting sqref="AL31:AL32">
    <cfRule type="cellIs" dxfId="8460" priority="17" operator="greaterThanOrEqual">
      <formula>0</formula>
    </cfRule>
  </conditionalFormatting>
  <conditionalFormatting sqref="AL37:AL41">
    <cfRule type="cellIs" dxfId="8459" priority="1544" stopIfTrue="1" operator="greaterThanOrEqual">
      <formula>1</formula>
    </cfRule>
    <cfRule type="cellIs" dxfId="8458" priority="1545" stopIfTrue="1" operator="greaterThanOrEqual">
      <formula>0.1</formula>
    </cfRule>
    <cfRule type="cellIs" dxfId="8457" priority="1546" stopIfTrue="1" operator="greaterThanOrEqual">
      <formula>0.01</formula>
    </cfRule>
    <cfRule type="cellIs" dxfId="8456" priority="1547" stopIfTrue="1" operator="greaterThanOrEqual">
      <formula>0.001</formula>
    </cfRule>
    <cfRule type="cellIs" dxfId="8455" priority="1548" stopIfTrue="1" operator="greaterThanOrEqual">
      <formula>0.0001</formula>
    </cfRule>
    <cfRule type="cellIs" dxfId="8454" priority="1549" stopIfTrue="1" operator="greaterThanOrEqual">
      <formula>0.00001</formula>
    </cfRule>
    <cfRule type="cellIs" dxfId="8453" priority="1550" stopIfTrue="1" operator="greaterThanOrEqual">
      <formula>0.000001</formula>
    </cfRule>
    <cfRule type="cellIs" dxfId="8452" priority="1551" stopIfTrue="1" operator="greaterThanOrEqual">
      <formula>0.0000001</formula>
    </cfRule>
    <cfRule type="cellIs" dxfId="8451" priority="1552" stopIfTrue="1" operator="greaterThanOrEqual">
      <formula>0.00000001</formula>
    </cfRule>
  </conditionalFormatting>
  <conditionalFormatting sqref="AL37:AL132">
    <cfRule type="cellIs" dxfId="8450" priority="1467" stopIfTrue="1" operator="greaterThanOrEqual">
      <formula>10</formula>
    </cfRule>
  </conditionalFormatting>
  <conditionalFormatting sqref="AL42:AL43">
    <cfRule type="cellIs" dxfId="8449" priority="1535" stopIfTrue="1" operator="greaterThanOrEqual">
      <formula>1</formula>
    </cfRule>
    <cfRule type="cellIs" dxfId="8448" priority="1536" stopIfTrue="1" operator="greaterThanOrEqual">
      <formula>0.1</formula>
    </cfRule>
    <cfRule type="cellIs" dxfId="8447" priority="1537" stopIfTrue="1" operator="greaterThanOrEqual">
      <formula>0.01</formula>
    </cfRule>
    <cfRule type="cellIs" dxfId="8446" priority="1538" stopIfTrue="1" operator="greaterThanOrEqual">
      <formula>0.001</formula>
    </cfRule>
    <cfRule type="cellIs" dxfId="8445" priority="1539" stopIfTrue="1" operator="greaterThanOrEqual">
      <formula>0.0001</formula>
    </cfRule>
    <cfRule type="cellIs" dxfId="8444" priority="1540" stopIfTrue="1" operator="greaterThanOrEqual">
      <formula>0.00001</formula>
    </cfRule>
    <cfRule type="cellIs" dxfId="8443" priority="1541" stopIfTrue="1" operator="greaterThanOrEqual">
      <formula>0.000001</formula>
    </cfRule>
    <cfRule type="cellIs" dxfId="8442" priority="1542" stopIfTrue="1" operator="greaterThanOrEqual">
      <formula>0.0000001</formula>
    </cfRule>
    <cfRule type="cellIs" dxfId="8441" priority="1543" stopIfTrue="1" operator="greaterThanOrEqual">
      <formula>0.00000001</formula>
    </cfRule>
  </conditionalFormatting>
  <conditionalFormatting sqref="AL44 AL52 AL72:AL74 AL79:AL85 AL95 AL108:AL109 AL116 AL130">
    <cfRule type="cellIs" dxfId="8440" priority="1529" stopIfTrue="1" operator="greaterThanOrEqual">
      <formula>0.001</formula>
    </cfRule>
    <cfRule type="cellIs" dxfId="8439" priority="1530" stopIfTrue="1" operator="greaterThanOrEqual">
      <formula>0.0001</formula>
    </cfRule>
    <cfRule type="cellIs" dxfId="8438" priority="1531" stopIfTrue="1" operator="greaterThanOrEqual">
      <formula>0.00001</formula>
    </cfRule>
    <cfRule type="cellIs" dxfId="8437" priority="1532" stopIfTrue="1" operator="greaterThanOrEqual">
      <formula>0.000001</formula>
    </cfRule>
    <cfRule type="cellIs" dxfId="8436" priority="1533" stopIfTrue="1" operator="greaterThanOrEqual">
      <formula>0.0000001</formula>
    </cfRule>
    <cfRule type="cellIs" dxfId="8435" priority="1534" stopIfTrue="1" operator="greaterThanOrEqual">
      <formula>0.00000001</formula>
    </cfRule>
  </conditionalFormatting>
  <conditionalFormatting sqref="AL44:AL49">
    <cfRule type="cellIs" dxfId="8434" priority="1506" stopIfTrue="1" operator="greaterThanOrEqual">
      <formula>0.1</formula>
    </cfRule>
  </conditionalFormatting>
  <conditionalFormatting sqref="AL44:AL127">
    <cfRule type="cellIs" dxfId="8433" priority="1468" stopIfTrue="1" operator="greaterThanOrEqual">
      <formula>1</formula>
    </cfRule>
  </conditionalFormatting>
  <conditionalFormatting sqref="AL45:AL46 AL53 AL57 AL60:AL61 AL64 AL69:AL71 AL75 AL77:AL78 AL86 AL92:AL94 AL99:AL101 AL105 AL110:AL112 AL123:AL124 AL126">
    <cfRule type="cellIs" dxfId="8432" priority="1522" stopIfTrue="1" operator="greaterThanOrEqual">
      <formula>0.0001</formula>
    </cfRule>
    <cfRule type="cellIs" dxfId="8431" priority="1523" stopIfTrue="1" operator="greaterThanOrEqual">
      <formula>0.00001</formula>
    </cfRule>
    <cfRule type="cellIs" dxfId="8430" priority="1524" stopIfTrue="1" operator="greaterThanOrEqual">
      <formula>0.000001</formula>
    </cfRule>
    <cfRule type="cellIs" dxfId="8429" priority="1525" stopIfTrue="1" operator="greaterThanOrEqual">
      <formula>0.0000001</formula>
    </cfRule>
    <cfRule type="cellIs" dxfId="8428" priority="1526" stopIfTrue="1" operator="greaterThanOrEqual">
      <formula>0.00000001</formula>
    </cfRule>
  </conditionalFormatting>
  <conditionalFormatting sqref="AL45:AL49 AL53:AL71 AL86:AL94 AL96:AL107 AL110:AL115">
    <cfRule type="cellIs" dxfId="8427" priority="1507" stopIfTrue="1" operator="greaterThanOrEqual">
      <formula>0.01</formula>
    </cfRule>
  </conditionalFormatting>
  <conditionalFormatting sqref="AL47 AL115 AL125">
    <cfRule type="cellIs" dxfId="8426" priority="1516" stopIfTrue="1" operator="greaterThanOrEqual">
      <formula>0.00001</formula>
    </cfRule>
    <cfRule type="cellIs" dxfId="8425" priority="1517" stopIfTrue="1" operator="greaterThanOrEqual">
      <formula>0.000001</formula>
    </cfRule>
    <cfRule type="cellIs" dxfId="8424" priority="1518" stopIfTrue="1" operator="greaterThanOrEqual">
      <formula>0.0000001</formula>
    </cfRule>
    <cfRule type="cellIs" dxfId="8423" priority="1519" stopIfTrue="1" operator="greaterThanOrEqual">
      <formula>0.00000001</formula>
    </cfRule>
  </conditionalFormatting>
  <conditionalFormatting sqref="AL47:AL49 AL54:AL56 AL58:AL59 AL62:AL63 AL65:AL68 AL87:AL91 AL96:AL98 AL102:AL104 AL106:AL107 AL113:AL115 AL127">
    <cfRule type="cellIs" dxfId="8422" priority="1508" stopIfTrue="1" operator="greaterThanOrEqual">
      <formula>0.001</formula>
    </cfRule>
  </conditionalFormatting>
  <conditionalFormatting sqref="AL48:AL49 AL54:AL56 AL58:AL59 AL62:AL63 AL65:AL68 AL87:AL91 AL96:AL98 AL102:AL104 AL106:AL107 AL113:AL114 AL117 AL127">
    <cfRule type="cellIs" dxfId="8421" priority="1510" stopIfTrue="1" operator="greaterThanOrEqual">
      <formula>0.00001</formula>
    </cfRule>
    <cfRule type="cellIs" dxfId="8420" priority="1511" stopIfTrue="1" operator="greaterThanOrEqual">
      <formula>0.000001</formula>
    </cfRule>
    <cfRule type="cellIs" dxfId="8419" priority="1512" stopIfTrue="1" operator="greaterThanOrEqual">
      <formula>0.0000001</formula>
    </cfRule>
    <cfRule type="cellIs" dxfId="8418" priority="1513" stopIfTrue="1" operator="greaterThanOrEqual">
      <formula>0.00000001</formula>
    </cfRule>
  </conditionalFormatting>
  <conditionalFormatting sqref="AL48:AL49 AL54:AL56 AL58:AL59 AL62:AL63 AL65:AL68 AL87:AL91 AL96:AL98 AL102:AL104 AL106:AL107 AL113:AL114 AL127 AL117">
    <cfRule type="cellIs" dxfId="8417" priority="1509" stopIfTrue="1" operator="greaterThanOrEqual">
      <formula>0.0001</formula>
    </cfRule>
  </conditionalFormatting>
  <conditionalFormatting sqref="AL50 AL76 AL129">
    <cfRule type="cellIs" dxfId="8416" priority="1499" stopIfTrue="1" operator="greaterThanOrEqual">
      <formula>0.01</formula>
    </cfRule>
    <cfRule type="cellIs" dxfId="8415" priority="1500" stopIfTrue="1" operator="greaterThanOrEqual">
      <formula>0.001</formula>
    </cfRule>
    <cfRule type="cellIs" dxfId="8414" priority="1501" stopIfTrue="1" operator="greaterThanOrEqual">
      <formula>0.0001</formula>
    </cfRule>
    <cfRule type="cellIs" dxfId="8413" priority="1502" stopIfTrue="1" operator="greaterThanOrEqual">
      <formula>0.00001</formula>
    </cfRule>
    <cfRule type="cellIs" dxfId="8412" priority="1503" stopIfTrue="1" operator="greaterThanOrEqual">
      <formula>0.000001</formula>
    </cfRule>
    <cfRule type="cellIs" dxfId="8411" priority="1504" stopIfTrue="1" operator="greaterThanOrEqual">
      <formula>0.0000001</formula>
    </cfRule>
    <cfRule type="cellIs" dxfId="8410" priority="1505" stopIfTrue="1" operator="greaterThanOrEqual">
      <formula>0.00000001</formula>
    </cfRule>
  </conditionalFormatting>
  <conditionalFormatting sqref="AL51">
    <cfRule type="cellIs" dxfId="8409" priority="1490" stopIfTrue="1" operator="greaterThanOrEqual">
      <formula>0.01</formula>
    </cfRule>
    <cfRule type="cellIs" dxfId="8408" priority="1491" stopIfTrue="1" operator="greaterThanOrEqual">
      <formula>0.001</formula>
    </cfRule>
    <cfRule type="cellIs" dxfId="8407" priority="1492" stopIfTrue="1" operator="greaterThanOrEqual">
      <formula>0.0001</formula>
    </cfRule>
    <cfRule type="cellIs" dxfId="8406" priority="1493" stopIfTrue="1" operator="greaterThanOrEqual">
      <formula>0.00001</formula>
    </cfRule>
    <cfRule type="cellIs" dxfId="8405" priority="1494" stopIfTrue="1" operator="greaterThanOrEqual">
      <formula>0.000001</formula>
    </cfRule>
    <cfRule type="cellIs" dxfId="8404" priority="1495" stopIfTrue="1" operator="greaterThanOrEqual">
      <formula>0.0000001</formula>
    </cfRule>
    <cfRule type="cellIs" dxfId="8403" priority="1496" stopIfTrue="1" operator="greaterThanOrEqual">
      <formula>0.00000001</formula>
    </cfRule>
  </conditionalFormatting>
  <conditionalFormatting sqref="AL51:AL75">
    <cfRule type="cellIs" dxfId="8402" priority="1489" stopIfTrue="1" operator="greaterThanOrEqual">
      <formula>0.1</formula>
    </cfRule>
  </conditionalFormatting>
  <conditionalFormatting sqref="AL75 AL77:AL78 AL45:AL46 AL53 AL57 AL60:AL61 AL64 AL69:AL71 AL86 AL92:AL94 AL99:AL101 AL105 AL110:AL112 AL123:AL124 AL126">
    <cfRule type="cellIs" dxfId="8401" priority="1521" stopIfTrue="1" operator="greaterThanOrEqual">
      <formula>0.001</formula>
    </cfRule>
  </conditionalFormatting>
  <conditionalFormatting sqref="AL75 AL77:AL78">
    <cfRule type="cellIs" dxfId="8400" priority="1520" stopIfTrue="1" operator="greaterThanOrEqual">
      <formula>0.01</formula>
    </cfRule>
  </conditionalFormatting>
  <conditionalFormatting sqref="AL77:AL127">
    <cfRule type="cellIs" dxfId="8399" priority="1469" stopIfTrue="1" operator="greaterThanOrEqual">
      <formula>0.1</formula>
    </cfRule>
  </conditionalFormatting>
  <conditionalFormatting sqref="AL117:AL122">
    <cfRule type="cellIs" dxfId="8398" priority="1471" stopIfTrue="1" operator="greaterThanOrEqual">
      <formula>0.001</formula>
    </cfRule>
  </conditionalFormatting>
  <conditionalFormatting sqref="AL117:AL127">
    <cfRule type="cellIs" dxfId="8397" priority="1470" stopIfTrue="1" operator="greaterThanOrEqual">
      <formula>0.01</formula>
    </cfRule>
  </conditionalFormatting>
  <conditionalFormatting sqref="AL118">
    <cfRule type="cellIs" dxfId="8396" priority="1477" stopIfTrue="1" operator="greaterThanOrEqual">
      <formula>0.000001</formula>
    </cfRule>
    <cfRule type="cellIs" dxfId="8395" priority="1478" stopIfTrue="1" operator="greaterThanOrEqual">
      <formula>0.0000001</formula>
    </cfRule>
    <cfRule type="cellIs" dxfId="8394" priority="1479" stopIfTrue="1" operator="greaterThanOrEqual">
      <formula>0.00000001</formula>
    </cfRule>
  </conditionalFormatting>
  <conditionalFormatting sqref="AL118:AL122">
    <cfRule type="cellIs" dxfId="8393" priority="1472" stopIfTrue="1" operator="greaterThanOrEqual">
      <formula>0.0001</formula>
    </cfRule>
    <cfRule type="cellIs" dxfId="8392" priority="1473" stopIfTrue="1" operator="greaterThanOrEqual">
      <formula>0.00001</formula>
    </cfRule>
  </conditionalFormatting>
  <conditionalFormatting sqref="AL119:AL122">
    <cfRule type="cellIs" dxfId="8391" priority="1474" stopIfTrue="1" operator="greaterThanOrEqual">
      <formula>0.000001</formula>
    </cfRule>
    <cfRule type="cellIs" dxfId="8390" priority="1475" stopIfTrue="1" operator="greaterThanOrEqual">
      <formula>0.0000001</formula>
    </cfRule>
    <cfRule type="cellIs" dxfId="8389" priority="1476" stopIfTrue="1" operator="greaterThanOrEqual">
      <formula>0.00000001</formula>
    </cfRule>
  </conditionalFormatting>
  <conditionalFormatting sqref="AL125 AL47 AL115">
    <cfRule type="cellIs" dxfId="8388" priority="1515" stopIfTrue="1" operator="greaterThanOrEqual">
      <formula>0.0001</formula>
    </cfRule>
  </conditionalFormatting>
  <conditionalFormatting sqref="AL125">
    <cfRule type="cellIs" dxfId="8387" priority="1514" stopIfTrue="1" operator="greaterThanOrEqual">
      <formula>0.001</formula>
    </cfRule>
  </conditionalFormatting>
  <conditionalFormatting sqref="AL128 AL131:AL132">
    <cfRule type="cellIs" dxfId="8386" priority="1480" stopIfTrue="1" operator="greaterThanOrEqual">
      <formula>1</formula>
    </cfRule>
    <cfRule type="cellIs" dxfId="8385" priority="1481" stopIfTrue="1" operator="greaterThanOrEqual">
      <formula>0.1</formula>
    </cfRule>
    <cfRule type="cellIs" dxfId="8384" priority="1482" stopIfTrue="1" operator="greaterThanOrEqual">
      <formula>0.01</formula>
    </cfRule>
    <cfRule type="cellIs" dxfId="8383" priority="1483" stopIfTrue="1" operator="greaterThanOrEqual">
      <formula>0.001</formula>
    </cfRule>
    <cfRule type="cellIs" dxfId="8382" priority="1484" stopIfTrue="1" operator="greaterThanOrEqual">
      <formula>0.0001</formula>
    </cfRule>
    <cfRule type="cellIs" dxfId="8381" priority="1485" stopIfTrue="1" operator="greaterThanOrEqual">
      <formula>0.00001</formula>
    </cfRule>
    <cfRule type="cellIs" dxfId="8380" priority="1486" stopIfTrue="1" operator="greaterThanOrEqual">
      <formula>0.000001</formula>
    </cfRule>
    <cfRule type="cellIs" dxfId="8379" priority="1487" stopIfTrue="1" operator="greaterThanOrEqual">
      <formula>0.0000001</formula>
    </cfRule>
    <cfRule type="cellIs" dxfId="8378" priority="1488" stopIfTrue="1" operator="greaterThanOrEqual">
      <formula>0.00000001</formula>
    </cfRule>
  </conditionalFormatting>
  <conditionalFormatting sqref="AL129 AL50 AL76">
    <cfRule type="cellIs" dxfId="8377" priority="1498" stopIfTrue="1" operator="greaterThanOrEqual">
      <formula>0.1</formula>
    </cfRule>
  </conditionalFormatting>
  <conditionalFormatting sqref="AL129:AL130">
    <cfRule type="cellIs" dxfId="8376" priority="1497" stopIfTrue="1" operator="greaterThanOrEqual">
      <formula>1</formula>
    </cfRule>
  </conditionalFormatting>
  <conditionalFormatting sqref="AL130 AL44 AL52 AL72:AL74 AL79:AL85 AL95 AL108:AL109 AL116">
    <cfRule type="cellIs" dxfId="8375" priority="1528" stopIfTrue="1" operator="greaterThanOrEqual">
      <formula>0.01</formula>
    </cfRule>
  </conditionalFormatting>
  <conditionalFormatting sqref="AL130">
    <cfRule type="cellIs" dxfId="8374" priority="1527" stopIfTrue="1" operator="greaterThanOrEqual">
      <formula>0.1</formula>
    </cfRule>
  </conditionalFormatting>
  <conditionalFormatting sqref="AO24:AO27">
    <cfRule type="cellIs" dxfId="8373" priority="70" operator="greaterThanOrEqual">
      <formula>0</formula>
    </cfRule>
  </conditionalFormatting>
  <conditionalFormatting sqref="AO28:AO30">
    <cfRule type="cellIs" dxfId="8372" priority="69" operator="greaterThanOrEqual">
      <formula>0</formula>
    </cfRule>
  </conditionalFormatting>
  <conditionalFormatting sqref="AO31:AO32">
    <cfRule type="cellIs" dxfId="8371" priority="13" operator="greaterThanOrEqual">
      <formula>0</formula>
    </cfRule>
  </conditionalFormatting>
  <conditionalFormatting sqref="AO37:AO41">
    <cfRule type="cellIs" dxfId="8370" priority="1200" stopIfTrue="1" operator="greaterThanOrEqual">
      <formula>1</formula>
    </cfRule>
    <cfRule type="cellIs" dxfId="8369" priority="1201" stopIfTrue="1" operator="greaterThanOrEqual">
      <formula>0.1</formula>
    </cfRule>
    <cfRule type="cellIs" dxfId="8368" priority="1202" stopIfTrue="1" operator="greaterThanOrEqual">
      <formula>0.01</formula>
    </cfRule>
    <cfRule type="cellIs" dxfId="8367" priority="1203" stopIfTrue="1" operator="greaterThanOrEqual">
      <formula>0.001</formula>
    </cfRule>
    <cfRule type="cellIs" dxfId="8366" priority="1204" stopIfTrue="1" operator="greaterThanOrEqual">
      <formula>0.0001</formula>
    </cfRule>
    <cfRule type="cellIs" dxfId="8365" priority="1205" stopIfTrue="1" operator="greaterThanOrEqual">
      <formula>0.00001</formula>
    </cfRule>
    <cfRule type="cellIs" dxfId="8364" priority="1206" stopIfTrue="1" operator="greaterThanOrEqual">
      <formula>0.000001</formula>
    </cfRule>
    <cfRule type="cellIs" dxfId="8363" priority="1207" stopIfTrue="1" operator="greaterThanOrEqual">
      <formula>0.0000001</formula>
    </cfRule>
    <cfRule type="cellIs" dxfId="8362" priority="1208" stopIfTrue="1" operator="greaterThanOrEqual">
      <formula>0.00000001</formula>
    </cfRule>
  </conditionalFormatting>
  <conditionalFormatting sqref="AO37:AO132">
    <cfRule type="cellIs" dxfId="8361" priority="1123" stopIfTrue="1" operator="greaterThanOrEqual">
      <formula>10</formula>
    </cfRule>
  </conditionalFormatting>
  <conditionalFormatting sqref="AO42:AO43">
    <cfRule type="cellIs" dxfId="8360" priority="1191" stopIfTrue="1" operator="greaterThanOrEqual">
      <formula>1</formula>
    </cfRule>
    <cfRule type="cellIs" dxfId="8359" priority="1192" stopIfTrue="1" operator="greaterThanOrEqual">
      <formula>0.1</formula>
    </cfRule>
    <cfRule type="cellIs" dxfId="8358" priority="1193" stopIfTrue="1" operator="greaterThanOrEqual">
      <formula>0.01</formula>
    </cfRule>
    <cfRule type="cellIs" dxfId="8357" priority="1194" stopIfTrue="1" operator="greaterThanOrEqual">
      <formula>0.001</formula>
    </cfRule>
    <cfRule type="cellIs" dxfId="8356" priority="1195" stopIfTrue="1" operator="greaterThanOrEqual">
      <formula>0.0001</formula>
    </cfRule>
    <cfRule type="cellIs" dxfId="8355" priority="1196" stopIfTrue="1" operator="greaterThanOrEqual">
      <formula>0.00001</formula>
    </cfRule>
    <cfRule type="cellIs" dxfId="8354" priority="1197" stopIfTrue="1" operator="greaterThanOrEqual">
      <formula>0.000001</formula>
    </cfRule>
    <cfRule type="cellIs" dxfId="8353" priority="1198" stopIfTrue="1" operator="greaterThanOrEqual">
      <formula>0.0000001</formula>
    </cfRule>
    <cfRule type="cellIs" dxfId="8352" priority="1199" stopIfTrue="1" operator="greaterThanOrEqual">
      <formula>0.00000001</formula>
    </cfRule>
  </conditionalFormatting>
  <conditionalFormatting sqref="AO44 AO52 AO72:AO74 AO79:AO85 AO95 AO108:AO109 AO116 AO130">
    <cfRule type="cellIs" dxfId="8351" priority="1185" stopIfTrue="1" operator="greaterThanOrEqual">
      <formula>0.001</formula>
    </cfRule>
    <cfRule type="cellIs" dxfId="8350" priority="1186" stopIfTrue="1" operator="greaterThanOrEqual">
      <formula>0.0001</formula>
    </cfRule>
    <cfRule type="cellIs" dxfId="8349" priority="1187" stopIfTrue="1" operator="greaterThanOrEqual">
      <formula>0.00001</formula>
    </cfRule>
    <cfRule type="cellIs" dxfId="8348" priority="1188" stopIfTrue="1" operator="greaterThanOrEqual">
      <formula>0.000001</formula>
    </cfRule>
    <cfRule type="cellIs" dxfId="8347" priority="1189" stopIfTrue="1" operator="greaterThanOrEqual">
      <formula>0.0000001</formula>
    </cfRule>
    <cfRule type="cellIs" dxfId="8346" priority="1190" stopIfTrue="1" operator="greaterThanOrEqual">
      <formula>0.00000001</formula>
    </cfRule>
  </conditionalFormatting>
  <conditionalFormatting sqref="AO44:AO49">
    <cfRule type="cellIs" dxfId="8345" priority="1162" stopIfTrue="1" operator="greaterThanOrEqual">
      <formula>0.1</formula>
    </cfRule>
  </conditionalFormatting>
  <conditionalFormatting sqref="AO44:AO127">
    <cfRule type="cellIs" dxfId="8344" priority="1124" stopIfTrue="1" operator="greaterThanOrEqual">
      <formula>1</formula>
    </cfRule>
  </conditionalFormatting>
  <conditionalFormatting sqref="AO45:AO46 AO53 AO57 AO60:AO61 AO64 AO69:AO71 AO75 AO77:AO78 AO86 AO92:AO94 AO99:AO101 AO105 AO110:AO112 AO123:AO124 AO126">
    <cfRule type="cellIs" dxfId="8343" priority="1178" stopIfTrue="1" operator="greaterThanOrEqual">
      <formula>0.0001</formula>
    </cfRule>
    <cfRule type="cellIs" dxfId="8342" priority="1179" stopIfTrue="1" operator="greaterThanOrEqual">
      <formula>0.00001</formula>
    </cfRule>
    <cfRule type="cellIs" dxfId="8341" priority="1180" stopIfTrue="1" operator="greaterThanOrEqual">
      <formula>0.000001</formula>
    </cfRule>
    <cfRule type="cellIs" dxfId="8340" priority="1181" stopIfTrue="1" operator="greaterThanOrEqual">
      <formula>0.0000001</formula>
    </cfRule>
    <cfRule type="cellIs" dxfId="8339" priority="1182" stopIfTrue="1" operator="greaterThanOrEqual">
      <formula>0.00000001</formula>
    </cfRule>
  </conditionalFormatting>
  <conditionalFormatting sqref="AO45:AO49 AO53:AO71 AO86:AO94 AO96:AO107 AO110:AO115">
    <cfRule type="cellIs" dxfId="8338" priority="1163" stopIfTrue="1" operator="greaterThanOrEqual">
      <formula>0.01</formula>
    </cfRule>
  </conditionalFormatting>
  <conditionalFormatting sqref="AO47 AO115 AO125">
    <cfRule type="cellIs" dxfId="8337" priority="1172" stopIfTrue="1" operator="greaterThanOrEqual">
      <formula>0.00001</formula>
    </cfRule>
    <cfRule type="cellIs" dxfId="8336" priority="1173" stopIfTrue="1" operator="greaterThanOrEqual">
      <formula>0.000001</formula>
    </cfRule>
    <cfRule type="cellIs" dxfId="8335" priority="1174" stopIfTrue="1" operator="greaterThanOrEqual">
      <formula>0.0000001</formula>
    </cfRule>
    <cfRule type="cellIs" dxfId="8334" priority="1175" stopIfTrue="1" operator="greaterThanOrEqual">
      <formula>0.00000001</formula>
    </cfRule>
  </conditionalFormatting>
  <conditionalFormatting sqref="AO47:AO49 AO54:AO56 AO58:AO59 AO62:AO63 AO65:AO68 AO87:AO91 AO96:AO98 AO102:AO104 AO106:AO107 AO113:AO115 AO127">
    <cfRule type="cellIs" dxfId="8333" priority="1164" stopIfTrue="1" operator="greaterThanOrEqual">
      <formula>0.001</formula>
    </cfRule>
  </conditionalFormatting>
  <conditionalFormatting sqref="AO48:AO49 AO54:AO56 AO58:AO59 AO62:AO63 AO65:AO68 AO87:AO91 AO96:AO98 AO102:AO104 AO106:AO107 AO113:AO114 AO117 AO127">
    <cfRule type="cellIs" dxfId="8332" priority="1166" stopIfTrue="1" operator="greaterThanOrEqual">
      <formula>0.00001</formula>
    </cfRule>
    <cfRule type="cellIs" dxfId="8331" priority="1167" stopIfTrue="1" operator="greaterThanOrEqual">
      <formula>0.000001</formula>
    </cfRule>
    <cfRule type="cellIs" dxfId="8330" priority="1168" stopIfTrue="1" operator="greaterThanOrEqual">
      <formula>0.0000001</formula>
    </cfRule>
    <cfRule type="cellIs" dxfId="8329" priority="1169" stopIfTrue="1" operator="greaterThanOrEqual">
      <formula>0.00000001</formula>
    </cfRule>
  </conditionalFormatting>
  <conditionalFormatting sqref="AO48:AO49 AO54:AO56 AO58:AO59 AO62:AO63 AO65:AO68 AO87:AO91 AO96:AO98 AO102:AO104 AO106:AO107 AO113:AO114 AO127 AO117">
    <cfRule type="cellIs" dxfId="8328" priority="1165" stopIfTrue="1" operator="greaterThanOrEqual">
      <formula>0.0001</formula>
    </cfRule>
  </conditionalFormatting>
  <conditionalFormatting sqref="AO50 AO76 AO129">
    <cfRule type="cellIs" dxfId="8327" priority="1155" stopIfTrue="1" operator="greaterThanOrEqual">
      <formula>0.01</formula>
    </cfRule>
    <cfRule type="cellIs" dxfId="8326" priority="1156" stopIfTrue="1" operator="greaterThanOrEqual">
      <formula>0.001</formula>
    </cfRule>
    <cfRule type="cellIs" dxfId="8325" priority="1157" stopIfTrue="1" operator="greaterThanOrEqual">
      <formula>0.0001</formula>
    </cfRule>
    <cfRule type="cellIs" dxfId="8324" priority="1158" stopIfTrue="1" operator="greaterThanOrEqual">
      <formula>0.00001</formula>
    </cfRule>
    <cfRule type="cellIs" dxfId="8323" priority="1159" stopIfTrue="1" operator="greaterThanOrEqual">
      <formula>0.000001</formula>
    </cfRule>
    <cfRule type="cellIs" dxfId="8322" priority="1160" stopIfTrue="1" operator="greaterThanOrEqual">
      <formula>0.0000001</formula>
    </cfRule>
    <cfRule type="cellIs" dxfId="8321" priority="1161" stopIfTrue="1" operator="greaterThanOrEqual">
      <formula>0.00000001</formula>
    </cfRule>
  </conditionalFormatting>
  <conditionalFormatting sqref="AO51">
    <cfRule type="cellIs" dxfId="8320" priority="1146" stopIfTrue="1" operator="greaterThanOrEqual">
      <formula>0.01</formula>
    </cfRule>
    <cfRule type="cellIs" dxfId="8319" priority="1147" stopIfTrue="1" operator="greaterThanOrEqual">
      <formula>0.001</formula>
    </cfRule>
    <cfRule type="cellIs" dxfId="8318" priority="1148" stopIfTrue="1" operator="greaterThanOrEqual">
      <formula>0.0001</formula>
    </cfRule>
    <cfRule type="cellIs" dxfId="8317" priority="1149" stopIfTrue="1" operator="greaterThanOrEqual">
      <formula>0.00001</formula>
    </cfRule>
    <cfRule type="cellIs" dxfId="8316" priority="1150" stopIfTrue="1" operator="greaterThanOrEqual">
      <formula>0.000001</formula>
    </cfRule>
    <cfRule type="cellIs" dxfId="8315" priority="1151" stopIfTrue="1" operator="greaterThanOrEqual">
      <formula>0.0000001</formula>
    </cfRule>
    <cfRule type="cellIs" dxfId="8314" priority="1152" stopIfTrue="1" operator="greaterThanOrEqual">
      <formula>0.00000001</formula>
    </cfRule>
  </conditionalFormatting>
  <conditionalFormatting sqref="AO51:AO75">
    <cfRule type="cellIs" dxfId="8313" priority="1145" stopIfTrue="1" operator="greaterThanOrEqual">
      <formula>0.1</formula>
    </cfRule>
  </conditionalFormatting>
  <conditionalFormatting sqref="AO75 AO77:AO78 AO45:AO46 AO53 AO57 AO60:AO61 AO64 AO69:AO71 AO86 AO92:AO94 AO99:AO101 AO105 AO110:AO112 AO123:AO124 AO126">
    <cfRule type="cellIs" dxfId="8312" priority="1177" stopIfTrue="1" operator="greaterThanOrEqual">
      <formula>0.001</formula>
    </cfRule>
  </conditionalFormatting>
  <conditionalFormatting sqref="AO75 AO77:AO78">
    <cfRule type="cellIs" dxfId="8311" priority="1176" stopIfTrue="1" operator="greaterThanOrEqual">
      <formula>0.01</formula>
    </cfRule>
  </conditionalFormatting>
  <conditionalFormatting sqref="AO77:AO127">
    <cfRule type="cellIs" dxfId="8310" priority="1125" stopIfTrue="1" operator="greaterThanOrEqual">
      <formula>0.1</formula>
    </cfRule>
  </conditionalFormatting>
  <conditionalFormatting sqref="AO117:AO122">
    <cfRule type="cellIs" dxfId="8309" priority="1127" stopIfTrue="1" operator="greaterThanOrEqual">
      <formula>0.001</formula>
    </cfRule>
  </conditionalFormatting>
  <conditionalFormatting sqref="AO117:AO127">
    <cfRule type="cellIs" dxfId="8308" priority="1126" stopIfTrue="1" operator="greaterThanOrEqual">
      <formula>0.01</formula>
    </cfRule>
  </conditionalFormatting>
  <conditionalFormatting sqref="AO118">
    <cfRule type="cellIs" dxfId="8307" priority="1133" stopIfTrue="1" operator="greaterThanOrEqual">
      <formula>0.000001</formula>
    </cfRule>
    <cfRule type="cellIs" dxfId="8306" priority="1134" stopIfTrue="1" operator="greaterThanOrEqual">
      <formula>0.0000001</formula>
    </cfRule>
    <cfRule type="cellIs" dxfId="8305" priority="1135" stopIfTrue="1" operator="greaterThanOrEqual">
      <formula>0.00000001</formula>
    </cfRule>
  </conditionalFormatting>
  <conditionalFormatting sqref="AO118:AO122">
    <cfRule type="cellIs" dxfId="8304" priority="1128" stopIfTrue="1" operator="greaterThanOrEqual">
      <formula>0.0001</formula>
    </cfRule>
    <cfRule type="cellIs" dxfId="8303" priority="1129" stopIfTrue="1" operator="greaterThanOrEqual">
      <formula>0.00001</formula>
    </cfRule>
  </conditionalFormatting>
  <conditionalFormatting sqref="AO119:AO122">
    <cfRule type="cellIs" dxfId="8302" priority="1130" stopIfTrue="1" operator="greaterThanOrEqual">
      <formula>0.000001</formula>
    </cfRule>
    <cfRule type="cellIs" dxfId="8301" priority="1131" stopIfTrue="1" operator="greaterThanOrEqual">
      <formula>0.0000001</formula>
    </cfRule>
    <cfRule type="cellIs" dxfId="8300" priority="1132" stopIfTrue="1" operator="greaterThanOrEqual">
      <formula>0.00000001</formula>
    </cfRule>
  </conditionalFormatting>
  <conditionalFormatting sqref="AO125 AO47 AO115">
    <cfRule type="cellIs" dxfId="8299" priority="1171" stopIfTrue="1" operator="greaterThanOrEqual">
      <formula>0.0001</formula>
    </cfRule>
  </conditionalFormatting>
  <conditionalFormatting sqref="AO125">
    <cfRule type="cellIs" dxfId="8298" priority="1170" stopIfTrue="1" operator="greaterThanOrEqual">
      <formula>0.001</formula>
    </cfRule>
  </conditionalFormatting>
  <conditionalFormatting sqref="AO128 AO131:AO132">
    <cfRule type="cellIs" dxfId="8297" priority="1136" stopIfTrue="1" operator="greaterThanOrEqual">
      <formula>1</formula>
    </cfRule>
    <cfRule type="cellIs" dxfId="8296" priority="1137" stopIfTrue="1" operator="greaterThanOrEqual">
      <formula>0.1</formula>
    </cfRule>
    <cfRule type="cellIs" dxfId="8295" priority="1138" stopIfTrue="1" operator="greaterThanOrEqual">
      <formula>0.01</formula>
    </cfRule>
    <cfRule type="cellIs" dxfId="8294" priority="1139" stopIfTrue="1" operator="greaterThanOrEqual">
      <formula>0.001</formula>
    </cfRule>
    <cfRule type="cellIs" dxfId="8293" priority="1140" stopIfTrue="1" operator="greaterThanOrEqual">
      <formula>0.0001</formula>
    </cfRule>
    <cfRule type="cellIs" dxfId="8292" priority="1141" stopIfTrue="1" operator="greaterThanOrEqual">
      <formula>0.00001</formula>
    </cfRule>
    <cfRule type="cellIs" dxfId="8291" priority="1142" stopIfTrue="1" operator="greaterThanOrEqual">
      <formula>0.000001</formula>
    </cfRule>
    <cfRule type="cellIs" dxfId="8290" priority="1143" stopIfTrue="1" operator="greaterThanOrEqual">
      <formula>0.0000001</formula>
    </cfRule>
    <cfRule type="cellIs" dxfId="8289" priority="1144" stopIfTrue="1" operator="greaterThanOrEqual">
      <formula>0.00000001</formula>
    </cfRule>
  </conditionalFormatting>
  <conditionalFormatting sqref="AO129 AO50 AO76">
    <cfRule type="cellIs" dxfId="8288" priority="1154" stopIfTrue="1" operator="greaterThanOrEqual">
      <formula>0.1</formula>
    </cfRule>
  </conditionalFormatting>
  <conditionalFormatting sqref="AO129:AO130">
    <cfRule type="cellIs" dxfId="8287" priority="1153" stopIfTrue="1" operator="greaterThanOrEqual">
      <formula>1</formula>
    </cfRule>
  </conditionalFormatting>
  <conditionalFormatting sqref="AO130 AO44 AO52 AO72:AO74 AO79:AO85 AO95 AO108:AO109 AO116">
    <cfRule type="cellIs" dxfId="8286" priority="1184" stopIfTrue="1" operator="greaterThanOrEqual">
      <formula>0.01</formula>
    </cfRule>
  </conditionalFormatting>
  <conditionalFormatting sqref="AO130">
    <cfRule type="cellIs" dxfId="8285" priority="1183" stopIfTrue="1" operator="greaterThanOrEqual">
      <formula>0.1</formula>
    </cfRule>
  </conditionalFormatting>
  <conditionalFormatting sqref="AR24:AR27">
    <cfRule type="cellIs" dxfId="8284" priority="68" operator="greaterThanOrEqual">
      <formula>0</formula>
    </cfRule>
  </conditionalFormatting>
  <conditionalFormatting sqref="AR28:AR30">
    <cfRule type="cellIs" dxfId="8283" priority="67" operator="greaterThanOrEqual">
      <formula>0</formula>
    </cfRule>
  </conditionalFormatting>
  <conditionalFormatting sqref="AR31:AR32">
    <cfRule type="cellIs" dxfId="8282" priority="12" operator="greaterThanOrEqual">
      <formula>0</formula>
    </cfRule>
  </conditionalFormatting>
  <conditionalFormatting sqref="AR37:AR41">
    <cfRule type="cellIs" dxfId="8281" priority="1114" stopIfTrue="1" operator="greaterThanOrEqual">
      <formula>1</formula>
    </cfRule>
    <cfRule type="cellIs" dxfId="8280" priority="1115" stopIfTrue="1" operator="greaterThanOrEqual">
      <formula>0.1</formula>
    </cfRule>
    <cfRule type="cellIs" dxfId="8279" priority="1116" stopIfTrue="1" operator="greaterThanOrEqual">
      <formula>0.01</formula>
    </cfRule>
    <cfRule type="cellIs" dxfId="8278" priority="1117" stopIfTrue="1" operator="greaterThanOrEqual">
      <formula>0.001</formula>
    </cfRule>
    <cfRule type="cellIs" dxfId="8277" priority="1118" stopIfTrue="1" operator="greaterThanOrEqual">
      <formula>0.0001</formula>
    </cfRule>
    <cfRule type="cellIs" dxfId="8276" priority="1119" stopIfTrue="1" operator="greaterThanOrEqual">
      <formula>0.00001</formula>
    </cfRule>
    <cfRule type="cellIs" dxfId="8275" priority="1120" stopIfTrue="1" operator="greaterThanOrEqual">
      <formula>0.000001</formula>
    </cfRule>
    <cfRule type="cellIs" dxfId="8274" priority="1121" stopIfTrue="1" operator="greaterThanOrEqual">
      <formula>0.0000001</formula>
    </cfRule>
    <cfRule type="cellIs" dxfId="8273" priority="1122" stopIfTrue="1" operator="greaterThanOrEqual">
      <formula>0.00000001</formula>
    </cfRule>
  </conditionalFormatting>
  <conditionalFormatting sqref="AR37:AR132">
    <cfRule type="cellIs" dxfId="8272" priority="1037" stopIfTrue="1" operator="greaterThanOrEqual">
      <formula>10</formula>
    </cfRule>
  </conditionalFormatting>
  <conditionalFormatting sqref="AR42:AR43">
    <cfRule type="cellIs" dxfId="8271" priority="1105" stopIfTrue="1" operator="greaterThanOrEqual">
      <formula>1</formula>
    </cfRule>
    <cfRule type="cellIs" dxfId="8270" priority="1106" stopIfTrue="1" operator="greaterThanOrEqual">
      <formula>0.1</formula>
    </cfRule>
    <cfRule type="cellIs" dxfId="8269" priority="1107" stopIfTrue="1" operator="greaterThanOrEqual">
      <formula>0.01</formula>
    </cfRule>
    <cfRule type="cellIs" dxfId="8268" priority="1108" stopIfTrue="1" operator="greaterThanOrEqual">
      <formula>0.001</formula>
    </cfRule>
    <cfRule type="cellIs" dxfId="8267" priority="1109" stopIfTrue="1" operator="greaterThanOrEqual">
      <formula>0.0001</formula>
    </cfRule>
    <cfRule type="cellIs" dxfId="8266" priority="1110" stopIfTrue="1" operator="greaterThanOrEqual">
      <formula>0.00001</formula>
    </cfRule>
    <cfRule type="cellIs" dxfId="8265" priority="1111" stopIfTrue="1" operator="greaterThanOrEqual">
      <formula>0.000001</formula>
    </cfRule>
    <cfRule type="cellIs" dxfId="8264" priority="1112" stopIfTrue="1" operator="greaterThanOrEqual">
      <formula>0.0000001</formula>
    </cfRule>
    <cfRule type="cellIs" dxfId="8263" priority="1113" stopIfTrue="1" operator="greaterThanOrEqual">
      <formula>0.00000001</formula>
    </cfRule>
  </conditionalFormatting>
  <conditionalFormatting sqref="AR44 AR52 AR72:AR74 AR79:AR85 AR95 AR108:AR109 AR116 AR130">
    <cfRule type="cellIs" dxfId="8262" priority="1099" stopIfTrue="1" operator="greaterThanOrEqual">
      <formula>0.001</formula>
    </cfRule>
    <cfRule type="cellIs" dxfId="8261" priority="1100" stopIfTrue="1" operator="greaterThanOrEqual">
      <formula>0.0001</formula>
    </cfRule>
    <cfRule type="cellIs" dxfId="8260" priority="1101" stopIfTrue="1" operator="greaterThanOrEqual">
      <formula>0.00001</formula>
    </cfRule>
    <cfRule type="cellIs" dxfId="8259" priority="1102" stopIfTrue="1" operator="greaterThanOrEqual">
      <formula>0.000001</formula>
    </cfRule>
    <cfRule type="cellIs" dxfId="8258" priority="1103" stopIfTrue="1" operator="greaterThanOrEqual">
      <formula>0.0000001</formula>
    </cfRule>
    <cfRule type="cellIs" dxfId="8257" priority="1104" stopIfTrue="1" operator="greaterThanOrEqual">
      <formula>0.00000001</formula>
    </cfRule>
  </conditionalFormatting>
  <conditionalFormatting sqref="AR44:AR49">
    <cfRule type="cellIs" dxfId="8256" priority="1076" stopIfTrue="1" operator="greaterThanOrEqual">
      <formula>0.1</formula>
    </cfRule>
  </conditionalFormatting>
  <conditionalFormatting sqref="AR44:AR127">
    <cfRule type="cellIs" dxfId="8255" priority="1038" stopIfTrue="1" operator="greaterThanOrEqual">
      <formula>1</formula>
    </cfRule>
  </conditionalFormatting>
  <conditionalFormatting sqref="AR45:AR46 AR53 AR57 AR60:AR61 AR64 AR69:AR71 AR75 AR77:AR78 AR86 AR92:AR94 AR99:AR101 AR105 AR110:AR112 AR123:AR124 AR126">
    <cfRule type="cellIs" dxfId="8254" priority="1092" stopIfTrue="1" operator="greaterThanOrEqual">
      <formula>0.0001</formula>
    </cfRule>
    <cfRule type="cellIs" dxfId="8253" priority="1093" stopIfTrue="1" operator="greaterThanOrEqual">
      <formula>0.00001</formula>
    </cfRule>
    <cfRule type="cellIs" dxfId="8252" priority="1094" stopIfTrue="1" operator="greaterThanOrEqual">
      <formula>0.000001</formula>
    </cfRule>
    <cfRule type="cellIs" dxfId="8251" priority="1095" stopIfTrue="1" operator="greaterThanOrEqual">
      <formula>0.0000001</formula>
    </cfRule>
    <cfRule type="cellIs" dxfId="8250" priority="1096" stopIfTrue="1" operator="greaterThanOrEqual">
      <formula>0.00000001</formula>
    </cfRule>
  </conditionalFormatting>
  <conditionalFormatting sqref="AR45:AR49 AR53:AR71 AR86:AR94 AR96:AR107 AR110:AR115">
    <cfRule type="cellIs" dxfId="8249" priority="1077" stopIfTrue="1" operator="greaterThanOrEqual">
      <formula>0.01</formula>
    </cfRule>
  </conditionalFormatting>
  <conditionalFormatting sqref="AR47 AR115 AR125">
    <cfRule type="cellIs" dxfId="8248" priority="1086" stopIfTrue="1" operator="greaterThanOrEqual">
      <formula>0.00001</formula>
    </cfRule>
    <cfRule type="cellIs" dxfId="8247" priority="1087" stopIfTrue="1" operator="greaterThanOrEqual">
      <formula>0.000001</formula>
    </cfRule>
    <cfRule type="cellIs" dxfId="8246" priority="1088" stopIfTrue="1" operator="greaterThanOrEqual">
      <formula>0.0000001</formula>
    </cfRule>
    <cfRule type="cellIs" dxfId="8245" priority="1089" stopIfTrue="1" operator="greaterThanOrEqual">
      <formula>0.00000001</formula>
    </cfRule>
  </conditionalFormatting>
  <conditionalFormatting sqref="AR47:AR49 AR54:AR56 AR58:AR59 AR62:AR63 AR65:AR68 AR87:AR91 AR96:AR98 AR102:AR104 AR106:AR107 AR113:AR115 AR127">
    <cfRule type="cellIs" dxfId="8244" priority="1078" stopIfTrue="1" operator="greaterThanOrEqual">
      <formula>0.001</formula>
    </cfRule>
  </conditionalFormatting>
  <conditionalFormatting sqref="AR48:AR49 AR54:AR56 AR58:AR59 AR62:AR63 AR65:AR68 AR87:AR91 AR96:AR98 AR102:AR104 AR106:AR107 AR113:AR114 AR117 AR127">
    <cfRule type="cellIs" dxfId="8243" priority="1080" stopIfTrue="1" operator="greaterThanOrEqual">
      <formula>0.00001</formula>
    </cfRule>
    <cfRule type="cellIs" dxfId="8242" priority="1081" stopIfTrue="1" operator="greaterThanOrEqual">
      <formula>0.000001</formula>
    </cfRule>
    <cfRule type="cellIs" dxfId="8241" priority="1082" stopIfTrue="1" operator="greaterThanOrEqual">
      <formula>0.0000001</formula>
    </cfRule>
    <cfRule type="cellIs" dxfId="8240" priority="1083" stopIfTrue="1" operator="greaterThanOrEqual">
      <formula>0.00000001</formula>
    </cfRule>
  </conditionalFormatting>
  <conditionalFormatting sqref="AR48:AR49 AR54:AR56 AR58:AR59 AR62:AR63 AR65:AR68 AR87:AR91 AR96:AR98 AR102:AR104 AR106:AR107 AR113:AR114 AR127 AR117">
    <cfRule type="cellIs" dxfId="8239" priority="1079" stopIfTrue="1" operator="greaterThanOrEqual">
      <formula>0.0001</formula>
    </cfRule>
  </conditionalFormatting>
  <conditionalFormatting sqref="AR50 AR76 AR129">
    <cfRule type="cellIs" dxfId="8238" priority="1069" stopIfTrue="1" operator="greaterThanOrEqual">
      <formula>0.01</formula>
    </cfRule>
    <cfRule type="cellIs" dxfId="8237" priority="1070" stopIfTrue="1" operator="greaterThanOrEqual">
      <formula>0.001</formula>
    </cfRule>
    <cfRule type="cellIs" dxfId="8236" priority="1071" stopIfTrue="1" operator="greaterThanOrEqual">
      <formula>0.0001</formula>
    </cfRule>
    <cfRule type="cellIs" dxfId="8235" priority="1072" stopIfTrue="1" operator="greaterThanOrEqual">
      <formula>0.00001</formula>
    </cfRule>
    <cfRule type="cellIs" dxfId="8234" priority="1073" stopIfTrue="1" operator="greaterThanOrEqual">
      <formula>0.000001</formula>
    </cfRule>
    <cfRule type="cellIs" dxfId="8233" priority="1074" stopIfTrue="1" operator="greaterThanOrEqual">
      <formula>0.0000001</formula>
    </cfRule>
    <cfRule type="cellIs" dxfId="8232" priority="1075" stopIfTrue="1" operator="greaterThanOrEqual">
      <formula>0.00000001</formula>
    </cfRule>
  </conditionalFormatting>
  <conditionalFormatting sqref="AR51">
    <cfRule type="cellIs" dxfId="8231" priority="1060" stopIfTrue="1" operator="greaterThanOrEqual">
      <formula>0.01</formula>
    </cfRule>
    <cfRule type="cellIs" dxfId="8230" priority="1061" stopIfTrue="1" operator="greaterThanOrEqual">
      <formula>0.001</formula>
    </cfRule>
    <cfRule type="cellIs" dxfId="8229" priority="1062" stopIfTrue="1" operator="greaterThanOrEqual">
      <formula>0.0001</formula>
    </cfRule>
    <cfRule type="cellIs" dxfId="8228" priority="1063" stopIfTrue="1" operator="greaterThanOrEqual">
      <formula>0.00001</formula>
    </cfRule>
    <cfRule type="cellIs" dxfId="8227" priority="1064" stopIfTrue="1" operator="greaterThanOrEqual">
      <formula>0.000001</formula>
    </cfRule>
    <cfRule type="cellIs" dxfId="8226" priority="1065" stopIfTrue="1" operator="greaterThanOrEqual">
      <formula>0.0000001</formula>
    </cfRule>
    <cfRule type="cellIs" dxfId="8225" priority="1066" stopIfTrue="1" operator="greaterThanOrEqual">
      <formula>0.00000001</formula>
    </cfRule>
  </conditionalFormatting>
  <conditionalFormatting sqref="AR51:AR75">
    <cfRule type="cellIs" dxfId="8224" priority="1059" stopIfTrue="1" operator="greaterThanOrEqual">
      <formula>0.1</formula>
    </cfRule>
  </conditionalFormatting>
  <conditionalFormatting sqref="AR75 AR77:AR78 AR45:AR46 AR53 AR57 AR60:AR61 AR64 AR69:AR71 AR86 AR92:AR94 AR99:AR101 AR105 AR110:AR112 AR123:AR124 AR126">
    <cfRule type="cellIs" dxfId="8223" priority="1091" stopIfTrue="1" operator="greaterThanOrEqual">
      <formula>0.001</formula>
    </cfRule>
  </conditionalFormatting>
  <conditionalFormatting sqref="AR75 AR77:AR78">
    <cfRule type="cellIs" dxfId="8222" priority="1090" stopIfTrue="1" operator="greaterThanOrEqual">
      <formula>0.01</formula>
    </cfRule>
  </conditionalFormatting>
  <conditionalFormatting sqref="AR77:AR127">
    <cfRule type="cellIs" dxfId="8221" priority="1039" stopIfTrue="1" operator="greaterThanOrEqual">
      <formula>0.1</formula>
    </cfRule>
  </conditionalFormatting>
  <conditionalFormatting sqref="AR117:AR122">
    <cfRule type="cellIs" dxfId="8220" priority="1041" stopIfTrue="1" operator="greaterThanOrEqual">
      <formula>0.001</formula>
    </cfRule>
  </conditionalFormatting>
  <conditionalFormatting sqref="AR117:AR127">
    <cfRule type="cellIs" dxfId="8219" priority="1040" stopIfTrue="1" operator="greaterThanOrEqual">
      <formula>0.01</formula>
    </cfRule>
  </conditionalFormatting>
  <conditionalFormatting sqref="AR118">
    <cfRule type="cellIs" dxfId="8218" priority="1047" stopIfTrue="1" operator="greaterThanOrEqual">
      <formula>0.000001</formula>
    </cfRule>
    <cfRule type="cellIs" dxfId="8217" priority="1048" stopIfTrue="1" operator="greaterThanOrEqual">
      <formula>0.0000001</formula>
    </cfRule>
    <cfRule type="cellIs" dxfId="8216" priority="1049" stopIfTrue="1" operator="greaterThanOrEqual">
      <formula>0.00000001</formula>
    </cfRule>
  </conditionalFormatting>
  <conditionalFormatting sqref="AR118:AR122">
    <cfRule type="cellIs" dxfId="8215" priority="1042" stopIfTrue="1" operator="greaterThanOrEqual">
      <formula>0.0001</formula>
    </cfRule>
    <cfRule type="cellIs" dxfId="8214" priority="1043" stopIfTrue="1" operator="greaterThanOrEqual">
      <formula>0.00001</formula>
    </cfRule>
  </conditionalFormatting>
  <conditionalFormatting sqref="AR119:AR122">
    <cfRule type="cellIs" dxfId="8213" priority="1044" stopIfTrue="1" operator="greaterThanOrEqual">
      <formula>0.000001</formula>
    </cfRule>
    <cfRule type="cellIs" dxfId="8212" priority="1045" stopIfTrue="1" operator="greaterThanOrEqual">
      <formula>0.0000001</formula>
    </cfRule>
    <cfRule type="cellIs" dxfId="8211" priority="1046" stopIfTrue="1" operator="greaterThanOrEqual">
      <formula>0.00000001</formula>
    </cfRule>
  </conditionalFormatting>
  <conditionalFormatting sqref="AR125 AR47 AR115">
    <cfRule type="cellIs" dxfId="8210" priority="1085" stopIfTrue="1" operator="greaterThanOrEqual">
      <formula>0.0001</formula>
    </cfRule>
  </conditionalFormatting>
  <conditionalFormatting sqref="AR125">
    <cfRule type="cellIs" dxfId="8209" priority="1084" stopIfTrue="1" operator="greaterThanOrEqual">
      <formula>0.001</formula>
    </cfRule>
  </conditionalFormatting>
  <conditionalFormatting sqref="AR128 AR131:AR132">
    <cfRule type="cellIs" dxfId="8208" priority="1050" stopIfTrue="1" operator="greaterThanOrEqual">
      <formula>1</formula>
    </cfRule>
    <cfRule type="cellIs" dxfId="8207" priority="1051" stopIfTrue="1" operator="greaterThanOrEqual">
      <formula>0.1</formula>
    </cfRule>
    <cfRule type="cellIs" dxfId="8206" priority="1052" stopIfTrue="1" operator="greaterThanOrEqual">
      <formula>0.01</formula>
    </cfRule>
    <cfRule type="cellIs" dxfId="8205" priority="1053" stopIfTrue="1" operator="greaterThanOrEqual">
      <formula>0.001</formula>
    </cfRule>
    <cfRule type="cellIs" dxfId="8204" priority="1054" stopIfTrue="1" operator="greaterThanOrEqual">
      <formula>0.0001</formula>
    </cfRule>
    <cfRule type="cellIs" dxfId="8203" priority="1055" stopIfTrue="1" operator="greaterThanOrEqual">
      <formula>0.00001</formula>
    </cfRule>
    <cfRule type="cellIs" dxfId="8202" priority="1056" stopIfTrue="1" operator="greaterThanOrEqual">
      <formula>0.000001</formula>
    </cfRule>
    <cfRule type="cellIs" dxfId="8201" priority="1057" stopIfTrue="1" operator="greaterThanOrEqual">
      <formula>0.0000001</formula>
    </cfRule>
    <cfRule type="cellIs" dxfId="8200" priority="1058" stopIfTrue="1" operator="greaterThanOrEqual">
      <formula>0.00000001</formula>
    </cfRule>
  </conditionalFormatting>
  <conditionalFormatting sqref="AR129 AR50 AR76">
    <cfRule type="cellIs" dxfId="8199" priority="1068" stopIfTrue="1" operator="greaterThanOrEqual">
      <formula>0.1</formula>
    </cfRule>
  </conditionalFormatting>
  <conditionalFormatting sqref="AR129:AR130">
    <cfRule type="cellIs" dxfId="8198" priority="1067" stopIfTrue="1" operator="greaterThanOrEqual">
      <formula>1</formula>
    </cfRule>
  </conditionalFormatting>
  <conditionalFormatting sqref="AR130 AR44 AR52 AR72:AR74 AR79:AR85 AR95 AR108:AR109 AR116">
    <cfRule type="cellIs" dxfId="8197" priority="1098" stopIfTrue="1" operator="greaterThanOrEqual">
      <formula>0.01</formula>
    </cfRule>
  </conditionalFormatting>
  <conditionalFormatting sqref="AR130">
    <cfRule type="cellIs" dxfId="8196" priority="1097" stopIfTrue="1" operator="greaterThanOrEqual">
      <formula>0.1</formula>
    </cfRule>
  </conditionalFormatting>
  <conditionalFormatting sqref="AU24:AU27">
    <cfRule type="cellIs" dxfId="8195" priority="66" operator="greaterThanOrEqual">
      <formula>0</formula>
    </cfRule>
  </conditionalFormatting>
  <conditionalFormatting sqref="AU28:AU30">
    <cfRule type="cellIs" dxfId="8194" priority="65" operator="greaterThanOrEqual">
      <formula>0</formula>
    </cfRule>
  </conditionalFormatting>
  <conditionalFormatting sqref="AU31:AU32">
    <cfRule type="cellIs" dxfId="8193" priority="9" operator="greaterThanOrEqual">
      <formula>0</formula>
    </cfRule>
  </conditionalFormatting>
  <conditionalFormatting sqref="AU37:AU41">
    <cfRule type="cellIs" dxfId="8192" priority="856" stopIfTrue="1" operator="greaterThanOrEqual">
      <formula>1</formula>
    </cfRule>
    <cfRule type="cellIs" dxfId="8191" priority="857" stopIfTrue="1" operator="greaterThanOrEqual">
      <formula>0.1</formula>
    </cfRule>
    <cfRule type="cellIs" dxfId="8190" priority="858" stopIfTrue="1" operator="greaterThanOrEqual">
      <formula>0.01</formula>
    </cfRule>
    <cfRule type="cellIs" dxfId="8189" priority="859" stopIfTrue="1" operator="greaterThanOrEqual">
      <formula>0.001</formula>
    </cfRule>
    <cfRule type="cellIs" dxfId="8188" priority="860" stopIfTrue="1" operator="greaterThanOrEqual">
      <formula>0.0001</formula>
    </cfRule>
    <cfRule type="cellIs" dxfId="8187" priority="861" stopIfTrue="1" operator="greaterThanOrEqual">
      <formula>0.00001</formula>
    </cfRule>
    <cfRule type="cellIs" dxfId="8186" priority="862" stopIfTrue="1" operator="greaterThanOrEqual">
      <formula>0.000001</formula>
    </cfRule>
    <cfRule type="cellIs" dxfId="8185" priority="863" stopIfTrue="1" operator="greaterThanOrEqual">
      <formula>0.0000001</formula>
    </cfRule>
    <cfRule type="cellIs" dxfId="8184" priority="864" stopIfTrue="1" operator="greaterThanOrEqual">
      <formula>0.00000001</formula>
    </cfRule>
  </conditionalFormatting>
  <conditionalFormatting sqref="AU37:AU132">
    <cfRule type="cellIs" dxfId="8183" priority="779" stopIfTrue="1" operator="greaterThanOrEqual">
      <formula>10</formula>
    </cfRule>
  </conditionalFormatting>
  <conditionalFormatting sqref="AU42:AU43">
    <cfRule type="cellIs" dxfId="8182" priority="847" stopIfTrue="1" operator="greaterThanOrEqual">
      <formula>1</formula>
    </cfRule>
    <cfRule type="cellIs" dxfId="8181" priority="848" stopIfTrue="1" operator="greaterThanOrEqual">
      <formula>0.1</formula>
    </cfRule>
    <cfRule type="cellIs" dxfId="8180" priority="849" stopIfTrue="1" operator="greaterThanOrEqual">
      <formula>0.01</formula>
    </cfRule>
    <cfRule type="cellIs" dxfId="8179" priority="850" stopIfTrue="1" operator="greaterThanOrEqual">
      <formula>0.001</formula>
    </cfRule>
    <cfRule type="cellIs" dxfId="8178" priority="851" stopIfTrue="1" operator="greaterThanOrEqual">
      <formula>0.0001</formula>
    </cfRule>
    <cfRule type="cellIs" dxfId="8177" priority="852" stopIfTrue="1" operator="greaterThanOrEqual">
      <formula>0.00001</formula>
    </cfRule>
    <cfRule type="cellIs" dxfId="8176" priority="853" stopIfTrue="1" operator="greaterThanOrEqual">
      <formula>0.000001</formula>
    </cfRule>
    <cfRule type="cellIs" dxfId="8175" priority="854" stopIfTrue="1" operator="greaterThanOrEqual">
      <formula>0.0000001</formula>
    </cfRule>
    <cfRule type="cellIs" dxfId="8174" priority="855" stopIfTrue="1" operator="greaterThanOrEqual">
      <formula>0.00000001</formula>
    </cfRule>
  </conditionalFormatting>
  <conditionalFormatting sqref="AU44 AU52 AU72:AU74 AU79:AU85 AU95 AU108:AU109 AU116 AU130">
    <cfRule type="cellIs" dxfId="8173" priority="841" stopIfTrue="1" operator="greaterThanOrEqual">
      <formula>0.001</formula>
    </cfRule>
    <cfRule type="cellIs" dxfId="8172" priority="842" stopIfTrue="1" operator="greaterThanOrEqual">
      <formula>0.0001</formula>
    </cfRule>
    <cfRule type="cellIs" dxfId="8171" priority="843" stopIfTrue="1" operator="greaterThanOrEqual">
      <formula>0.00001</formula>
    </cfRule>
    <cfRule type="cellIs" dxfId="8170" priority="844" stopIfTrue="1" operator="greaterThanOrEqual">
      <formula>0.000001</formula>
    </cfRule>
    <cfRule type="cellIs" dxfId="8169" priority="845" stopIfTrue="1" operator="greaterThanOrEqual">
      <formula>0.0000001</formula>
    </cfRule>
    <cfRule type="cellIs" dxfId="8168" priority="846" stopIfTrue="1" operator="greaterThanOrEqual">
      <formula>0.00000001</formula>
    </cfRule>
  </conditionalFormatting>
  <conditionalFormatting sqref="AU44:AU49">
    <cfRule type="cellIs" dxfId="8167" priority="818" stopIfTrue="1" operator="greaterThanOrEqual">
      <formula>0.1</formula>
    </cfRule>
  </conditionalFormatting>
  <conditionalFormatting sqref="AU44:AU127">
    <cfRule type="cellIs" dxfId="8166" priority="780" stopIfTrue="1" operator="greaterThanOrEqual">
      <formula>1</formula>
    </cfRule>
  </conditionalFormatting>
  <conditionalFormatting sqref="AU45:AU46 AU53 AU57 AU60:AU61 AU64 AU69:AU71 AU75 AU77:AU78 AU86 AU92:AU94 AU99:AU101 AU105 AU110:AU112 AU123:AU124 AU126">
    <cfRule type="cellIs" dxfId="8165" priority="834" stopIfTrue="1" operator="greaterThanOrEqual">
      <formula>0.0001</formula>
    </cfRule>
    <cfRule type="cellIs" dxfId="8164" priority="835" stopIfTrue="1" operator="greaterThanOrEqual">
      <formula>0.00001</formula>
    </cfRule>
    <cfRule type="cellIs" dxfId="8163" priority="836" stopIfTrue="1" operator="greaterThanOrEqual">
      <formula>0.000001</formula>
    </cfRule>
    <cfRule type="cellIs" dxfId="8162" priority="837" stopIfTrue="1" operator="greaterThanOrEqual">
      <formula>0.0000001</formula>
    </cfRule>
    <cfRule type="cellIs" dxfId="8161" priority="838" stopIfTrue="1" operator="greaterThanOrEqual">
      <formula>0.00000001</formula>
    </cfRule>
  </conditionalFormatting>
  <conditionalFormatting sqref="AU45:AU49 AU53:AU71 AU86:AU94 AU96:AU107 AU110:AU115">
    <cfRule type="cellIs" dxfId="8160" priority="819" stopIfTrue="1" operator="greaterThanOrEqual">
      <formula>0.01</formula>
    </cfRule>
  </conditionalFormatting>
  <conditionalFormatting sqref="AU47 AU115 AU125">
    <cfRule type="cellIs" dxfId="8159" priority="828" stopIfTrue="1" operator="greaterThanOrEqual">
      <formula>0.00001</formula>
    </cfRule>
    <cfRule type="cellIs" dxfId="8158" priority="829" stopIfTrue="1" operator="greaterThanOrEqual">
      <formula>0.000001</formula>
    </cfRule>
    <cfRule type="cellIs" dxfId="8157" priority="830" stopIfTrue="1" operator="greaterThanOrEqual">
      <formula>0.0000001</formula>
    </cfRule>
    <cfRule type="cellIs" dxfId="8156" priority="831" stopIfTrue="1" operator="greaterThanOrEqual">
      <formula>0.00000001</formula>
    </cfRule>
  </conditionalFormatting>
  <conditionalFormatting sqref="AU47:AU49 AU54:AU56 AU58:AU59 AU62:AU63 AU65:AU68 AU87:AU91 AU96:AU98 AU102:AU104 AU106:AU107 AU113:AU115 AU127">
    <cfRule type="cellIs" dxfId="8155" priority="820" stopIfTrue="1" operator="greaterThanOrEqual">
      <formula>0.001</formula>
    </cfRule>
  </conditionalFormatting>
  <conditionalFormatting sqref="AU48:AU49 AU54:AU56 AU58:AU59 AU62:AU63 AU65:AU68 AU87:AU91 AU96:AU98 AU102:AU104 AU106:AU107 AU113:AU114 AU117 AU127">
    <cfRule type="cellIs" dxfId="8154" priority="822" stopIfTrue="1" operator="greaterThanOrEqual">
      <formula>0.00001</formula>
    </cfRule>
    <cfRule type="cellIs" dxfId="8153" priority="823" stopIfTrue="1" operator="greaterThanOrEqual">
      <formula>0.000001</formula>
    </cfRule>
    <cfRule type="cellIs" dxfId="8152" priority="824" stopIfTrue="1" operator="greaterThanOrEqual">
      <formula>0.0000001</formula>
    </cfRule>
    <cfRule type="cellIs" dxfId="8151" priority="825" stopIfTrue="1" operator="greaterThanOrEqual">
      <formula>0.00000001</formula>
    </cfRule>
  </conditionalFormatting>
  <conditionalFormatting sqref="AU48:AU49 AU54:AU56 AU58:AU59 AU62:AU63 AU65:AU68 AU87:AU91 AU96:AU98 AU102:AU104 AU106:AU107 AU113:AU114 AU127 AU117">
    <cfRule type="cellIs" dxfId="8150" priority="821" stopIfTrue="1" operator="greaterThanOrEqual">
      <formula>0.0001</formula>
    </cfRule>
  </conditionalFormatting>
  <conditionalFormatting sqref="AU50 AU76 AU129">
    <cfRule type="cellIs" dxfId="8149" priority="811" stopIfTrue="1" operator="greaterThanOrEqual">
      <formula>0.01</formula>
    </cfRule>
    <cfRule type="cellIs" dxfId="8148" priority="812" stopIfTrue="1" operator="greaterThanOrEqual">
      <formula>0.001</formula>
    </cfRule>
    <cfRule type="cellIs" dxfId="8147" priority="813" stopIfTrue="1" operator="greaterThanOrEqual">
      <formula>0.0001</formula>
    </cfRule>
    <cfRule type="cellIs" dxfId="8146" priority="814" stopIfTrue="1" operator="greaterThanOrEqual">
      <formula>0.00001</formula>
    </cfRule>
    <cfRule type="cellIs" dxfId="8145" priority="815" stopIfTrue="1" operator="greaterThanOrEqual">
      <formula>0.000001</formula>
    </cfRule>
    <cfRule type="cellIs" dxfId="8144" priority="816" stopIfTrue="1" operator="greaterThanOrEqual">
      <formula>0.0000001</formula>
    </cfRule>
    <cfRule type="cellIs" dxfId="8143" priority="817" stopIfTrue="1" operator="greaterThanOrEqual">
      <formula>0.00000001</formula>
    </cfRule>
  </conditionalFormatting>
  <conditionalFormatting sqref="AU51">
    <cfRule type="cellIs" dxfId="8142" priority="802" stopIfTrue="1" operator="greaterThanOrEqual">
      <formula>0.01</formula>
    </cfRule>
    <cfRule type="cellIs" dxfId="8141" priority="803" stopIfTrue="1" operator="greaterThanOrEqual">
      <formula>0.001</formula>
    </cfRule>
    <cfRule type="cellIs" dxfId="8140" priority="804" stopIfTrue="1" operator="greaterThanOrEqual">
      <formula>0.0001</formula>
    </cfRule>
    <cfRule type="cellIs" dxfId="8139" priority="805" stopIfTrue="1" operator="greaterThanOrEqual">
      <formula>0.00001</formula>
    </cfRule>
    <cfRule type="cellIs" dxfId="8138" priority="806" stopIfTrue="1" operator="greaterThanOrEqual">
      <formula>0.000001</formula>
    </cfRule>
    <cfRule type="cellIs" dxfId="8137" priority="807" stopIfTrue="1" operator="greaterThanOrEqual">
      <formula>0.0000001</formula>
    </cfRule>
    <cfRule type="cellIs" dxfId="8136" priority="808" stopIfTrue="1" operator="greaterThanOrEqual">
      <formula>0.00000001</formula>
    </cfRule>
  </conditionalFormatting>
  <conditionalFormatting sqref="AU51:AU75">
    <cfRule type="cellIs" dxfId="8135" priority="801" stopIfTrue="1" operator="greaterThanOrEqual">
      <formula>0.1</formula>
    </cfRule>
  </conditionalFormatting>
  <conditionalFormatting sqref="AU75 AU77:AU78 AU45:AU46 AU53 AU57 AU60:AU61 AU64 AU69:AU71 AU86 AU92:AU94 AU99:AU101 AU105 AU110:AU112 AU123:AU124 AU126">
    <cfRule type="cellIs" dxfId="8134" priority="833" stopIfTrue="1" operator="greaterThanOrEqual">
      <formula>0.001</formula>
    </cfRule>
  </conditionalFormatting>
  <conditionalFormatting sqref="AU75 AU77:AU78">
    <cfRule type="cellIs" dxfId="8133" priority="832" stopIfTrue="1" operator="greaterThanOrEqual">
      <formula>0.01</formula>
    </cfRule>
  </conditionalFormatting>
  <conditionalFormatting sqref="AU77:AU127">
    <cfRule type="cellIs" dxfId="8132" priority="781" stopIfTrue="1" operator="greaterThanOrEqual">
      <formula>0.1</formula>
    </cfRule>
  </conditionalFormatting>
  <conditionalFormatting sqref="AU117:AU122">
    <cfRule type="cellIs" dxfId="8131" priority="783" stopIfTrue="1" operator="greaterThanOrEqual">
      <formula>0.001</formula>
    </cfRule>
  </conditionalFormatting>
  <conditionalFormatting sqref="AU117:AU127">
    <cfRule type="cellIs" dxfId="8130" priority="782" stopIfTrue="1" operator="greaterThanOrEqual">
      <formula>0.01</formula>
    </cfRule>
  </conditionalFormatting>
  <conditionalFormatting sqref="AU118">
    <cfRule type="cellIs" dxfId="8129" priority="789" stopIfTrue="1" operator="greaterThanOrEqual">
      <formula>0.000001</formula>
    </cfRule>
    <cfRule type="cellIs" dxfId="8128" priority="790" stopIfTrue="1" operator="greaterThanOrEqual">
      <formula>0.0000001</formula>
    </cfRule>
    <cfRule type="cellIs" dxfId="8127" priority="791" stopIfTrue="1" operator="greaterThanOrEqual">
      <formula>0.00000001</formula>
    </cfRule>
  </conditionalFormatting>
  <conditionalFormatting sqref="AU118:AU122">
    <cfRule type="cellIs" dxfId="8126" priority="784" stopIfTrue="1" operator="greaterThanOrEqual">
      <formula>0.0001</formula>
    </cfRule>
    <cfRule type="cellIs" dxfId="8125" priority="785" stopIfTrue="1" operator="greaterThanOrEqual">
      <formula>0.00001</formula>
    </cfRule>
  </conditionalFormatting>
  <conditionalFormatting sqref="AU119:AU122">
    <cfRule type="cellIs" dxfId="8124" priority="786" stopIfTrue="1" operator="greaterThanOrEqual">
      <formula>0.000001</formula>
    </cfRule>
    <cfRule type="cellIs" dxfId="8123" priority="787" stopIfTrue="1" operator="greaterThanOrEqual">
      <formula>0.0000001</formula>
    </cfRule>
    <cfRule type="cellIs" dxfId="8122" priority="788" stopIfTrue="1" operator="greaterThanOrEqual">
      <formula>0.00000001</formula>
    </cfRule>
  </conditionalFormatting>
  <conditionalFormatting sqref="AU125 AU47 AU115">
    <cfRule type="cellIs" dxfId="8121" priority="827" stopIfTrue="1" operator="greaterThanOrEqual">
      <formula>0.0001</formula>
    </cfRule>
  </conditionalFormatting>
  <conditionalFormatting sqref="AU125">
    <cfRule type="cellIs" dxfId="8120" priority="826" stopIfTrue="1" operator="greaterThanOrEqual">
      <formula>0.001</formula>
    </cfRule>
  </conditionalFormatting>
  <conditionalFormatting sqref="AU128 AU131:AU132">
    <cfRule type="cellIs" dxfId="8119" priority="792" stopIfTrue="1" operator="greaterThanOrEqual">
      <formula>1</formula>
    </cfRule>
    <cfRule type="cellIs" dxfId="8118" priority="793" stopIfTrue="1" operator="greaterThanOrEqual">
      <formula>0.1</formula>
    </cfRule>
    <cfRule type="cellIs" dxfId="8117" priority="794" stopIfTrue="1" operator="greaterThanOrEqual">
      <formula>0.01</formula>
    </cfRule>
    <cfRule type="cellIs" dxfId="8116" priority="795" stopIfTrue="1" operator="greaterThanOrEqual">
      <formula>0.001</formula>
    </cfRule>
    <cfRule type="cellIs" dxfId="8115" priority="796" stopIfTrue="1" operator="greaterThanOrEqual">
      <formula>0.0001</formula>
    </cfRule>
    <cfRule type="cellIs" dxfId="8114" priority="797" stopIfTrue="1" operator="greaterThanOrEqual">
      <formula>0.00001</formula>
    </cfRule>
    <cfRule type="cellIs" dxfId="8113" priority="798" stopIfTrue="1" operator="greaterThanOrEqual">
      <formula>0.000001</formula>
    </cfRule>
    <cfRule type="cellIs" dxfId="8112" priority="799" stopIfTrue="1" operator="greaterThanOrEqual">
      <formula>0.0000001</formula>
    </cfRule>
    <cfRule type="cellIs" dxfId="8111" priority="800" stopIfTrue="1" operator="greaterThanOrEqual">
      <formula>0.00000001</formula>
    </cfRule>
  </conditionalFormatting>
  <conditionalFormatting sqref="AU129 AU50 AU76">
    <cfRule type="cellIs" dxfId="8110" priority="810" stopIfTrue="1" operator="greaterThanOrEqual">
      <formula>0.1</formula>
    </cfRule>
  </conditionalFormatting>
  <conditionalFormatting sqref="AU129:AU130">
    <cfRule type="cellIs" dxfId="8109" priority="809" stopIfTrue="1" operator="greaterThanOrEqual">
      <formula>1</formula>
    </cfRule>
  </conditionalFormatting>
  <conditionalFormatting sqref="AU130 AU44 AU52 AU72:AU74 AU79:AU85 AU95 AU108:AU109 AU116">
    <cfRule type="cellIs" dxfId="8108" priority="840" stopIfTrue="1" operator="greaterThanOrEqual">
      <formula>0.01</formula>
    </cfRule>
  </conditionalFormatting>
  <conditionalFormatting sqref="AU130">
    <cfRule type="cellIs" dxfId="8107" priority="839" stopIfTrue="1" operator="greaterThanOrEqual">
      <formula>0.1</formula>
    </cfRule>
  </conditionalFormatting>
  <conditionalFormatting sqref="AX24:AX27">
    <cfRule type="cellIs" dxfId="8106" priority="64" operator="greaterThanOrEqual">
      <formula>0</formula>
    </cfRule>
  </conditionalFormatting>
  <conditionalFormatting sqref="AX28:AX30">
    <cfRule type="cellIs" dxfId="8105" priority="63" operator="greaterThanOrEqual">
      <formula>0</formula>
    </cfRule>
  </conditionalFormatting>
  <conditionalFormatting sqref="AX31:AX32">
    <cfRule type="cellIs" dxfId="8104" priority="8" operator="greaterThanOrEqual">
      <formula>0</formula>
    </cfRule>
  </conditionalFormatting>
  <conditionalFormatting sqref="AX37:AX41">
    <cfRule type="cellIs" dxfId="8103" priority="770" stopIfTrue="1" operator="greaterThanOrEqual">
      <formula>1</formula>
    </cfRule>
    <cfRule type="cellIs" dxfId="8102" priority="771" stopIfTrue="1" operator="greaterThanOrEqual">
      <formula>0.1</formula>
    </cfRule>
    <cfRule type="cellIs" dxfId="8101" priority="772" stopIfTrue="1" operator="greaterThanOrEqual">
      <formula>0.01</formula>
    </cfRule>
    <cfRule type="cellIs" dxfId="8100" priority="773" stopIfTrue="1" operator="greaterThanOrEqual">
      <formula>0.001</formula>
    </cfRule>
    <cfRule type="cellIs" dxfId="8099" priority="774" stopIfTrue="1" operator="greaterThanOrEqual">
      <formula>0.0001</formula>
    </cfRule>
    <cfRule type="cellIs" dxfId="8098" priority="775" stopIfTrue="1" operator="greaterThanOrEqual">
      <formula>0.00001</formula>
    </cfRule>
    <cfRule type="cellIs" dxfId="8097" priority="776" stopIfTrue="1" operator="greaterThanOrEqual">
      <formula>0.000001</formula>
    </cfRule>
    <cfRule type="cellIs" dxfId="8096" priority="777" stopIfTrue="1" operator="greaterThanOrEqual">
      <formula>0.0000001</formula>
    </cfRule>
    <cfRule type="cellIs" dxfId="8095" priority="778" stopIfTrue="1" operator="greaterThanOrEqual">
      <formula>0.00000001</formula>
    </cfRule>
  </conditionalFormatting>
  <conditionalFormatting sqref="AX37:AX132">
    <cfRule type="cellIs" dxfId="8094" priority="693" stopIfTrue="1" operator="greaterThanOrEqual">
      <formula>10</formula>
    </cfRule>
  </conditionalFormatting>
  <conditionalFormatting sqref="AX42:AX43">
    <cfRule type="cellIs" dxfId="8093" priority="761" stopIfTrue="1" operator="greaterThanOrEqual">
      <formula>1</formula>
    </cfRule>
    <cfRule type="cellIs" dxfId="8092" priority="762" stopIfTrue="1" operator="greaterThanOrEqual">
      <formula>0.1</formula>
    </cfRule>
    <cfRule type="cellIs" dxfId="8091" priority="763" stopIfTrue="1" operator="greaterThanOrEqual">
      <formula>0.01</formula>
    </cfRule>
    <cfRule type="cellIs" dxfId="8090" priority="764" stopIfTrue="1" operator="greaterThanOrEqual">
      <formula>0.001</formula>
    </cfRule>
    <cfRule type="cellIs" dxfId="8089" priority="765" stopIfTrue="1" operator="greaterThanOrEqual">
      <formula>0.0001</formula>
    </cfRule>
    <cfRule type="cellIs" dxfId="8088" priority="766" stopIfTrue="1" operator="greaterThanOrEqual">
      <formula>0.00001</formula>
    </cfRule>
    <cfRule type="cellIs" dxfId="8087" priority="767" stopIfTrue="1" operator="greaterThanOrEqual">
      <formula>0.000001</formula>
    </cfRule>
    <cfRule type="cellIs" dxfId="8086" priority="768" stopIfTrue="1" operator="greaterThanOrEqual">
      <formula>0.0000001</formula>
    </cfRule>
    <cfRule type="cellIs" dxfId="8085" priority="769" stopIfTrue="1" operator="greaterThanOrEqual">
      <formula>0.00000001</formula>
    </cfRule>
  </conditionalFormatting>
  <conditionalFormatting sqref="AX44 AX52 AX72:AX74 AX79:AX85 AX95 AX108:AX109 AX116 AX130">
    <cfRule type="cellIs" dxfId="8084" priority="755" stopIfTrue="1" operator="greaterThanOrEqual">
      <formula>0.001</formula>
    </cfRule>
    <cfRule type="cellIs" dxfId="8083" priority="756" stopIfTrue="1" operator="greaterThanOrEqual">
      <formula>0.0001</formula>
    </cfRule>
    <cfRule type="cellIs" dxfId="8082" priority="757" stopIfTrue="1" operator="greaterThanOrEqual">
      <formula>0.00001</formula>
    </cfRule>
    <cfRule type="cellIs" dxfId="8081" priority="758" stopIfTrue="1" operator="greaterThanOrEqual">
      <formula>0.000001</formula>
    </cfRule>
    <cfRule type="cellIs" dxfId="8080" priority="759" stopIfTrue="1" operator="greaterThanOrEqual">
      <formula>0.0000001</formula>
    </cfRule>
    <cfRule type="cellIs" dxfId="8079" priority="760" stopIfTrue="1" operator="greaterThanOrEqual">
      <formula>0.00000001</formula>
    </cfRule>
  </conditionalFormatting>
  <conditionalFormatting sqref="AX44:AX49">
    <cfRule type="cellIs" dxfId="8078" priority="732" stopIfTrue="1" operator="greaterThanOrEqual">
      <formula>0.1</formula>
    </cfRule>
  </conditionalFormatting>
  <conditionalFormatting sqref="AX44:AX127">
    <cfRule type="cellIs" dxfId="8077" priority="694" stopIfTrue="1" operator="greaterThanOrEqual">
      <formula>1</formula>
    </cfRule>
  </conditionalFormatting>
  <conditionalFormatting sqref="AX45:AX46 AX53 AX57 AX60:AX61 AX64 AX69:AX71 AX75 AX77:AX78 AX86 AX92:AX94 AX99:AX101 AX105 AX110:AX112 AX123:AX124 AX126">
    <cfRule type="cellIs" dxfId="8076" priority="748" stopIfTrue="1" operator="greaterThanOrEqual">
      <formula>0.0001</formula>
    </cfRule>
    <cfRule type="cellIs" dxfId="8075" priority="749" stopIfTrue="1" operator="greaterThanOrEqual">
      <formula>0.00001</formula>
    </cfRule>
    <cfRule type="cellIs" dxfId="8074" priority="750" stopIfTrue="1" operator="greaterThanOrEqual">
      <formula>0.000001</formula>
    </cfRule>
    <cfRule type="cellIs" dxfId="8073" priority="751" stopIfTrue="1" operator="greaterThanOrEqual">
      <formula>0.0000001</formula>
    </cfRule>
    <cfRule type="cellIs" dxfId="8072" priority="752" stopIfTrue="1" operator="greaterThanOrEqual">
      <formula>0.00000001</formula>
    </cfRule>
  </conditionalFormatting>
  <conditionalFormatting sqref="AX45:AX49 AX53:AX71 AX86:AX94 AX96:AX107 AX110:AX115">
    <cfRule type="cellIs" dxfId="8071" priority="733" stopIfTrue="1" operator="greaterThanOrEqual">
      <formula>0.01</formula>
    </cfRule>
  </conditionalFormatting>
  <conditionalFormatting sqref="AX47 AX115 AX125">
    <cfRule type="cellIs" dxfId="8070" priority="742" stopIfTrue="1" operator="greaterThanOrEqual">
      <formula>0.00001</formula>
    </cfRule>
    <cfRule type="cellIs" dxfId="8069" priority="743" stopIfTrue="1" operator="greaterThanOrEqual">
      <formula>0.000001</formula>
    </cfRule>
    <cfRule type="cellIs" dxfId="8068" priority="744" stopIfTrue="1" operator="greaterThanOrEqual">
      <formula>0.0000001</formula>
    </cfRule>
    <cfRule type="cellIs" dxfId="8067" priority="745" stopIfTrue="1" operator="greaterThanOrEqual">
      <formula>0.00000001</formula>
    </cfRule>
  </conditionalFormatting>
  <conditionalFormatting sqref="AX47:AX49 AX54:AX56 AX58:AX59 AX62:AX63 AX65:AX68 AX87:AX91 AX96:AX98 AX102:AX104 AX106:AX107 AX113:AX115 AX127">
    <cfRule type="cellIs" dxfId="8066" priority="734" stopIfTrue="1" operator="greaterThanOrEqual">
      <formula>0.001</formula>
    </cfRule>
  </conditionalFormatting>
  <conditionalFormatting sqref="AX48:AX49 AX54:AX56 AX58:AX59 AX62:AX63 AX65:AX68 AX87:AX91 AX96:AX98 AX102:AX104 AX106:AX107 AX113:AX114 AX117 AX127">
    <cfRule type="cellIs" dxfId="8065" priority="736" stopIfTrue="1" operator="greaterThanOrEqual">
      <formula>0.00001</formula>
    </cfRule>
    <cfRule type="cellIs" dxfId="8064" priority="737" stopIfTrue="1" operator="greaterThanOrEqual">
      <formula>0.000001</formula>
    </cfRule>
    <cfRule type="cellIs" dxfId="8063" priority="738" stopIfTrue="1" operator="greaterThanOrEqual">
      <formula>0.0000001</formula>
    </cfRule>
    <cfRule type="cellIs" dxfId="8062" priority="739" stopIfTrue="1" operator="greaterThanOrEqual">
      <formula>0.00000001</formula>
    </cfRule>
  </conditionalFormatting>
  <conditionalFormatting sqref="AX48:AX49 AX54:AX56 AX58:AX59 AX62:AX63 AX65:AX68 AX87:AX91 AX96:AX98 AX102:AX104 AX106:AX107 AX113:AX114 AX127 AX117">
    <cfRule type="cellIs" dxfId="8061" priority="735" stopIfTrue="1" operator="greaterThanOrEqual">
      <formula>0.0001</formula>
    </cfRule>
  </conditionalFormatting>
  <conditionalFormatting sqref="AX50 AX76 AX129">
    <cfRule type="cellIs" dxfId="8060" priority="725" stopIfTrue="1" operator="greaterThanOrEqual">
      <formula>0.01</formula>
    </cfRule>
    <cfRule type="cellIs" dxfId="8059" priority="726" stopIfTrue="1" operator="greaterThanOrEqual">
      <formula>0.001</formula>
    </cfRule>
    <cfRule type="cellIs" dxfId="8058" priority="727" stopIfTrue="1" operator="greaterThanOrEqual">
      <formula>0.0001</formula>
    </cfRule>
    <cfRule type="cellIs" dxfId="8057" priority="728" stopIfTrue="1" operator="greaterThanOrEqual">
      <formula>0.00001</formula>
    </cfRule>
    <cfRule type="cellIs" dxfId="8056" priority="729" stopIfTrue="1" operator="greaterThanOrEqual">
      <formula>0.000001</formula>
    </cfRule>
    <cfRule type="cellIs" dxfId="8055" priority="730" stopIfTrue="1" operator="greaterThanOrEqual">
      <formula>0.0000001</formula>
    </cfRule>
    <cfRule type="cellIs" dxfId="8054" priority="731" stopIfTrue="1" operator="greaterThanOrEqual">
      <formula>0.00000001</formula>
    </cfRule>
  </conditionalFormatting>
  <conditionalFormatting sqref="AX51">
    <cfRule type="cellIs" dxfId="8053" priority="716" stopIfTrue="1" operator="greaterThanOrEqual">
      <formula>0.01</formula>
    </cfRule>
    <cfRule type="cellIs" dxfId="8052" priority="717" stopIfTrue="1" operator="greaterThanOrEqual">
      <formula>0.001</formula>
    </cfRule>
    <cfRule type="cellIs" dxfId="8051" priority="718" stopIfTrue="1" operator="greaterThanOrEqual">
      <formula>0.0001</formula>
    </cfRule>
    <cfRule type="cellIs" dxfId="8050" priority="719" stopIfTrue="1" operator="greaterThanOrEqual">
      <formula>0.00001</formula>
    </cfRule>
    <cfRule type="cellIs" dxfId="8049" priority="720" stopIfTrue="1" operator="greaterThanOrEqual">
      <formula>0.000001</formula>
    </cfRule>
    <cfRule type="cellIs" dxfId="8048" priority="721" stopIfTrue="1" operator="greaterThanOrEqual">
      <formula>0.0000001</formula>
    </cfRule>
    <cfRule type="cellIs" dxfId="8047" priority="722" stopIfTrue="1" operator="greaterThanOrEqual">
      <formula>0.00000001</formula>
    </cfRule>
  </conditionalFormatting>
  <conditionalFormatting sqref="AX51:AX75">
    <cfRule type="cellIs" dxfId="8046" priority="715" stopIfTrue="1" operator="greaterThanOrEqual">
      <formula>0.1</formula>
    </cfRule>
  </conditionalFormatting>
  <conditionalFormatting sqref="AX75 AX77:AX78 AX45:AX46 AX53 AX57 AX60:AX61 AX64 AX69:AX71 AX86 AX92:AX94 AX99:AX101 AX105 AX110:AX112 AX123:AX124 AX126">
    <cfRule type="cellIs" dxfId="8045" priority="747" stopIfTrue="1" operator="greaterThanOrEqual">
      <formula>0.001</formula>
    </cfRule>
  </conditionalFormatting>
  <conditionalFormatting sqref="AX75 AX77:AX78">
    <cfRule type="cellIs" dxfId="8044" priority="746" stopIfTrue="1" operator="greaterThanOrEqual">
      <formula>0.01</formula>
    </cfRule>
  </conditionalFormatting>
  <conditionalFormatting sqref="AX77:AX127">
    <cfRule type="cellIs" dxfId="8043" priority="695" stopIfTrue="1" operator="greaterThanOrEqual">
      <formula>0.1</formula>
    </cfRule>
  </conditionalFormatting>
  <conditionalFormatting sqref="AX117:AX122">
    <cfRule type="cellIs" dxfId="8042" priority="697" stopIfTrue="1" operator="greaterThanOrEqual">
      <formula>0.001</formula>
    </cfRule>
  </conditionalFormatting>
  <conditionalFormatting sqref="AX117:AX127">
    <cfRule type="cellIs" dxfId="8041" priority="696" stopIfTrue="1" operator="greaterThanOrEqual">
      <formula>0.01</formula>
    </cfRule>
  </conditionalFormatting>
  <conditionalFormatting sqref="AX118">
    <cfRule type="cellIs" dxfId="8040" priority="703" stopIfTrue="1" operator="greaterThanOrEqual">
      <formula>0.000001</formula>
    </cfRule>
    <cfRule type="cellIs" dxfId="8039" priority="704" stopIfTrue="1" operator="greaterThanOrEqual">
      <formula>0.0000001</formula>
    </cfRule>
    <cfRule type="cellIs" dxfId="8038" priority="705" stopIfTrue="1" operator="greaterThanOrEqual">
      <formula>0.00000001</formula>
    </cfRule>
  </conditionalFormatting>
  <conditionalFormatting sqref="AX118:AX122">
    <cfRule type="cellIs" dxfId="8037" priority="698" stopIfTrue="1" operator="greaterThanOrEqual">
      <formula>0.0001</formula>
    </cfRule>
    <cfRule type="cellIs" dxfId="8036" priority="699" stopIfTrue="1" operator="greaterThanOrEqual">
      <formula>0.00001</formula>
    </cfRule>
  </conditionalFormatting>
  <conditionalFormatting sqref="AX119:AX122">
    <cfRule type="cellIs" dxfId="8035" priority="700" stopIfTrue="1" operator="greaterThanOrEqual">
      <formula>0.000001</formula>
    </cfRule>
    <cfRule type="cellIs" dxfId="8034" priority="701" stopIfTrue="1" operator="greaterThanOrEqual">
      <formula>0.0000001</formula>
    </cfRule>
    <cfRule type="cellIs" dxfId="8033" priority="702" stopIfTrue="1" operator="greaterThanOrEqual">
      <formula>0.00000001</formula>
    </cfRule>
  </conditionalFormatting>
  <conditionalFormatting sqref="AX125 AX47 AX115">
    <cfRule type="cellIs" dxfId="8032" priority="741" stopIfTrue="1" operator="greaterThanOrEqual">
      <formula>0.0001</formula>
    </cfRule>
  </conditionalFormatting>
  <conditionalFormatting sqref="AX125">
    <cfRule type="cellIs" dxfId="8031" priority="740" stopIfTrue="1" operator="greaterThanOrEqual">
      <formula>0.001</formula>
    </cfRule>
  </conditionalFormatting>
  <conditionalFormatting sqref="AX128 AX131:AX132">
    <cfRule type="cellIs" dxfId="8030" priority="706" stopIfTrue="1" operator="greaterThanOrEqual">
      <formula>1</formula>
    </cfRule>
    <cfRule type="cellIs" dxfId="8029" priority="707" stopIfTrue="1" operator="greaterThanOrEqual">
      <formula>0.1</formula>
    </cfRule>
    <cfRule type="cellIs" dxfId="8028" priority="708" stopIfTrue="1" operator="greaterThanOrEqual">
      <formula>0.01</formula>
    </cfRule>
    <cfRule type="cellIs" dxfId="8027" priority="709" stopIfTrue="1" operator="greaterThanOrEqual">
      <formula>0.001</formula>
    </cfRule>
    <cfRule type="cellIs" dxfId="8026" priority="710" stopIfTrue="1" operator="greaterThanOrEqual">
      <formula>0.0001</formula>
    </cfRule>
    <cfRule type="cellIs" dxfId="8025" priority="711" stopIfTrue="1" operator="greaterThanOrEqual">
      <formula>0.00001</formula>
    </cfRule>
    <cfRule type="cellIs" dxfId="8024" priority="712" stopIfTrue="1" operator="greaterThanOrEqual">
      <formula>0.000001</formula>
    </cfRule>
    <cfRule type="cellIs" dxfId="8023" priority="713" stopIfTrue="1" operator="greaterThanOrEqual">
      <formula>0.0000001</formula>
    </cfRule>
    <cfRule type="cellIs" dxfId="8022" priority="714" stopIfTrue="1" operator="greaterThanOrEqual">
      <formula>0.00000001</formula>
    </cfRule>
  </conditionalFormatting>
  <conditionalFormatting sqref="AX129 AX50 AX76">
    <cfRule type="cellIs" dxfId="8021" priority="724" stopIfTrue="1" operator="greaterThanOrEqual">
      <formula>0.1</formula>
    </cfRule>
  </conditionalFormatting>
  <conditionalFormatting sqref="AX129:AX130">
    <cfRule type="cellIs" dxfId="8020" priority="723" stopIfTrue="1" operator="greaterThanOrEqual">
      <formula>1</formula>
    </cfRule>
  </conditionalFormatting>
  <conditionalFormatting sqref="AX130 AX44 AX52 AX72:AX74 AX79:AX85 AX95 AX108:AX109 AX116">
    <cfRule type="cellIs" dxfId="8019" priority="754" stopIfTrue="1" operator="greaterThanOrEqual">
      <formula>0.01</formula>
    </cfRule>
  </conditionalFormatting>
  <conditionalFormatting sqref="AX130">
    <cfRule type="cellIs" dxfId="8018" priority="753" stopIfTrue="1" operator="greaterThanOrEqual">
      <formula>0.1</formula>
    </cfRule>
  </conditionalFormatting>
  <conditionalFormatting sqref="BA24:BA27">
    <cfRule type="cellIs" dxfId="8017" priority="62" operator="greaterThanOrEqual">
      <formula>0</formula>
    </cfRule>
  </conditionalFormatting>
  <conditionalFormatting sqref="BA28:BA30">
    <cfRule type="cellIs" dxfId="8016" priority="61" operator="greaterThanOrEqual">
      <formula>0</formula>
    </cfRule>
  </conditionalFormatting>
  <conditionalFormatting sqref="BA31:BA32">
    <cfRule type="cellIs" dxfId="8015" priority="7" operator="greaterThanOrEqual">
      <formula>0</formula>
    </cfRule>
  </conditionalFormatting>
  <conditionalFormatting sqref="BA37:BA41">
    <cfRule type="cellIs" dxfId="8014" priority="684" stopIfTrue="1" operator="greaterThanOrEqual">
      <formula>1</formula>
    </cfRule>
    <cfRule type="cellIs" dxfId="8013" priority="685" stopIfTrue="1" operator="greaterThanOrEqual">
      <formula>0.1</formula>
    </cfRule>
    <cfRule type="cellIs" dxfId="8012" priority="686" stopIfTrue="1" operator="greaterThanOrEqual">
      <formula>0.01</formula>
    </cfRule>
    <cfRule type="cellIs" dxfId="8011" priority="687" stopIfTrue="1" operator="greaterThanOrEqual">
      <formula>0.001</formula>
    </cfRule>
    <cfRule type="cellIs" dxfId="8010" priority="688" stopIfTrue="1" operator="greaterThanOrEqual">
      <formula>0.0001</formula>
    </cfRule>
    <cfRule type="cellIs" dxfId="8009" priority="689" stopIfTrue="1" operator="greaterThanOrEqual">
      <formula>0.00001</formula>
    </cfRule>
    <cfRule type="cellIs" dxfId="8008" priority="690" stopIfTrue="1" operator="greaterThanOrEqual">
      <formula>0.000001</formula>
    </cfRule>
    <cfRule type="cellIs" dxfId="8007" priority="691" stopIfTrue="1" operator="greaterThanOrEqual">
      <formula>0.0000001</formula>
    </cfRule>
    <cfRule type="cellIs" dxfId="8006" priority="692" stopIfTrue="1" operator="greaterThanOrEqual">
      <formula>0.00000001</formula>
    </cfRule>
  </conditionalFormatting>
  <conditionalFormatting sqref="BA37:BA132">
    <cfRule type="cellIs" dxfId="8005" priority="607" stopIfTrue="1" operator="greaterThanOrEqual">
      <formula>10</formula>
    </cfRule>
  </conditionalFormatting>
  <conditionalFormatting sqref="BA42:BA43">
    <cfRule type="cellIs" dxfId="8004" priority="675" stopIfTrue="1" operator="greaterThanOrEqual">
      <formula>1</formula>
    </cfRule>
    <cfRule type="cellIs" dxfId="8003" priority="676" stopIfTrue="1" operator="greaterThanOrEqual">
      <formula>0.1</formula>
    </cfRule>
    <cfRule type="cellIs" dxfId="8002" priority="677" stopIfTrue="1" operator="greaterThanOrEqual">
      <formula>0.01</formula>
    </cfRule>
    <cfRule type="cellIs" dxfId="8001" priority="678" stopIfTrue="1" operator="greaterThanOrEqual">
      <formula>0.001</formula>
    </cfRule>
    <cfRule type="cellIs" dxfId="8000" priority="679" stopIfTrue="1" operator="greaterThanOrEqual">
      <formula>0.0001</formula>
    </cfRule>
    <cfRule type="cellIs" dxfId="7999" priority="680" stopIfTrue="1" operator="greaterThanOrEqual">
      <formula>0.00001</formula>
    </cfRule>
    <cfRule type="cellIs" dxfId="7998" priority="681" stopIfTrue="1" operator="greaterThanOrEqual">
      <formula>0.000001</formula>
    </cfRule>
    <cfRule type="cellIs" dxfId="7997" priority="682" stopIfTrue="1" operator="greaterThanOrEqual">
      <formula>0.0000001</formula>
    </cfRule>
    <cfRule type="cellIs" dxfId="7996" priority="683" stopIfTrue="1" operator="greaterThanOrEqual">
      <formula>0.00000001</formula>
    </cfRule>
  </conditionalFormatting>
  <conditionalFormatting sqref="BA44 BA52 BA72:BA74 BA79:BA85 BA95 BA108:BA109 BA116 BA130">
    <cfRule type="cellIs" dxfId="7995" priority="669" stopIfTrue="1" operator="greaterThanOrEqual">
      <formula>0.001</formula>
    </cfRule>
    <cfRule type="cellIs" dxfId="7994" priority="670" stopIfTrue="1" operator="greaterThanOrEqual">
      <formula>0.0001</formula>
    </cfRule>
    <cfRule type="cellIs" dxfId="7993" priority="671" stopIfTrue="1" operator="greaterThanOrEqual">
      <formula>0.00001</formula>
    </cfRule>
    <cfRule type="cellIs" dxfId="7992" priority="672" stopIfTrue="1" operator="greaterThanOrEqual">
      <formula>0.000001</formula>
    </cfRule>
    <cfRule type="cellIs" dxfId="7991" priority="673" stopIfTrue="1" operator="greaterThanOrEqual">
      <formula>0.0000001</formula>
    </cfRule>
    <cfRule type="cellIs" dxfId="7990" priority="674" stopIfTrue="1" operator="greaterThanOrEqual">
      <formula>0.00000001</formula>
    </cfRule>
  </conditionalFormatting>
  <conditionalFormatting sqref="BA44:BA49">
    <cfRule type="cellIs" dxfId="7989" priority="646" stopIfTrue="1" operator="greaterThanOrEqual">
      <formula>0.1</formula>
    </cfRule>
  </conditionalFormatting>
  <conditionalFormatting sqref="BA44:BA127">
    <cfRule type="cellIs" dxfId="7988" priority="608" stopIfTrue="1" operator="greaterThanOrEqual">
      <formula>1</formula>
    </cfRule>
  </conditionalFormatting>
  <conditionalFormatting sqref="BA45:BA46 BA53 BA57 BA60:BA61 BA64 BA69:BA71 BA75 BA77:BA78 BA86 BA92:BA94 BA99:BA101 BA105 BA110:BA112 BA123:BA124 BA126">
    <cfRule type="cellIs" dxfId="7987" priority="662" stopIfTrue="1" operator="greaterThanOrEqual">
      <formula>0.0001</formula>
    </cfRule>
    <cfRule type="cellIs" dxfId="7986" priority="663" stopIfTrue="1" operator="greaterThanOrEqual">
      <formula>0.00001</formula>
    </cfRule>
    <cfRule type="cellIs" dxfId="7985" priority="664" stopIfTrue="1" operator="greaterThanOrEqual">
      <formula>0.000001</formula>
    </cfRule>
    <cfRule type="cellIs" dxfId="7984" priority="665" stopIfTrue="1" operator="greaterThanOrEqual">
      <formula>0.0000001</formula>
    </cfRule>
    <cfRule type="cellIs" dxfId="7983" priority="666" stopIfTrue="1" operator="greaterThanOrEqual">
      <formula>0.00000001</formula>
    </cfRule>
  </conditionalFormatting>
  <conditionalFormatting sqref="BA45:BA49 BA53:BA71 BA86:BA94 BA96:BA107 BA110:BA115">
    <cfRule type="cellIs" dxfId="7982" priority="647" stopIfTrue="1" operator="greaterThanOrEqual">
      <formula>0.01</formula>
    </cfRule>
  </conditionalFormatting>
  <conditionalFormatting sqref="BA47 BA115 BA125">
    <cfRule type="cellIs" dxfId="7981" priority="656" stopIfTrue="1" operator="greaterThanOrEqual">
      <formula>0.00001</formula>
    </cfRule>
    <cfRule type="cellIs" dxfId="7980" priority="657" stopIfTrue="1" operator="greaterThanOrEqual">
      <formula>0.000001</formula>
    </cfRule>
    <cfRule type="cellIs" dxfId="7979" priority="658" stopIfTrue="1" operator="greaterThanOrEqual">
      <formula>0.0000001</formula>
    </cfRule>
    <cfRule type="cellIs" dxfId="7978" priority="659" stopIfTrue="1" operator="greaterThanOrEqual">
      <formula>0.00000001</formula>
    </cfRule>
  </conditionalFormatting>
  <conditionalFormatting sqref="BA47:BA49 BA54:BA56 BA58:BA59 BA62:BA63 BA65:BA68 BA87:BA91 BA96:BA98 BA102:BA104 BA106:BA107 BA113:BA115 BA127">
    <cfRule type="cellIs" dxfId="7977" priority="648" stopIfTrue="1" operator="greaterThanOrEqual">
      <formula>0.001</formula>
    </cfRule>
  </conditionalFormatting>
  <conditionalFormatting sqref="BA48:BA49 BA54:BA56 BA58:BA59 BA62:BA63 BA65:BA68 BA87:BA91 BA96:BA98 BA102:BA104 BA106:BA107 BA113:BA114 BA117 BA127">
    <cfRule type="cellIs" dxfId="7976" priority="650" stopIfTrue="1" operator="greaterThanOrEqual">
      <formula>0.00001</formula>
    </cfRule>
    <cfRule type="cellIs" dxfId="7975" priority="651" stopIfTrue="1" operator="greaterThanOrEqual">
      <formula>0.000001</formula>
    </cfRule>
    <cfRule type="cellIs" dxfId="7974" priority="652" stopIfTrue="1" operator="greaterThanOrEqual">
      <formula>0.0000001</formula>
    </cfRule>
    <cfRule type="cellIs" dxfId="7973" priority="653" stopIfTrue="1" operator="greaterThanOrEqual">
      <formula>0.00000001</formula>
    </cfRule>
  </conditionalFormatting>
  <conditionalFormatting sqref="BA48:BA49 BA54:BA56 BA58:BA59 BA62:BA63 BA65:BA68 BA87:BA91 BA96:BA98 BA102:BA104 BA106:BA107 BA113:BA114 BA127 BA117">
    <cfRule type="cellIs" dxfId="7972" priority="649" stopIfTrue="1" operator="greaterThanOrEqual">
      <formula>0.0001</formula>
    </cfRule>
  </conditionalFormatting>
  <conditionalFormatting sqref="BA50 BA76 BA129">
    <cfRule type="cellIs" dxfId="7971" priority="639" stopIfTrue="1" operator="greaterThanOrEqual">
      <formula>0.01</formula>
    </cfRule>
    <cfRule type="cellIs" dxfId="7970" priority="640" stopIfTrue="1" operator="greaterThanOrEqual">
      <formula>0.001</formula>
    </cfRule>
    <cfRule type="cellIs" dxfId="7969" priority="641" stopIfTrue="1" operator="greaterThanOrEqual">
      <formula>0.0001</formula>
    </cfRule>
    <cfRule type="cellIs" dxfId="7968" priority="642" stopIfTrue="1" operator="greaterThanOrEqual">
      <formula>0.00001</formula>
    </cfRule>
    <cfRule type="cellIs" dxfId="7967" priority="643" stopIfTrue="1" operator="greaterThanOrEqual">
      <formula>0.000001</formula>
    </cfRule>
    <cfRule type="cellIs" dxfId="7966" priority="644" stopIfTrue="1" operator="greaterThanOrEqual">
      <formula>0.0000001</formula>
    </cfRule>
    <cfRule type="cellIs" dxfId="7965" priority="645" stopIfTrue="1" operator="greaterThanOrEqual">
      <formula>0.00000001</formula>
    </cfRule>
  </conditionalFormatting>
  <conditionalFormatting sqref="BA51">
    <cfRule type="cellIs" dxfId="7964" priority="630" stopIfTrue="1" operator="greaterThanOrEqual">
      <formula>0.01</formula>
    </cfRule>
    <cfRule type="cellIs" dxfId="7963" priority="631" stopIfTrue="1" operator="greaterThanOrEqual">
      <formula>0.001</formula>
    </cfRule>
    <cfRule type="cellIs" dxfId="7962" priority="632" stopIfTrue="1" operator="greaterThanOrEqual">
      <formula>0.0001</formula>
    </cfRule>
    <cfRule type="cellIs" dxfId="7961" priority="633" stopIfTrue="1" operator="greaterThanOrEqual">
      <formula>0.00001</formula>
    </cfRule>
    <cfRule type="cellIs" dxfId="7960" priority="634" stopIfTrue="1" operator="greaterThanOrEqual">
      <formula>0.000001</formula>
    </cfRule>
    <cfRule type="cellIs" dxfId="7959" priority="635" stopIfTrue="1" operator="greaterThanOrEqual">
      <formula>0.0000001</formula>
    </cfRule>
    <cfRule type="cellIs" dxfId="7958" priority="636" stopIfTrue="1" operator="greaterThanOrEqual">
      <formula>0.00000001</formula>
    </cfRule>
  </conditionalFormatting>
  <conditionalFormatting sqref="BA51:BA75">
    <cfRule type="cellIs" dxfId="7957" priority="629" stopIfTrue="1" operator="greaterThanOrEqual">
      <formula>0.1</formula>
    </cfRule>
  </conditionalFormatting>
  <conditionalFormatting sqref="BA75 BA77:BA78 BA45:BA46 BA53 BA57 BA60:BA61 BA64 BA69:BA71 BA86 BA92:BA94 BA99:BA101 BA105 BA110:BA112 BA123:BA124 BA126">
    <cfRule type="cellIs" dxfId="7956" priority="661" stopIfTrue="1" operator="greaterThanOrEqual">
      <formula>0.001</formula>
    </cfRule>
  </conditionalFormatting>
  <conditionalFormatting sqref="BA75 BA77:BA78">
    <cfRule type="cellIs" dxfId="7955" priority="660" stopIfTrue="1" operator="greaterThanOrEqual">
      <formula>0.01</formula>
    </cfRule>
  </conditionalFormatting>
  <conditionalFormatting sqref="BA77:BA127">
    <cfRule type="cellIs" dxfId="7954" priority="609" stopIfTrue="1" operator="greaterThanOrEqual">
      <formula>0.1</formula>
    </cfRule>
  </conditionalFormatting>
  <conditionalFormatting sqref="BA117:BA122">
    <cfRule type="cellIs" dxfId="7953" priority="611" stopIfTrue="1" operator="greaterThanOrEqual">
      <formula>0.001</formula>
    </cfRule>
  </conditionalFormatting>
  <conditionalFormatting sqref="BA117:BA127">
    <cfRule type="cellIs" dxfId="7952" priority="610" stopIfTrue="1" operator="greaterThanOrEqual">
      <formula>0.01</formula>
    </cfRule>
  </conditionalFormatting>
  <conditionalFormatting sqref="BA118">
    <cfRule type="cellIs" dxfId="7951" priority="617" stopIfTrue="1" operator="greaterThanOrEqual">
      <formula>0.000001</formula>
    </cfRule>
    <cfRule type="cellIs" dxfId="7950" priority="618" stopIfTrue="1" operator="greaterThanOrEqual">
      <formula>0.0000001</formula>
    </cfRule>
    <cfRule type="cellIs" dxfId="7949" priority="619" stopIfTrue="1" operator="greaterThanOrEqual">
      <formula>0.00000001</formula>
    </cfRule>
  </conditionalFormatting>
  <conditionalFormatting sqref="BA118:BA122">
    <cfRule type="cellIs" dxfId="7948" priority="612" stopIfTrue="1" operator="greaterThanOrEqual">
      <formula>0.0001</formula>
    </cfRule>
    <cfRule type="cellIs" dxfId="7947" priority="613" stopIfTrue="1" operator="greaterThanOrEqual">
      <formula>0.00001</formula>
    </cfRule>
  </conditionalFormatting>
  <conditionalFormatting sqref="BA119:BA122">
    <cfRule type="cellIs" dxfId="7946" priority="614" stopIfTrue="1" operator="greaterThanOrEqual">
      <formula>0.000001</formula>
    </cfRule>
    <cfRule type="cellIs" dxfId="7945" priority="615" stopIfTrue="1" operator="greaterThanOrEqual">
      <formula>0.0000001</formula>
    </cfRule>
    <cfRule type="cellIs" dxfId="7944" priority="616" stopIfTrue="1" operator="greaterThanOrEqual">
      <formula>0.00000001</formula>
    </cfRule>
  </conditionalFormatting>
  <conditionalFormatting sqref="BA125 BA47 BA115">
    <cfRule type="cellIs" dxfId="7943" priority="655" stopIfTrue="1" operator="greaterThanOrEqual">
      <formula>0.0001</formula>
    </cfRule>
  </conditionalFormatting>
  <conditionalFormatting sqref="BA125">
    <cfRule type="cellIs" dxfId="7942" priority="654" stopIfTrue="1" operator="greaterThanOrEqual">
      <formula>0.001</formula>
    </cfRule>
  </conditionalFormatting>
  <conditionalFormatting sqref="BA128 BA131:BA132">
    <cfRule type="cellIs" dxfId="7941" priority="620" stopIfTrue="1" operator="greaterThanOrEqual">
      <formula>1</formula>
    </cfRule>
    <cfRule type="cellIs" dxfId="7940" priority="621" stopIfTrue="1" operator="greaterThanOrEqual">
      <formula>0.1</formula>
    </cfRule>
    <cfRule type="cellIs" dxfId="7939" priority="622" stopIfTrue="1" operator="greaterThanOrEqual">
      <formula>0.01</formula>
    </cfRule>
    <cfRule type="cellIs" dxfId="7938" priority="623" stopIfTrue="1" operator="greaterThanOrEqual">
      <formula>0.001</formula>
    </cfRule>
    <cfRule type="cellIs" dxfId="7937" priority="624" stopIfTrue="1" operator="greaterThanOrEqual">
      <formula>0.0001</formula>
    </cfRule>
    <cfRule type="cellIs" dxfId="7936" priority="625" stopIfTrue="1" operator="greaterThanOrEqual">
      <formula>0.00001</formula>
    </cfRule>
    <cfRule type="cellIs" dxfId="7935" priority="626" stopIfTrue="1" operator="greaterThanOrEqual">
      <formula>0.000001</formula>
    </cfRule>
    <cfRule type="cellIs" dxfId="7934" priority="627" stopIfTrue="1" operator="greaterThanOrEqual">
      <formula>0.0000001</formula>
    </cfRule>
    <cfRule type="cellIs" dxfId="7933" priority="628" stopIfTrue="1" operator="greaterThanOrEqual">
      <formula>0.00000001</formula>
    </cfRule>
  </conditionalFormatting>
  <conditionalFormatting sqref="BA129 BA50 BA76">
    <cfRule type="cellIs" dxfId="7932" priority="638" stopIfTrue="1" operator="greaterThanOrEqual">
      <formula>0.1</formula>
    </cfRule>
  </conditionalFormatting>
  <conditionalFormatting sqref="BA129:BA130">
    <cfRule type="cellIs" dxfId="7931" priority="637" stopIfTrue="1" operator="greaterThanOrEqual">
      <formula>1</formula>
    </cfRule>
  </conditionalFormatting>
  <conditionalFormatting sqref="BA130 BA44 BA52 BA72:BA74 BA79:BA85 BA95 BA108:BA109 BA116">
    <cfRule type="cellIs" dxfId="7930" priority="668" stopIfTrue="1" operator="greaterThanOrEqual">
      <formula>0.01</formula>
    </cfRule>
  </conditionalFormatting>
  <conditionalFormatting sqref="BA130">
    <cfRule type="cellIs" dxfId="7929" priority="667" stopIfTrue="1" operator="greaterThanOrEqual">
      <formula>0.1</formula>
    </cfRule>
  </conditionalFormatting>
  <conditionalFormatting sqref="BD24:BD27">
    <cfRule type="cellIs" dxfId="7928" priority="60" operator="greaterThanOrEqual">
      <formula>0</formula>
    </cfRule>
  </conditionalFormatting>
  <conditionalFormatting sqref="BD28:BD30">
    <cfRule type="cellIs" dxfId="7927" priority="59" operator="greaterThanOrEqual">
      <formula>0</formula>
    </cfRule>
  </conditionalFormatting>
  <conditionalFormatting sqref="BD31:BD32">
    <cfRule type="cellIs" dxfId="7926" priority="6" operator="greaterThanOrEqual">
      <formula>0</formula>
    </cfRule>
  </conditionalFormatting>
  <conditionalFormatting sqref="BD37:BD41">
    <cfRule type="cellIs" dxfId="7925" priority="598" stopIfTrue="1" operator="greaterThanOrEqual">
      <formula>1</formula>
    </cfRule>
    <cfRule type="cellIs" dxfId="7924" priority="599" stopIfTrue="1" operator="greaterThanOrEqual">
      <formula>0.1</formula>
    </cfRule>
    <cfRule type="cellIs" dxfId="7923" priority="600" stopIfTrue="1" operator="greaterThanOrEqual">
      <formula>0.01</formula>
    </cfRule>
    <cfRule type="cellIs" dxfId="7922" priority="601" stopIfTrue="1" operator="greaterThanOrEqual">
      <formula>0.001</formula>
    </cfRule>
    <cfRule type="cellIs" dxfId="7921" priority="602" stopIfTrue="1" operator="greaterThanOrEqual">
      <formula>0.0001</formula>
    </cfRule>
    <cfRule type="cellIs" dxfId="7920" priority="603" stopIfTrue="1" operator="greaterThanOrEqual">
      <formula>0.00001</formula>
    </cfRule>
    <cfRule type="cellIs" dxfId="7919" priority="604" stopIfTrue="1" operator="greaterThanOrEqual">
      <formula>0.000001</formula>
    </cfRule>
    <cfRule type="cellIs" dxfId="7918" priority="605" stopIfTrue="1" operator="greaterThanOrEqual">
      <formula>0.0000001</formula>
    </cfRule>
    <cfRule type="cellIs" dxfId="7917" priority="606" stopIfTrue="1" operator="greaterThanOrEqual">
      <formula>0.00000001</formula>
    </cfRule>
  </conditionalFormatting>
  <conditionalFormatting sqref="BD37:BD132">
    <cfRule type="cellIs" dxfId="7916" priority="521" stopIfTrue="1" operator="greaterThanOrEqual">
      <formula>10</formula>
    </cfRule>
  </conditionalFormatting>
  <conditionalFormatting sqref="BD42:BD43">
    <cfRule type="cellIs" dxfId="7915" priority="589" stopIfTrue="1" operator="greaterThanOrEqual">
      <formula>1</formula>
    </cfRule>
    <cfRule type="cellIs" dxfId="7914" priority="590" stopIfTrue="1" operator="greaterThanOrEqual">
      <formula>0.1</formula>
    </cfRule>
    <cfRule type="cellIs" dxfId="7913" priority="591" stopIfTrue="1" operator="greaterThanOrEqual">
      <formula>0.01</formula>
    </cfRule>
    <cfRule type="cellIs" dxfId="7912" priority="592" stopIfTrue="1" operator="greaterThanOrEqual">
      <formula>0.001</formula>
    </cfRule>
    <cfRule type="cellIs" dxfId="7911" priority="593" stopIfTrue="1" operator="greaterThanOrEqual">
      <formula>0.0001</formula>
    </cfRule>
    <cfRule type="cellIs" dxfId="7910" priority="594" stopIfTrue="1" operator="greaterThanOrEqual">
      <formula>0.00001</formula>
    </cfRule>
    <cfRule type="cellIs" dxfId="7909" priority="595" stopIfTrue="1" operator="greaterThanOrEqual">
      <formula>0.000001</formula>
    </cfRule>
    <cfRule type="cellIs" dxfId="7908" priority="596" stopIfTrue="1" operator="greaterThanOrEqual">
      <formula>0.0000001</formula>
    </cfRule>
    <cfRule type="cellIs" dxfId="7907" priority="597" stopIfTrue="1" operator="greaterThanOrEqual">
      <formula>0.00000001</formula>
    </cfRule>
  </conditionalFormatting>
  <conditionalFormatting sqref="BD44 BD52 BD72:BD74 BD79:BD85 BD95 BD108:BD109 BD116 BD130">
    <cfRule type="cellIs" dxfId="7906" priority="583" stopIfTrue="1" operator="greaterThanOrEqual">
      <formula>0.001</formula>
    </cfRule>
    <cfRule type="cellIs" dxfId="7905" priority="584" stopIfTrue="1" operator="greaterThanOrEqual">
      <formula>0.0001</formula>
    </cfRule>
    <cfRule type="cellIs" dxfId="7904" priority="585" stopIfTrue="1" operator="greaterThanOrEqual">
      <formula>0.00001</formula>
    </cfRule>
    <cfRule type="cellIs" dxfId="7903" priority="586" stopIfTrue="1" operator="greaterThanOrEqual">
      <formula>0.000001</formula>
    </cfRule>
    <cfRule type="cellIs" dxfId="7902" priority="587" stopIfTrue="1" operator="greaterThanOrEqual">
      <formula>0.0000001</formula>
    </cfRule>
    <cfRule type="cellIs" dxfId="7901" priority="588" stopIfTrue="1" operator="greaterThanOrEqual">
      <formula>0.00000001</formula>
    </cfRule>
  </conditionalFormatting>
  <conditionalFormatting sqref="BD44:BD49">
    <cfRule type="cellIs" dxfId="7900" priority="560" stopIfTrue="1" operator="greaterThanOrEqual">
      <formula>0.1</formula>
    </cfRule>
  </conditionalFormatting>
  <conditionalFormatting sqref="BD44:BD127">
    <cfRule type="cellIs" dxfId="7899" priority="522" stopIfTrue="1" operator="greaterThanOrEqual">
      <formula>1</formula>
    </cfRule>
  </conditionalFormatting>
  <conditionalFormatting sqref="BD45:BD46 BD53 BD57 BD60:BD61 BD64 BD69:BD71 BD75 BD77:BD78 BD86 BD92:BD94 BD99:BD101 BD105 BD110:BD112 BD123:BD124 BD126">
    <cfRule type="cellIs" dxfId="7898" priority="576" stopIfTrue="1" operator="greaterThanOrEqual">
      <formula>0.0001</formula>
    </cfRule>
    <cfRule type="cellIs" dxfId="7897" priority="577" stopIfTrue="1" operator="greaterThanOrEqual">
      <formula>0.00001</formula>
    </cfRule>
    <cfRule type="cellIs" dxfId="7896" priority="578" stopIfTrue="1" operator="greaterThanOrEqual">
      <formula>0.000001</formula>
    </cfRule>
    <cfRule type="cellIs" dxfId="7895" priority="579" stopIfTrue="1" operator="greaterThanOrEqual">
      <formula>0.0000001</formula>
    </cfRule>
    <cfRule type="cellIs" dxfId="7894" priority="580" stopIfTrue="1" operator="greaterThanOrEqual">
      <formula>0.00000001</formula>
    </cfRule>
  </conditionalFormatting>
  <conditionalFormatting sqref="BD45:BD49 BD53:BD71 BD86:BD94 BD96:BD107 BD110:BD115">
    <cfRule type="cellIs" dxfId="7893" priority="561" stopIfTrue="1" operator="greaterThanOrEqual">
      <formula>0.01</formula>
    </cfRule>
  </conditionalFormatting>
  <conditionalFormatting sqref="BD47 BD115 BD125">
    <cfRule type="cellIs" dxfId="7892" priority="570" stopIfTrue="1" operator="greaterThanOrEqual">
      <formula>0.00001</formula>
    </cfRule>
    <cfRule type="cellIs" dxfId="7891" priority="571" stopIfTrue="1" operator="greaterThanOrEqual">
      <formula>0.000001</formula>
    </cfRule>
    <cfRule type="cellIs" dxfId="7890" priority="572" stopIfTrue="1" operator="greaterThanOrEqual">
      <formula>0.0000001</formula>
    </cfRule>
    <cfRule type="cellIs" dxfId="7889" priority="573" stopIfTrue="1" operator="greaterThanOrEqual">
      <formula>0.00000001</formula>
    </cfRule>
  </conditionalFormatting>
  <conditionalFormatting sqref="BD47:BD49 BD54:BD56 BD58:BD59 BD62:BD63 BD65:BD68 BD87:BD91 BD96:BD98 BD102:BD104 BD106:BD107 BD113:BD115 BD127">
    <cfRule type="cellIs" dxfId="7888" priority="562" stopIfTrue="1" operator="greaterThanOrEqual">
      <formula>0.001</formula>
    </cfRule>
  </conditionalFormatting>
  <conditionalFormatting sqref="BD48:BD49 BD54:BD56 BD58:BD59 BD62:BD63 BD65:BD68 BD87:BD91 BD96:BD98 BD102:BD104 BD106:BD107 BD113:BD114 BD117 BD127">
    <cfRule type="cellIs" dxfId="7887" priority="564" stopIfTrue="1" operator="greaterThanOrEqual">
      <formula>0.00001</formula>
    </cfRule>
    <cfRule type="cellIs" dxfId="7886" priority="565" stopIfTrue="1" operator="greaterThanOrEqual">
      <formula>0.000001</formula>
    </cfRule>
    <cfRule type="cellIs" dxfId="7885" priority="566" stopIfTrue="1" operator="greaterThanOrEqual">
      <formula>0.0000001</formula>
    </cfRule>
    <cfRule type="cellIs" dxfId="7884" priority="567" stopIfTrue="1" operator="greaterThanOrEqual">
      <formula>0.00000001</formula>
    </cfRule>
  </conditionalFormatting>
  <conditionalFormatting sqref="BD48:BD49 BD54:BD56 BD58:BD59 BD62:BD63 BD65:BD68 BD87:BD91 BD96:BD98 BD102:BD104 BD106:BD107 BD113:BD114 BD127 BD117">
    <cfRule type="cellIs" dxfId="7883" priority="563" stopIfTrue="1" operator="greaterThanOrEqual">
      <formula>0.0001</formula>
    </cfRule>
  </conditionalFormatting>
  <conditionalFormatting sqref="BD50 BD76 BD129">
    <cfRule type="cellIs" dxfId="7882" priority="553" stopIfTrue="1" operator="greaterThanOrEqual">
      <formula>0.01</formula>
    </cfRule>
    <cfRule type="cellIs" dxfId="7881" priority="554" stopIfTrue="1" operator="greaterThanOrEqual">
      <formula>0.001</formula>
    </cfRule>
    <cfRule type="cellIs" dxfId="7880" priority="555" stopIfTrue="1" operator="greaterThanOrEqual">
      <formula>0.0001</formula>
    </cfRule>
    <cfRule type="cellIs" dxfId="7879" priority="556" stopIfTrue="1" operator="greaterThanOrEqual">
      <formula>0.00001</formula>
    </cfRule>
    <cfRule type="cellIs" dxfId="7878" priority="557" stopIfTrue="1" operator="greaterThanOrEqual">
      <formula>0.000001</formula>
    </cfRule>
    <cfRule type="cellIs" dxfId="7877" priority="558" stopIfTrue="1" operator="greaterThanOrEqual">
      <formula>0.0000001</formula>
    </cfRule>
    <cfRule type="cellIs" dxfId="7876" priority="559" stopIfTrue="1" operator="greaterThanOrEqual">
      <formula>0.00000001</formula>
    </cfRule>
  </conditionalFormatting>
  <conditionalFormatting sqref="BD51">
    <cfRule type="cellIs" dxfId="7875" priority="544" stopIfTrue="1" operator="greaterThanOrEqual">
      <formula>0.01</formula>
    </cfRule>
    <cfRule type="cellIs" dxfId="7874" priority="545" stopIfTrue="1" operator="greaterThanOrEqual">
      <formula>0.001</formula>
    </cfRule>
    <cfRule type="cellIs" dxfId="7873" priority="546" stopIfTrue="1" operator="greaterThanOrEqual">
      <formula>0.0001</formula>
    </cfRule>
    <cfRule type="cellIs" dxfId="7872" priority="547" stopIfTrue="1" operator="greaterThanOrEqual">
      <formula>0.00001</formula>
    </cfRule>
    <cfRule type="cellIs" dxfId="7871" priority="548" stopIfTrue="1" operator="greaterThanOrEqual">
      <formula>0.000001</formula>
    </cfRule>
    <cfRule type="cellIs" dxfId="7870" priority="549" stopIfTrue="1" operator="greaterThanOrEqual">
      <formula>0.0000001</formula>
    </cfRule>
    <cfRule type="cellIs" dxfId="7869" priority="550" stopIfTrue="1" operator="greaterThanOrEqual">
      <formula>0.00000001</formula>
    </cfRule>
  </conditionalFormatting>
  <conditionalFormatting sqref="BD51:BD75">
    <cfRule type="cellIs" dxfId="7868" priority="543" stopIfTrue="1" operator="greaterThanOrEqual">
      <formula>0.1</formula>
    </cfRule>
  </conditionalFormatting>
  <conditionalFormatting sqref="BD75 BD77:BD78 BD45:BD46 BD53 BD57 BD60:BD61 BD64 BD69:BD71 BD86 BD92:BD94 BD99:BD101 BD105 BD110:BD112 BD123:BD124 BD126">
    <cfRule type="cellIs" dxfId="7867" priority="575" stopIfTrue="1" operator="greaterThanOrEqual">
      <formula>0.001</formula>
    </cfRule>
  </conditionalFormatting>
  <conditionalFormatting sqref="BD75 BD77:BD78">
    <cfRule type="cellIs" dxfId="7866" priority="574" stopIfTrue="1" operator="greaterThanOrEqual">
      <formula>0.01</formula>
    </cfRule>
  </conditionalFormatting>
  <conditionalFormatting sqref="BD77:BD127">
    <cfRule type="cellIs" dxfId="7865" priority="523" stopIfTrue="1" operator="greaterThanOrEqual">
      <formula>0.1</formula>
    </cfRule>
  </conditionalFormatting>
  <conditionalFormatting sqref="BD117:BD122">
    <cfRule type="cellIs" dxfId="7864" priority="525" stopIfTrue="1" operator="greaterThanOrEqual">
      <formula>0.001</formula>
    </cfRule>
  </conditionalFormatting>
  <conditionalFormatting sqref="BD117:BD127">
    <cfRule type="cellIs" dxfId="7863" priority="524" stopIfTrue="1" operator="greaterThanOrEqual">
      <formula>0.01</formula>
    </cfRule>
  </conditionalFormatting>
  <conditionalFormatting sqref="BD118">
    <cfRule type="cellIs" dxfId="7862" priority="531" stopIfTrue="1" operator="greaterThanOrEqual">
      <formula>0.000001</formula>
    </cfRule>
    <cfRule type="cellIs" dxfId="7861" priority="532" stopIfTrue="1" operator="greaterThanOrEqual">
      <formula>0.0000001</formula>
    </cfRule>
    <cfRule type="cellIs" dxfId="7860" priority="533" stopIfTrue="1" operator="greaterThanOrEqual">
      <formula>0.00000001</formula>
    </cfRule>
  </conditionalFormatting>
  <conditionalFormatting sqref="BD118:BD122">
    <cfRule type="cellIs" dxfId="7859" priority="526" stopIfTrue="1" operator="greaterThanOrEqual">
      <formula>0.0001</formula>
    </cfRule>
    <cfRule type="cellIs" dxfId="7858" priority="527" stopIfTrue="1" operator="greaterThanOrEqual">
      <formula>0.00001</formula>
    </cfRule>
  </conditionalFormatting>
  <conditionalFormatting sqref="BD119:BD122">
    <cfRule type="cellIs" dxfId="7857" priority="528" stopIfTrue="1" operator="greaterThanOrEqual">
      <formula>0.000001</formula>
    </cfRule>
    <cfRule type="cellIs" dxfId="7856" priority="529" stopIfTrue="1" operator="greaterThanOrEqual">
      <formula>0.0000001</formula>
    </cfRule>
    <cfRule type="cellIs" dxfId="7855" priority="530" stopIfTrue="1" operator="greaterThanOrEqual">
      <formula>0.00000001</formula>
    </cfRule>
  </conditionalFormatting>
  <conditionalFormatting sqref="BD125 BD47 BD115">
    <cfRule type="cellIs" dxfId="7854" priority="569" stopIfTrue="1" operator="greaterThanOrEqual">
      <formula>0.0001</formula>
    </cfRule>
  </conditionalFormatting>
  <conditionalFormatting sqref="BD125">
    <cfRule type="cellIs" dxfId="7853" priority="568" stopIfTrue="1" operator="greaterThanOrEqual">
      <formula>0.001</formula>
    </cfRule>
  </conditionalFormatting>
  <conditionalFormatting sqref="BD128 BD131:BD132">
    <cfRule type="cellIs" dxfId="7852" priority="534" stopIfTrue="1" operator="greaterThanOrEqual">
      <formula>1</formula>
    </cfRule>
    <cfRule type="cellIs" dxfId="7851" priority="535" stopIfTrue="1" operator="greaterThanOrEqual">
      <formula>0.1</formula>
    </cfRule>
    <cfRule type="cellIs" dxfId="7850" priority="536" stopIfTrue="1" operator="greaterThanOrEqual">
      <formula>0.01</formula>
    </cfRule>
    <cfRule type="cellIs" dxfId="7849" priority="537" stopIfTrue="1" operator="greaterThanOrEqual">
      <formula>0.001</formula>
    </cfRule>
    <cfRule type="cellIs" dxfId="7848" priority="538" stopIfTrue="1" operator="greaterThanOrEqual">
      <formula>0.0001</formula>
    </cfRule>
    <cfRule type="cellIs" dxfId="7847" priority="539" stopIfTrue="1" operator="greaterThanOrEqual">
      <formula>0.00001</formula>
    </cfRule>
    <cfRule type="cellIs" dxfId="7846" priority="540" stopIfTrue="1" operator="greaterThanOrEqual">
      <formula>0.000001</formula>
    </cfRule>
    <cfRule type="cellIs" dxfId="7845" priority="541" stopIfTrue="1" operator="greaterThanOrEqual">
      <formula>0.0000001</formula>
    </cfRule>
    <cfRule type="cellIs" dxfId="7844" priority="542" stopIfTrue="1" operator="greaterThanOrEqual">
      <formula>0.00000001</formula>
    </cfRule>
  </conditionalFormatting>
  <conditionalFormatting sqref="BD129 BD50 BD76">
    <cfRule type="cellIs" dxfId="7843" priority="552" stopIfTrue="1" operator="greaterThanOrEqual">
      <formula>0.1</formula>
    </cfRule>
  </conditionalFormatting>
  <conditionalFormatting sqref="BD129:BD130">
    <cfRule type="cellIs" dxfId="7842" priority="551" stopIfTrue="1" operator="greaterThanOrEqual">
      <formula>1</formula>
    </cfRule>
  </conditionalFormatting>
  <conditionalFormatting sqref="BD130 BD44 BD52 BD72:BD74 BD79:BD85 BD95 BD108:BD109 BD116">
    <cfRule type="cellIs" dxfId="7841" priority="582" stopIfTrue="1" operator="greaterThanOrEqual">
      <formula>0.01</formula>
    </cfRule>
  </conditionalFormatting>
  <conditionalFormatting sqref="BD130">
    <cfRule type="cellIs" dxfId="7840" priority="581" stopIfTrue="1" operator="greaterThanOrEqual">
      <formula>0.1</formula>
    </cfRule>
  </conditionalFormatting>
  <conditionalFormatting sqref="BG24:BG27">
    <cfRule type="cellIs" dxfId="7839" priority="58" operator="greaterThanOrEqual">
      <formula>0</formula>
    </cfRule>
  </conditionalFormatting>
  <conditionalFormatting sqref="BG28:BG30">
    <cfRule type="cellIs" dxfId="7838" priority="57" operator="greaterThanOrEqual">
      <formula>0</formula>
    </cfRule>
  </conditionalFormatting>
  <conditionalFormatting sqref="BG31:BG32">
    <cfRule type="cellIs" dxfId="7837" priority="4" operator="greaterThanOrEqual">
      <formula>0</formula>
    </cfRule>
  </conditionalFormatting>
  <conditionalFormatting sqref="BG37:BG41">
    <cfRule type="cellIs" dxfId="7836" priority="426" stopIfTrue="1" operator="greaterThanOrEqual">
      <formula>1</formula>
    </cfRule>
    <cfRule type="cellIs" dxfId="7835" priority="427" stopIfTrue="1" operator="greaterThanOrEqual">
      <formula>0.1</formula>
    </cfRule>
    <cfRule type="cellIs" dxfId="7834" priority="428" stopIfTrue="1" operator="greaterThanOrEqual">
      <formula>0.01</formula>
    </cfRule>
    <cfRule type="cellIs" dxfId="7833" priority="429" stopIfTrue="1" operator="greaterThanOrEqual">
      <formula>0.001</formula>
    </cfRule>
    <cfRule type="cellIs" dxfId="7832" priority="430" stopIfTrue="1" operator="greaterThanOrEqual">
      <formula>0.0001</formula>
    </cfRule>
    <cfRule type="cellIs" dxfId="7831" priority="431" stopIfTrue="1" operator="greaterThanOrEqual">
      <formula>0.00001</formula>
    </cfRule>
    <cfRule type="cellIs" dxfId="7830" priority="432" stopIfTrue="1" operator="greaterThanOrEqual">
      <formula>0.000001</formula>
    </cfRule>
    <cfRule type="cellIs" dxfId="7829" priority="433" stopIfTrue="1" operator="greaterThanOrEqual">
      <formula>0.0000001</formula>
    </cfRule>
    <cfRule type="cellIs" dxfId="7828" priority="434" stopIfTrue="1" operator="greaterThanOrEqual">
      <formula>0.00000001</formula>
    </cfRule>
  </conditionalFormatting>
  <conditionalFormatting sqref="BG37:BG132">
    <cfRule type="cellIs" dxfId="7827" priority="349" stopIfTrue="1" operator="greaterThanOrEqual">
      <formula>10</formula>
    </cfRule>
  </conditionalFormatting>
  <conditionalFormatting sqref="BG42:BG43">
    <cfRule type="cellIs" dxfId="7826" priority="417" stopIfTrue="1" operator="greaterThanOrEqual">
      <formula>1</formula>
    </cfRule>
    <cfRule type="cellIs" dxfId="7825" priority="418" stopIfTrue="1" operator="greaterThanOrEqual">
      <formula>0.1</formula>
    </cfRule>
    <cfRule type="cellIs" dxfId="7824" priority="419" stopIfTrue="1" operator="greaterThanOrEqual">
      <formula>0.01</formula>
    </cfRule>
    <cfRule type="cellIs" dxfId="7823" priority="420" stopIfTrue="1" operator="greaterThanOrEqual">
      <formula>0.001</formula>
    </cfRule>
    <cfRule type="cellIs" dxfId="7822" priority="421" stopIfTrue="1" operator="greaterThanOrEqual">
      <formula>0.0001</formula>
    </cfRule>
    <cfRule type="cellIs" dxfId="7821" priority="422" stopIfTrue="1" operator="greaterThanOrEqual">
      <formula>0.00001</formula>
    </cfRule>
    <cfRule type="cellIs" dxfId="7820" priority="423" stopIfTrue="1" operator="greaterThanOrEqual">
      <formula>0.000001</formula>
    </cfRule>
    <cfRule type="cellIs" dxfId="7819" priority="424" stopIfTrue="1" operator="greaterThanOrEqual">
      <formula>0.0000001</formula>
    </cfRule>
    <cfRule type="cellIs" dxfId="7818" priority="425" stopIfTrue="1" operator="greaterThanOrEqual">
      <formula>0.00000001</formula>
    </cfRule>
  </conditionalFormatting>
  <conditionalFormatting sqref="BG44 BG52 BG72:BG74 BG79:BG85 BG95 BG108:BG109 BG116 BG130">
    <cfRule type="cellIs" dxfId="7817" priority="411" stopIfTrue="1" operator="greaterThanOrEqual">
      <formula>0.001</formula>
    </cfRule>
    <cfRule type="cellIs" dxfId="7816" priority="412" stopIfTrue="1" operator="greaterThanOrEqual">
      <formula>0.0001</formula>
    </cfRule>
    <cfRule type="cellIs" dxfId="7815" priority="413" stopIfTrue="1" operator="greaterThanOrEqual">
      <formula>0.00001</formula>
    </cfRule>
    <cfRule type="cellIs" dxfId="7814" priority="414" stopIfTrue="1" operator="greaterThanOrEqual">
      <formula>0.000001</formula>
    </cfRule>
    <cfRule type="cellIs" dxfId="7813" priority="415" stopIfTrue="1" operator="greaterThanOrEqual">
      <formula>0.0000001</formula>
    </cfRule>
    <cfRule type="cellIs" dxfId="7812" priority="416" stopIfTrue="1" operator="greaterThanOrEqual">
      <formula>0.00000001</formula>
    </cfRule>
  </conditionalFormatting>
  <conditionalFormatting sqref="BG44:BG49">
    <cfRule type="cellIs" dxfId="7811" priority="388" stopIfTrue="1" operator="greaterThanOrEqual">
      <formula>0.1</formula>
    </cfRule>
  </conditionalFormatting>
  <conditionalFormatting sqref="BG44:BG127">
    <cfRule type="cellIs" dxfId="7810" priority="350" stopIfTrue="1" operator="greaterThanOrEqual">
      <formula>1</formula>
    </cfRule>
  </conditionalFormatting>
  <conditionalFormatting sqref="BG45:BG46 BG53 BG57 BG60:BG61 BG64 BG69:BG71 BG75 BG77:BG78 BG86 BG92:BG94 BG99:BG101 BG105 BG110:BG112 BG123:BG124 BG126">
    <cfRule type="cellIs" dxfId="7809" priority="404" stopIfTrue="1" operator="greaterThanOrEqual">
      <formula>0.0001</formula>
    </cfRule>
    <cfRule type="cellIs" dxfId="7808" priority="405" stopIfTrue="1" operator="greaterThanOrEqual">
      <formula>0.00001</formula>
    </cfRule>
    <cfRule type="cellIs" dxfId="7807" priority="406" stopIfTrue="1" operator="greaterThanOrEqual">
      <formula>0.000001</formula>
    </cfRule>
    <cfRule type="cellIs" dxfId="7806" priority="407" stopIfTrue="1" operator="greaterThanOrEqual">
      <formula>0.0000001</formula>
    </cfRule>
    <cfRule type="cellIs" dxfId="7805" priority="408" stopIfTrue="1" operator="greaterThanOrEqual">
      <formula>0.00000001</formula>
    </cfRule>
  </conditionalFormatting>
  <conditionalFormatting sqref="BG45:BG49 BG53:BG71 BG86:BG94 BG96:BG107 BG110:BG115">
    <cfRule type="cellIs" dxfId="7804" priority="389" stopIfTrue="1" operator="greaterThanOrEqual">
      <formula>0.01</formula>
    </cfRule>
  </conditionalFormatting>
  <conditionalFormatting sqref="BG47 BG115 BG125">
    <cfRule type="cellIs" dxfId="7803" priority="398" stopIfTrue="1" operator="greaterThanOrEqual">
      <formula>0.00001</formula>
    </cfRule>
    <cfRule type="cellIs" dxfId="7802" priority="399" stopIfTrue="1" operator="greaterThanOrEqual">
      <formula>0.000001</formula>
    </cfRule>
    <cfRule type="cellIs" dxfId="7801" priority="400" stopIfTrue="1" operator="greaterThanOrEqual">
      <formula>0.0000001</formula>
    </cfRule>
    <cfRule type="cellIs" dxfId="7800" priority="401" stopIfTrue="1" operator="greaterThanOrEqual">
      <formula>0.00000001</formula>
    </cfRule>
  </conditionalFormatting>
  <conditionalFormatting sqref="BG47:BG49 BG54:BG56 BG58:BG59 BG62:BG63 BG65:BG68 BG87:BG91 BG96:BG98 BG102:BG104 BG106:BG107 BG113:BG115 BG127">
    <cfRule type="cellIs" dxfId="7799" priority="390" stopIfTrue="1" operator="greaterThanOrEqual">
      <formula>0.001</formula>
    </cfRule>
  </conditionalFormatting>
  <conditionalFormatting sqref="BG48:BG49 BG54:BG56 BG58:BG59 BG62:BG63 BG65:BG68 BG87:BG91 BG96:BG98 BG102:BG104 BG106:BG107 BG113:BG114 BG117 BG127">
    <cfRule type="cellIs" dxfId="7798" priority="392" stopIfTrue="1" operator="greaterThanOrEqual">
      <formula>0.00001</formula>
    </cfRule>
    <cfRule type="cellIs" dxfId="7797" priority="393" stopIfTrue="1" operator="greaterThanOrEqual">
      <formula>0.000001</formula>
    </cfRule>
    <cfRule type="cellIs" dxfId="7796" priority="394" stopIfTrue="1" operator="greaterThanOrEqual">
      <formula>0.0000001</formula>
    </cfRule>
    <cfRule type="cellIs" dxfId="7795" priority="395" stopIfTrue="1" operator="greaterThanOrEqual">
      <formula>0.00000001</formula>
    </cfRule>
  </conditionalFormatting>
  <conditionalFormatting sqref="BG48:BG49 BG54:BG56 BG58:BG59 BG62:BG63 BG65:BG68 BG87:BG91 BG96:BG98 BG102:BG104 BG106:BG107 BG113:BG114 BG127 BG117">
    <cfRule type="cellIs" dxfId="7794" priority="391" stopIfTrue="1" operator="greaterThanOrEqual">
      <formula>0.0001</formula>
    </cfRule>
  </conditionalFormatting>
  <conditionalFormatting sqref="BG50 BG76 BG129">
    <cfRule type="cellIs" dxfId="7793" priority="381" stopIfTrue="1" operator="greaterThanOrEqual">
      <formula>0.01</formula>
    </cfRule>
    <cfRule type="cellIs" dxfId="7792" priority="382" stopIfTrue="1" operator="greaterThanOrEqual">
      <formula>0.001</formula>
    </cfRule>
    <cfRule type="cellIs" dxfId="7791" priority="383" stopIfTrue="1" operator="greaterThanOrEqual">
      <formula>0.0001</formula>
    </cfRule>
    <cfRule type="cellIs" dxfId="7790" priority="384" stopIfTrue="1" operator="greaterThanOrEqual">
      <formula>0.00001</formula>
    </cfRule>
    <cfRule type="cellIs" dxfId="7789" priority="385" stopIfTrue="1" operator="greaterThanOrEqual">
      <formula>0.000001</formula>
    </cfRule>
    <cfRule type="cellIs" dxfId="7788" priority="386" stopIfTrue="1" operator="greaterThanOrEqual">
      <formula>0.0000001</formula>
    </cfRule>
    <cfRule type="cellIs" dxfId="7787" priority="387" stopIfTrue="1" operator="greaterThanOrEqual">
      <formula>0.00000001</formula>
    </cfRule>
  </conditionalFormatting>
  <conditionalFormatting sqref="BG51">
    <cfRule type="cellIs" dxfId="7786" priority="372" stopIfTrue="1" operator="greaterThanOrEqual">
      <formula>0.01</formula>
    </cfRule>
    <cfRule type="cellIs" dxfId="7785" priority="373" stopIfTrue="1" operator="greaterThanOrEqual">
      <formula>0.001</formula>
    </cfRule>
    <cfRule type="cellIs" dxfId="7784" priority="374" stopIfTrue="1" operator="greaterThanOrEqual">
      <formula>0.0001</formula>
    </cfRule>
    <cfRule type="cellIs" dxfId="7783" priority="375" stopIfTrue="1" operator="greaterThanOrEqual">
      <formula>0.00001</formula>
    </cfRule>
    <cfRule type="cellIs" dxfId="7782" priority="376" stopIfTrue="1" operator="greaterThanOrEqual">
      <formula>0.000001</formula>
    </cfRule>
    <cfRule type="cellIs" dxfId="7781" priority="377" stopIfTrue="1" operator="greaterThanOrEqual">
      <formula>0.0000001</formula>
    </cfRule>
    <cfRule type="cellIs" dxfId="7780" priority="378" stopIfTrue="1" operator="greaterThanOrEqual">
      <formula>0.00000001</formula>
    </cfRule>
  </conditionalFormatting>
  <conditionalFormatting sqref="BG51:BG75">
    <cfRule type="cellIs" dxfId="7779" priority="371" stopIfTrue="1" operator="greaterThanOrEqual">
      <formula>0.1</formula>
    </cfRule>
  </conditionalFormatting>
  <conditionalFormatting sqref="BG75 BG77:BG78 BG45:BG46 BG53 BG57 BG60:BG61 BG64 BG69:BG71 BG86 BG92:BG94 BG99:BG101 BG105 BG110:BG112 BG123:BG124 BG126">
    <cfRule type="cellIs" dxfId="7778" priority="403" stopIfTrue="1" operator="greaterThanOrEqual">
      <formula>0.001</formula>
    </cfRule>
  </conditionalFormatting>
  <conditionalFormatting sqref="BG75 BG77:BG78">
    <cfRule type="cellIs" dxfId="7777" priority="402" stopIfTrue="1" operator="greaterThanOrEqual">
      <formula>0.01</formula>
    </cfRule>
  </conditionalFormatting>
  <conditionalFormatting sqref="BG77:BG127">
    <cfRule type="cellIs" dxfId="7776" priority="351" stopIfTrue="1" operator="greaterThanOrEqual">
      <formula>0.1</formula>
    </cfRule>
  </conditionalFormatting>
  <conditionalFormatting sqref="BG117:BG122">
    <cfRule type="cellIs" dxfId="7775" priority="353" stopIfTrue="1" operator="greaterThanOrEqual">
      <formula>0.001</formula>
    </cfRule>
  </conditionalFormatting>
  <conditionalFormatting sqref="BG117:BG127">
    <cfRule type="cellIs" dxfId="7774" priority="352" stopIfTrue="1" operator="greaterThanOrEqual">
      <formula>0.01</formula>
    </cfRule>
  </conditionalFormatting>
  <conditionalFormatting sqref="BG118">
    <cfRule type="cellIs" dxfId="7773" priority="359" stopIfTrue="1" operator="greaterThanOrEqual">
      <formula>0.000001</formula>
    </cfRule>
    <cfRule type="cellIs" dxfId="7772" priority="360" stopIfTrue="1" operator="greaterThanOrEqual">
      <formula>0.0000001</formula>
    </cfRule>
    <cfRule type="cellIs" dxfId="7771" priority="361" stopIfTrue="1" operator="greaterThanOrEqual">
      <formula>0.00000001</formula>
    </cfRule>
  </conditionalFormatting>
  <conditionalFormatting sqref="BG118:BG122">
    <cfRule type="cellIs" dxfId="7770" priority="354" stopIfTrue="1" operator="greaterThanOrEqual">
      <formula>0.0001</formula>
    </cfRule>
    <cfRule type="cellIs" dxfId="7769" priority="355" stopIfTrue="1" operator="greaterThanOrEqual">
      <formula>0.00001</formula>
    </cfRule>
  </conditionalFormatting>
  <conditionalFormatting sqref="BG119:BG122">
    <cfRule type="cellIs" dxfId="7768" priority="356" stopIfTrue="1" operator="greaterThanOrEqual">
      <formula>0.000001</formula>
    </cfRule>
    <cfRule type="cellIs" dxfId="7767" priority="357" stopIfTrue="1" operator="greaterThanOrEqual">
      <formula>0.0000001</formula>
    </cfRule>
    <cfRule type="cellIs" dxfId="7766" priority="358" stopIfTrue="1" operator="greaterThanOrEqual">
      <formula>0.00000001</formula>
    </cfRule>
  </conditionalFormatting>
  <conditionalFormatting sqref="BG125 BG47 BG115">
    <cfRule type="cellIs" dxfId="7765" priority="397" stopIfTrue="1" operator="greaterThanOrEqual">
      <formula>0.0001</formula>
    </cfRule>
  </conditionalFormatting>
  <conditionalFormatting sqref="BG125">
    <cfRule type="cellIs" dxfId="7764" priority="396" stopIfTrue="1" operator="greaterThanOrEqual">
      <formula>0.001</formula>
    </cfRule>
  </conditionalFormatting>
  <conditionalFormatting sqref="BG128 BG131:BG132">
    <cfRule type="cellIs" dxfId="7763" priority="362" stopIfTrue="1" operator="greaterThanOrEqual">
      <formula>1</formula>
    </cfRule>
    <cfRule type="cellIs" dxfId="7762" priority="363" stopIfTrue="1" operator="greaterThanOrEqual">
      <formula>0.1</formula>
    </cfRule>
    <cfRule type="cellIs" dxfId="7761" priority="364" stopIfTrue="1" operator="greaterThanOrEqual">
      <formula>0.01</formula>
    </cfRule>
    <cfRule type="cellIs" dxfId="7760" priority="365" stopIfTrue="1" operator="greaterThanOrEqual">
      <formula>0.001</formula>
    </cfRule>
    <cfRule type="cellIs" dxfId="7759" priority="366" stopIfTrue="1" operator="greaterThanOrEqual">
      <formula>0.0001</formula>
    </cfRule>
    <cfRule type="cellIs" dxfId="7758" priority="367" stopIfTrue="1" operator="greaterThanOrEqual">
      <formula>0.00001</formula>
    </cfRule>
    <cfRule type="cellIs" dxfId="7757" priority="368" stopIfTrue="1" operator="greaterThanOrEqual">
      <formula>0.000001</formula>
    </cfRule>
    <cfRule type="cellIs" dxfId="7756" priority="369" stopIfTrue="1" operator="greaterThanOrEqual">
      <formula>0.0000001</formula>
    </cfRule>
    <cfRule type="cellIs" dxfId="7755" priority="370" stopIfTrue="1" operator="greaterThanOrEqual">
      <formula>0.00000001</formula>
    </cfRule>
  </conditionalFormatting>
  <conditionalFormatting sqref="BG129 BG50 BG76">
    <cfRule type="cellIs" dxfId="7754" priority="380" stopIfTrue="1" operator="greaterThanOrEqual">
      <formula>0.1</formula>
    </cfRule>
  </conditionalFormatting>
  <conditionalFormatting sqref="BG129:BG130">
    <cfRule type="cellIs" dxfId="7753" priority="379" stopIfTrue="1" operator="greaterThanOrEqual">
      <formula>1</formula>
    </cfRule>
  </conditionalFormatting>
  <conditionalFormatting sqref="BG130 BG44 BG52 BG72:BG74 BG79:BG85 BG95 BG108:BG109 BG116">
    <cfRule type="cellIs" dxfId="7752" priority="410" stopIfTrue="1" operator="greaterThanOrEqual">
      <formula>0.01</formula>
    </cfRule>
  </conditionalFormatting>
  <conditionalFormatting sqref="BG130">
    <cfRule type="cellIs" dxfId="7751" priority="409" stopIfTrue="1" operator="greaterThanOrEqual">
      <formula>0.1</formula>
    </cfRule>
  </conditionalFormatting>
  <conditionalFormatting sqref="BJ24:BJ27">
    <cfRule type="cellIs" dxfId="7750" priority="56" operator="greaterThanOrEqual">
      <formula>0</formula>
    </cfRule>
  </conditionalFormatting>
  <conditionalFormatting sqref="BJ28:BJ30">
    <cfRule type="cellIs" dxfId="7749" priority="55" operator="greaterThanOrEqual">
      <formula>0</formula>
    </cfRule>
  </conditionalFormatting>
  <conditionalFormatting sqref="BJ31:BJ32">
    <cfRule type="cellIs" dxfId="7748" priority="3" operator="greaterThanOrEqual">
      <formula>0</formula>
    </cfRule>
  </conditionalFormatting>
  <conditionalFormatting sqref="BJ37:BJ41">
    <cfRule type="cellIs" dxfId="7747" priority="340" stopIfTrue="1" operator="greaterThanOrEqual">
      <formula>1</formula>
    </cfRule>
    <cfRule type="cellIs" dxfId="7746" priority="341" stopIfTrue="1" operator="greaterThanOrEqual">
      <formula>0.1</formula>
    </cfRule>
    <cfRule type="cellIs" dxfId="7745" priority="342" stopIfTrue="1" operator="greaterThanOrEqual">
      <formula>0.01</formula>
    </cfRule>
    <cfRule type="cellIs" dxfId="7744" priority="343" stopIfTrue="1" operator="greaterThanOrEqual">
      <formula>0.001</formula>
    </cfRule>
    <cfRule type="cellIs" dxfId="7743" priority="344" stopIfTrue="1" operator="greaterThanOrEqual">
      <formula>0.0001</formula>
    </cfRule>
    <cfRule type="cellIs" dxfId="7742" priority="345" stopIfTrue="1" operator="greaterThanOrEqual">
      <formula>0.00001</formula>
    </cfRule>
    <cfRule type="cellIs" dxfId="7741" priority="346" stopIfTrue="1" operator="greaterThanOrEqual">
      <formula>0.000001</formula>
    </cfRule>
    <cfRule type="cellIs" dxfId="7740" priority="347" stopIfTrue="1" operator="greaterThanOrEqual">
      <formula>0.0000001</formula>
    </cfRule>
    <cfRule type="cellIs" dxfId="7739" priority="348" stopIfTrue="1" operator="greaterThanOrEqual">
      <formula>0.00000001</formula>
    </cfRule>
  </conditionalFormatting>
  <conditionalFormatting sqref="BJ37:BJ132">
    <cfRule type="cellIs" dxfId="7738" priority="263" stopIfTrue="1" operator="greaterThanOrEqual">
      <formula>10</formula>
    </cfRule>
  </conditionalFormatting>
  <conditionalFormatting sqref="BJ42:BJ43">
    <cfRule type="cellIs" dxfId="7737" priority="331" stopIfTrue="1" operator="greaterThanOrEqual">
      <formula>1</formula>
    </cfRule>
    <cfRule type="cellIs" dxfId="7736" priority="332" stopIfTrue="1" operator="greaterThanOrEqual">
      <formula>0.1</formula>
    </cfRule>
    <cfRule type="cellIs" dxfId="7735" priority="333" stopIfTrue="1" operator="greaterThanOrEqual">
      <formula>0.01</formula>
    </cfRule>
    <cfRule type="cellIs" dxfId="7734" priority="334" stopIfTrue="1" operator="greaterThanOrEqual">
      <formula>0.001</formula>
    </cfRule>
    <cfRule type="cellIs" dxfId="7733" priority="335" stopIfTrue="1" operator="greaterThanOrEqual">
      <formula>0.0001</formula>
    </cfRule>
    <cfRule type="cellIs" dxfId="7732" priority="336" stopIfTrue="1" operator="greaterThanOrEqual">
      <formula>0.00001</formula>
    </cfRule>
    <cfRule type="cellIs" dxfId="7731" priority="337" stopIfTrue="1" operator="greaterThanOrEqual">
      <formula>0.000001</formula>
    </cfRule>
    <cfRule type="cellIs" dxfId="7730" priority="338" stopIfTrue="1" operator="greaterThanOrEqual">
      <formula>0.0000001</formula>
    </cfRule>
    <cfRule type="cellIs" dxfId="7729" priority="339" stopIfTrue="1" operator="greaterThanOrEqual">
      <formula>0.00000001</formula>
    </cfRule>
  </conditionalFormatting>
  <conditionalFormatting sqref="BJ44 BJ52 BJ72:BJ74 BJ79:BJ85 BJ95 BJ108:BJ109 BJ116 BJ130">
    <cfRule type="cellIs" dxfId="7728" priority="325" stopIfTrue="1" operator="greaterThanOrEqual">
      <formula>0.001</formula>
    </cfRule>
    <cfRule type="cellIs" dxfId="7727" priority="326" stopIfTrue="1" operator="greaterThanOrEqual">
      <formula>0.0001</formula>
    </cfRule>
    <cfRule type="cellIs" dxfId="7726" priority="327" stopIfTrue="1" operator="greaterThanOrEqual">
      <formula>0.00001</formula>
    </cfRule>
    <cfRule type="cellIs" dxfId="7725" priority="328" stopIfTrue="1" operator="greaterThanOrEqual">
      <formula>0.000001</formula>
    </cfRule>
    <cfRule type="cellIs" dxfId="7724" priority="329" stopIfTrue="1" operator="greaterThanOrEqual">
      <formula>0.0000001</formula>
    </cfRule>
    <cfRule type="cellIs" dxfId="7723" priority="330" stopIfTrue="1" operator="greaterThanOrEqual">
      <formula>0.00000001</formula>
    </cfRule>
  </conditionalFormatting>
  <conditionalFormatting sqref="BJ44:BJ49">
    <cfRule type="cellIs" dxfId="7722" priority="302" stopIfTrue="1" operator="greaterThanOrEqual">
      <formula>0.1</formula>
    </cfRule>
  </conditionalFormatting>
  <conditionalFormatting sqref="BJ44:BJ127">
    <cfRule type="cellIs" dxfId="7721" priority="264" stopIfTrue="1" operator="greaterThanOrEqual">
      <formula>1</formula>
    </cfRule>
  </conditionalFormatting>
  <conditionalFormatting sqref="BJ45:BJ46 BJ53 BJ57 BJ60:BJ61 BJ64 BJ69:BJ71 BJ75 BJ77:BJ78 BJ86 BJ92:BJ94 BJ99:BJ101 BJ105 BJ110:BJ112 BJ123:BJ124 BJ126">
    <cfRule type="cellIs" dxfId="7720" priority="318" stopIfTrue="1" operator="greaterThanOrEqual">
      <formula>0.0001</formula>
    </cfRule>
    <cfRule type="cellIs" dxfId="7719" priority="319" stopIfTrue="1" operator="greaterThanOrEqual">
      <formula>0.00001</formula>
    </cfRule>
    <cfRule type="cellIs" dxfId="7718" priority="320" stopIfTrue="1" operator="greaterThanOrEqual">
      <formula>0.000001</formula>
    </cfRule>
    <cfRule type="cellIs" dxfId="7717" priority="321" stopIfTrue="1" operator="greaterThanOrEqual">
      <formula>0.0000001</formula>
    </cfRule>
    <cfRule type="cellIs" dxfId="7716" priority="322" stopIfTrue="1" operator="greaterThanOrEqual">
      <formula>0.00000001</formula>
    </cfRule>
  </conditionalFormatting>
  <conditionalFormatting sqref="BJ45:BJ49 BJ53:BJ71 BJ86:BJ94 BJ96:BJ107 BJ110:BJ115">
    <cfRule type="cellIs" dxfId="7715" priority="303" stopIfTrue="1" operator="greaterThanOrEqual">
      <formula>0.01</formula>
    </cfRule>
  </conditionalFormatting>
  <conditionalFormatting sqref="BJ47 BJ115 BJ125">
    <cfRule type="cellIs" dxfId="7714" priority="312" stopIfTrue="1" operator="greaterThanOrEqual">
      <formula>0.00001</formula>
    </cfRule>
    <cfRule type="cellIs" dxfId="7713" priority="313" stopIfTrue="1" operator="greaterThanOrEqual">
      <formula>0.000001</formula>
    </cfRule>
    <cfRule type="cellIs" dxfId="7712" priority="314" stopIfTrue="1" operator="greaterThanOrEqual">
      <formula>0.0000001</formula>
    </cfRule>
    <cfRule type="cellIs" dxfId="7711" priority="315" stopIfTrue="1" operator="greaterThanOrEqual">
      <formula>0.00000001</formula>
    </cfRule>
  </conditionalFormatting>
  <conditionalFormatting sqref="BJ47:BJ49 BJ54:BJ56 BJ58:BJ59 BJ62:BJ63 BJ65:BJ68 BJ87:BJ91 BJ96:BJ98 BJ102:BJ104 BJ106:BJ107 BJ113:BJ115 BJ127">
    <cfRule type="cellIs" dxfId="7710" priority="304" stopIfTrue="1" operator="greaterThanOrEqual">
      <formula>0.001</formula>
    </cfRule>
  </conditionalFormatting>
  <conditionalFormatting sqref="BJ48:BJ49 BJ54:BJ56 BJ58:BJ59 BJ62:BJ63 BJ65:BJ68 BJ87:BJ91 BJ96:BJ98 BJ102:BJ104 BJ106:BJ107 BJ113:BJ114 BJ117 BJ127">
    <cfRule type="cellIs" dxfId="7709" priority="306" stopIfTrue="1" operator="greaterThanOrEqual">
      <formula>0.00001</formula>
    </cfRule>
    <cfRule type="cellIs" dxfId="7708" priority="307" stopIfTrue="1" operator="greaterThanOrEqual">
      <formula>0.000001</formula>
    </cfRule>
    <cfRule type="cellIs" dxfId="7707" priority="308" stopIfTrue="1" operator="greaterThanOrEqual">
      <formula>0.0000001</formula>
    </cfRule>
    <cfRule type="cellIs" dxfId="7706" priority="309" stopIfTrue="1" operator="greaterThanOrEqual">
      <formula>0.00000001</formula>
    </cfRule>
  </conditionalFormatting>
  <conditionalFormatting sqref="BJ48:BJ49 BJ54:BJ56 BJ58:BJ59 BJ62:BJ63 BJ65:BJ68 BJ87:BJ91 BJ96:BJ98 BJ102:BJ104 BJ106:BJ107 BJ113:BJ114 BJ127 BJ117">
    <cfRule type="cellIs" dxfId="7705" priority="305" stopIfTrue="1" operator="greaterThanOrEqual">
      <formula>0.0001</formula>
    </cfRule>
  </conditionalFormatting>
  <conditionalFormatting sqref="BJ50 BJ76 BJ129">
    <cfRule type="cellIs" dxfId="7704" priority="295" stopIfTrue="1" operator="greaterThanOrEqual">
      <formula>0.01</formula>
    </cfRule>
    <cfRule type="cellIs" dxfId="7703" priority="296" stopIfTrue="1" operator="greaterThanOrEqual">
      <formula>0.001</formula>
    </cfRule>
    <cfRule type="cellIs" dxfId="7702" priority="297" stopIfTrue="1" operator="greaterThanOrEqual">
      <formula>0.0001</formula>
    </cfRule>
    <cfRule type="cellIs" dxfId="7701" priority="298" stopIfTrue="1" operator="greaterThanOrEqual">
      <formula>0.00001</formula>
    </cfRule>
    <cfRule type="cellIs" dxfId="7700" priority="299" stopIfTrue="1" operator="greaterThanOrEqual">
      <formula>0.000001</formula>
    </cfRule>
    <cfRule type="cellIs" dxfId="7699" priority="300" stopIfTrue="1" operator="greaterThanOrEqual">
      <formula>0.0000001</formula>
    </cfRule>
    <cfRule type="cellIs" dxfId="7698" priority="301" stopIfTrue="1" operator="greaterThanOrEqual">
      <formula>0.00000001</formula>
    </cfRule>
  </conditionalFormatting>
  <conditionalFormatting sqref="BJ51">
    <cfRule type="cellIs" dxfId="7697" priority="286" stopIfTrue="1" operator="greaterThanOrEqual">
      <formula>0.01</formula>
    </cfRule>
    <cfRule type="cellIs" dxfId="7696" priority="287" stopIfTrue="1" operator="greaterThanOrEqual">
      <formula>0.001</formula>
    </cfRule>
    <cfRule type="cellIs" dxfId="7695" priority="288" stopIfTrue="1" operator="greaterThanOrEqual">
      <formula>0.0001</formula>
    </cfRule>
    <cfRule type="cellIs" dxfId="7694" priority="289" stopIfTrue="1" operator="greaterThanOrEqual">
      <formula>0.00001</formula>
    </cfRule>
    <cfRule type="cellIs" dxfId="7693" priority="290" stopIfTrue="1" operator="greaterThanOrEqual">
      <formula>0.000001</formula>
    </cfRule>
    <cfRule type="cellIs" dxfId="7692" priority="291" stopIfTrue="1" operator="greaterThanOrEqual">
      <formula>0.0000001</formula>
    </cfRule>
    <cfRule type="cellIs" dxfId="7691" priority="292" stopIfTrue="1" operator="greaterThanOrEqual">
      <formula>0.00000001</formula>
    </cfRule>
  </conditionalFormatting>
  <conditionalFormatting sqref="BJ51:BJ75">
    <cfRule type="cellIs" dxfId="7690" priority="285" stopIfTrue="1" operator="greaterThanOrEqual">
      <formula>0.1</formula>
    </cfRule>
  </conditionalFormatting>
  <conditionalFormatting sqref="BJ75 BJ77:BJ78 BJ45:BJ46 BJ53 BJ57 BJ60:BJ61 BJ64 BJ69:BJ71 BJ86 BJ92:BJ94 BJ99:BJ101 BJ105 BJ110:BJ112 BJ123:BJ124 BJ126">
    <cfRule type="cellIs" dxfId="7689" priority="317" stopIfTrue="1" operator="greaterThanOrEqual">
      <formula>0.001</formula>
    </cfRule>
  </conditionalFormatting>
  <conditionalFormatting sqref="BJ75 BJ77:BJ78">
    <cfRule type="cellIs" dxfId="7688" priority="316" stopIfTrue="1" operator="greaterThanOrEqual">
      <formula>0.01</formula>
    </cfRule>
  </conditionalFormatting>
  <conditionalFormatting sqref="BJ77:BJ127">
    <cfRule type="cellIs" dxfId="7687" priority="265" stopIfTrue="1" operator="greaterThanOrEqual">
      <formula>0.1</formula>
    </cfRule>
  </conditionalFormatting>
  <conditionalFormatting sqref="BJ117:BJ122">
    <cfRule type="cellIs" dxfId="7686" priority="267" stopIfTrue="1" operator="greaterThanOrEqual">
      <formula>0.001</formula>
    </cfRule>
  </conditionalFormatting>
  <conditionalFormatting sqref="BJ117:BJ127">
    <cfRule type="cellIs" dxfId="7685" priority="266" stopIfTrue="1" operator="greaterThanOrEqual">
      <formula>0.01</formula>
    </cfRule>
  </conditionalFormatting>
  <conditionalFormatting sqref="BJ118">
    <cfRule type="cellIs" dxfId="7684" priority="273" stopIfTrue="1" operator="greaterThanOrEqual">
      <formula>0.000001</formula>
    </cfRule>
    <cfRule type="cellIs" dxfId="7683" priority="274" stopIfTrue="1" operator="greaterThanOrEqual">
      <formula>0.0000001</formula>
    </cfRule>
    <cfRule type="cellIs" dxfId="7682" priority="275" stopIfTrue="1" operator="greaterThanOrEqual">
      <formula>0.00000001</formula>
    </cfRule>
  </conditionalFormatting>
  <conditionalFormatting sqref="BJ118:BJ122">
    <cfRule type="cellIs" dxfId="7681" priority="268" stopIfTrue="1" operator="greaterThanOrEqual">
      <formula>0.0001</formula>
    </cfRule>
    <cfRule type="cellIs" dxfId="7680" priority="269" stopIfTrue="1" operator="greaterThanOrEqual">
      <formula>0.00001</formula>
    </cfRule>
  </conditionalFormatting>
  <conditionalFormatting sqref="BJ119:BJ122">
    <cfRule type="cellIs" dxfId="7679" priority="270" stopIfTrue="1" operator="greaterThanOrEqual">
      <formula>0.000001</formula>
    </cfRule>
    <cfRule type="cellIs" dxfId="7678" priority="271" stopIfTrue="1" operator="greaterThanOrEqual">
      <formula>0.0000001</formula>
    </cfRule>
    <cfRule type="cellIs" dxfId="7677" priority="272" stopIfTrue="1" operator="greaterThanOrEqual">
      <formula>0.00000001</formula>
    </cfRule>
  </conditionalFormatting>
  <conditionalFormatting sqref="BJ125 BJ47 BJ115">
    <cfRule type="cellIs" dxfId="7676" priority="311" stopIfTrue="1" operator="greaterThanOrEqual">
      <formula>0.0001</formula>
    </cfRule>
  </conditionalFormatting>
  <conditionalFormatting sqref="BJ125">
    <cfRule type="cellIs" dxfId="7675" priority="310" stopIfTrue="1" operator="greaterThanOrEqual">
      <formula>0.001</formula>
    </cfRule>
  </conditionalFormatting>
  <conditionalFormatting sqref="BJ128 BJ131:BJ132">
    <cfRule type="cellIs" dxfId="7674" priority="276" stopIfTrue="1" operator="greaterThanOrEqual">
      <formula>1</formula>
    </cfRule>
    <cfRule type="cellIs" dxfId="7673" priority="277" stopIfTrue="1" operator="greaterThanOrEqual">
      <formula>0.1</formula>
    </cfRule>
    <cfRule type="cellIs" dxfId="7672" priority="278" stopIfTrue="1" operator="greaterThanOrEqual">
      <formula>0.01</formula>
    </cfRule>
    <cfRule type="cellIs" dxfId="7671" priority="279" stopIfTrue="1" operator="greaterThanOrEqual">
      <formula>0.001</formula>
    </cfRule>
    <cfRule type="cellIs" dxfId="7670" priority="280" stopIfTrue="1" operator="greaterThanOrEqual">
      <formula>0.0001</formula>
    </cfRule>
    <cfRule type="cellIs" dxfId="7669" priority="281" stopIfTrue="1" operator="greaterThanOrEqual">
      <formula>0.00001</formula>
    </cfRule>
    <cfRule type="cellIs" dxfId="7668" priority="282" stopIfTrue="1" operator="greaterThanOrEqual">
      <formula>0.000001</formula>
    </cfRule>
    <cfRule type="cellIs" dxfId="7667" priority="283" stopIfTrue="1" operator="greaterThanOrEqual">
      <formula>0.0000001</formula>
    </cfRule>
    <cfRule type="cellIs" dxfId="7666" priority="284" stopIfTrue="1" operator="greaterThanOrEqual">
      <formula>0.00000001</formula>
    </cfRule>
  </conditionalFormatting>
  <conditionalFormatting sqref="BJ129 BJ50 BJ76">
    <cfRule type="cellIs" dxfId="7665" priority="294" stopIfTrue="1" operator="greaterThanOrEqual">
      <formula>0.1</formula>
    </cfRule>
  </conditionalFormatting>
  <conditionalFormatting sqref="BJ129:BJ130">
    <cfRule type="cellIs" dxfId="7664" priority="293" stopIfTrue="1" operator="greaterThanOrEqual">
      <formula>1</formula>
    </cfRule>
  </conditionalFormatting>
  <conditionalFormatting sqref="BJ130 BJ44 BJ52 BJ72:BJ74 BJ79:BJ85 BJ95 BJ108:BJ109 BJ116">
    <cfRule type="cellIs" dxfId="7663" priority="324" stopIfTrue="1" operator="greaterThanOrEqual">
      <formula>0.01</formula>
    </cfRule>
  </conditionalFormatting>
  <conditionalFormatting sqref="BJ130">
    <cfRule type="cellIs" dxfId="7662" priority="323" stopIfTrue="1" operator="greaterThanOrEqual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  <colBreaks count="2" manualBreakCount="2">
    <brk id="27" max="135" man="1"/>
    <brk id="45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1933-0699-405A-ADCE-4B11B7D06FD5}">
  <dimension ref="A1:BS136"/>
  <sheetViews>
    <sheetView view="pageBreakPreview" zoomScale="80" zoomScaleNormal="100" zoomScaleSheetLayoutView="80" workbookViewId="0"/>
  </sheetViews>
  <sheetFormatPr defaultColWidth="9" defaultRowHeight="12" x14ac:dyDescent="0.2"/>
  <cols>
    <col min="1" max="1" width="5.26953125" style="431" customWidth="1"/>
    <col min="2" max="2" width="3" style="431" customWidth="1"/>
    <col min="3" max="3" width="3.26953125" style="431" customWidth="1"/>
    <col min="4" max="4" width="9.26953125" style="431" customWidth="1"/>
    <col min="5" max="5" width="8.6328125" style="431" customWidth="1"/>
    <col min="6" max="6" width="4.26953125" style="431" customWidth="1"/>
    <col min="7" max="7" width="5.90625" style="431" customWidth="1"/>
    <col min="8" max="8" width="8.6328125" style="431" customWidth="1"/>
    <col min="9" max="9" width="4.6328125" style="431" customWidth="1"/>
    <col min="10" max="10" width="2.08984375" style="431" customWidth="1"/>
    <col min="11" max="11" width="10" style="431" customWidth="1"/>
    <col min="12" max="12" width="4.6328125" style="431" customWidth="1"/>
    <col min="13" max="13" width="2.08984375" style="431" customWidth="1"/>
    <col min="14" max="14" width="10" style="431" customWidth="1"/>
    <col min="15" max="15" width="4.7265625" style="431" customWidth="1"/>
    <col min="16" max="16" width="2.08984375" style="431" customWidth="1"/>
    <col min="17" max="17" width="10" style="431" customWidth="1"/>
    <col min="18" max="18" width="4.6328125" style="431" customWidth="1"/>
    <col min="19" max="19" width="2.08984375" style="431" customWidth="1"/>
    <col min="20" max="20" width="10" style="431" customWidth="1"/>
    <col min="21" max="21" width="4.6328125" style="431" customWidth="1"/>
    <col min="22" max="22" width="2.08984375" style="431" customWidth="1"/>
    <col min="23" max="23" width="10" style="431" customWidth="1"/>
    <col min="24" max="24" width="4.6328125" style="431" customWidth="1"/>
    <col min="25" max="25" width="2.08984375" style="431" customWidth="1"/>
    <col min="26" max="26" width="10" style="431" customWidth="1"/>
    <col min="27" max="27" width="4.7265625" style="431" customWidth="1"/>
    <col min="28" max="28" width="2.08984375" style="431" customWidth="1"/>
    <col min="29" max="29" width="10" style="431" customWidth="1"/>
    <col min="30" max="30" width="4.6328125" style="431" customWidth="1"/>
    <col min="31" max="31" width="2.08984375" style="431" customWidth="1"/>
    <col min="32" max="32" width="10" style="431" customWidth="1"/>
    <col min="33" max="33" width="4.6328125" style="431" customWidth="1"/>
    <col min="34" max="34" width="2.08984375" style="431" customWidth="1"/>
    <col min="35" max="35" width="10" style="431" customWidth="1"/>
    <col min="36" max="36" width="4.6328125" style="431" customWidth="1"/>
    <col min="37" max="37" width="2.08984375" style="431" customWidth="1"/>
    <col min="38" max="38" width="10" style="431" customWidth="1"/>
    <col min="39" max="39" width="4.6328125" style="431" customWidth="1"/>
    <col min="40" max="40" width="2.08984375" style="431" customWidth="1"/>
    <col min="41" max="41" width="10" style="431" customWidth="1"/>
    <col min="42" max="42" width="4.6328125" style="431" customWidth="1"/>
    <col min="43" max="43" width="2.08984375" style="431" customWidth="1"/>
    <col min="44" max="44" width="10" style="431" customWidth="1"/>
    <col min="45" max="45" width="4.6328125" style="431" customWidth="1"/>
    <col min="46" max="46" width="2.08984375" style="431" customWidth="1"/>
    <col min="47" max="47" width="10" style="431" customWidth="1"/>
    <col min="48" max="48" width="4.7265625" style="431" customWidth="1"/>
    <col min="49" max="49" width="2.08984375" style="431" customWidth="1"/>
    <col min="50" max="50" width="10" style="431" customWidth="1"/>
    <col min="51" max="51" width="4.6328125" style="431" customWidth="1"/>
    <col min="52" max="52" width="2.08984375" style="431" customWidth="1"/>
    <col min="53" max="53" width="10" style="431" customWidth="1"/>
    <col min="54" max="54" width="4.6328125" style="431" customWidth="1"/>
    <col min="55" max="55" width="2.08984375" style="431" customWidth="1"/>
    <col min="56" max="56" width="10" style="431" customWidth="1"/>
    <col min="57" max="57" width="4.6328125" style="431" customWidth="1"/>
    <col min="58" max="58" width="2.08984375" style="431" customWidth="1"/>
    <col min="59" max="59" width="10" style="431" customWidth="1"/>
    <col min="60" max="60" width="4.6328125" style="431" customWidth="1"/>
    <col min="61" max="61" width="2.08984375" style="431" customWidth="1"/>
    <col min="62" max="62" width="10" style="431" customWidth="1"/>
    <col min="63" max="63" width="4.6328125" style="431" customWidth="1"/>
    <col min="64" max="64" width="2.08984375" style="431" customWidth="1"/>
    <col min="65" max="65" width="10" style="431" customWidth="1"/>
    <col min="66" max="66" width="4.6328125" style="431" customWidth="1"/>
    <col min="67" max="67" width="2.08984375" style="431" customWidth="1"/>
    <col min="68" max="68" width="10" style="431" customWidth="1"/>
    <col min="69" max="69" width="4.6328125" style="431" customWidth="1"/>
    <col min="70" max="70" width="2.08984375" style="431" customWidth="1"/>
    <col min="71" max="71" width="10" style="431" customWidth="1"/>
    <col min="72" max="72" width="4.6328125" style="431" customWidth="1"/>
    <col min="73" max="73" width="2.08984375" style="431" customWidth="1"/>
    <col min="74" max="74" width="10" style="431" customWidth="1"/>
    <col min="75" max="75" width="4.6328125" style="431" customWidth="1"/>
    <col min="76" max="76" width="2.08984375" style="431" customWidth="1"/>
    <col min="77" max="77" width="10" style="431" customWidth="1"/>
    <col min="78" max="78" width="4.6328125" style="431" customWidth="1"/>
    <col min="79" max="79" width="2.08984375" style="431" customWidth="1"/>
    <col min="80" max="80" width="10" style="431" customWidth="1"/>
    <col min="81" max="81" width="4.6328125" style="431" customWidth="1"/>
    <col min="82" max="82" width="2.08984375" style="431" customWidth="1"/>
    <col min="83" max="83" width="10" style="431" customWidth="1"/>
    <col min="84" max="84" width="4.6328125" style="431" customWidth="1"/>
    <col min="85" max="85" width="2.08984375" style="431" customWidth="1"/>
    <col min="86" max="86" width="10" style="431" customWidth="1"/>
    <col min="87" max="87" width="4.6328125" style="431" customWidth="1"/>
    <col min="88" max="88" width="2.08984375" style="431" customWidth="1"/>
    <col min="89" max="89" width="10" style="431" customWidth="1"/>
    <col min="90" max="90" width="4.6328125" style="431" customWidth="1"/>
    <col min="91" max="91" width="2.08984375" style="431" customWidth="1"/>
    <col min="92" max="92" width="10" style="431" customWidth="1"/>
    <col min="93" max="93" width="4.6328125" style="431" customWidth="1"/>
    <col min="94" max="94" width="2.08984375" style="431" customWidth="1"/>
    <col min="95" max="95" width="10" style="431" customWidth="1"/>
    <col min="96" max="96" width="4.6328125" style="431" customWidth="1"/>
    <col min="97" max="97" width="2.08984375" style="431" customWidth="1"/>
    <col min="98" max="98" width="10" style="431" customWidth="1"/>
    <col min="99" max="99" width="4.6328125" style="431" customWidth="1"/>
    <col min="100" max="16384" width="9" style="431"/>
  </cols>
  <sheetData>
    <row r="1" spans="3:63" ht="18" customHeight="1" x14ac:dyDescent="0.2"/>
    <row r="2" spans="3:63" ht="20.25" customHeight="1" x14ac:dyDescent="0.2">
      <c r="C2" s="2" t="s">
        <v>0</v>
      </c>
      <c r="D2" s="2"/>
      <c r="E2" s="3"/>
      <c r="F2" s="3"/>
      <c r="G2" s="3"/>
      <c r="H2" s="3"/>
      <c r="I2" s="3"/>
      <c r="J2" s="600" t="s">
        <v>1</v>
      </c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 t="s">
        <v>1</v>
      </c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 t="s">
        <v>1</v>
      </c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</row>
    <row r="3" spans="3:63" ht="20.25" customHeight="1" x14ac:dyDescent="0.2">
      <c r="C3" s="601">
        <f>K19</f>
        <v>45839</v>
      </c>
      <c r="D3" s="601"/>
      <c r="E3" s="601"/>
      <c r="F3" s="601"/>
      <c r="G3" s="601"/>
      <c r="H3" s="4"/>
      <c r="I3" s="4"/>
      <c r="Y3" s="602">
        <f>$K$19</f>
        <v>45839</v>
      </c>
      <c r="Z3" s="602"/>
      <c r="AA3" s="602"/>
      <c r="AJ3" s="5"/>
      <c r="AQ3" s="602">
        <f>$K$19</f>
        <v>45839</v>
      </c>
      <c r="AR3" s="602"/>
      <c r="AS3" s="602"/>
      <c r="BH3" s="6"/>
      <c r="BI3" s="602">
        <f>$K$19</f>
        <v>45839</v>
      </c>
      <c r="BJ3" s="602"/>
      <c r="BK3" s="602"/>
    </row>
    <row r="4" spans="3:63" ht="11.9" customHeight="1" x14ac:dyDescent="0.2">
      <c r="C4" s="551" t="s">
        <v>2</v>
      </c>
      <c r="D4" s="552"/>
      <c r="E4" s="552"/>
      <c r="F4" s="552"/>
      <c r="G4" s="572"/>
      <c r="H4" s="427"/>
      <c r="I4" s="429"/>
      <c r="J4" s="594" t="s">
        <v>3</v>
      </c>
      <c r="K4" s="595"/>
      <c r="L4" s="596"/>
      <c r="M4" s="594" t="s">
        <v>3</v>
      </c>
      <c r="N4" s="595"/>
      <c r="O4" s="596"/>
      <c r="P4" s="594" t="s">
        <v>4</v>
      </c>
      <c r="Q4" s="595"/>
      <c r="R4" s="596"/>
      <c r="S4" s="594" t="s">
        <v>5</v>
      </c>
      <c r="T4" s="595"/>
      <c r="U4" s="596"/>
      <c r="V4" s="594" t="s">
        <v>6</v>
      </c>
      <c r="W4" s="595"/>
      <c r="X4" s="596"/>
      <c r="Y4" s="594" t="s">
        <v>7</v>
      </c>
      <c r="Z4" s="595"/>
      <c r="AA4" s="596"/>
      <c r="AB4" s="594" t="s">
        <v>8</v>
      </c>
      <c r="AC4" s="595"/>
      <c r="AD4" s="596"/>
      <c r="AE4" s="594" t="s">
        <v>8</v>
      </c>
      <c r="AF4" s="595"/>
      <c r="AG4" s="596"/>
      <c r="AH4" s="594" t="s">
        <v>9</v>
      </c>
      <c r="AI4" s="595"/>
      <c r="AJ4" s="596"/>
      <c r="AK4" s="594" t="s">
        <v>10</v>
      </c>
      <c r="AL4" s="595"/>
      <c r="AM4" s="596"/>
      <c r="AN4" s="594" t="s">
        <v>11</v>
      </c>
      <c r="AO4" s="595"/>
      <c r="AP4" s="596"/>
      <c r="AQ4" s="594" t="s">
        <v>11</v>
      </c>
      <c r="AR4" s="595"/>
      <c r="AS4" s="596"/>
      <c r="AT4" s="594" t="s">
        <v>12</v>
      </c>
      <c r="AU4" s="595"/>
      <c r="AV4" s="596"/>
      <c r="AW4" s="594" t="s">
        <v>13</v>
      </c>
      <c r="AX4" s="595"/>
      <c r="AY4" s="596"/>
      <c r="AZ4" s="594" t="s">
        <v>14</v>
      </c>
      <c r="BA4" s="595"/>
      <c r="BB4" s="596"/>
      <c r="BC4" s="594" t="s">
        <v>15</v>
      </c>
      <c r="BD4" s="595"/>
      <c r="BE4" s="596"/>
      <c r="BF4" s="594" t="s">
        <v>16</v>
      </c>
      <c r="BG4" s="595"/>
      <c r="BH4" s="596"/>
      <c r="BI4" s="594" t="s">
        <v>17</v>
      </c>
      <c r="BJ4" s="595"/>
      <c r="BK4" s="596"/>
    </row>
    <row r="5" spans="3:63" ht="11.9" customHeight="1" x14ac:dyDescent="0.2">
      <c r="C5" s="597" t="s">
        <v>18</v>
      </c>
      <c r="D5" s="598"/>
      <c r="E5" s="598"/>
      <c r="F5" s="598"/>
      <c r="G5" s="599"/>
      <c r="H5" s="425"/>
      <c r="I5" s="426"/>
      <c r="J5" s="597" t="s">
        <v>19</v>
      </c>
      <c r="K5" s="598"/>
      <c r="L5" s="599"/>
      <c r="M5" s="597" t="s">
        <v>20</v>
      </c>
      <c r="N5" s="598"/>
      <c r="O5" s="599"/>
      <c r="P5" s="597" t="s">
        <v>21</v>
      </c>
      <c r="Q5" s="598"/>
      <c r="R5" s="599"/>
      <c r="S5" s="597" t="s">
        <v>22</v>
      </c>
      <c r="T5" s="598"/>
      <c r="U5" s="599"/>
      <c r="V5" s="597" t="s">
        <v>23</v>
      </c>
      <c r="W5" s="598"/>
      <c r="X5" s="599"/>
      <c r="Y5" s="597" t="s">
        <v>24</v>
      </c>
      <c r="Z5" s="598"/>
      <c r="AA5" s="599"/>
      <c r="AB5" s="597" t="s">
        <v>25</v>
      </c>
      <c r="AC5" s="598"/>
      <c r="AD5" s="599"/>
      <c r="AE5" s="597" t="s">
        <v>26</v>
      </c>
      <c r="AF5" s="598"/>
      <c r="AG5" s="599"/>
      <c r="AH5" s="597" t="s">
        <v>27</v>
      </c>
      <c r="AI5" s="598"/>
      <c r="AJ5" s="599"/>
      <c r="AK5" s="597" t="s">
        <v>28</v>
      </c>
      <c r="AL5" s="598"/>
      <c r="AM5" s="599"/>
      <c r="AN5" s="597" t="s">
        <v>29</v>
      </c>
      <c r="AO5" s="598"/>
      <c r="AP5" s="599"/>
      <c r="AQ5" s="597" t="s">
        <v>30</v>
      </c>
      <c r="AR5" s="598"/>
      <c r="AS5" s="599"/>
      <c r="AT5" s="597" t="s">
        <v>31</v>
      </c>
      <c r="AU5" s="598"/>
      <c r="AV5" s="599"/>
      <c r="AW5" s="597" t="s">
        <v>32</v>
      </c>
      <c r="AX5" s="598"/>
      <c r="AY5" s="599"/>
      <c r="AZ5" s="597" t="s">
        <v>33</v>
      </c>
      <c r="BA5" s="598"/>
      <c r="BB5" s="599"/>
      <c r="BC5" s="598" t="s">
        <v>34</v>
      </c>
      <c r="BD5" s="598"/>
      <c r="BE5" s="599"/>
      <c r="BF5" s="597" t="s">
        <v>35</v>
      </c>
      <c r="BG5" s="598"/>
      <c r="BH5" s="599"/>
      <c r="BI5" s="597" t="s">
        <v>36</v>
      </c>
      <c r="BJ5" s="598"/>
      <c r="BK5" s="599"/>
    </row>
    <row r="6" spans="3:63" ht="11.9" customHeight="1" x14ac:dyDescent="0.2">
      <c r="C6" s="594" t="s">
        <v>37</v>
      </c>
      <c r="D6" s="595"/>
      <c r="E6" s="595"/>
      <c r="F6" s="595"/>
      <c r="G6" s="596"/>
      <c r="H6" s="422"/>
      <c r="I6" s="424"/>
      <c r="J6" s="594">
        <v>3</v>
      </c>
      <c r="K6" s="595"/>
      <c r="L6" s="596"/>
      <c r="M6" s="594">
        <v>4</v>
      </c>
      <c r="N6" s="595"/>
      <c r="O6" s="596"/>
      <c r="P6" s="594">
        <v>5</v>
      </c>
      <c r="Q6" s="595"/>
      <c r="R6" s="596"/>
      <c r="S6" s="594">
        <v>6</v>
      </c>
      <c r="T6" s="595"/>
      <c r="U6" s="596"/>
      <c r="V6" s="594">
        <v>7</v>
      </c>
      <c r="W6" s="595"/>
      <c r="X6" s="596"/>
      <c r="Y6" s="594">
        <v>9</v>
      </c>
      <c r="Z6" s="595"/>
      <c r="AA6" s="596"/>
      <c r="AB6" s="594">
        <v>10</v>
      </c>
      <c r="AC6" s="595"/>
      <c r="AD6" s="596"/>
      <c r="AE6" s="594">
        <v>11</v>
      </c>
      <c r="AF6" s="595"/>
      <c r="AG6" s="596"/>
      <c r="AH6" s="594">
        <v>13</v>
      </c>
      <c r="AI6" s="595"/>
      <c r="AJ6" s="596"/>
      <c r="AK6" s="594">
        <v>14</v>
      </c>
      <c r="AL6" s="595"/>
      <c r="AM6" s="596"/>
      <c r="AN6" s="594">
        <v>18</v>
      </c>
      <c r="AO6" s="595"/>
      <c r="AP6" s="596"/>
      <c r="AQ6" s="594">
        <v>19</v>
      </c>
      <c r="AR6" s="595"/>
      <c r="AS6" s="596"/>
      <c r="AT6" s="594">
        <v>22</v>
      </c>
      <c r="AU6" s="595"/>
      <c r="AV6" s="596"/>
      <c r="AW6" s="594">
        <v>23</v>
      </c>
      <c r="AX6" s="595"/>
      <c r="AY6" s="596"/>
      <c r="AZ6" s="594">
        <v>24</v>
      </c>
      <c r="BA6" s="595"/>
      <c r="BB6" s="596"/>
      <c r="BC6" s="595">
        <v>25</v>
      </c>
      <c r="BD6" s="595"/>
      <c r="BE6" s="596"/>
      <c r="BF6" s="594">
        <v>27</v>
      </c>
      <c r="BG6" s="595"/>
      <c r="BH6" s="596"/>
      <c r="BI6" s="594">
        <v>28</v>
      </c>
      <c r="BJ6" s="595"/>
      <c r="BK6" s="596"/>
    </row>
    <row r="7" spans="3:63" ht="11.9" customHeight="1" x14ac:dyDescent="0.2">
      <c r="C7" s="581" t="s">
        <v>38</v>
      </c>
      <c r="D7" s="582"/>
      <c r="E7" s="582"/>
      <c r="F7" s="582"/>
      <c r="G7" s="589"/>
      <c r="H7" s="430"/>
      <c r="I7" s="432"/>
      <c r="J7" s="586" t="s">
        <v>39</v>
      </c>
      <c r="K7" s="587"/>
      <c r="L7" s="588"/>
      <c r="M7" s="586" t="s">
        <v>40</v>
      </c>
      <c r="N7" s="587"/>
      <c r="O7" s="588"/>
      <c r="P7" s="586" t="s">
        <v>41</v>
      </c>
      <c r="Q7" s="587"/>
      <c r="R7" s="588"/>
      <c r="S7" s="586" t="s">
        <v>42</v>
      </c>
      <c r="T7" s="587"/>
      <c r="U7" s="588"/>
      <c r="V7" s="586" t="s">
        <v>43</v>
      </c>
      <c r="W7" s="587"/>
      <c r="X7" s="588"/>
      <c r="Y7" s="586" t="s">
        <v>44</v>
      </c>
      <c r="Z7" s="587"/>
      <c r="AA7" s="588"/>
      <c r="AB7" s="586" t="s">
        <v>45</v>
      </c>
      <c r="AC7" s="587"/>
      <c r="AD7" s="588"/>
      <c r="AE7" s="586" t="s">
        <v>46</v>
      </c>
      <c r="AF7" s="587"/>
      <c r="AG7" s="588"/>
      <c r="AH7" s="586" t="s">
        <v>47</v>
      </c>
      <c r="AI7" s="587"/>
      <c r="AJ7" s="588"/>
      <c r="AK7" s="586" t="s">
        <v>48</v>
      </c>
      <c r="AL7" s="587"/>
      <c r="AM7" s="588"/>
      <c r="AN7" s="586" t="s">
        <v>49</v>
      </c>
      <c r="AO7" s="587"/>
      <c r="AP7" s="588"/>
      <c r="AQ7" s="586" t="s">
        <v>50</v>
      </c>
      <c r="AR7" s="587"/>
      <c r="AS7" s="588"/>
      <c r="AT7" s="586" t="s">
        <v>51</v>
      </c>
      <c r="AU7" s="587"/>
      <c r="AV7" s="588"/>
      <c r="AW7" s="586" t="s">
        <v>52</v>
      </c>
      <c r="AX7" s="587"/>
      <c r="AY7" s="588"/>
      <c r="AZ7" s="586" t="s">
        <v>53</v>
      </c>
      <c r="BA7" s="587"/>
      <c r="BB7" s="588"/>
      <c r="BC7" s="587" t="s">
        <v>54</v>
      </c>
      <c r="BD7" s="587"/>
      <c r="BE7" s="588"/>
      <c r="BF7" s="586" t="s">
        <v>55</v>
      </c>
      <c r="BG7" s="587"/>
      <c r="BH7" s="588"/>
      <c r="BI7" s="586" t="s">
        <v>56</v>
      </c>
      <c r="BJ7" s="587"/>
      <c r="BK7" s="588"/>
    </row>
    <row r="8" spans="3:63" ht="11.9" customHeight="1" x14ac:dyDescent="0.2">
      <c r="C8" s="581" t="s">
        <v>57</v>
      </c>
      <c r="D8" s="582"/>
      <c r="E8" s="582"/>
      <c r="F8" s="582"/>
      <c r="G8" s="589"/>
      <c r="H8" s="430"/>
      <c r="I8" s="432"/>
      <c r="J8" s="590" t="s">
        <v>58</v>
      </c>
      <c r="K8" s="591"/>
      <c r="L8" s="592"/>
      <c r="M8" s="586" t="s">
        <v>59</v>
      </c>
      <c r="N8" s="587"/>
      <c r="O8" s="588"/>
      <c r="P8" s="586" t="s">
        <v>60</v>
      </c>
      <c r="Q8" s="587"/>
      <c r="R8" s="588"/>
      <c r="S8" s="590" t="s">
        <v>61</v>
      </c>
      <c r="T8" s="591"/>
      <c r="U8" s="592"/>
      <c r="V8" s="586" t="s">
        <v>62</v>
      </c>
      <c r="W8" s="587"/>
      <c r="X8" s="588"/>
      <c r="Y8" s="586" t="s">
        <v>63</v>
      </c>
      <c r="Z8" s="587"/>
      <c r="AA8" s="588"/>
      <c r="AB8" s="586" t="s">
        <v>64</v>
      </c>
      <c r="AC8" s="587"/>
      <c r="AD8" s="588"/>
      <c r="AE8" s="586" t="s">
        <v>65</v>
      </c>
      <c r="AF8" s="587"/>
      <c r="AG8" s="588"/>
      <c r="AH8" s="586" t="s">
        <v>66</v>
      </c>
      <c r="AI8" s="587"/>
      <c r="AJ8" s="588"/>
      <c r="AK8" s="586" t="s">
        <v>67</v>
      </c>
      <c r="AL8" s="587"/>
      <c r="AM8" s="588"/>
      <c r="AN8" s="586" t="s">
        <v>68</v>
      </c>
      <c r="AO8" s="587"/>
      <c r="AP8" s="588"/>
      <c r="AQ8" s="586" t="s">
        <v>69</v>
      </c>
      <c r="AR8" s="587"/>
      <c r="AS8" s="588"/>
      <c r="AT8" s="586" t="s">
        <v>70</v>
      </c>
      <c r="AU8" s="587"/>
      <c r="AV8" s="588"/>
      <c r="AW8" s="586" t="s">
        <v>71</v>
      </c>
      <c r="AX8" s="587"/>
      <c r="AY8" s="588"/>
      <c r="AZ8" s="586" t="s">
        <v>72</v>
      </c>
      <c r="BA8" s="587"/>
      <c r="BB8" s="588"/>
      <c r="BC8" s="587" t="s">
        <v>73</v>
      </c>
      <c r="BD8" s="587"/>
      <c r="BE8" s="588"/>
      <c r="BF8" s="586" t="s">
        <v>74</v>
      </c>
      <c r="BG8" s="587"/>
      <c r="BH8" s="588"/>
      <c r="BI8" s="586" t="s">
        <v>75</v>
      </c>
      <c r="BJ8" s="587"/>
      <c r="BK8" s="588"/>
    </row>
    <row r="9" spans="3:63" ht="11.9" customHeight="1" x14ac:dyDescent="0.2">
      <c r="C9" s="583" t="s">
        <v>76</v>
      </c>
      <c r="D9" s="584"/>
      <c r="E9" s="584"/>
      <c r="F9" s="584"/>
      <c r="G9" s="585"/>
      <c r="H9" s="583" t="s">
        <v>77</v>
      </c>
      <c r="I9" s="585"/>
      <c r="J9" s="575" t="s">
        <v>80</v>
      </c>
      <c r="K9" s="576"/>
      <c r="L9" s="577"/>
      <c r="M9" s="575" t="s">
        <v>79</v>
      </c>
      <c r="N9" s="576"/>
      <c r="O9" s="577"/>
      <c r="P9" s="575" t="s">
        <v>80</v>
      </c>
      <c r="Q9" s="576"/>
      <c r="R9" s="577"/>
      <c r="S9" s="575" t="s">
        <v>80</v>
      </c>
      <c r="T9" s="576"/>
      <c r="U9" s="577"/>
      <c r="V9" s="575" t="s">
        <v>81</v>
      </c>
      <c r="W9" s="576"/>
      <c r="X9" s="577"/>
      <c r="Y9" s="575" t="s">
        <v>82</v>
      </c>
      <c r="Z9" s="576"/>
      <c r="AA9" s="577"/>
      <c r="AB9" s="575" t="s">
        <v>80</v>
      </c>
      <c r="AC9" s="576"/>
      <c r="AD9" s="577"/>
      <c r="AE9" s="575" t="s">
        <v>82</v>
      </c>
      <c r="AF9" s="576"/>
      <c r="AG9" s="577"/>
      <c r="AH9" s="575" t="s">
        <v>82</v>
      </c>
      <c r="AI9" s="576"/>
      <c r="AJ9" s="577"/>
      <c r="AK9" s="575" t="s">
        <v>82</v>
      </c>
      <c r="AL9" s="576"/>
      <c r="AM9" s="577"/>
      <c r="AN9" s="575" t="s">
        <v>80</v>
      </c>
      <c r="AO9" s="576"/>
      <c r="AP9" s="577"/>
      <c r="AQ9" s="575" t="s">
        <v>79</v>
      </c>
      <c r="AR9" s="576"/>
      <c r="AS9" s="577"/>
      <c r="AT9" s="575" t="s">
        <v>81</v>
      </c>
      <c r="AU9" s="576"/>
      <c r="AV9" s="577"/>
      <c r="AW9" s="575" t="s">
        <v>81</v>
      </c>
      <c r="AX9" s="576"/>
      <c r="AY9" s="577"/>
      <c r="AZ9" s="575" t="s">
        <v>81</v>
      </c>
      <c r="BA9" s="576"/>
      <c r="BB9" s="577"/>
      <c r="BC9" s="576" t="s">
        <v>81</v>
      </c>
      <c r="BD9" s="576"/>
      <c r="BE9" s="577"/>
      <c r="BF9" s="575" t="s">
        <v>81</v>
      </c>
      <c r="BG9" s="576"/>
      <c r="BH9" s="577"/>
      <c r="BI9" s="575" t="s">
        <v>81</v>
      </c>
      <c r="BJ9" s="576"/>
      <c r="BK9" s="577"/>
    </row>
    <row r="10" spans="3:63" ht="11.9" customHeight="1" x14ac:dyDescent="0.2">
      <c r="C10" s="578" t="s">
        <v>83</v>
      </c>
      <c r="D10" s="581" t="s">
        <v>84</v>
      </c>
      <c r="E10" s="582"/>
      <c r="F10" s="582"/>
      <c r="G10" s="432" t="s">
        <v>85</v>
      </c>
      <c r="H10" s="430"/>
      <c r="I10" s="432"/>
      <c r="J10" s="433"/>
      <c r="K10" s="434" t="s">
        <v>86</v>
      </c>
      <c r="L10" s="434"/>
      <c r="M10" s="433"/>
      <c r="N10" s="431" t="s">
        <v>86</v>
      </c>
      <c r="O10" s="434"/>
      <c r="P10" s="433"/>
      <c r="Q10" s="434" t="s">
        <v>86</v>
      </c>
      <c r="R10" s="435"/>
      <c r="S10" s="433"/>
      <c r="T10" s="434" t="s">
        <v>86</v>
      </c>
      <c r="U10" s="435"/>
      <c r="V10" s="433"/>
      <c r="W10" s="434" t="s">
        <v>86</v>
      </c>
      <c r="X10" s="435"/>
      <c r="Y10" s="433"/>
      <c r="Z10" s="431" t="s">
        <v>87</v>
      </c>
      <c r="AA10" s="435"/>
      <c r="AB10" s="433"/>
      <c r="AC10" s="434" t="s">
        <v>86</v>
      </c>
      <c r="AD10" s="435"/>
      <c r="AE10" s="433"/>
      <c r="AF10" s="431" t="s">
        <v>87</v>
      </c>
      <c r="AG10" s="434"/>
      <c r="AH10" s="433"/>
      <c r="AI10" s="431" t="s">
        <v>87</v>
      </c>
      <c r="AJ10" s="434"/>
      <c r="AK10" s="433"/>
      <c r="AL10" s="431" t="s">
        <v>87</v>
      </c>
      <c r="AM10" s="435"/>
      <c r="AN10" s="433"/>
      <c r="AO10" s="434" t="s">
        <v>86</v>
      </c>
      <c r="AP10" s="435"/>
      <c r="AQ10" s="433"/>
      <c r="AR10" s="431" t="s">
        <v>86</v>
      </c>
      <c r="AS10" s="435"/>
      <c r="AT10" s="433"/>
      <c r="AU10" s="434" t="s">
        <v>86</v>
      </c>
      <c r="AV10" s="434"/>
      <c r="AW10" s="433"/>
      <c r="AX10" s="434" t="s">
        <v>86</v>
      </c>
      <c r="AY10" s="434"/>
      <c r="AZ10" s="433"/>
      <c r="BA10" s="434" t="s">
        <v>86</v>
      </c>
      <c r="BB10" s="435"/>
      <c r="BC10" s="434"/>
      <c r="BD10" s="434" t="s">
        <v>86</v>
      </c>
      <c r="BE10" s="435"/>
      <c r="BF10" s="433"/>
      <c r="BG10" s="434" t="s">
        <v>86</v>
      </c>
      <c r="BH10" s="434"/>
      <c r="BI10" s="433"/>
      <c r="BJ10" s="434" t="s">
        <v>86</v>
      </c>
      <c r="BK10" s="18"/>
    </row>
    <row r="11" spans="3:63" ht="11.9" customHeight="1" x14ac:dyDescent="0.2">
      <c r="C11" s="579"/>
      <c r="D11" s="544" t="s">
        <v>88</v>
      </c>
      <c r="E11" s="545"/>
      <c r="F11" s="545"/>
      <c r="G11" s="442" t="s">
        <v>89</v>
      </c>
      <c r="H11" s="430"/>
      <c r="I11" s="432"/>
      <c r="J11" s="433"/>
      <c r="K11" s="431">
        <v>5</v>
      </c>
      <c r="L11" s="434" t="s">
        <v>90</v>
      </c>
      <c r="M11" s="433"/>
      <c r="N11" s="431">
        <v>5</v>
      </c>
      <c r="O11" s="434" t="s">
        <v>90</v>
      </c>
      <c r="P11" s="433"/>
      <c r="Q11" s="431">
        <v>5</v>
      </c>
      <c r="R11" s="435" t="s">
        <v>90</v>
      </c>
      <c r="S11" s="433"/>
      <c r="T11" s="431">
        <v>5</v>
      </c>
      <c r="U11" s="435" t="s">
        <v>90</v>
      </c>
      <c r="V11" s="433"/>
      <c r="W11" s="431">
        <v>7.5</v>
      </c>
      <c r="X11" s="435" t="s">
        <v>90</v>
      </c>
      <c r="Y11" s="433"/>
      <c r="Z11" s="431">
        <v>2</v>
      </c>
      <c r="AA11" s="435" t="s">
        <v>90</v>
      </c>
      <c r="AB11" s="433"/>
      <c r="AC11" s="431">
        <v>5</v>
      </c>
      <c r="AD11" s="435" t="s">
        <v>90</v>
      </c>
      <c r="AE11" s="433"/>
      <c r="AF11" s="431">
        <v>2</v>
      </c>
      <c r="AG11" s="434" t="s">
        <v>90</v>
      </c>
      <c r="AH11" s="433"/>
      <c r="AI11" s="431">
        <v>2</v>
      </c>
      <c r="AJ11" s="434" t="s">
        <v>90</v>
      </c>
      <c r="AK11" s="433"/>
      <c r="AL11" s="431">
        <v>2</v>
      </c>
      <c r="AM11" s="435" t="s">
        <v>90</v>
      </c>
      <c r="AN11" s="433"/>
      <c r="AO11" s="431">
        <v>5</v>
      </c>
      <c r="AP11" s="435" t="s">
        <v>90</v>
      </c>
      <c r="AQ11" s="433"/>
      <c r="AR11" s="431">
        <v>5</v>
      </c>
      <c r="AS11" s="435" t="s">
        <v>90</v>
      </c>
      <c r="AT11" s="433"/>
      <c r="AU11" s="431">
        <v>7.5</v>
      </c>
      <c r="AV11" s="434" t="s">
        <v>90</v>
      </c>
      <c r="AW11" s="433"/>
      <c r="AX11" s="431">
        <v>7.5</v>
      </c>
      <c r="AY11" s="434" t="s">
        <v>90</v>
      </c>
      <c r="AZ11" s="433"/>
      <c r="BA11" s="431">
        <v>7.5</v>
      </c>
      <c r="BB11" s="435" t="s">
        <v>90</v>
      </c>
      <c r="BC11" s="434"/>
      <c r="BD11" s="431">
        <v>7.5</v>
      </c>
      <c r="BE11" s="435" t="s">
        <v>90</v>
      </c>
      <c r="BF11" s="433"/>
      <c r="BG11" s="431">
        <v>7.5</v>
      </c>
      <c r="BH11" s="434" t="s">
        <v>90</v>
      </c>
      <c r="BI11" s="433"/>
      <c r="BJ11" s="431">
        <v>7.5</v>
      </c>
      <c r="BK11" s="435" t="s">
        <v>90</v>
      </c>
    </row>
    <row r="12" spans="3:63" ht="11.9" customHeight="1" x14ac:dyDescent="0.2">
      <c r="C12" s="579"/>
      <c r="D12" s="544" t="s">
        <v>91</v>
      </c>
      <c r="E12" s="545"/>
      <c r="F12" s="545"/>
      <c r="G12" s="442" t="s">
        <v>89</v>
      </c>
      <c r="H12" s="430"/>
      <c r="I12" s="432"/>
      <c r="J12" s="433"/>
      <c r="K12" s="431">
        <v>3</v>
      </c>
      <c r="L12" s="434" t="s">
        <v>92</v>
      </c>
      <c r="M12" s="433"/>
      <c r="N12" s="431">
        <v>5</v>
      </c>
      <c r="O12" s="434" t="s">
        <v>92</v>
      </c>
      <c r="P12" s="433"/>
      <c r="Q12" s="431">
        <v>3</v>
      </c>
      <c r="R12" s="435" t="s">
        <v>92</v>
      </c>
      <c r="S12" s="433"/>
      <c r="T12" s="431">
        <v>3</v>
      </c>
      <c r="U12" s="435" t="s">
        <v>92</v>
      </c>
      <c r="V12" s="433"/>
      <c r="W12" s="431">
        <v>2</v>
      </c>
      <c r="X12" s="435" t="s">
        <v>92</v>
      </c>
      <c r="Y12" s="433"/>
      <c r="Z12" s="431">
        <v>8</v>
      </c>
      <c r="AA12" s="435" t="s">
        <v>92</v>
      </c>
      <c r="AB12" s="433"/>
      <c r="AC12" s="431">
        <v>3</v>
      </c>
      <c r="AD12" s="435" t="s">
        <v>92</v>
      </c>
      <c r="AE12" s="433"/>
      <c r="AF12" s="431">
        <v>8</v>
      </c>
      <c r="AG12" s="434" t="s">
        <v>92</v>
      </c>
      <c r="AH12" s="433"/>
      <c r="AI12" s="431">
        <v>8</v>
      </c>
      <c r="AJ12" s="434" t="s">
        <v>92</v>
      </c>
      <c r="AK12" s="433"/>
      <c r="AL12" s="431">
        <v>8</v>
      </c>
      <c r="AM12" s="435" t="s">
        <v>92</v>
      </c>
      <c r="AN12" s="433"/>
      <c r="AO12" s="431">
        <v>3</v>
      </c>
      <c r="AP12" s="435" t="s">
        <v>92</v>
      </c>
      <c r="AQ12" s="433"/>
      <c r="AR12" s="431">
        <v>5</v>
      </c>
      <c r="AS12" s="435" t="s">
        <v>92</v>
      </c>
      <c r="AT12" s="433"/>
      <c r="AU12" s="431">
        <v>2</v>
      </c>
      <c r="AV12" s="434" t="s">
        <v>92</v>
      </c>
      <c r="AW12" s="433"/>
      <c r="AX12" s="431">
        <v>2</v>
      </c>
      <c r="AY12" s="434" t="s">
        <v>92</v>
      </c>
      <c r="AZ12" s="433"/>
      <c r="BA12" s="431">
        <v>2</v>
      </c>
      <c r="BB12" s="435" t="s">
        <v>92</v>
      </c>
      <c r="BC12" s="434"/>
      <c r="BD12" s="431">
        <v>2</v>
      </c>
      <c r="BE12" s="435" t="s">
        <v>92</v>
      </c>
      <c r="BF12" s="433"/>
      <c r="BG12" s="431">
        <v>2</v>
      </c>
      <c r="BH12" s="434" t="s">
        <v>92</v>
      </c>
      <c r="BI12" s="433"/>
      <c r="BJ12" s="431">
        <v>2</v>
      </c>
      <c r="BK12" s="435" t="s">
        <v>92</v>
      </c>
    </row>
    <row r="13" spans="3:63" ht="11.9" customHeight="1" x14ac:dyDescent="0.2">
      <c r="C13" s="579"/>
      <c r="D13" s="544" t="s">
        <v>93</v>
      </c>
      <c r="E13" s="545"/>
      <c r="F13" s="545"/>
      <c r="G13" s="442" t="s">
        <v>89</v>
      </c>
      <c r="H13" s="430"/>
      <c r="I13" s="432"/>
      <c r="J13" s="344"/>
      <c r="K13" s="346"/>
      <c r="L13" s="343"/>
      <c r="M13" s="344"/>
      <c r="N13" s="346"/>
      <c r="O13" s="343"/>
      <c r="P13" s="344"/>
      <c r="Q13" s="346"/>
      <c r="R13" s="345"/>
      <c r="S13" s="344"/>
      <c r="T13" s="346"/>
      <c r="U13" s="345"/>
      <c r="V13" s="344"/>
      <c r="W13" s="346"/>
      <c r="X13" s="345"/>
      <c r="Y13" s="344"/>
      <c r="Z13" s="346"/>
      <c r="AA13" s="345"/>
      <c r="AB13" s="344"/>
      <c r="AC13" s="346"/>
      <c r="AD13" s="345"/>
      <c r="AE13" s="344"/>
      <c r="AF13" s="346"/>
      <c r="AG13" s="343"/>
      <c r="AH13" s="344"/>
      <c r="AI13" s="346"/>
      <c r="AJ13" s="343"/>
      <c r="AK13" s="344"/>
      <c r="AL13" s="346"/>
      <c r="AM13" s="345"/>
      <c r="AN13" s="344"/>
      <c r="AO13" s="346"/>
      <c r="AP13" s="345"/>
      <c r="AQ13" s="344"/>
      <c r="AR13" s="346"/>
      <c r="AS13" s="345"/>
      <c r="AT13" s="344"/>
      <c r="AU13" s="346"/>
      <c r="AV13" s="343"/>
      <c r="AW13" s="344"/>
      <c r="AX13" s="346"/>
      <c r="AY13" s="343"/>
      <c r="AZ13" s="344"/>
      <c r="BA13" s="346"/>
      <c r="BB13" s="345"/>
      <c r="BC13" s="343"/>
      <c r="BD13" s="346"/>
      <c r="BE13" s="345"/>
      <c r="BF13" s="344"/>
      <c r="BG13" s="346"/>
      <c r="BH13" s="343"/>
      <c r="BI13" s="344"/>
      <c r="BJ13" s="346"/>
      <c r="BK13" s="345"/>
    </row>
    <row r="14" spans="3:63" ht="19.5" customHeight="1" x14ac:dyDescent="0.2">
      <c r="C14" s="579"/>
      <c r="D14" s="544" t="s">
        <v>94</v>
      </c>
      <c r="E14" s="545"/>
      <c r="F14" s="545"/>
      <c r="G14" s="442" t="s">
        <v>89</v>
      </c>
      <c r="H14" s="430"/>
      <c r="I14" s="432"/>
      <c r="J14" s="433"/>
      <c r="K14" s="431">
        <v>25</v>
      </c>
      <c r="L14" s="434" t="s">
        <v>92</v>
      </c>
      <c r="M14" s="433"/>
      <c r="N14" s="431">
        <v>50</v>
      </c>
      <c r="O14" s="434" t="s">
        <v>92</v>
      </c>
      <c r="P14" s="433"/>
      <c r="Q14" s="431">
        <v>25</v>
      </c>
      <c r="R14" s="435" t="s">
        <v>92</v>
      </c>
      <c r="S14" s="433"/>
      <c r="T14" s="431">
        <v>25</v>
      </c>
      <c r="U14" s="435" t="s">
        <v>92</v>
      </c>
      <c r="V14" s="433"/>
      <c r="W14" s="431">
        <v>25</v>
      </c>
      <c r="X14" s="435" t="s">
        <v>92</v>
      </c>
      <c r="Y14" s="433"/>
      <c r="Z14" s="431">
        <v>100</v>
      </c>
      <c r="AA14" s="435" t="s">
        <v>92</v>
      </c>
      <c r="AB14" s="433"/>
      <c r="AC14" s="431">
        <v>25</v>
      </c>
      <c r="AD14" s="435" t="s">
        <v>92</v>
      </c>
      <c r="AE14" s="433"/>
      <c r="AF14" s="431">
        <v>100</v>
      </c>
      <c r="AG14" s="434" t="s">
        <v>92</v>
      </c>
      <c r="AH14" s="433"/>
      <c r="AI14" s="431">
        <v>100</v>
      </c>
      <c r="AJ14" s="434" t="s">
        <v>92</v>
      </c>
      <c r="AK14" s="433"/>
      <c r="AL14" s="431">
        <v>100</v>
      </c>
      <c r="AM14" s="435" t="s">
        <v>92</v>
      </c>
      <c r="AN14" s="433"/>
      <c r="AO14" s="431">
        <v>25</v>
      </c>
      <c r="AP14" s="435" t="s">
        <v>92</v>
      </c>
      <c r="AQ14" s="433"/>
      <c r="AR14" s="431">
        <v>50</v>
      </c>
      <c r="AS14" s="435" t="s">
        <v>92</v>
      </c>
      <c r="AT14" s="433"/>
      <c r="AU14" s="431">
        <v>25</v>
      </c>
      <c r="AV14" s="434" t="s">
        <v>92</v>
      </c>
      <c r="AW14" s="433"/>
      <c r="AX14" s="431">
        <v>25</v>
      </c>
      <c r="AY14" s="434" t="s">
        <v>92</v>
      </c>
      <c r="AZ14" s="433"/>
      <c r="BA14" s="431">
        <v>25</v>
      </c>
      <c r="BB14" s="435" t="s">
        <v>92</v>
      </c>
      <c r="BC14" s="434"/>
      <c r="BD14" s="431">
        <v>25</v>
      </c>
      <c r="BE14" s="435" t="s">
        <v>92</v>
      </c>
      <c r="BF14" s="433"/>
      <c r="BG14" s="431">
        <v>25</v>
      </c>
      <c r="BH14" s="434" t="s">
        <v>92</v>
      </c>
      <c r="BI14" s="433"/>
      <c r="BJ14" s="431">
        <v>25</v>
      </c>
      <c r="BK14" s="435" t="s">
        <v>92</v>
      </c>
    </row>
    <row r="15" spans="3:63" ht="13.5" customHeight="1" x14ac:dyDescent="0.2">
      <c r="C15" s="579"/>
      <c r="D15" s="544" t="s">
        <v>95</v>
      </c>
      <c r="E15" s="545"/>
      <c r="F15" s="573" t="s">
        <v>96</v>
      </c>
      <c r="G15" s="574"/>
      <c r="H15" s="436"/>
      <c r="I15" s="442"/>
      <c r="J15" s="32"/>
      <c r="K15" s="437">
        <v>1000</v>
      </c>
      <c r="L15" s="35" t="s">
        <v>92</v>
      </c>
      <c r="M15" s="482"/>
      <c r="N15" s="348"/>
      <c r="O15" s="483"/>
      <c r="P15" s="32"/>
      <c r="Q15" s="437">
        <v>1000</v>
      </c>
      <c r="R15" s="35" t="s">
        <v>92</v>
      </c>
      <c r="S15" s="32"/>
      <c r="T15" s="437">
        <v>1000</v>
      </c>
      <c r="U15" s="35" t="s">
        <v>92</v>
      </c>
      <c r="V15" s="32"/>
      <c r="W15" s="437">
        <v>300</v>
      </c>
      <c r="X15" s="35" t="s">
        <v>92</v>
      </c>
      <c r="Y15" s="354"/>
      <c r="Z15" s="351"/>
      <c r="AA15" s="356"/>
      <c r="AB15" s="32"/>
      <c r="AC15" s="437">
        <v>1000</v>
      </c>
      <c r="AD15" s="35" t="s">
        <v>92</v>
      </c>
      <c r="AE15" s="354"/>
      <c r="AF15" s="351"/>
      <c r="AG15" s="356"/>
      <c r="AH15" s="354"/>
      <c r="AI15" s="351"/>
      <c r="AJ15" s="356"/>
      <c r="AK15" s="354"/>
      <c r="AL15" s="351"/>
      <c r="AM15" s="356"/>
      <c r="AN15" s="32"/>
      <c r="AO15" s="437">
        <v>1000</v>
      </c>
      <c r="AP15" s="35" t="s">
        <v>92</v>
      </c>
      <c r="AQ15" s="482"/>
      <c r="AR15" s="348"/>
      <c r="AS15" s="483"/>
      <c r="AT15" s="32"/>
      <c r="AU15" s="437">
        <v>300</v>
      </c>
      <c r="AV15" s="35" t="s">
        <v>92</v>
      </c>
      <c r="AW15" s="32"/>
      <c r="AX15" s="437">
        <v>300</v>
      </c>
      <c r="AY15" s="35" t="s">
        <v>92</v>
      </c>
      <c r="AZ15" s="32"/>
      <c r="BA15" s="437">
        <v>300</v>
      </c>
      <c r="BB15" s="35" t="s">
        <v>92</v>
      </c>
      <c r="BC15" s="34"/>
      <c r="BD15" s="437">
        <v>300</v>
      </c>
      <c r="BE15" s="35" t="s">
        <v>92</v>
      </c>
      <c r="BF15" s="32"/>
      <c r="BG15" s="437">
        <v>300</v>
      </c>
      <c r="BH15" s="35" t="s">
        <v>92</v>
      </c>
      <c r="BI15" s="32"/>
      <c r="BJ15" s="437">
        <v>300</v>
      </c>
      <c r="BK15" s="35" t="s">
        <v>92</v>
      </c>
    </row>
    <row r="16" spans="3:63" ht="13.5" customHeight="1" x14ac:dyDescent="0.2">
      <c r="C16" s="579"/>
      <c r="D16" s="544" t="s">
        <v>97</v>
      </c>
      <c r="E16" s="545"/>
      <c r="F16" s="545"/>
      <c r="G16" s="442" t="s">
        <v>98</v>
      </c>
      <c r="H16" s="436"/>
      <c r="I16" s="442"/>
      <c r="J16" s="32"/>
      <c r="K16" s="33">
        <v>0.03</v>
      </c>
      <c r="L16" s="34" t="s">
        <v>92</v>
      </c>
      <c r="M16" s="32"/>
      <c r="N16" s="437">
        <v>0.03</v>
      </c>
      <c r="O16" s="34" t="s">
        <v>92</v>
      </c>
      <c r="P16" s="32"/>
      <c r="Q16" s="33">
        <v>0.03</v>
      </c>
      <c r="R16" s="34" t="s">
        <v>92</v>
      </c>
      <c r="S16" s="32"/>
      <c r="T16" s="33">
        <v>0.03</v>
      </c>
      <c r="U16" s="35" t="s">
        <v>92</v>
      </c>
      <c r="V16" s="32"/>
      <c r="W16" s="33">
        <v>0.03</v>
      </c>
      <c r="X16" s="35" t="s">
        <v>92</v>
      </c>
      <c r="Y16" s="354"/>
      <c r="Z16" s="351"/>
      <c r="AA16" s="356"/>
      <c r="AB16" s="32"/>
      <c r="AC16" s="33">
        <v>0.03</v>
      </c>
      <c r="AD16" s="34" t="s">
        <v>92</v>
      </c>
      <c r="AE16" s="354"/>
      <c r="AF16" s="351"/>
      <c r="AG16" s="355"/>
      <c r="AH16" s="354"/>
      <c r="AI16" s="351"/>
      <c r="AJ16" s="355"/>
      <c r="AK16" s="354"/>
      <c r="AL16" s="351"/>
      <c r="AM16" s="356"/>
      <c r="AN16" s="32"/>
      <c r="AO16" s="33">
        <v>0.03</v>
      </c>
      <c r="AP16" s="35" t="s">
        <v>92</v>
      </c>
      <c r="AQ16" s="32"/>
      <c r="AR16" s="437">
        <v>0.03</v>
      </c>
      <c r="AS16" s="35" t="s">
        <v>92</v>
      </c>
      <c r="AT16" s="32"/>
      <c r="AU16" s="33">
        <v>0.03</v>
      </c>
      <c r="AV16" s="34" t="s">
        <v>92</v>
      </c>
      <c r="AW16" s="32"/>
      <c r="AX16" s="33">
        <v>0.03</v>
      </c>
      <c r="AY16" s="34" t="s">
        <v>92</v>
      </c>
      <c r="AZ16" s="32"/>
      <c r="BA16" s="33">
        <v>0.03</v>
      </c>
      <c r="BB16" s="35" t="s">
        <v>92</v>
      </c>
      <c r="BC16" s="34"/>
      <c r="BD16" s="33">
        <v>0.03</v>
      </c>
      <c r="BE16" s="35" t="s">
        <v>92</v>
      </c>
      <c r="BF16" s="32"/>
      <c r="BG16" s="33">
        <v>0.03</v>
      </c>
      <c r="BH16" s="34" t="s">
        <v>92</v>
      </c>
      <c r="BI16" s="32"/>
      <c r="BJ16" s="33">
        <v>0.03</v>
      </c>
      <c r="BK16" s="35" t="s">
        <v>92</v>
      </c>
    </row>
    <row r="17" spans="3:71" ht="13.5" customHeight="1" x14ac:dyDescent="0.2">
      <c r="C17" s="579"/>
      <c r="D17" s="544" t="s">
        <v>99</v>
      </c>
      <c r="E17" s="545"/>
      <c r="F17" s="545"/>
      <c r="G17" s="442" t="s">
        <v>98</v>
      </c>
      <c r="H17" s="436"/>
      <c r="I17" s="442"/>
      <c r="J17" s="32"/>
      <c r="K17" s="39">
        <v>2E-3</v>
      </c>
      <c r="L17" s="34" t="s">
        <v>92</v>
      </c>
      <c r="M17" s="32"/>
      <c r="N17" s="437">
        <v>2E-3</v>
      </c>
      <c r="O17" s="34" t="s">
        <v>92</v>
      </c>
      <c r="P17" s="32"/>
      <c r="Q17" s="39">
        <v>2E-3</v>
      </c>
      <c r="R17" s="34" t="s">
        <v>92</v>
      </c>
      <c r="S17" s="32"/>
      <c r="T17" s="39">
        <v>2E-3</v>
      </c>
      <c r="U17" s="35" t="s">
        <v>92</v>
      </c>
      <c r="V17" s="32"/>
      <c r="W17" s="39">
        <v>2E-3</v>
      </c>
      <c r="X17" s="35" t="s">
        <v>92</v>
      </c>
      <c r="Y17" s="354"/>
      <c r="Z17" s="351"/>
      <c r="AA17" s="356"/>
      <c r="AB17" s="32"/>
      <c r="AC17" s="39">
        <v>2E-3</v>
      </c>
      <c r="AD17" s="34" t="s">
        <v>92</v>
      </c>
      <c r="AE17" s="354"/>
      <c r="AF17" s="351"/>
      <c r="AG17" s="355"/>
      <c r="AH17" s="354"/>
      <c r="AI17" s="351"/>
      <c r="AJ17" s="355"/>
      <c r="AK17" s="354"/>
      <c r="AL17" s="351"/>
      <c r="AM17" s="356"/>
      <c r="AN17" s="32"/>
      <c r="AO17" s="39">
        <v>2E-3</v>
      </c>
      <c r="AP17" s="35" t="s">
        <v>92</v>
      </c>
      <c r="AQ17" s="32"/>
      <c r="AR17" s="437">
        <v>2E-3</v>
      </c>
      <c r="AS17" s="35" t="s">
        <v>92</v>
      </c>
      <c r="AT17" s="32"/>
      <c r="AU17" s="39">
        <v>2E-3</v>
      </c>
      <c r="AV17" s="34" t="s">
        <v>92</v>
      </c>
      <c r="AW17" s="32"/>
      <c r="AX17" s="39">
        <v>2E-3</v>
      </c>
      <c r="AY17" s="34" t="s">
        <v>92</v>
      </c>
      <c r="AZ17" s="32"/>
      <c r="BA17" s="39">
        <v>2E-3</v>
      </c>
      <c r="BB17" s="35" t="s">
        <v>92</v>
      </c>
      <c r="BC17" s="34"/>
      <c r="BD17" s="39">
        <v>2E-3</v>
      </c>
      <c r="BE17" s="35" t="s">
        <v>92</v>
      </c>
      <c r="BF17" s="32"/>
      <c r="BG17" s="39">
        <v>2E-3</v>
      </c>
      <c r="BH17" s="34" t="s">
        <v>92</v>
      </c>
      <c r="BI17" s="32"/>
      <c r="BJ17" s="39">
        <v>2E-3</v>
      </c>
      <c r="BK17" s="35" t="s">
        <v>92</v>
      </c>
    </row>
    <row r="18" spans="3:71" ht="13.5" customHeight="1" x14ac:dyDescent="0.2">
      <c r="C18" s="580"/>
      <c r="D18" s="546" t="s">
        <v>100</v>
      </c>
      <c r="E18" s="547"/>
      <c r="F18" s="547"/>
      <c r="G18" s="442" t="s">
        <v>98</v>
      </c>
      <c r="H18" s="436"/>
      <c r="I18" s="442"/>
      <c r="J18" s="32"/>
      <c r="K18" s="33">
        <v>0.05</v>
      </c>
      <c r="L18" s="40" t="s">
        <v>92</v>
      </c>
      <c r="M18" s="32"/>
      <c r="N18" s="33">
        <v>0.05</v>
      </c>
      <c r="O18" s="40" t="s">
        <v>92</v>
      </c>
      <c r="P18" s="32"/>
      <c r="Q18" s="33">
        <v>0.05</v>
      </c>
      <c r="R18" s="40" t="s">
        <v>92</v>
      </c>
      <c r="S18" s="32"/>
      <c r="T18" s="33">
        <v>0.05</v>
      </c>
      <c r="U18" s="41" t="s">
        <v>92</v>
      </c>
      <c r="V18" s="32"/>
      <c r="W18" s="33">
        <v>0.05</v>
      </c>
      <c r="X18" s="41" t="s">
        <v>92</v>
      </c>
      <c r="Y18" s="354"/>
      <c r="Z18" s="351"/>
      <c r="AA18" s="362"/>
      <c r="AB18" s="32"/>
      <c r="AC18" s="33">
        <v>0.05</v>
      </c>
      <c r="AD18" s="40" t="s">
        <v>92</v>
      </c>
      <c r="AE18" s="354"/>
      <c r="AF18" s="351"/>
      <c r="AG18" s="358"/>
      <c r="AH18" s="354"/>
      <c r="AI18" s="351"/>
      <c r="AJ18" s="358"/>
      <c r="AK18" s="360"/>
      <c r="AL18" s="361"/>
      <c r="AM18" s="362"/>
      <c r="AN18" s="32"/>
      <c r="AO18" s="33">
        <v>0.05</v>
      </c>
      <c r="AP18" s="41" t="s">
        <v>92</v>
      </c>
      <c r="AQ18" s="32"/>
      <c r="AR18" s="33">
        <v>0.05</v>
      </c>
      <c r="AS18" s="41" t="s">
        <v>92</v>
      </c>
      <c r="AT18" s="32"/>
      <c r="AU18" s="33">
        <v>0.05</v>
      </c>
      <c r="AV18" s="40" t="s">
        <v>92</v>
      </c>
      <c r="AW18" s="32"/>
      <c r="AX18" s="33">
        <v>0.05</v>
      </c>
      <c r="AY18" s="40" t="s">
        <v>92</v>
      </c>
      <c r="AZ18" s="32"/>
      <c r="BA18" s="33">
        <v>0.05</v>
      </c>
      <c r="BB18" s="41" t="s">
        <v>92</v>
      </c>
      <c r="BC18" s="34"/>
      <c r="BD18" s="33">
        <v>0.05</v>
      </c>
      <c r="BE18" s="41" t="s">
        <v>92</v>
      </c>
      <c r="BF18" s="32"/>
      <c r="BG18" s="33">
        <v>0.05</v>
      </c>
      <c r="BH18" s="40" t="s">
        <v>92</v>
      </c>
      <c r="BI18" s="32"/>
      <c r="BJ18" s="33">
        <v>0.05</v>
      </c>
      <c r="BK18" s="41" t="s">
        <v>92</v>
      </c>
    </row>
    <row r="19" spans="3:71" ht="11.9" customHeight="1" x14ac:dyDescent="0.2">
      <c r="C19" s="569" t="s">
        <v>101</v>
      </c>
      <c r="D19" s="570"/>
      <c r="E19" s="570"/>
      <c r="F19" s="570"/>
      <c r="G19" s="571"/>
      <c r="H19" s="438"/>
      <c r="I19" s="439"/>
      <c r="J19" s="438"/>
      <c r="K19" s="48">
        <v>45839</v>
      </c>
      <c r="L19" s="49" t="s">
        <v>102</v>
      </c>
      <c r="M19" s="438"/>
      <c r="N19" s="48">
        <f>$K$19</f>
        <v>45839</v>
      </c>
      <c r="O19" s="49" t="s">
        <v>102</v>
      </c>
      <c r="P19" s="438"/>
      <c r="Q19" s="48">
        <f>$K$19</f>
        <v>45839</v>
      </c>
      <c r="R19" s="49" t="s">
        <v>102</v>
      </c>
      <c r="S19" s="438"/>
      <c r="T19" s="48">
        <f>$K$19</f>
        <v>45839</v>
      </c>
      <c r="U19" s="49" t="s">
        <v>102</v>
      </c>
      <c r="V19" s="438"/>
      <c r="W19" s="48">
        <f>$K$19</f>
        <v>45839</v>
      </c>
      <c r="X19" s="50" t="s">
        <v>102</v>
      </c>
      <c r="Y19" s="438"/>
      <c r="Z19" s="48">
        <f>$K$19</f>
        <v>45839</v>
      </c>
      <c r="AA19" s="50" t="s">
        <v>102</v>
      </c>
      <c r="AB19" s="438"/>
      <c r="AC19" s="48">
        <f>$K$19</f>
        <v>45839</v>
      </c>
      <c r="AD19" s="49" t="s">
        <v>102</v>
      </c>
      <c r="AE19" s="438"/>
      <c r="AF19" s="48">
        <f>$K$19</f>
        <v>45839</v>
      </c>
      <c r="AG19" s="49" t="s">
        <v>102</v>
      </c>
      <c r="AH19" s="438"/>
      <c r="AI19" s="48">
        <f>$K$19</f>
        <v>45839</v>
      </c>
      <c r="AJ19" s="49" t="s">
        <v>102</v>
      </c>
      <c r="AK19" s="438"/>
      <c r="AL19" s="48">
        <f>$K$19</f>
        <v>45839</v>
      </c>
      <c r="AM19" s="50" t="s">
        <v>102</v>
      </c>
      <c r="AN19" s="438"/>
      <c r="AO19" s="48">
        <f>$K$19</f>
        <v>45839</v>
      </c>
      <c r="AP19" s="49" t="s">
        <v>102</v>
      </c>
      <c r="AQ19" s="438"/>
      <c r="AR19" s="48">
        <f>$K$19</f>
        <v>45839</v>
      </c>
      <c r="AS19" s="50" t="s">
        <v>102</v>
      </c>
      <c r="AT19" s="438"/>
      <c r="AU19" s="48">
        <f>$K$19</f>
        <v>45839</v>
      </c>
      <c r="AV19" s="49" t="s">
        <v>102</v>
      </c>
      <c r="AW19" s="438"/>
      <c r="AX19" s="48">
        <f t="shared" ref="AX19" si="0">$K$19</f>
        <v>45839</v>
      </c>
      <c r="AY19" s="49" t="s">
        <v>102</v>
      </c>
      <c r="AZ19" s="438"/>
      <c r="BA19" s="48">
        <f t="shared" ref="BA19" si="1">$K$19</f>
        <v>45839</v>
      </c>
      <c r="BB19" s="50" t="s">
        <v>102</v>
      </c>
      <c r="BC19" s="438"/>
      <c r="BD19" s="48">
        <f t="shared" ref="BD19" si="2">$K$19</f>
        <v>45839</v>
      </c>
      <c r="BE19" s="49" t="s">
        <v>102</v>
      </c>
      <c r="BF19" s="438"/>
      <c r="BG19" s="48">
        <f t="shared" ref="BG19" si="3">$K$19</f>
        <v>45839</v>
      </c>
      <c r="BH19" s="49" t="s">
        <v>102</v>
      </c>
      <c r="BI19" s="438"/>
      <c r="BJ19" s="48">
        <f t="shared" ref="BJ19" si="4">$K$19</f>
        <v>45839</v>
      </c>
      <c r="BK19" s="50" t="s">
        <v>102</v>
      </c>
    </row>
    <row r="20" spans="3:71" ht="12" customHeight="1" x14ac:dyDescent="0.2">
      <c r="C20" s="551" t="s">
        <v>103</v>
      </c>
      <c r="D20" s="552"/>
      <c r="E20" s="552"/>
      <c r="F20" s="552"/>
      <c r="G20" s="552"/>
      <c r="H20" s="427"/>
      <c r="I20" s="429"/>
      <c r="J20" s="427"/>
      <c r="K20" s="51">
        <v>725</v>
      </c>
      <c r="L20" s="52"/>
      <c r="M20" s="427"/>
      <c r="N20" s="53">
        <v>700</v>
      </c>
      <c r="O20" s="54"/>
      <c r="P20" s="427"/>
      <c r="Q20" s="51">
        <v>810</v>
      </c>
      <c r="R20" s="52"/>
      <c r="S20" s="427"/>
      <c r="T20" s="51">
        <v>750</v>
      </c>
      <c r="U20" s="52"/>
      <c r="V20" s="427"/>
      <c r="W20" s="51">
        <v>945</v>
      </c>
      <c r="X20" s="55"/>
      <c r="Y20" s="427"/>
      <c r="Z20" s="51">
        <v>700</v>
      </c>
      <c r="AA20" s="55"/>
      <c r="AB20" s="427"/>
      <c r="AC20" s="51">
        <v>850</v>
      </c>
      <c r="AD20" s="52"/>
      <c r="AE20" s="427"/>
      <c r="AF20" s="51">
        <v>735</v>
      </c>
      <c r="AG20" s="52"/>
      <c r="AH20" s="427"/>
      <c r="AI20" s="51">
        <v>800</v>
      </c>
      <c r="AJ20" s="52"/>
      <c r="AK20" s="427"/>
      <c r="AL20" s="51">
        <v>825</v>
      </c>
      <c r="AM20" s="55"/>
      <c r="AN20" s="427"/>
      <c r="AO20" s="51">
        <v>950</v>
      </c>
      <c r="AP20" s="52"/>
      <c r="AQ20" s="427"/>
      <c r="AR20" s="51">
        <v>900</v>
      </c>
      <c r="AS20" s="55"/>
      <c r="AT20" s="427"/>
      <c r="AU20" s="51">
        <v>925</v>
      </c>
      <c r="AV20" s="52"/>
      <c r="AW20" s="427"/>
      <c r="AX20" s="51">
        <v>900</v>
      </c>
      <c r="AY20" s="52"/>
      <c r="AZ20" s="427"/>
      <c r="BA20" s="51">
        <v>820</v>
      </c>
      <c r="BB20" s="55"/>
      <c r="BC20" s="428"/>
      <c r="BD20" s="51">
        <v>840</v>
      </c>
      <c r="BE20" s="52"/>
      <c r="BF20" s="427"/>
      <c r="BG20" s="51">
        <v>750</v>
      </c>
      <c r="BH20" s="52"/>
      <c r="BI20" s="427"/>
      <c r="BJ20" s="51">
        <v>730</v>
      </c>
      <c r="BK20" s="55"/>
      <c r="BL20" s="57"/>
    </row>
    <row r="21" spans="3:71" ht="12" customHeight="1" x14ac:dyDescent="0.2">
      <c r="C21" s="544"/>
      <c r="D21" s="545"/>
      <c r="E21" s="545"/>
      <c r="F21" s="545"/>
      <c r="G21" s="545"/>
      <c r="H21" s="436"/>
      <c r="I21" s="442"/>
      <c r="J21" s="436"/>
      <c r="K21" s="58">
        <v>1320</v>
      </c>
      <c r="L21" s="59"/>
      <c r="M21" s="436"/>
      <c r="N21" s="58">
        <v>1300</v>
      </c>
      <c r="O21" s="60"/>
      <c r="P21" s="436"/>
      <c r="Q21" s="58">
        <v>1405</v>
      </c>
      <c r="R21" s="59"/>
      <c r="S21" s="436"/>
      <c r="T21" s="58">
        <v>1340</v>
      </c>
      <c r="U21" s="59"/>
      <c r="V21" s="436"/>
      <c r="W21" s="58">
        <v>1535</v>
      </c>
      <c r="X21" s="61"/>
      <c r="Y21" s="436"/>
      <c r="Z21" s="58">
        <v>1300</v>
      </c>
      <c r="AA21" s="61"/>
      <c r="AB21" s="436"/>
      <c r="AC21" s="58">
        <v>1455</v>
      </c>
      <c r="AD21" s="59"/>
      <c r="AE21" s="436"/>
      <c r="AF21" s="58">
        <v>1315</v>
      </c>
      <c r="AG21" s="59"/>
      <c r="AH21" s="436"/>
      <c r="AI21" s="58">
        <v>1340</v>
      </c>
      <c r="AJ21" s="59"/>
      <c r="AK21" s="436"/>
      <c r="AL21" s="58">
        <v>1400</v>
      </c>
      <c r="AM21" s="61"/>
      <c r="AN21" s="436"/>
      <c r="AO21" s="58">
        <v>1505</v>
      </c>
      <c r="AP21" s="59"/>
      <c r="AQ21" s="436"/>
      <c r="AR21" s="58">
        <v>1435</v>
      </c>
      <c r="AS21" s="61"/>
      <c r="AT21" s="436"/>
      <c r="AU21" s="58">
        <v>1435</v>
      </c>
      <c r="AV21" s="59"/>
      <c r="AW21" s="436"/>
      <c r="AX21" s="58">
        <v>1415</v>
      </c>
      <c r="AY21" s="59"/>
      <c r="AZ21" s="436"/>
      <c r="BA21" s="58">
        <v>1345</v>
      </c>
      <c r="BB21" s="61"/>
      <c r="BC21" s="437"/>
      <c r="BD21" s="58">
        <v>1400</v>
      </c>
      <c r="BE21" s="59"/>
      <c r="BF21" s="436"/>
      <c r="BG21" s="58">
        <v>1320</v>
      </c>
      <c r="BH21" s="59"/>
      <c r="BI21" s="436"/>
      <c r="BJ21" s="58">
        <v>1300</v>
      </c>
      <c r="BK21" s="61"/>
      <c r="BL21" s="57"/>
    </row>
    <row r="22" spans="3:71" ht="12" customHeight="1" x14ac:dyDescent="0.2">
      <c r="C22" s="551" t="s">
        <v>104</v>
      </c>
      <c r="D22" s="552"/>
      <c r="E22" s="552"/>
      <c r="F22" s="552"/>
      <c r="G22" s="552"/>
      <c r="H22" s="427"/>
      <c r="I22" s="429"/>
      <c r="J22" s="62"/>
      <c r="K22" s="63" t="s">
        <v>106</v>
      </c>
      <c r="L22" s="64"/>
      <c r="M22" s="62"/>
      <c r="N22" s="63" t="s">
        <v>106</v>
      </c>
      <c r="O22" s="65"/>
      <c r="P22" s="62"/>
      <c r="Q22" s="63" t="s">
        <v>105</v>
      </c>
      <c r="R22" s="65"/>
      <c r="S22" s="62"/>
      <c r="T22" s="63" t="s">
        <v>105</v>
      </c>
      <c r="U22" s="66"/>
      <c r="V22" s="62"/>
      <c r="W22" s="63" t="s">
        <v>105</v>
      </c>
      <c r="X22" s="67"/>
      <c r="Y22" s="62"/>
      <c r="Z22" s="63" t="s">
        <v>106</v>
      </c>
      <c r="AA22" s="67"/>
      <c r="AB22" s="62"/>
      <c r="AC22" s="63" t="s">
        <v>106</v>
      </c>
      <c r="AD22" s="64"/>
      <c r="AE22" s="62"/>
      <c r="AF22" s="63" t="s">
        <v>106</v>
      </c>
      <c r="AG22" s="65"/>
      <c r="AH22" s="62"/>
      <c r="AI22" s="63" t="s">
        <v>106</v>
      </c>
      <c r="AJ22" s="65"/>
      <c r="AK22" s="62"/>
      <c r="AL22" s="63" t="s">
        <v>106</v>
      </c>
      <c r="AM22" s="67"/>
      <c r="AN22" s="62"/>
      <c r="AO22" s="63" t="s">
        <v>106</v>
      </c>
      <c r="AP22" s="67"/>
      <c r="AQ22" s="62"/>
      <c r="AR22" s="63" t="s">
        <v>106</v>
      </c>
      <c r="AS22" s="66"/>
      <c r="AT22" s="62"/>
      <c r="AU22" s="63" t="s">
        <v>106</v>
      </c>
      <c r="AV22" s="65"/>
      <c r="AW22" s="62"/>
      <c r="AX22" s="63" t="s">
        <v>106</v>
      </c>
      <c r="AY22" s="64"/>
      <c r="AZ22" s="62"/>
      <c r="BA22" s="63" t="s">
        <v>106</v>
      </c>
      <c r="BB22" s="66"/>
      <c r="BC22" s="65"/>
      <c r="BD22" s="63" t="s">
        <v>106</v>
      </c>
      <c r="BE22" s="67"/>
      <c r="BF22" s="62"/>
      <c r="BG22" s="63" t="s">
        <v>106</v>
      </c>
      <c r="BH22" s="67"/>
      <c r="BI22" s="62"/>
      <c r="BJ22" s="63" t="s">
        <v>106</v>
      </c>
      <c r="BK22" s="66"/>
      <c r="BL22" s="34"/>
    </row>
    <row r="23" spans="3:71" ht="12" customHeight="1" x14ac:dyDescent="0.2">
      <c r="C23" s="546"/>
      <c r="D23" s="547"/>
      <c r="E23" s="547"/>
      <c r="F23" s="547"/>
      <c r="G23" s="547"/>
      <c r="H23" s="440"/>
      <c r="I23" s="451"/>
      <c r="J23" s="70"/>
      <c r="K23" s="71" t="s">
        <v>106</v>
      </c>
      <c r="L23" s="72"/>
      <c r="M23" s="70"/>
      <c r="N23" s="71" t="s">
        <v>106</v>
      </c>
      <c r="O23" s="40"/>
      <c r="P23" s="70"/>
      <c r="Q23" s="71" t="s">
        <v>106</v>
      </c>
      <c r="R23" s="40"/>
      <c r="S23" s="70"/>
      <c r="T23" s="71" t="s">
        <v>106</v>
      </c>
      <c r="U23" s="41"/>
      <c r="V23" s="70"/>
      <c r="W23" s="71" t="s">
        <v>106</v>
      </c>
      <c r="X23" s="73"/>
      <c r="Y23" s="70"/>
      <c r="Z23" s="71" t="s">
        <v>281</v>
      </c>
      <c r="AA23" s="73"/>
      <c r="AB23" s="70"/>
      <c r="AC23" s="71" t="s">
        <v>106</v>
      </c>
      <c r="AD23" s="72"/>
      <c r="AE23" s="70"/>
      <c r="AF23" s="71" t="s">
        <v>281</v>
      </c>
      <c r="AG23" s="40"/>
      <c r="AH23" s="70"/>
      <c r="AI23" s="71" t="s">
        <v>281</v>
      </c>
      <c r="AJ23" s="40"/>
      <c r="AK23" s="70"/>
      <c r="AL23" s="71" t="s">
        <v>281</v>
      </c>
      <c r="AM23" s="73"/>
      <c r="AN23" s="70"/>
      <c r="AO23" s="71" t="s">
        <v>281</v>
      </c>
      <c r="AP23" s="73"/>
      <c r="AQ23" s="70"/>
      <c r="AR23" s="71" t="s">
        <v>281</v>
      </c>
      <c r="AS23" s="41"/>
      <c r="AT23" s="70"/>
      <c r="AU23" s="71" t="s">
        <v>106</v>
      </c>
      <c r="AV23" s="40"/>
      <c r="AW23" s="70"/>
      <c r="AX23" s="71" t="s">
        <v>106</v>
      </c>
      <c r="AY23" s="72"/>
      <c r="AZ23" s="70"/>
      <c r="BA23" s="71" t="s">
        <v>106</v>
      </c>
      <c r="BB23" s="41"/>
      <c r="BC23" s="40"/>
      <c r="BD23" s="71" t="s">
        <v>106</v>
      </c>
      <c r="BE23" s="73"/>
      <c r="BF23" s="70"/>
      <c r="BG23" s="71" t="s">
        <v>106</v>
      </c>
      <c r="BH23" s="73"/>
      <c r="BI23" s="70"/>
      <c r="BJ23" s="71" t="s">
        <v>106</v>
      </c>
      <c r="BK23" s="41"/>
      <c r="BL23" s="34"/>
    </row>
    <row r="24" spans="3:71" ht="12" customHeight="1" x14ac:dyDescent="0.2">
      <c r="C24" s="551" t="s">
        <v>107</v>
      </c>
      <c r="D24" s="552"/>
      <c r="E24" s="552"/>
      <c r="F24" s="552"/>
      <c r="G24" s="423"/>
      <c r="H24" s="422"/>
      <c r="I24" s="424"/>
      <c r="J24" s="75"/>
      <c r="K24" s="363">
        <v>29.1</v>
      </c>
      <c r="L24" s="77"/>
      <c r="M24" s="75"/>
      <c r="N24" s="363">
        <v>28.6</v>
      </c>
      <c r="O24" s="76"/>
      <c r="P24" s="75"/>
      <c r="Q24" s="363">
        <v>29.3</v>
      </c>
      <c r="R24" s="76"/>
      <c r="S24" s="75"/>
      <c r="T24" s="363">
        <v>28.8</v>
      </c>
      <c r="U24" s="79"/>
      <c r="V24" s="75"/>
      <c r="W24" s="363">
        <v>30.3</v>
      </c>
      <c r="X24" s="80"/>
      <c r="Y24" s="75"/>
      <c r="Z24" s="363">
        <v>28.2</v>
      </c>
      <c r="AA24" s="80"/>
      <c r="AB24" s="75"/>
      <c r="AC24" s="363">
        <v>29.7</v>
      </c>
      <c r="AD24" s="77"/>
      <c r="AE24" s="75"/>
      <c r="AF24" s="363">
        <v>28.6</v>
      </c>
      <c r="AG24" s="76"/>
      <c r="AH24" s="81"/>
      <c r="AI24" s="363">
        <v>27.3</v>
      </c>
      <c r="AJ24" s="76"/>
      <c r="AK24" s="75"/>
      <c r="AL24" s="363">
        <v>27.2</v>
      </c>
      <c r="AM24" s="80"/>
      <c r="AN24" s="75"/>
      <c r="AO24" s="363">
        <v>29.7</v>
      </c>
      <c r="AP24" s="80"/>
      <c r="AQ24" s="75"/>
      <c r="AR24" s="363">
        <v>28.7</v>
      </c>
      <c r="AS24" s="79"/>
      <c r="AT24" s="75"/>
      <c r="AU24" s="363">
        <v>30.8</v>
      </c>
      <c r="AV24" s="76"/>
      <c r="AW24" s="75"/>
      <c r="AX24" s="363">
        <v>30.4</v>
      </c>
      <c r="AY24" s="77"/>
      <c r="AZ24" s="75"/>
      <c r="BA24" s="363">
        <v>29.4</v>
      </c>
      <c r="BB24" s="79"/>
      <c r="BC24" s="76"/>
      <c r="BD24" s="363">
        <v>29.9</v>
      </c>
      <c r="BE24" s="80"/>
      <c r="BF24" s="75"/>
      <c r="BG24" s="363">
        <v>29.8</v>
      </c>
      <c r="BH24" s="80"/>
      <c r="BI24" s="75"/>
      <c r="BJ24" s="363">
        <v>27.2</v>
      </c>
      <c r="BK24" s="79"/>
      <c r="BL24" s="76"/>
    </row>
    <row r="25" spans="3:71" ht="12" customHeight="1" x14ac:dyDescent="0.2">
      <c r="C25" s="546"/>
      <c r="D25" s="547"/>
      <c r="E25" s="547"/>
      <c r="F25" s="547"/>
      <c r="G25" s="451" t="s">
        <v>108</v>
      </c>
      <c r="H25" s="440"/>
      <c r="I25" s="451"/>
      <c r="J25" s="75"/>
      <c r="K25" s="364">
        <v>33.6</v>
      </c>
      <c r="L25" s="77"/>
      <c r="M25" s="75"/>
      <c r="N25" s="364">
        <v>33.299999999999997</v>
      </c>
      <c r="O25" s="76"/>
      <c r="P25" s="75"/>
      <c r="Q25" s="364">
        <v>34.1</v>
      </c>
      <c r="R25" s="76"/>
      <c r="S25" s="75"/>
      <c r="T25" s="364">
        <v>33</v>
      </c>
      <c r="U25" s="79"/>
      <c r="V25" s="75"/>
      <c r="W25" s="364">
        <v>34.1</v>
      </c>
      <c r="X25" s="80"/>
      <c r="Y25" s="75"/>
      <c r="Z25" s="364">
        <v>33.6</v>
      </c>
      <c r="AA25" s="80"/>
      <c r="AB25" s="75"/>
      <c r="AC25" s="364">
        <v>32.799999999999997</v>
      </c>
      <c r="AD25" s="77"/>
      <c r="AE25" s="75"/>
      <c r="AF25" s="364">
        <v>32.5</v>
      </c>
      <c r="AG25" s="76"/>
      <c r="AH25" s="82"/>
      <c r="AI25" s="364">
        <v>31.4</v>
      </c>
      <c r="AJ25" s="76"/>
      <c r="AK25" s="75"/>
      <c r="AL25" s="364">
        <v>28.3</v>
      </c>
      <c r="AM25" s="80"/>
      <c r="AN25" s="75"/>
      <c r="AO25" s="364">
        <v>33.200000000000003</v>
      </c>
      <c r="AP25" s="80"/>
      <c r="AQ25" s="75"/>
      <c r="AR25" s="364">
        <v>32.4</v>
      </c>
      <c r="AS25" s="79"/>
      <c r="AT25" s="75"/>
      <c r="AU25" s="364">
        <v>32.700000000000003</v>
      </c>
      <c r="AV25" s="76"/>
      <c r="AW25" s="75"/>
      <c r="AX25" s="364">
        <v>32.1</v>
      </c>
      <c r="AY25" s="77"/>
      <c r="AZ25" s="75"/>
      <c r="BA25" s="364">
        <v>33.4</v>
      </c>
      <c r="BB25" s="79"/>
      <c r="BC25" s="76"/>
      <c r="BD25" s="364">
        <v>32.799999999999997</v>
      </c>
      <c r="BE25" s="80"/>
      <c r="BF25" s="75"/>
      <c r="BG25" s="364">
        <v>31.8</v>
      </c>
      <c r="BH25" s="80"/>
      <c r="BI25" s="75"/>
      <c r="BJ25" s="364">
        <v>30.7</v>
      </c>
      <c r="BK25" s="79"/>
      <c r="BL25" s="76"/>
    </row>
    <row r="26" spans="3:71" ht="12" customHeight="1" x14ac:dyDescent="0.2">
      <c r="C26" s="544" t="s">
        <v>109</v>
      </c>
      <c r="D26" s="545"/>
      <c r="E26" s="545"/>
      <c r="F26" s="545"/>
      <c r="H26" s="430"/>
      <c r="I26" s="432"/>
      <c r="J26" s="83"/>
      <c r="K26" s="363">
        <v>26.6</v>
      </c>
      <c r="L26" s="85"/>
      <c r="M26" s="83"/>
      <c r="N26" s="363">
        <v>26.3</v>
      </c>
      <c r="O26" s="84"/>
      <c r="P26" s="83"/>
      <c r="Q26" s="363">
        <v>28.1</v>
      </c>
      <c r="R26" s="84"/>
      <c r="S26" s="83"/>
      <c r="T26" s="363">
        <v>26.7</v>
      </c>
      <c r="U26" s="87"/>
      <c r="V26" s="83"/>
      <c r="W26" s="363">
        <v>24.6</v>
      </c>
      <c r="X26" s="88"/>
      <c r="Y26" s="83"/>
      <c r="Z26" s="363">
        <v>27.3</v>
      </c>
      <c r="AA26" s="88"/>
      <c r="AB26" s="83"/>
      <c r="AC26" s="363">
        <v>23.6</v>
      </c>
      <c r="AD26" s="85"/>
      <c r="AE26" s="83"/>
      <c r="AF26" s="363">
        <v>25.8</v>
      </c>
      <c r="AG26" s="84"/>
      <c r="AH26" s="81"/>
      <c r="AI26" s="363">
        <v>26.6</v>
      </c>
      <c r="AJ26" s="84"/>
      <c r="AK26" s="83"/>
      <c r="AL26" s="363">
        <v>27.9</v>
      </c>
      <c r="AM26" s="88"/>
      <c r="AN26" s="83"/>
      <c r="AO26" s="363">
        <v>28.1</v>
      </c>
      <c r="AP26" s="88"/>
      <c r="AQ26" s="83"/>
      <c r="AR26" s="363">
        <v>27.7</v>
      </c>
      <c r="AS26" s="87"/>
      <c r="AT26" s="83"/>
      <c r="AU26" s="363">
        <v>27.2</v>
      </c>
      <c r="AV26" s="84"/>
      <c r="AW26" s="83"/>
      <c r="AX26" s="363">
        <v>26</v>
      </c>
      <c r="AY26" s="85"/>
      <c r="AZ26" s="83"/>
      <c r="BA26" s="363">
        <v>25.9</v>
      </c>
      <c r="BB26" s="87"/>
      <c r="BC26" s="84"/>
      <c r="BD26" s="363">
        <v>24.5</v>
      </c>
      <c r="BE26" s="88"/>
      <c r="BF26" s="83"/>
      <c r="BG26" s="363">
        <v>23.6</v>
      </c>
      <c r="BH26" s="88"/>
      <c r="BI26" s="83"/>
      <c r="BJ26" s="363">
        <v>23.8</v>
      </c>
      <c r="BK26" s="87"/>
      <c r="BL26" s="76"/>
    </row>
    <row r="27" spans="3:71" ht="12" customHeight="1" x14ac:dyDescent="0.2">
      <c r="C27" s="544"/>
      <c r="D27" s="545"/>
      <c r="E27" s="545"/>
      <c r="F27" s="545"/>
      <c r="G27" s="442" t="s">
        <v>108</v>
      </c>
      <c r="H27" s="436"/>
      <c r="I27" s="442"/>
      <c r="J27" s="75"/>
      <c r="K27" s="364">
        <v>32.700000000000003</v>
      </c>
      <c r="L27" s="77"/>
      <c r="M27" s="75"/>
      <c r="N27" s="364">
        <v>32.200000000000003</v>
      </c>
      <c r="O27" s="76"/>
      <c r="P27" s="75"/>
      <c r="Q27" s="364">
        <v>33.299999999999997</v>
      </c>
      <c r="R27" s="76"/>
      <c r="S27" s="75"/>
      <c r="T27" s="364">
        <v>31.1</v>
      </c>
      <c r="U27" s="79"/>
      <c r="V27" s="75"/>
      <c r="W27" s="364">
        <v>28.8</v>
      </c>
      <c r="X27" s="80"/>
      <c r="Y27" s="75"/>
      <c r="Z27" s="364">
        <v>31.9</v>
      </c>
      <c r="AA27" s="80"/>
      <c r="AB27" s="75"/>
      <c r="AC27" s="364">
        <v>27.2</v>
      </c>
      <c r="AD27" s="77"/>
      <c r="AE27" s="75"/>
      <c r="AF27" s="364">
        <v>31.2</v>
      </c>
      <c r="AG27" s="76"/>
      <c r="AH27" s="75"/>
      <c r="AI27" s="364">
        <v>31.9</v>
      </c>
      <c r="AJ27" s="76"/>
      <c r="AK27" s="75"/>
      <c r="AL27" s="364">
        <v>32.4</v>
      </c>
      <c r="AM27" s="80"/>
      <c r="AN27" s="75"/>
      <c r="AO27" s="364">
        <v>33</v>
      </c>
      <c r="AP27" s="80"/>
      <c r="AQ27" s="75"/>
      <c r="AR27" s="364">
        <v>31.1</v>
      </c>
      <c r="AS27" s="79"/>
      <c r="AT27" s="75"/>
      <c r="AU27" s="364">
        <v>31.4</v>
      </c>
      <c r="AV27" s="76"/>
      <c r="AW27" s="75"/>
      <c r="AX27" s="364">
        <v>30.9</v>
      </c>
      <c r="AY27" s="77"/>
      <c r="AZ27" s="75"/>
      <c r="BA27" s="364">
        <v>31</v>
      </c>
      <c r="BB27" s="79"/>
      <c r="BC27" s="76"/>
      <c r="BD27" s="364">
        <v>28.8</v>
      </c>
      <c r="BE27" s="80"/>
      <c r="BF27" s="75"/>
      <c r="BG27" s="364">
        <v>28.4</v>
      </c>
      <c r="BH27" s="80"/>
      <c r="BI27" s="75"/>
      <c r="BJ27" s="364">
        <v>27.2</v>
      </c>
      <c r="BK27" s="79"/>
      <c r="BL27" s="76"/>
    </row>
    <row r="28" spans="3:71" ht="12" customHeight="1" x14ac:dyDescent="0.2">
      <c r="C28" s="551" t="s">
        <v>110</v>
      </c>
      <c r="D28" s="552"/>
      <c r="E28" s="552"/>
      <c r="F28" s="552"/>
      <c r="G28" s="572" t="s">
        <v>111</v>
      </c>
      <c r="H28" s="422"/>
      <c r="I28" s="424"/>
      <c r="J28" s="238"/>
      <c r="K28" s="367">
        <v>0.86</v>
      </c>
      <c r="L28" s="240"/>
      <c r="M28" s="238"/>
      <c r="N28" s="367">
        <v>1.0900000000000001</v>
      </c>
      <c r="O28" s="242"/>
      <c r="P28" s="238"/>
      <c r="Q28" s="367">
        <v>0.13</v>
      </c>
      <c r="R28" s="227"/>
      <c r="S28" s="484"/>
      <c r="T28" s="367">
        <v>0.36</v>
      </c>
      <c r="U28" s="96"/>
      <c r="V28" s="484"/>
      <c r="W28" s="367">
        <v>0.45</v>
      </c>
      <c r="X28" s="413"/>
      <c r="Y28" s="484"/>
      <c r="Z28" s="367">
        <v>0.1</v>
      </c>
      <c r="AA28" s="413"/>
      <c r="AB28" s="484"/>
      <c r="AC28" s="367">
        <v>0.1</v>
      </c>
      <c r="AD28" s="228"/>
      <c r="AE28" s="238"/>
      <c r="AF28" s="367">
        <v>0.23</v>
      </c>
      <c r="AG28" s="242"/>
      <c r="AH28" s="485"/>
      <c r="AI28" s="367">
        <v>0.31</v>
      </c>
      <c r="AJ28" s="242"/>
      <c r="AK28" s="484"/>
      <c r="AL28" s="367">
        <v>0.09</v>
      </c>
      <c r="AM28" s="413"/>
      <c r="AN28" s="484"/>
      <c r="AO28" s="367" t="s">
        <v>289</v>
      </c>
      <c r="AP28" s="413"/>
      <c r="AQ28" s="484"/>
      <c r="AR28" s="367">
        <v>0.22</v>
      </c>
      <c r="AS28" s="96"/>
      <c r="AT28" s="484"/>
      <c r="AU28" s="367">
        <v>0.45</v>
      </c>
      <c r="AV28" s="227"/>
      <c r="AW28" s="484"/>
      <c r="AX28" s="367">
        <v>0.28999999999999998</v>
      </c>
      <c r="AY28" s="228"/>
      <c r="AZ28" s="484"/>
      <c r="BA28" s="367">
        <v>7.0000000000000007E-2</v>
      </c>
      <c r="BB28" s="96"/>
      <c r="BC28" s="227"/>
      <c r="BD28" s="367">
        <v>0.11</v>
      </c>
      <c r="BE28" s="413"/>
      <c r="BF28" s="484"/>
      <c r="BG28" s="367">
        <v>0.06</v>
      </c>
      <c r="BH28" s="413"/>
      <c r="BI28" s="484"/>
      <c r="BJ28" s="367">
        <v>0.19</v>
      </c>
      <c r="BK28" s="96"/>
      <c r="BL28" s="97"/>
    </row>
    <row r="29" spans="3:71" ht="12" customHeight="1" x14ac:dyDescent="0.2">
      <c r="C29" s="544"/>
      <c r="D29" s="545"/>
      <c r="E29" s="545"/>
      <c r="F29" s="545"/>
      <c r="G29" s="565"/>
      <c r="H29" s="436"/>
      <c r="I29" s="442"/>
      <c r="J29" s="177"/>
      <c r="K29" s="380">
        <v>0.75</v>
      </c>
      <c r="L29" s="232"/>
      <c r="M29" s="177"/>
      <c r="N29" s="380">
        <v>0.98</v>
      </c>
      <c r="O29" s="112"/>
      <c r="P29" s="177"/>
      <c r="Q29" s="380">
        <v>0.1</v>
      </c>
      <c r="R29" s="97"/>
      <c r="S29" s="487"/>
      <c r="T29" s="380">
        <v>0.26</v>
      </c>
      <c r="U29" s="104"/>
      <c r="V29" s="487"/>
      <c r="W29" s="380">
        <v>0.42</v>
      </c>
      <c r="X29" s="488"/>
      <c r="Y29" s="487"/>
      <c r="Z29" s="380">
        <v>0.2</v>
      </c>
      <c r="AA29" s="488"/>
      <c r="AB29" s="487"/>
      <c r="AC29" s="380">
        <v>0.08</v>
      </c>
      <c r="AD29" s="486"/>
      <c r="AE29" s="177"/>
      <c r="AF29" s="380">
        <v>0.1</v>
      </c>
      <c r="AG29" s="112"/>
      <c r="AH29" s="177"/>
      <c r="AI29" s="380">
        <v>0.25</v>
      </c>
      <c r="AJ29" s="112"/>
      <c r="AK29" s="487"/>
      <c r="AL29" s="380">
        <v>0.2</v>
      </c>
      <c r="AM29" s="488"/>
      <c r="AN29" s="487"/>
      <c r="AO29" s="380" t="s">
        <v>289</v>
      </c>
      <c r="AP29" s="488"/>
      <c r="AQ29" s="487"/>
      <c r="AR29" s="380">
        <v>0.3</v>
      </c>
      <c r="AS29" s="104"/>
      <c r="AT29" s="487"/>
      <c r="AU29" s="380">
        <v>0.46</v>
      </c>
      <c r="AV29" s="97"/>
      <c r="AW29" s="487"/>
      <c r="AX29" s="380">
        <v>0.3</v>
      </c>
      <c r="AY29" s="486"/>
      <c r="AZ29" s="487"/>
      <c r="BA29" s="380">
        <v>0.08</v>
      </c>
      <c r="BB29" s="104"/>
      <c r="BC29" s="97"/>
      <c r="BD29" s="380">
        <v>0.11</v>
      </c>
      <c r="BE29" s="488"/>
      <c r="BF29" s="487"/>
      <c r="BG29" s="380">
        <v>0.06</v>
      </c>
      <c r="BH29" s="488"/>
      <c r="BI29" s="487"/>
      <c r="BJ29" s="380">
        <v>0.19</v>
      </c>
      <c r="BK29" s="104"/>
      <c r="BL29" s="97"/>
    </row>
    <row r="30" spans="3:71" ht="12" customHeight="1" x14ac:dyDescent="0.2">
      <c r="C30" s="567" t="s">
        <v>112</v>
      </c>
      <c r="D30" s="568"/>
      <c r="E30" s="568"/>
      <c r="F30" s="568"/>
      <c r="G30" s="446"/>
      <c r="H30" s="445"/>
      <c r="I30" s="107"/>
      <c r="J30" s="393"/>
      <c r="K30" s="394">
        <f t="shared" ref="K30:BA30" si="5">ROUND((K28+K29)/2,2)</f>
        <v>0.81</v>
      </c>
      <c r="L30" s="111"/>
      <c r="M30" s="393"/>
      <c r="N30" s="394">
        <f t="shared" si="5"/>
        <v>1.04</v>
      </c>
      <c r="O30" s="111"/>
      <c r="P30" s="393"/>
      <c r="Q30" s="394">
        <f t="shared" si="5"/>
        <v>0.12</v>
      </c>
      <c r="R30" s="111"/>
      <c r="S30" s="393"/>
      <c r="T30" s="394">
        <f t="shared" si="5"/>
        <v>0.31</v>
      </c>
      <c r="U30" s="494"/>
      <c r="V30" s="393"/>
      <c r="W30" s="394">
        <f t="shared" si="5"/>
        <v>0.44</v>
      </c>
      <c r="X30" s="111"/>
      <c r="Y30" s="393"/>
      <c r="Z30" s="394">
        <f t="shared" si="5"/>
        <v>0.15</v>
      </c>
      <c r="AA30" s="111"/>
      <c r="AB30" s="393"/>
      <c r="AC30" s="394">
        <f t="shared" si="5"/>
        <v>0.09</v>
      </c>
      <c r="AD30" s="111"/>
      <c r="AE30" s="393"/>
      <c r="AF30" s="394">
        <f t="shared" si="5"/>
        <v>0.17</v>
      </c>
      <c r="AG30" s="111"/>
      <c r="AH30" s="393"/>
      <c r="AI30" s="394">
        <f t="shared" si="5"/>
        <v>0.28000000000000003</v>
      </c>
      <c r="AJ30" s="111"/>
      <c r="AK30" s="393"/>
      <c r="AL30" s="394">
        <f t="shared" si="5"/>
        <v>0.15</v>
      </c>
      <c r="AM30" s="111"/>
      <c r="AN30" s="393"/>
      <c r="AO30" s="394" t="s">
        <v>289</v>
      </c>
      <c r="AP30" s="111"/>
      <c r="AQ30" s="393"/>
      <c r="AR30" s="394">
        <f t="shared" si="5"/>
        <v>0.26</v>
      </c>
      <c r="AS30" s="111"/>
      <c r="AT30" s="393"/>
      <c r="AU30" s="394">
        <f t="shared" si="5"/>
        <v>0.46</v>
      </c>
      <c r="AV30" s="111"/>
      <c r="AW30" s="393"/>
      <c r="AX30" s="394">
        <f t="shared" si="5"/>
        <v>0.3</v>
      </c>
      <c r="AY30" s="111"/>
      <c r="AZ30" s="393"/>
      <c r="BA30" s="394">
        <f t="shared" si="5"/>
        <v>0.08</v>
      </c>
      <c r="BB30" s="111"/>
      <c r="BC30" s="393"/>
      <c r="BD30" s="394">
        <f t="shared" ref="BD30:BJ30" si="6">ROUND((BD28+BD29)/2,2)</f>
        <v>0.11</v>
      </c>
      <c r="BE30" s="111"/>
      <c r="BF30" s="393"/>
      <c r="BG30" s="394">
        <f t="shared" si="6"/>
        <v>0.06</v>
      </c>
      <c r="BH30" s="111"/>
      <c r="BI30" s="393"/>
      <c r="BJ30" s="394">
        <f t="shared" si="6"/>
        <v>0.19</v>
      </c>
      <c r="BK30" s="111"/>
      <c r="BL30" s="97"/>
      <c r="BM30" s="97"/>
      <c r="BN30" s="112"/>
      <c r="BO30" s="112"/>
      <c r="BP30" s="97"/>
      <c r="BQ30" s="112"/>
      <c r="BR30" s="112"/>
      <c r="BS30" s="97"/>
    </row>
    <row r="31" spans="3:71" ht="12" customHeight="1" x14ac:dyDescent="0.2">
      <c r="C31" s="551" t="s">
        <v>113</v>
      </c>
      <c r="D31" s="552"/>
      <c r="E31" s="552"/>
      <c r="F31" s="552"/>
      <c r="G31" s="428"/>
      <c r="H31" s="427"/>
      <c r="I31" s="429"/>
      <c r="J31" s="113" t="s">
        <v>114</v>
      </c>
      <c r="K31" s="428">
        <v>30</v>
      </c>
      <c r="L31" s="114"/>
      <c r="M31" s="113" t="s">
        <v>114</v>
      </c>
      <c r="N31" s="115">
        <v>30</v>
      </c>
      <c r="O31" s="116"/>
      <c r="P31" s="113" t="s">
        <v>114</v>
      </c>
      <c r="Q31" s="115">
        <v>30</v>
      </c>
      <c r="R31" s="116"/>
      <c r="S31" s="113" t="s">
        <v>114</v>
      </c>
      <c r="T31" s="115">
        <v>30</v>
      </c>
      <c r="U31" s="118"/>
      <c r="V31" s="113" t="s">
        <v>114</v>
      </c>
      <c r="W31" s="428">
        <v>30</v>
      </c>
      <c r="X31" s="120"/>
      <c r="Y31" s="113" t="s">
        <v>114</v>
      </c>
      <c r="Z31" s="428">
        <v>30</v>
      </c>
      <c r="AA31" s="120"/>
      <c r="AB31" s="113" t="s">
        <v>114</v>
      </c>
      <c r="AC31" s="428">
        <v>30</v>
      </c>
      <c r="AD31" s="114"/>
      <c r="AE31" s="113" t="s">
        <v>114</v>
      </c>
      <c r="AF31" s="115">
        <v>30</v>
      </c>
      <c r="AG31" s="116"/>
      <c r="AH31" s="113" t="s">
        <v>114</v>
      </c>
      <c r="AI31" s="115">
        <v>30</v>
      </c>
      <c r="AJ31" s="116"/>
      <c r="AK31" s="113" t="s">
        <v>114</v>
      </c>
      <c r="AL31" s="428">
        <v>30</v>
      </c>
      <c r="AM31" s="120"/>
      <c r="AN31" s="113" t="s">
        <v>114</v>
      </c>
      <c r="AO31" s="115">
        <v>30</v>
      </c>
      <c r="AP31" s="116"/>
      <c r="AQ31" s="113" t="s">
        <v>114</v>
      </c>
      <c r="AR31" s="115">
        <v>30</v>
      </c>
      <c r="AS31" s="118"/>
      <c r="AT31" s="113" t="s">
        <v>114</v>
      </c>
      <c r="AU31" s="115">
        <v>30</v>
      </c>
      <c r="AV31" s="116"/>
      <c r="AW31" s="113" t="s">
        <v>114</v>
      </c>
      <c r="AX31" s="115">
        <v>30</v>
      </c>
      <c r="AY31" s="114"/>
      <c r="AZ31" s="113" t="s">
        <v>114</v>
      </c>
      <c r="BA31" s="115">
        <v>30</v>
      </c>
      <c r="BB31" s="118"/>
      <c r="BC31" s="113" t="s">
        <v>114</v>
      </c>
      <c r="BD31" s="115">
        <v>30</v>
      </c>
      <c r="BE31" s="120"/>
      <c r="BF31" s="113" t="s">
        <v>114</v>
      </c>
      <c r="BG31" s="115">
        <v>30</v>
      </c>
      <c r="BH31" s="120"/>
      <c r="BI31" s="113" t="s">
        <v>114</v>
      </c>
      <c r="BJ31" s="115">
        <v>30</v>
      </c>
      <c r="BK31" s="118"/>
      <c r="BL31" s="437"/>
    </row>
    <row r="32" spans="3:71" ht="12" customHeight="1" x14ac:dyDescent="0.2">
      <c r="C32" s="546"/>
      <c r="D32" s="547"/>
      <c r="E32" s="547"/>
      <c r="F32" s="547"/>
      <c r="G32" s="451" t="s">
        <v>115</v>
      </c>
      <c r="H32" s="440"/>
      <c r="I32" s="451"/>
      <c r="J32" s="121" t="s">
        <v>114</v>
      </c>
      <c r="K32" s="441">
        <v>30</v>
      </c>
      <c r="L32" s="123"/>
      <c r="M32" s="121" t="s">
        <v>114</v>
      </c>
      <c r="N32" s="124">
        <v>30</v>
      </c>
      <c r="O32" s="125"/>
      <c r="P32" s="121" t="s">
        <v>114</v>
      </c>
      <c r="Q32" s="124">
        <v>30</v>
      </c>
      <c r="R32" s="125"/>
      <c r="S32" s="121" t="s">
        <v>114</v>
      </c>
      <c r="T32" s="124">
        <v>30</v>
      </c>
      <c r="U32" s="127"/>
      <c r="V32" s="121" t="s">
        <v>114</v>
      </c>
      <c r="W32" s="441">
        <v>30</v>
      </c>
      <c r="X32" s="129"/>
      <c r="Y32" s="121" t="s">
        <v>114</v>
      </c>
      <c r="Z32" s="441">
        <v>30</v>
      </c>
      <c r="AA32" s="129"/>
      <c r="AB32" s="121" t="s">
        <v>114</v>
      </c>
      <c r="AC32" s="441">
        <v>30</v>
      </c>
      <c r="AD32" s="123"/>
      <c r="AE32" s="121" t="s">
        <v>114</v>
      </c>
      <c r="AF32" s="124">
        <v>30</v>
      </c>
      <c r="AG32" s="125"/>
      <c r="AH32" s="121" t="s">
        <v>114</v>
      </c>
      <c r="AI32" s="124">
        <v>30</v>
      </c>
      <c r="AJ32" s="125"/>
      <c r="AK32" s="121" t="s">
        <v>114</v>
      </c>
      <c r="AL32" s="441">
        <v>30</v>
      </c>
      <c r="AM32" s="129"/>
      <c r="AN32" s="121" t="s">
        <v>114</v>
      </c>
      <c r="AO32" s="124">
        <v>30</v>
      </c>
      <c r="AP32" s="125"/>
      <c r="AQ32" s="121" t="s">
        <v>114</v>
      </c>
      <c r="AR32" s="124">
        <v>30</v>
      </c>
      <c r="AS32" s="127"/>
      <c r="AT32" s="121" t="s">
        <v>114</v>
      </c>
      <c r="AU32" s="124">
        <v>30</v>
      </c>
      <c r="AV32" s="125"/>
      <c r="AW32" s="121" t="s">
        <v>114</v>
      </c>
      <c r="AX32" s="124">
        <v>30</v>
      </c>
      <c r="AY32" s="123"/>
      <c r="AZ32" s="121" t="s">
        <v>114</v>
      </c>
      <c r="BA32" s="124">
        <v>30</v>
      </c>
      <c r="BB32" s="127"/>
      <c r="BC32" s="121" t="s">
        <v>114</v>
      </c>
      <c r="BD32" s="124">
        <v>30</v>
      </c>
      <c r="BE32" s="129"/>
      <c r="BF32" s="121" t="s">
        <v>114</v>
      </c>
      <c r="BG32" s="124">
        <v>30</v>
      </c>
      <c r="BH32" s="129"/>
      <c r="BI32" s="121" t="s">
        <v>114</v>
      </c>
      <c r="BJ32" s="124">
        <v>30</v>
      </c>
      <c r="BK32" s="127"/>
      <c r="BL32" s="437"/>
    </row>
    <row r="33" spans="1:65" ht="12" customHeight="1" x14ac:dyDescent="0.2">
      <c r="C33" s="551" t="s">
        <v>116</v>
      </c>
      <c r="D33" s="552"/>
      <c r="E33" s="552"/>
      <c r="F33" s="552"/>
      <c r="G33" s="428"/>
      <c r="H33" s="427"/>
      <c r="I33" s="429"/>
      <c r="J33" s="113"/>
      <c r="K33" s="65" t="s">
        <v>117</v>
      </c>
      <c r="L33" s="114"/>
      <c r="M33" s="113"/>
      <c r="N33" s="63" t="s">
        <v>117</v>
      </c>
      <c r="O33" s="116"/>
      <c r="P33" s="113"/>
      <c r="Q33" s="63" t="s">
        <v>118</v>
      </c>
      <c r="R33" s="116"/>
      <c r="S33" s="113"/>
      <c r="T33" s="63" t="s">
        <v>117</v>
      </c>
      <c r="U33" s="116"/>
      <c r="V33" s="113"/>
      <c r="W33" s="63" t="s">
        <v>117</v>
      </c>
      <c r="X33" s="120"/>
      <c r="Y33" s="113"/>
      <c r="Z33" s="63" t="s">
        <v>118</v>
      </c>
      <c r="AA33" s="120"/>
      <c r="AB33" s="113"/>
      <c r="AC33" s="63" t="s">
        <v>117</v>
      </c>
      <c r="AD33" s="114"/>
      <c r="AE33" s="113"/>
      <c r="AF33" s="63" t="s">
        <v>117</v>
      </c>
      <c r="AG33" s="116"/>
      <c r="AH33" s="427"/>
      <c r="AI33" s="63" t="s">
        <v>118</v>
      </c>
      <c r="AJ33" s="116"/>
      <c r="AK33" s="113"/>
      <c r="AL33" s="63" t="s">
        <v>118</v>
      </c>
      <c r="AM33" s="120"/>
      <c r="AN33" s="113"/>
      <c r="AO33" s="63" t="s">
        <v>117</v>
      </c>
      <c r="AP33" s="120"/>
      <c r="AQ33" s="113"/>
      <c r="AR33" s="63" t="s">
        <v>118</v>
      </c>
      <c r="AS33" s="118"/>
      <c r="AT33" s="113"/>
      <c r="AU33" s="63" t="s">
        <v>117</v>
      </c>
      <c r="AV33" s="116"/>
      <c r="AW33" s="113"/>
      <c r="AX33" s="65" t="s">
        <v>117</v>
      </c>
      <c r="AY33" s="114"/>
      <c r="AZ33" s="62"/>
      <c r="BA33" s="63" t="s">
        <v>117</v>
      </c>
      <c r="BB33" s="118"/>
      <c r="BC33" s="116"/>
      <c r="BD33" s="63" t="s">
        <v>117</v>
      </c>
      <c r="BE33" s="120"/>
      <c r="BF33" s="113"/>
      <c r="BG33" s="63" t="s">
        <v>117</v>
      </c>
      <c r="BH33" s="120"/>
      <c r="BI33" s="113"/>
      <c r="BJ33" s="63" t="s">
        <v>117</v>
      </c>
      <c r="BK33" s="118"/>
      <c r="BL33" s="34"/>
    </row>
    <row r="34" spans="1:65" ht="12" customHeight="1" x14ac:dyDescent="0.2">
      <c r="C34" s="546"/>
      <c r="D34" s="547"/>
      <c r="E34" s="547"/>
      <c r="F34" s="547"/>
      <c r="G34" s="441"/>
      <c r="H34" s="440"/>
      <c r="I34" s="451"/>
      <c r="J34" s="121"/>
      <c r="K34" s="40" t="s">
        <v>117</v>
      </c>
      <c r="L34" s="123"/>
      <c r="M34" s="121"/>
      <c r="N34" s="71" t="s">
        <v>117</v>
      </c>
      <c r="O34" s="125"/>
      <c r="P34" s="121"/>
      <c r="Q34" s="71" t="s">
        <v>118</v>
      </c>
      <c r="R34" s="40"/>
      <c r="S34" s="121"/>
      <c r="T34" s="71" t="s">
        <v>117</v>
      </c>
      <c r="U34" s="40"/>
      <c r="V34" s="121"/>
      <c r="W34" s="71" t="s">
        <v>117</v>
      </c>
      <c r="X34" s="129"/>
      <c r="Y34" s="121"/>
      <c r="Z34" s="71" t="s">
        <v>118</v>
      </c>
      <c r="AA34" s="129"/>
      <c r="AB34" s="121"/>
      <c r="AC34" s="71" t="s">
        <v>117</v>
      </c>
      <c r="AD34" s="123"/>
      <c r="AE34" s="121"/>
      <c r="AF34" s="71" t="s">
        <v>118</v>
      </c>
      <c r="AG34" s="125"/>
      <c r="AH34" s="440"/>
      <c r="AI34" s="71" t="s">
        <v>118</v>
      </c>
      <c r="AJ34" s="125"/>
      <c r="AK34" s="121"/>
      <c r="AL34" s="71" t="s">
        <v>118</v>
      </c>
      <c r="AM34" s="129"/>
      <c r="AN34" s="121"/>
      <c r="AO34" s="71" t="s">
        <v>117</v>
      </c>
      <c r="AP34" s="129"/>
      <c r="AQ34" s="121"/>
      <c r="AR34" s="71" t="s">
        <v>118</v>
      </c>
      <c r="AS34" s="127"/>
      <c r="AT34" s="121"/>
      <c r="AU34" s="71" t="s">
        <v>117</v>
      </c>
      <c r="AV34" s="125"/>
      <c r="AW34" s="121"/>
      <c r="AX34" s="40" t="s">
        <v>117</v>
      </c>
      <c r="AY34" s="123"/>
      <c r="AZ34" s="70"/>
      <c r="BA34" s="71" t="s">
        <v>117</v>
      </c>
      <c r="BB34" s="127"/>
      <c r="BC34" s="125"/>
      <c r="BD34" s="71" t="s">
        <v>117</v>
      </c>
      <c r="BE34" s="129"/>
      <c r="BF34" s="121"/>
      <c r="BG34" s="71" t="s">
        <v>117</v>
      </c>
      <c r="BH34" s="129"/>
      <c r="BI34" s="121"/>
      <c r="BJ34" s="71" t="s">
        <v>117</v>
      </c>
      <c r="BK34" s="127"/>
      <c r="BL34" s="34"/>
    </row>
    <row r="35" spans="1:65" ht="12" customHeight="1" x14ac:dyDescent="0.2">
      <c r="C35" s="551" t="s">
        <v>120</v>
      </c>
      <c r="D35" s="552"/>
      <c r="E35" s="552"/>
      <c r="F35" s="552"/>
      <c r="G35" s="429"/>
      <c r="H35" s="436"/>
      <c r="I35" s="442"/>
      <c r="J35" s="32"/>
      <c r="K35" s="34" t="s">
        <v>122</v>
      </c>
      <c r="L35" s="130"/>
      <c r="M35" s="32"/>
      <c r="N35" s="131" t="s">
        <v>121</v>
      </c>
      <c r="O35" s="34"/>
      <c r="P35" s="32"/>
      <c r="Q35" s="131" t="s">
        <v>290</v>
      </c>
      <c r="R35" s="34"/>
      <c r="S35" s="32"/>
      <c r="T35" s="63" t="s">
        <v>122</v>
      </c>
      <c r="U35" s="34"/>
      <c r="V35" s="32"/>
      <c r="W35" s="131" t="s">
        <v>121</v>
      </c>
      <c r="X35" s="132"/>
      <c r="Y35" s="32"/>
      <c r="Z35" s="131" t="s">
        <v>123</v>
      </c>
      <c r="AA35" s="132"/>
      <c r="AB35" s="32"/>
      <c r="AC35" s="131" t="s">
        <v>121</v>
      </c>
      <c r="AD35" s="130"/>
      <c r="AE35" s="32"/>
      <c r="AF35" s="131" t="s">
        <v>121</v>
      </c>
      <c r="AG35" s="34"/>
      <c r="AH35" s="436"/>
      <c r="AI35" s="131" t="s">
        <v>123</v>
      </c>
      <c r="AJ35" s="34"/>
      <c r="AK35" s="32"/>
      <c r="AL35" s="131" t="s">
        <v>123</v>
      </c>
      <c r="AM35" s="132"/>
      <c r="AN35" s="32"/>
      <c r="AO35" s="131" t="s">
        <v>121</v>
      </c>
      <c r="AP35" s="132"/>
      <c r="AQ35" s="32"/>
      <c r="AR35" s="131" t="s">
        <v>123</v>
      </c>
      <c r="AS35" s="35"/>
      <c r="AT35" s="32"/>
      <c r="AU35" s="131" t="s">
        <v>291</v>
      </c>
      <c r="AV35" s="34"/>
      <c r="AW35" s="32"/>
      <c r="AX35" s="131" t="s">
        <v>292</v>
      </c>
      <c r="AY35" s="130"/>
      <c r="AZ35" s="32"/>
      <c r="BA35" s="131" t="s">
        <v>293</v>
      </c>
      <c r="BB35" s="35"/>
      <c r="BC35" s="34"/>
      <c r="BD35" s="131" t="s">
        <v>293</v>
      </c>
      <c r="BE35" s="132"/>
      <c r="BF35" s="32"/>
      <c r="BG35" s="131" t="s">
        <v>121</v>
      </c>
      <c r="BH35" s="132"/>
      <c r="BI35" s="32"/>
      <c r="BJ35" s="131" t="s">
        <v>121</v>
      </c>
      <c r="BK35" s="35"/>
      <c r="BL35" s="34"/>
    </row>
    <row r="36" spans="1:65" ht="12" customHeight="1" x14ac:dyDescent="0.2">
      <c r="C36" s="546"/>
      <c r="D36" s="547"/>
      <c r="E36" s="547"/>
      <c r="F36" s="547"/>
      <c r="G36" s="451"/>
      <c r="H36" s="436"/>
      <c r="I36" s="442"/>
      <c r="J36" s="32"/>
      <c r="K36" s="34" t="s">
        <v>122</v>
      </c>
      <c r="L36" s="130"/>
      <c r="M36" s="32"/>
      <c r="N36" s="131" t="s">
        <v>122</v>
      </c>
      <c r="O36" s="34"/>
      <c r="P36" s="32"/>
      <c r="Q36" s="131" t="s">
        <v>294</v>
      </c>
      <c r="R36" s="34"/>
      <c r="S36" s="32"/>
      <c r="T36" s="131" t="s">
        <v>122</v>
      </c>
      <c r="U36" s="34"/>
      <c r="V36" s="32"/>
      <c r="W36" s="34" t="s">
        <v>121</v>
      </c>
      <c r="X36" s="132"/>
      <c r="Y36" s="32"/>
      <c r="Z36" s="131" t="s">
        <v>295</v>
      </c>
      <c r="AA36" s="132"/>
      <c r="AB36" s="32"/>
      <c r="AC36" s="34" t="s">
        <v>121</v>
      </c>
      <c r="AD36" s="130"/>
      <c r="AE36" s="32"/>
      <c r="AF36" s="131" t="s">
        <v>295</v>
      </c>
      <c r="AG36" s="34"/>
      <c r="AH36" s="436"/>
      <c r="AI36" s="131" t="s">
        <v>295</v>
      </c>
      <c r="AJ36" s="34"/>
      <c r="AK36" s="32"/>
      <c r="AL36" s="131" t="s">
        <v>295</v>
      </c>
      <c r="AM36" s="132"/>
      <c r="AN36" s="32"/>
      <c r="AO36" s="131" t="s">
        <v>284</v>
      </c>
      <c r="AP36" s="132"/>
      <c r="AQ36" s="32"/>
      <c r="AR36" s="131" t="s">
        <v>123</v>
      </c>
      <c r="AS36" s="35"/>
      <c r="AT36" s="32"/>
      <c r="AU36" s="131" t="s">
        <v>291</v>
      </c>
      <c r="AV36" s="34"/>
      <c r="AW36" s="32"/>
      <c r="AX36" s="131" t="s">
        <v>292</v>
      </c>
      <c r="AY36" s="130"/>
      <c r="AZ36" s="32"/>
      <c r="BA36" s="131" t="s">
        <v>293</v>
      </c>
      <c r="BB36" s="35"/>
      <c r="BC36" s="34"/>
      <c r="BD36" s="131" t="s">
        <v>293</v>
      </c>
      <c r="BE36" s="132"/>
      <c r="BF36" s="32"/>
      <c r="BG36" s="34" t="s">
        <v>121</v>
      </c>
      <c r="BH36" s="132"/>
      <c r="BI36" s="32"/>
      <c r="BJ36" s="131" t="s">
        <v>121</v>
      </c>
      <c r="BK36" s="35"/>
      <c r="BL36" s="34"/>
    </row>
    <row r="37" spans="1:65" ht="12" customHeight="1" x14ac:dyDescent="0.2">
      <c r="C37" s="549" t="s">
        <v>124</v>
      </c>
      <c r="D37" s="551" t="s">
        <v>125</v>
      </c>
      <c r="E37" s="552"/>
      <c r="F37" s="552"/>
      <c r="G37" s="423"/>
      <c r="H37" s="422"/>
      <c r="I37" s="424"/>
      <c r="J37" s="133"/>
      <c r="K37" s="489">
        <v>7.8</v>
      </c>
      <c r="L37" s="134" t="str">
        <f>IF(K37="","",(IF(AND(6.5&lt;=K37,K37&lt;=8.5),"○","×")))</f>
        <v>○</v>
      </c>
      <c r="M37" s="133"/>
      <c r="N37" s="489">
        <v>7.6</v>
      </c>
      <c r="O37" s="134" t="str">
        <f>IF(N37="","",(IF(AND(6.5&lt;=N37,N37&lt;=8.5),"○","×")))</f>
        <v>○</v>
      </c>
      <c r="P37" s="133"/>
      <c r="Q37" s="489">
        <v>8.1999999999999993</v>
      </c>
      <c r="R37" s="134" t="str">
        <f>IF(Q37="","",(IF(AND(6.5&lt;=Q37,Q37&lt;=8.5),"○","×")))</f>
        <v>○</v>
      </c>
      <c r="S37" s="133"/>
      <c r="T37" s="489">
        <v>7.8</v>
      </c>
      <c r="U37" s="134" t="str">
        <f>IF(T37="","",(IF(AND(6.5&lt;=T37,T37&lt;=8.5),"○","×")))</f>
        <v>○</v>
      </c>
      <c r="V37" s="133"/>
      <c r="W37" s="489">
        <v>8.6</v>
      </c>
      <c r="X37" s="135" t="str">
        <f>IF(W37="","",(IF(AND(6.5&lt;=W37,W37&lt;=8.5),"○","×")))</f>
        <v>×</v>
      </c>
      <c r="Y37" s="133"/>
      <c r="Z37" s="489">
        <v>7.1</v>
      </c>
      <c r="AA37" s="136" t="str">
        <f>IF(Z37="","",(IF(AND(6&lt;=Z37,Z37&lt;=8.5),"○","×")))</f>
        <v>○</v>
      </c>
      <c r="AB37" s="133"/>
      <c r="AC37" s="489">
        <v>7.8</v>
      </c>
      <c r="AD37" s="134" t="str">
        <f>IF(AC37="","",(IF(AND(6.5&lt;=AC37,AC37&lt;=8.5),"○","×")))</f>
        <v>○</v>
      </c>
      <c r="AE37" s="422"/>
      <c r="AF37" s="489">
        <v>7.7</v>
      </c>
      <c r="AG37" s="134" t="str">
        <f>IF(AF37="","",(IF(AND(6&lt;=AF37,AF37&lt;=8.5),"○","×")))</f>
        <v>○</v>
      </c>
      <c r="AH37" s="422"/>
      <c r="AI37" s="489">
        <v>7.9</v>
      </c>
      <c r="AJ37" s="134" t="str">
        <f>IF(AI37="","",(IF(AND(6&lt;=AI37,AI37&lt;=8.5),"○","×")))</f>
        <v>○</v>
      </c>
      <c r="AK37" s="133"/>
      <c r="AL37" s="489">
        <v>7.5</v>
      </c>
      <c r="AM37" s="135" t="str">
        <f>IF(AL37="","",(IF(AND(6&lt;=AL37,AL37&lt;=8.5),"○","×")))</f>
        <v>○</v>
      </c>
      <c r="AN37" s="133"/>
      <c r="AO37" s="489">
        <v>7.7</v>
      </c>
      <c r="AP37" s="134" t="str">
        <f>IF(AO37="","",(IF(AND(6.5&lt;=AO37,AO37&lt;=8.5),"○","×")))</f>
        <v>○</v>
      </c>
      <c r="AQ37" s="133"/>
      <c r="AR37" s="489">
        <v>7.6</v>
      </c>
      <c r="AS37" s="136" t="str">
        <f>IF(AR37="","",(IF(AND(6.5&lt;=AR37,AR37&lt;=8.5),"○","×")))</f>
        <v>○</v>
      </c>
      <c r="AT37" s="422"/>
      <c r="AU37" s="489">
        <v>7.7</v>
      </c>
      <c r="AV37" s="134" t="str">
        <f>IF(AU37="","",(IF(AND(6.5&lt;=AU37,AU37&lt;=8.5),"○","×")))</f>
        <v>○</v>
      </c>
      <c r="AW37" s="133"/>
      <c r="AX37" s="489">
        <v>7.3</v>
      </c>
      <c r="AY37" s="134" t="str">
        <f>IF(AX37="","",(IF(AND(6.5&lt;=AX37,AX37&lt;=8.5),"○","×")))</f>
        <v>○</v>
      </c>
      <c r="AZ37" s="83"/>
      <c r="BA37" s="489">
        <v>7.2</v>
      </c>
      <c r="BB37" s="135" t="str">
        <f>IF(BA37="","",(IF(AND(6.5&lt;=BA37,BA37&lt;=8.5),"○","×")))</f>
        <v>○</v>
      </c>
      <c r="BC37" s="134"/>
      <c r="BD37" s="489">
        <v>7.2</v>
      </c>
      <c r="BE37" s="134" t="str">
        <f>IF(BD37="","",(IF(AND(6.5&lt;=BD37,BD37&lt;=8.5),"○","×")))</f>
        <v>○</v>
      </c>
      <c r="BF37" s="133"/>
      <c r="BG37" s="489">
        <v>7.2</v>
      </c>
      <c r="BH37" s="134" t="str">
        <f>IF(BG37="","",(IF(AND(6.5&lt;=BG37,BG37&lt;=8.5),"○","×")))</f>
        <v>○</v>
      </c>
      <c r="BI37" s="422"/>
      <c r="BJ37" s="489">
        <v>7.1</v>
      </c>
      <c r="BK37" s="136" t="str">
        <f>IF(BJ37="","",(IF(AND(6.5&lt;=BJ37,BJ37&lt;=8.5),"○","×")))</f>
        <v>○</v>
      </c>
      <c r="BL37" s="76"/>
    </row>
    <row r="38" spans="1:65" ht="12" customHeight="1" x14ac:dyDescent="0.2">
      <c r="C38" s="549"/>
      <c r="D38" s="553"/>
      <c r="E38" s="554"/>
      <c r="F38" s="554"/>
      <c r="G38" s="449" t="s">
        <v>126</v>
      </c>
      <c r="H38" s="447"/>
      <c r="I38" s="442"/>
      <c r="J38" s="139"/>
      <c r="K38" s="490">
        <v>9.5</v>
      </c>
      <c r="L38" s="140" t="str">
        <f>IF(K38="","",(IF(AND(6.5&lt;=K38,K38&lt;=8.5),"○","×")))</f>
        <v>×</v>
      </c>
      <c r="M38" s="139"/>
      <c r="N38" s="490">
        <v>9.5</v>
      </c>
      <c r="O38" s="402" t="str">
        <f>IF(N38="","",(IF(AND(6.5&lt;=N38,N38&lt;=8.5),"○","×")))</f>
        <v>×</v>
      </c>
      <c r="P38" s="139"/>
      <c r="Q38" s="490">
        <v>9.8000000000000007</v>
      </c>
      <c r="R38" s="140" t="str">
        <f>IF(Q38="","",(IF(AND(6.5&lt;=Q38,Q38&lt;=8.5),"○","×")))</f>
        <v>×</v>
      </c>
      <c r="S38" s="139"/>
      <c r="T38" s="490">
        <v>9.6999999999999993</v>
      </c>
      <c r="U38" s="140" t="str">
        <f>IF(T38="","",(IF(AND(6.5&lt;=T38,T38&lt;=8.5),"○","×")))</f>
        <v>×</v>
      </c>
      <c r="V38" s="139"/>
      <c r="W38" s="490">
        <v>9.3000000000000007</v>
      </c>
      <c r="X38" s="140" t="str">
        <f>IF(W38="","",(IF(AND(6.5&lt;=W38,W38&lt;=8.5),"○","×")))</f>
        <v>×</v>
      </c>
      <c r="Y38" s="139"/>
      <c r="Z38" s="490">
        <v>8.8000000000000007</v>
      </c>
      <c r="AA38" s="140" t="str">
        <f>IF(Z38="","",(IF(AND(6&lt;=Z38,Z38&lt;=8.5),"○","×")))</f>
        <v>×</v>
      </c>
      <c r="AB38" s="139"/>
      <c r="AC38" s="490">
        <v>8.5</v>
      </c>
      <c r="AD38" s="140" t="str">
        <f>IF(AC38="","",(IF(AND(6.5&lt;=AC38,AC38&lt;=8.5),"○","×")))</f>
        <v>○</v>
      </c>
      <c r="AE38" s="436"/>
      <c r="AF38" s="490">
        <v>8.6999999999999993</v>
      </c>
      <c r="AG38" s="140" t="str">
        <f>IF(AF38="","",(IF(AND(6&lt;=AF38,AF38&lt;=8.5),"○","×")))</f>
        <v>×</v>
      </c>
      <c r="AH38" s="436"/>
      <c r="AI38" s="490">
        <v>8.5</v>
      </c>
      <c r="AJ38" s="140" t="str">
        <f>IF(AI38="","",(IF(AND(6&lt;=AI38,AI38&lt;=8.5),"○","×")))</f>
        <v>○</v>
      </c>
      <c r="AK38" s="139"/>
      <c r="AL38" s="490">
        <v>8.4</v>
      </c>
      <c r="AM38" s="140" t="str">
        <f>IF(AL38="","",(IF(AND(6&lt;=AL38,AL38&lt;=8.5),"○","×")))</f>
        <v>○</v>
      </c>
      <c r="AN38" s="139"/>
      <c r="AO38" s="490">
        <v>9.3000000000000007</v>
      </c>
      <c r="AP38" s="140" t="str">
        <f>IF(AO38="","",(IF(AND(6.5&lt;=AO38,AO38&lt;=8.5),"○","×")))</f>
        <v>×</v>
      </c>
      <c r="AQ38" s="139"/>
      <c r="AR38" s="490">
        <v>8</v>
      </c>
      <c r="AS38" s="140" t="str">
        <f>IF(AR38="","",(IF(AND(6.5&lt;=AR38,AR38&lt;=8.5),"○","×")))</f>
        <v>○</v>
      </c>
      <c r="AT38" s="436"/>
      <c r="AU38" s="490">
        <v>8.5</v>
      </c>
      <c r="AV38" s="140" t="str">
        <f>IF(AU38="","",(IF(AND(6.5&lt;=AU38,AU38&lt;=8.5),"○","×")))</f>
        <v>○</v>
      </c>
      <c r="AW38" s="139"/>
      <c r="AX38" s="490">
        <v>8.3000000000000007</v>
      </c>
      <c r="AY38" s="140" t="str">
        <f>IF(AX38="","",(IF(AND(6.5&lt;=AX38,AX38&lt;=8.5),"○","×")))</f>
        <v>○</v>
      </c>
      <c r="AZ38" s="75"/>
      <c r="BA38" s="490">
        <v>8.9</v>
      </c>
      <c r="BB38" s="140" t="str">
        <f>IF(BA38="","",(IF(AND(6.5&lt;=BA38,BA38&lt;=8.5),"○","×")))</f>
        <v>×</v>
      </c>
      <c r="BC38" s="141"/>
      <c r="BD38" s="490">
        <v>7.8</v>
      </c>
      <c r="BE38" s="140" t="str">
        <f>IF(BD38="","",(IF(AND(6.5&lt;=BD38,BD38&lt;=8.5),"○","×")))</f>
        <v>○</v>
      </c>
      <c r="BF38" s="139"/>
      <c r="BG38" s="490">
        <v>7.4</v>
      </c>
      <c r="BH38" s="140" t="str">
        <f>IF(BG38="","",(IF(AND(6.5&lt;=BG38,BG38&lt;=8.5),"○","×")))</f>
        <v>○</v>
      </c>
      <c r="BI38" s="436"/>
      <c r="BJ38" s="490">
        <v>7.5</v>
      </c>
      <c r="BK38" s="140" t="str">
        <f>IF(BJ38="","",(IF(AND(6.5&lt;=BJ38,BJ38&lt;=8.5),"○","×")))</f>
        <v>○</v>
      </c>
      <c r="BL38" s="76"/>
    </row>
    <row r="39" spans="1:65" ht="12" customHeight="1" x14ac:dyDescent="0.2">
      <c r="C39" s="549"/>
      <c r="D39" s="544" t="s">
        <v>127</v>
      </c>
      <c r="E39" s="545"/>
      <c r="F39" s="545"/>
      <c r="G39" s="437" t="s">
        <v>98</v>
      </c>
      <c r="H39" s="436"/>
      <c r="I39" s="450"/>
      <c r="J39" s="143"/>
      <c r="K39" s="491">
        <v>16</v>
      </c>
      <c r="L39" s="145" t="str">
        <f>IF(K39="","",IF(K39&gt;=5,"○","×"))</f>
        <v>○</v>
      </c>
      <c r="M39" s="143"/>
      <c r="N39" s="491">
        <v>15</v>
      </c>
      <c r="O39" s="147" t="str">
        <f>IF(N39="","",IF(N39&gt;=5,"○","×"))</f>
        <v>○</v>
      </c>
      <c r="P39" s="143"/>
      <c r="Q39" s="491">
        <v>14</v>
      </c>
      <c r="R39" s="147" t="str">
        <f>IF(Q39="","",IF(Q39&gt;=5,"○","×"))</f>
        <v>○</v>
      </c>
      <c r="S39" s="148"/>
      <c r="T39" s="491">
        <v>13</v>
      </c>
      <c r="U39" s="147" t="str">
        <f>IF(T39="","",IF(T39&gt;=5,"○","×"))</f>
        <v>○</v>
      </c>
      <c r="V39" s="143"/>
      <c r="W39" s="491">
        <v>10</v>
      </c>
      <c r="X39" s="149" t="str">
        <f>IF(W39="","",IF(W39&gt;=7.5,"○","×"))</f>
        <v>○</v>
      </c>
      <c r="Y39" s="143"/>
      <c r="Z39" s="491">
        <v>11</v>
      </c>
      <c r="AA39" s="149" t="str">
        <f>IF(Z39="","",IF(Z39&gt;=2,"○","×"))</f>
        <v>○</v>
      </c>
      <c r="AB39" s="143"/>
      <c r="AC39" s="491">
        <v>9.5</v>
      </c>
      <c r="AD39" s="149" t="str">
        <f>IF(AC39="","",IF(AC39&gt;=5,"○","×"))</f>
        <v>○</v>
      </c>
      <c r="AE39" s="443"/>
      <c r="AF39" s="491">
        <v>10</v>
      </c>
      <c r="AG39" s="147" t="str">
        <f>IF(AF39="","",IF(AF39&gt;=2,"○","×"))</f>
        <v>○</v>
      </c>
      <c r="AH39" s="443"/>
      <c r="AI39" s="491">
        <v>9</v>
      </c>
      <c r="AJ39" s="147" t="str">
        <f>IF(AI39="","",IF(AI39&gt;=2,"○","×"))</f>
        <v>○</v>
      </c>
      <c r="AK39" s="143"/>
      <c r="AL39" s="491">
        <v>9.6999999999999993</v>
      </c>
      <c r="AM39" s="149" t="str">
        <f>IF(AL39="","",IF(AL39&gt;=2,"○","×"))</f>
        <v>○</v>
      </c>
      <c r="AN39" s="143"/>
      <c r="AO39" s="491">
        <v>16</v>
      </c>
      <c r="AP39" s="149" t="str">
        <f>IF(AO39="","",IF(AO39&gt;=5,"○","×"))</f>
        <v>○</v>
      </c>
      <c r="AQ39" s="143"/>
      <c r="AR39" s="491">
        <v>8.3000000000000007</v>
      </c>
      <c r="AS39" s="147" t="str">
        <f>IF(AR39="","",IF(AR39&gt;=5,"○","×"))</f>
        <v>○</v>
      </c>
      <c r="AT39" s="443"/>
      <c r="AU39" s="491">
        <v>8.8000000000000007</v>
      </c>
      <c r="AV39" s="147" t="str">
        <f>IF(AU39="","",IF(AU39&gt;=7.5,"○","×"))</f>
        <v>○</v>
      </c>
      <c r="AW39" s="143"/>
      <c r="AX39" s="491">
        <v>9.1</v>
      </c>
      <c r="AY39" s="149" t="str">
        <f>IF(AX39="","",IF(AX39&gt;=7.5,"○","×"))</f>
        <v>○</v>
      </c>
      <c r="AZ39" s="143"/>
      <c r="BA39" s="491">
        <v>11</v>
      </c>
      <c r="BB39" s="147" t="str">
        <f>IF(BA39="","",IF(BA39&gt;=7.5,"○","×"))</f>
        <v>○</v>
      </c>
      <c r="BC39" s="143"/>
      <c r="BD39" s="491">
        <v>8.5</v>
      </c>
      <c r="BE39" s="149" t="str">
        <f>IF(BD39="","",IF(BD39&gt;=7.5,"○","×"))</f>
        <v>○</v>
      </c>
      <c r="BF39" s="143"/>
      <c r="BG39" s="491">
        <v>8.4</v>
      </c>
      <c r="BH39" s="149" t="str">
        <f>IF(BG39="","",IF(BG39&gt;=7.5,"○","×"))</f>
        <v>○</v>
      </c>
      <c r="BI39" s="443"/>
      <c r="BJ39" s="491">
        <v>8.1</v>
      </c>
      <c r="BK39" s="147" t="str">
        <f>IF(BJ39="","",IF(BJ39&gt;=7.5,"○","×"))</f>
        <v>○</v>
      </c>
      <c r="BL39" s="151"/>
    </row>
    <row r="40" spans="1:65" ht="12" customHeight="1" x14ac:dyDescent="0.2">
      <c r="A40" s="431" t="s">
        <v>128</v>
      </c>
      <c r="C40" s="549"/>
      <c r="D40" s="544" t="s">
        <v>91</v>
      </c>
      <c r="E40" s="545"/>
      <c r="F40" s="545"/>
      <c r="G40" s="437" t="s">
        <v>89</v>
      </c>
      <c r="H40" s="436"/>
      <c r="I40" s="442"/>
      <c r="J40" s="152"/>
      <c r="K40" s="491">
        <v>1.6</v>
      </c>
      <c r="L40" s="153" t="str">
        <f>IF(K40="","",(IF(K40&lt;=3,"○","×")))</f>
        <v>○</v>
      </c>
      <c r="M40" s="152"/>
      <c r="N40" s="491">
        <v>1.6</v>
      </c>
      <c r="O40" s="154" t="str">
        <f>IF(N40="","",(IF(N40&lt;=5,"○","×")))</f>
        <v>○</v>
      </c>
      <c r="P40" s="139"/>
      <c r="Q40" s="491">
        <v>2.9</v>
      </c>
      <c r="R40" s="156" t="str">
        <f>IF(Q40="","",(IF(Q40&lt;=3,"○","×")))</f>
        <v>○</v>
      </c>
      <c r="S40" s="152"/>
      <c r="T40" s="491">
        <v>1.4</v>
      </c>
      <c r="U40" s="154" t="str">
        <f>IF(T40="","",(IF(T40&lt;=3,"○","×")))</f>
        <v>○</v>
      </c>
      <c r="V40" s="152"/>
      <c r="W40" s="491">
        <v>0.7</v>
      </c>
      <c r="X40" s="156" t="str">
        <f>IF(W40="","",(IF(W40&lt;=2,"○","×")))</f>
        <v>○</v>
      </c>
      <c r="Y40" s="436"/>
      <c r="Z40" s="491">
        <v>3.2</v>
      </c>
      <c r="AA40" s="156" t="str">
        <f>IF(Z40="","",(IF(Z40&lt;=8,"○","×")))</f>
        <v>○</v>
      </c>
      <c r="AB40" s="436"/>
      <c r="AC40" s="491">
        <v>0.7</v>
      </c>
      <c r="AD40" s="80" t="str">
        <f>IF(AC40="","",(IF(AC40&lt;=3,"○","×")))</f>
        <v>○</v>
      </c>
      <c r="AE40" s="436"/>
      <c r="AF40" s="491">
        <v>2.2000000000000002</v>
      </c>
      <c r="AG40" s="153" t="str">
        <f>IF(AF40="","",(IF(AF40&lt;=8,"○","×")))</f>
        <v>○</v>
      </c>
      <c r="AH40" s="152"/>
      <c r="AI40" s="491">
        <v>2.7</v>
      </c>
      <c r="AJ40" s="153" t="str">
        <f>IF(AI40="","",(IF(AI40&lt;=8,"○","×")))</f>
        <v>○</v>
      </c>
      <c r="AK40" s="436"/>
      <c r="AL40" s="491">
        <v>2.5</v>
      </c>
      <c r="AM40" s="154" t="str">
        <f>IF(AL40="","",(IF(AL40&lt;=8,"○","×")))</f>
        <v>○</v>
      </c>
      <c r="AN40" s="436"/>
      <c r="AO40" s="491">
        <v>1.8</v>
      </c>
      <c r="AP40" s="80" t="str">
        <f>IF(AO40="","",(IF(AO40&lt;=3,"○","×")))</f>
        <v>○</v>
      </c>
      <c r="AQ40" s="436"/>
      <c r="AR40" s="491">
        <v>1.5</v>
      </c>
      <c r="AS40" s="159" t="str">
        <f>IF(AR40="","",(IF(AR40&lt;=5,"○","×")))</f>
        <v>○</v>
      </c>
      <c r="AT40" s="152"/>
      <c r="AU40" s="491">
        <v>1.1000000000000001</v>
      </c>
      <c r="AV40" s="154" t="str">
        <f>IF(AU40="","",(IF(AU40&lt;=2,"○","×")))</f>
        <v>○</v>
      </c>
      <c r="AW40" s="139"/>
      <c r="AX40" s="491">
        <v>1.3</v>
      </c>
      <c r="AY40" s="156" t="str">
        <f>IF(AX40="","",(IF(AX40&lt;=2,"○","×")))</f>
        <v>○</v>
      </c>
      <c r="AZ40" s="152"/>
      <c r="BA40" s="403">
        <v>1.2</v>
      </c>
      <c r="BB40" s="154" t="str">
        <f>IF(BA40="","",(IF(BA40&lt;=2,"○","×")))</f>
        <v>○</v>
      </c>
      <c r="BC40" s="152"/>
      <c r="BD40" s="491">
        <v>0.5</v>
      </c>
      <c r="BE40" s="160" t="str">
        <f>IF(BD40="","",(IF(BD40&lt;=2,"○","×")))</f>
        <v>○</v>
      </c>
      <c r="BF40" s="436"/>
      <c r="BG40" s="491">
        <v>0.5</v>
      </c>
      <c r="BH40" s="153" t="str">
        <f>IF(BG40="","",(IF(BG40&lt;=2,"○","×")))</f>
        <v>○</v>
      </c>
      <c r="BI40" s="152"/>
      <c r="BJ40" s="491">
        <v>0.9</v>
      </c>
      <c r="BK40" s="156" t="str">
        <f>IF(BJ40="","",(IF(BJ40&lt;=2,"○","×")))</f>
        <v>○</v>
      </c>
      <c r="BL40" s="76"/>
      <c r="BM40" s="492"/>
    </row>
    <row r="41" spans="1:65" ht="12" customHeight="1" x14ac:dyDescent="0.2">
      <c r="C41" s="549"/>
      <c r="D41" s="544" t="s">
        <v>93</v>
      </c>
      <c r="E41" s="545"/>
      <c r="F41" s="545"/>
      <c r="G41" s="437" t="s">
        <v>89</v>
      </c>
      <c r="H41" s="436"/>
      <c r="I41" s="442"/>
      <c r="J41" s="152"/>
      <c r="K41" s="491">
        <v>4.3</v>
      </c>
      <c r="L41" s="160"/>
      <c r="M41" s="152"/>
      <c r="N41" s="491">
        <v>4.8</v>
      </c>
      <c r="O41" s="153"/>
      <c r="P41" s="152"/>
      <c r="Q41" s="491">
        <v>6.4</v>
      </c>
      <c r="R41" s="153"/>
      <c r="S41" s="152"/>
      <c r="T41" s="491">
        <v>5.9</v>
      </c>
      <c r="U41" s="154"/>
      <c r="V41" s="139"/>
      <c r="W41" s="491">
        <v>2.9</v>
      </c>
      <c r="X41" s="156"/>
      <c r="Y41" s="152"/>
      <c r="Z41" s="491">
        <v>8.5</v>
      </c>
      <c r="AA41" s="156"/>
      <c r="AB41" s="152"/>
      <c r="AC41" s="491">
        <v>3.4</v>
      </c>
      <c r="AD41" s="160"/>
      <c r="AE41" s="436"/>
      <c r="AF41" s="491">
        <v>5.0999999999999996</v>
      </c>
      <c r="AG41" s="153"/>
      <c r="AH41" s="436"/>
      <c r="AI41" s="491">
        <v>8</v>
      </c>
      <c r="AJ41" s="153"/>
      <c r="AK41" s="152"/>
      <c r="AL41" s="491">
        <v>7.3</v>
      </c>
      <c r="AM41" s="156"/>
      <c r="AN41" s="152"/>
      <c r="AO41" s="491">
        <v>6.2</v>
      </c>
      <c r="AP41" s="156"/>
      <c r="AQ41" s="152"/>
      <c r="AR41" s="491">
        <v>7.2</v>
      </c>
      <c r="AS41" s="154"/>
      <c r="AT41" s="436"/>
      <c r="AU41" s="491">
        <v>4.7</v>
      </c>
      <c r="AV41" s="153"/>
      <c r="AW41" s="152"/>
      <c r="AX41" s="491">
        <v>5.2</v>
      </c>
      <c r="AY41" s="160"/>
      <c r="AZ41" s="152"/>
      <c r="BA41" s="491">
        <v>4.7</v>
      </c>
      <c r="BB41" s="154"/>
      <c r="BC41" s="139"/>
      <c r="BD41" s="491">
        <v>3.5</v>
      </c>
      <c r="BE41" s="156"/>
      <c r="BF41" s="152"/>
      <c r="BG41" s="491">
        <v>3.4</v>
      </c>
      <c r="BH41" s="160"/>
      <c r="BI41" s="436"/>
      <c r="BJ41" s="491">
        <v>4.8</v>
      </c>
      <c r="BK41" s="154"/>
      <c r="BL41" s="76"/>
    </row>
    <row r="42" spans="1:65" ht="12" customHeight="1" x14ac:dyDescent="0.2">
      <c r="C42" s="549"/>
      <c r="D42" s="544" t="s">
        <v>94</v>
      </c>
      <c r="E42" s="545"/>
      <c r="F42" s="545"/>
      <c r="G42" s="437" t="s">
        <v>89</v>
      </c>
      <c r="H42" s="447"/>
      <c r="I42" s="449"/>
      <c r="J42" s="161"/>
      <c r="K42" s="490">
        <v>2</v>
      </c>
      <c r="L42" s="163" t="str">
        <f>IF(K42="","",IF(K42&lt;=25,"○","×"))</f>
        <v>○</v>
      </c>
      <c r="M42" s="161"/>
      <c r="N42" s="490">
        <v>2</v>
      </c>
      <c r="O42" s="165" t="str">
        <f>IF(N42="","",(IF(N42&lt;=50,"○","×")))</f>
        <v>○</v>
      </c>
      <c r="P42" s="161"/>
      <c r="Q42" s="490">
        <v>6</v>
      </c>
      <c r="R42" s="165" t="str">
        <f>IF(Q42="","",IF(Q42&lt;=25,"○","×"))</f>
        <v>○</v>
      </c>
      <c r="S42" s="161"/>
      <c r="T42" s="490">
        <v>2</v>
      </c>
      <c r="U42" s="166" t="str">
        <f>IF(T42="","",IF(T42&lt;=25,"○","×"))</f>
        <v>○</v>
      </c>
      <c r="V42" s="161"/>
      <c r="W42" s="490">
        <v>1</v>
      </c>
      <c r="X42" s="166" t="str">
        <f>IF(W42="","",(IF(W42&lt;=25,"○","×")))</f>
        <v>○</v>
      </c>
      <c r="Y42" s="161"/>
      <c r="Z42" s="490">
        <v>7</v>
      </c>
      <c r="AA42" s="167" t="str">
        <f>IF(Z42="","",(IF(Z42&lt;=100,"○","×")))</f>
        <v>○</v>
      </c>
      <c r="AB42" s="161" t="s">
        <v>285</v>
      </c>
      <c r="AC42" s="490">
        <v>1</v>
      </c>
      <c r="AD42" s="163" t="str">
        <f>IF(AC42="","",IF(AC42&lt;=25,"○","×"))</f>
        <v>○</v>
      </c>
      <c r="AE42" s="447"/>
      <c r="AF42" s="490">
        <v>3</v>
      </c>
      <c r="AG42" s="165" t="str">
        <f>IF(AF42="","",(IF(AF42&lt;=100,"○","×")))</f>
        <v>○</v>
      </c>
      <c r="AH42" s="447"/>
      <c r="AI42" s="490">
        <v>6</v>
      </c>
      <c r="AJ42" s="165" t="str">
        <f>IF(AI42="","",(IF(AI42&lt;=100,"○","×")))</f>
        <v>○</v>
      </c>
      <c r="AK42" s="161"/>
      <c r="AL42" s="490">
        <v>5</v>
      </c>
      <c r="AM42" s="167" t="str">
        <f>IF(AL42="","",(IF(AL42&lt;=100,"○","×")))</f>
        <v>○</v>
      </c>
      <c r="AN42" s="161"/>
      <c r="AO42" s="490">
        <v>6</v>
      </c>
      <c r="AP42" s="166" t="str">
        <f>IF(AO42="","",IF(AO42&lt;=25,"○","×"))</f>
        <v>○</v>
      </c>
      <c r="AQ42" s="161"/>
      <c r="AR42" s="490">
        <v>5</v>
      </c>
      <c r="AS42" s="167" t="str">
        <f>IF(AR42="","",(IF(AR42&lt;=50,"○","×")))</f>
        <v>○</v>
      </c>
      <c r="AT42" s="447"/>
      <c r="AU42" s="490">
        <v>3</v>
      </c>
      <c r="AV42" s="165" t="str">
        <f>IF(AU42="","",(IF(AU42&lt;=25,"○","×")))</f>
        <v>○</v>
      </c>
      <c r="AW42" s="161"/>
      <c r="AX42" s="490">
        <v>8</v>
      </c>
      <c r="AY42" s="163" t="str">
        <f>IF(AX42="","",(IF(AX42&lt;=25,"○","×")))</f>
        <v>○</v>
      </c>
      <c r="AZ42" s="161"/>
      <c r="BA42" s="490">
        <v>4</v>
      </c>
      <c r="BB42" s="167" t="str">
        <f>IF(BA42="","",(IF(BA42&lt;=25,"○","×")))</f>
        <v>○</v>
      </c>
      <c r="BC42" s="161"/>
      <c r="BD42" s="490">
        <v>1</v>
      </c>
      <c r="BE42" s="166" t="str">
        <f>IF(BD42="","",(IF(BD42&lt;=25,"○","×")))</f>
        <v>○</v>
      </c>
      <c r="BF42" s="161"/>
      <c r="BG42" s="490">
        <v>1</v>
      </c>
      <c r="BH42" s="163" t="str">
        <f>IF(BG42="","",(IF(BG42&lt;=25,"○","×")))</f>
        <v>○</v>
      </c>
      <c r="BI42" s="447"/>
      <c r="BJ42" s="490">
        <v>6</v>
      </c>
      <c r="BK42" s="167" t="str">
        <f>IF(BJ42="","",(IF(BJ42&lt;=25,"○","×")))</f>
        <v>○</v>
      </c>
      <c r="BL42" s="151"/>
    </row>
    <row r="43" spans="1:65" s="437" customFormat="1" ht="12.75" customHeight="1" x14ac:dyDescent="0.2">
      <c r="C43" s="549"/>
      <c r="D43" s="555" t="s">
        <v>95</v>
      </c>
      <c r="E43" s="556"/>
      <c r="F43" s="556" t="s">
        <v>96</v>
      </c>
      <c r="G43" s="556"/>
      <c r="H43" s="436"/>
      <c r="I43" s="442"/>
      <c r="J43" s="168"/>
      <c r="K43" s="491">
        <v>1</v>
      </c>
      <c r="L43" s="77" t="str">
        <f>IF(K43="","",IF(K43&lt;=1000,"○","×"))</f>
        <v>○</v>
      </c>
      <c r="M43" s="168"/>
      <c r="N43" s="491"/>
      <c r="O43" s="169"/>
      <c r="P43" s="168"/>
      <c r="Q43" s="491">
        <v>64</v>
      </c>
      <c r="R43" s="77" t="str">
        <f>IF(Q43="","",IF(Q43&lt;=1000,"○","×"))</f>
        <v>○</v>
      </c>
      <c r="S43" s="168"/>
      <c r="T43" s="491">
        <v>47</v>
      </c>
      <c r="U43" s="80" t="str">
        <f>IF(T43="","",IF(T43&lt;=1000,"○","×"))</f>
        <v>○</v>
      </c>
      <c r="V43" s="168"/>
      <c r="W43" s="491">
        <v>21</v>
      </c>
      <c r="X43" s="149" t="str">
        <f>IF(W43="","",IF(W43&lt;=300,"○","×"))</f>
        <v>○</v>
      </c>
      <c r="Y43" s="168"/>
      <c r="Z43" s="491"/>
      <c r="AA43" s="169"/>
      <c r="AB43" s="168"/>
      <c r="AC43" s="491">
        <v>67</v>
      </c>
      <c r="AD43" s="77" t="str">
        <f>IF(AC43="","",IF(AC43&lt;=1000,"○","×"))</f>
        <v>○</v>
      </c>
      <c r="AE43" s="436"/>
      <c r="AF43" s="491"/>
      <c r="AG43" s="149"/>
      <c r="AH43" s="436"/>
      <c r="AI43" s="491"/>
      <c r="AJ43" s="149"/>
      <c r="AK43" s="168"/>
      <c r="AL43" s="491"/>
      <c r="AM43" s="169"/>
      <c r="AN43" s="168"/>
      <c r="AO43" s="491">
        <v>10</v>
      </c>
      <c r="AP43" s="80" t="str">
        <f>IF(AO43="","",IF(AO43&lt;=1000,"○","×"))</f>
        <v>○</v>
      </c>
      <c r="AQ43" s="168"/>
      <c r="AR43" s="491"/>
      <c r="AS43" s="169"/>
      <c r="AT43" s="436"/>
      <c r="AU43" s="491">
        <v>7</v>
      </c>
      <c r="AV43" s="77" t="str">
        <f>IF(AU43="","",IF(AU43&lt;=300,"○","×"))</f>
        <v>○</v>
      </c>
      <c r="AW43" s="168"/>
      <c r="AX43" s="491">
        <v>720</v>
      </c>
      <c r="AY43" s="77" t="str">
        <f>IF(AX43="","",IF(AX43&lt;=300,"○","×"))</f>
        <v>×</v>
      </c>
      <c r="AZ43" s="168"/>
      <c r="BA43" s="491">
        <v>200</v>
      </c>
      <c r="BB43" s="149" t="str">
        <f>IF(BA43="","",IF(BA43&lt;=300,"○","×"))</f>
        <v>○</v>
      </c>
      <c r="BC43" s="168"/>
      <c r="BD43" s="491">
        <v>46</v>
      </c>
      <c r="BE43" s="77" t="str">
        <f>IF(BD43="","",IF(BD43&lt;=300,"○","×"))</f>
        <v>○</v>
      </c>
      <c r="BF43" s="168"/>
      <c r="BG43" s="491">
        <v>120</v>
      </c>
      <c r="BH43" s="77" t="str">
        <f>IF(BG43="","",IF(BG43&lt;=300,"○","×"))</f>
        <v>○</v>
      </c>
      <c r="BI43" s="436"/>
      <c r="BJ43" s="491">
        <v>260</v>
      </c>
      <c r="BK43" s="80" t="str">
        <f>IF(BJ43="","",IF(BJ43&lt;=300,"○","×"))</f>
        <v>○</v>
      </c>
      <c r="BL43" s="171"/>
    </row>
    <row r="44" spans="1:65" ht="12" customHeight="1" x14ac:dyDescent="0.2">
      <c r="C44" s="549"/>
      <c r="D44" s="544" t="s">
        <v>132</v>
      </c>
      <c r="E44" s="545"/>
      <c r="F44" s="545"/>
      <c r="G44" s="437" t="s">
        <v>89</v>
      </c>
      <c r="H44" s="436"/>
      <c r="I44" s="442"/>
      <c r="J44" s="75"/>
      <c r="K44" s="491"/>
      <c r="L44" s="77"/>
      <c r="M44" s="75"/>
      <c r="N44" s="491"/>
      <c r="O44" s="76"/>
      <c r="P44" s="75"/>
      <c r="Q44" s="491"/>
      <c r="R44" s="76"/>
      <c r="S44" s="75"/>
      <c r="T44" s="491"/>
      <c r="U44" s="80"/>
      <c r="V44" s="75"/>
      <c r="W44" s="491"/>
      <c r="X44" s="80"/>
      <c r="Y44" s="75"/>
      <c r="Z44" s="491"/>
      <c r="AA44" s="132"/>
      <c r="AB44" s="32"/>
      <c r="AC44" s="491"/>
      <c r="AD44" s="174"/>
      <c r="AE44" s="436"/>
      <c r="AF44" s="491"/>
      <c r="AG44" s="34"/>
      <c r="AH44" s="436"/>
      <c r="AI44" s="491"/>
      <c r="AJ44" s="34"/>
      <c r="AK44" s="168"/>
      <c r="AL44" s="491"/>
      <c r="AM44" s="174"/>
      <c r="AN44" s="75"/>
      <c r="AO44" s="491"/>
      <c r="AP44" s="80"/>
      <c r="AQ44" s="75"/>
      <c r="AR44" s="491"/>
      <c r="AS44" s="79"/>
      <c r="AT44" s="436"/>
      <c r="AU44" s="491"/>
      <c r="AV44" s="34"/>
      <c r="AW44" s="75"/>
      <c r="AX44" s="491"/>
      <c r="AY44" s="77"/>
      <c r="AZ44" s="75"/>
      <c r="BA44" s="491"/>
      <c r="BB44" s="80"/>
      <c r="BC44" s="75"/>
      <c r="BD44" s="491"/>
      <c r="BE44" s="80"/>
      <c r="BF44" s="75"/>
      <c r="BG44" s="491"/>
      <c r="BH44" s="132"/>
      <c r="BI44" s="436"/>
      <c r="BJ44" s="491"/>
      <c r="BK44" s="35"/>
      <c r="BL44" s="76"/>
    </row>
    <row r="45" spans="1:65" ht="12" customHeight="1" x14ac:dyDescent="0.2">
      <c r="C45" s="549"/>
      <c r="D45" s="544" t="s">
        <v>133</v>
      </c>
      <c r="E45" s="545"/>
      <c r="F45" s="545"/>
      <c r="G45" s="437" t="s">
        <v>89</v>
      </c>
      <c r="H45" s="436"/>
      <c r="I45" s="442"/>
      <c r="J45" s="152"/>
      <c r="K45" s="491"/>
      <c r="L45" s="160"/>
      <c r="M45" s="177"/>
      <c r="N45" s="491"/>
      <c r="O45" s="112"/>
      <c r="P45" s="152"/>
      <c r="Q45" s="491"/>
      <c r="R45" s="153"/>
      <c r="S45" s="152"/>
      <c r="T45" s="491"/>
      <c r="U45" s="156"/>
      <c r="V45" s="139"/>
      <c r="W45" s="491"/>
      <c r="X45" s="156"/>
      <c r="Y45" s="152"/>
      <c r="Z45" s="491"/>
      <c r="AA45" s="156"/>
      <c r="AB45" s="152"/>
      <c r="AC45" s="491"/>
      <c r="AD45" s="160"/>
      <c r="AE45" s="436"/>
      <c r="AF45" s="491"/>
      <c r="AG45" s="153"/>
      <c r="AH45" s="436"/>
      <c r="AI45" s="491"/>
      <c r="AJ45" s="153"/>
      <c r="AK45" s="152"/>
      <c r="AL45" s="491"/>
      <c r="AM45" s="156"/>
      <c r="AN45" s="152"/>
      <c r="AO45" s="491"/>
      <c r="AP45" s="156"/>
      <c r="AQ45" s="152"/>
      <c r="AR45" s="491"/>
      <c r="AS45" s="154"/>
      <c r="AT45" s="436"/>
      <c r="AU45" s="491"/>
      <c r="AV45" s="153"/>
      <c r="AW45" s="152"/>
      <c r="AX45" s="491"/>
      <c r="AY45" s="160"/>
      <c r="AZ45" s="152"/>
      <c r="BA45" s="491"/>
      <c r="BB45" s="154"/>
      <c r="BC45" s="139"/>
      <c r="BD45" s="491"/>
      <c r="BE45" s="156"/>
      <c r="BF45" s="152"/>
      <c r="BG45" s="491"/>
      <c r="BH45" s="160"/>
      <c r="BI45" s="436"/>
      <c r="BJ45" s="491"/>
      <c r="BK45" s="154"/>
      <c r="BL45" s="112"/>
    </row>
    <row r="46" spans="1:65" ht="12" customHeight="1" x14ac:dyDescent="0.2">
      <c r="C46" s="549"/>
      <c r="D46" s="544" t="s">
        <v>97</v>
      </c>
      <c r="E46" s="545"/>
      <c r="F46" s="545"/>
      <c r="G46" s="442" t="s">
        <v>89</v>
      </c>
      <c r="H46" s="436"/>
      <c r="I46" s="442"/>
      <c r="J46" s="181"/>
      <c r="K46" s="491"/>
      <c r="L46" s="182" t="str">
        <f>IF(K46="","",(IF(K46&lt;=0.03,"○","×")))</f>
        <v/>
      </c>
      <c r="M46" s="181"/>
      <c r="N46" s="491"/>
      <c r="O46" s="182" t="str">
        <f>IF(N46="","",(IF(N46&lt;=0.03,"○","×")))</f>
        <v/>
      </c>
      <c r="P46" s="181"/>
      <c r="Q46" s="491"/>
      <c r="R46" s="182" t="str">
        <f>IF(Q46="","",(IF(Q46&lt;=0.03,"○","×")))</f>
        <v/>
      </c>
      <c r="S46" s="181"/>
      <c r="T46" s="491"/>
      <c r="U46" s="183" t="str">
        <f>IF(T46="","",(IF(T46&lt;=0.03,"○","×")))</f>
        <v/>
      </c>
      <c r="V46" s="181"/>
      <c r="W46" s="491"/>
      <c r="X46" s="183" t="str">
        <f>IF(W46="","",(IF(W46&lt;=0.03,"○","×")))</f>
        <v/>
      </c>
      <c r="Y46" s="181"/>
      <c r="Z46" s="491"/>
      <c r="AA46" s="183"/>
      <c r="AB46" s="181"/>
      <c r="AC46" s="491"/>
      <c r="AD46" s="182" t="str">
        <f>IF(AC46="","",(IF(AC46&lt;=0.03,"○","×")))</f>
        <v/>
      </c>
      <c r="AE46" s="181"/>
      <c r="AF46" s="491"/>
      <c r="AG46" s="182"/>
      <c r="AH46" s="181"/>
      <c r="AI46" s="491"/>
      <c r="AJ46" s="176"/>
      <c r="AK46" s="181"/>
      <c r="AL46" s="491"/>
      <c r="AM46" s="183"/>
      <c r="AN46" s="181"/>
      <c r="AO46" s="491"/>
      <c r="AP46" s="183" t="str">
        <f>IF(AO46="","",(IF(AO46&lt;=0.03,"○","×")))</f>
        <v/>
      </c>
      <c r="AQ46" s="181"/>
      <c r="AR46" s="491"/>
      <c r="AS46" s="183" t="str">
        <f>IF(AR46="","",(IF(AR46&lt;=0.03,"○","×")))</f>
        <v/>
      </c>
      <c r="AT46" s="181"/>
      <c r="AU46" s="491"/>
      <c r="AV46" s="176" t="str">
        <f>IF(AU46="","",(IF(AU46&lt;=0.03,"○","×")))</f>
        <v/>
      </c>
      <c r="AW46" s="181"/>
      <c r="AX46" s="491"/>
      <c r="AY46" s="176" t="str">
        <f>IF(AX46="","",(IF(AX46&lt;=0.03,"○","×")))</f>
        <v/>
      </c>
      <c r="AZ46" s="181"/>
      <c r="BA46" s="491"/>
      <c r="BB46" s="183" t="str">
        <f>IF(BA46="","",(IF(BA46&lt;=0.03,"○","×")))</f>
        <v/>
      </c>
      <c r="BC46" s="181"/>
      <c r="BD46" s="491"/>
      <c r="BE46" s="176" t="str">
        <f>IF(BD46="","",(IF(BD46&lt;=0.03,"○","×")))</f>
        <v/>
      </c>
      <c r="BF46" s="181"/>
      <c r="BG46" s="491"/>
      <c r="BH46" s="176" t="str">
        <f>IF(BG46="","",(IF(BG46&lt;=0.03,"○","×")))</f>
        <v/>
      </c>
      <c r="BI46" s="181"/>
      <c r="BJ46" s="491"/>
      <c r="BK46" s="186" t="str">
        <f>IF(BJ46="","",(IF(BJ46&lt;=0.03,"○","×")))</f>
        <v/>
      </c>
      <c r="BL46" s="176"/>
    </row>
    <row r="47" spans="1:65" ht="12" customHeight="1" x14ac:dyDescent="0.2">
      <c r="C47" s="549"/>
      <c r="D47" s="544" t="s">
        <v>99</v>
      </c>
      <c r="E47" s="545"/>
      <c r="F47" s="545"/>
      <c r="G47" s="442" t="s">
        <v>98</v>
      </c>
      <c r="H47" s="436"/>
      <c r="I47" s="442"/>
      <c r="J47" s="32"/>
      <c r="K47" s="491"/>
      <c r="L47" s="188" t="str">
        <f>IF(K47="","",IF(K47&lt;=0.002,"○","×"))</f>
        <v/>
      </c>
      <c r="M47" s="189"/>
      <c r="N47" s="491"/>
      <c r="O47" s="188" t="str">
        <f>IF(N47="","",IF(N47&lt;=0.002,"○","×"))</f>
        <v/>
      </c>
      <c r="P47" s="32"/>
      <c r="Q47" s="491"/>
      <c r="R47" s="188" t="str">
        <f>IF(Q47="","",IF(Q47&lt;=0.002,"○","×"))</f>
        <v/>
      </c>
      <c r="S47" s="32"/>
      <c r="T47" s="491"/>
      <c r="U47" s="191" t="str">
        <f>IF(T47="","",IF(T47&lt;=0.002,"○","×"))</f>
        <v/>
      </c>
      <c r="V47" s="32"/>
      <c r="W47" s="491"/>
      <c r="X47" s="191" t="str">
        <f>IF(W47="","",IF(W47&lt;=0.002,"○","×"))</f>
        <v/>
      </c>
      <c r="Y47" s="189"/>
      <c r="Z47" s="491"/>
      <c r="AA47" s="191"/>
      <c r="AB47" s="32"/>
      <c r="AC47" s="491"/>
      <c r="AD47" s="188" t="str">
        <f>IF(AC47="","",IF(AC47&lt;=0.002,"○","×"))</f>
        <v/>
      </c>
      <c r="AE47" s="189"/>
      <c r="AF47" s="491"/>
      <c r="AG47" s="188"/>
      <c r="AH47" s="189"/>
      <c r="AI47" s="491"/>
      <c r="AJ47" s="188"/>
      <c r="AK47" s="189"/>
      <c r="AL47" s="491"/>
      <c r="AM47" s="191"/>
      <c r="AN47" s="32"/>
      <c r="AO47" s="491"/>
      <c r="AP47" s="191" t="str">
        <f>IF(AO47="","",IF(AO47&lt;=0.002,"○","×"))</f>
        <v/>
      </c>
      <c r="AQ47" s="189"/>
      <c r="AR47" s="491"/>
      <c r="AS47" s="191" t="str">
        <f>IF(AR47="","",IF(AR47&lt;=0.002,"○","×"))</f>
        <v/>
      </c>
      <c r="AT47" s="32"/>
      <c r="AU47" s="491"/>
      <c r="AV47" s="188" t="str">
        <f>IF(AU47="","",IF(AU47&lt;=0.002,"○","×"))</f>
        <v/>
      </c>
      <c r="AW47" s="32"/>
      <c r="AX47" s="491"/>
      <c r="AY47" s="188" t="str">
        <f>IF(AX47="","",IF(AX47&lt;=0.002,"○","×"))</f>
        <v/>
      </c>
      <c r="AZ47" s="32"/>
      <c r="BA47" s="491"/>
      <c r="BB47" s="191" t="str">
        <f>IF(BA47="","",IF(BA47&lt;=0.002,"○","×"))</f>
        <v/>
      </c>
      <c r="BC47" s="32"/>
      <c r="BD47" s="491"/>
      <c r="BE47" s="188" t="str">
        <f>IF(BD47="","",IF(BD47&lt;=0.002,"○","×"))</f>
        <v/>
      </c>
      <c r="BF47" s="32"/>
      <c r="BG47" s="491"/>
      <c r="BH47" s="188" t="str">
        <f>IF(BG47="","",IF(BG47&lt;=0.002,"○","×"))</f>
        <v/>
      </c>
      <c r="BI47" s="32"/>
      <c r="BJ47" s="491"/>
      <c r="BK47" s="191" t="str">
        <f>IF(BJ47="","",IF(BJ47&lt;=0.002,"○","×"))</f>
        <v/>
      </c>
      <c r="BL47" s="187"/>
    </row>
    <row r="48" spans="1:65" ht="12" customHeight="1" x14ac:dyDescent="0.2">
      <c r="C48" s="550"/>
      <c r="D48" s="546" t="s">
        <v>100</v>
      </c>
      <c r="E48" s="547"/>
      <c r="F48" s="547"/>
      <c r="G48" s="442" t="s">
        <v>89</v>
      </c>
      <c r="H48" s="436"/>
      <c r="I48" s="442"/>
      <c r="J48" s="32"/>
      <c r="K48" s="493"/>
      <c r="L48" s="188" t="str">
        <f>IF(K48="","",IF(K48&lt;=0.05,"○","×"))</f>
        <v/>
      </c>
      <c r="M48" s="189"/>
      <c r="N48" s="493"/>
      <c r="O48" s="188" t="str">
        <f>IF(N48="","",IF(N48&lt;=0.05,"○","×"))</f>
        <v/>
      </c>
      <c r="P48" s="189"/>
      <c r="Q48" s="493"/>
      <c r="R48" s="188" t="str">
        <f>IF(Q48="","",IF(Q48&lt;=0.05,"○","×"))</f>
        <v/>
      </c>
      <c r="S48" s="189"/>
      <c r="T48" s="493"/>
      <c r="U48" s="195" t="str">
        <f>IF(T48="","",IF(T48&lt;=0.05,"○","×"))</f>
        <v/>
      </c>
      <c r="V48" s="189"/>
      <c r="W48" s="493"/>
      <c r="X48" s="195" t="str">
        <f>IF(W48="","",IF(W48&lt;=0.05,"○","×"))</f>
        <v/>
      </c>
      <c r="Y48" s="189"/>
      <c r="Z48" s="493"/>
      <c r="AA48" s="191"/>
      <c r="AB48" s="189"/>
      <c r="AC48" s="493"/>
      <c r="AD48" s="188" t="str">
        <f>IF(AC48="","",IF(AC48&lt;=0.05,"○","×"))</f>
        <v/>
      </c>
      <c r="AE48" s="189"/>
      <c r="AF48" s="493"/>
      <c r="AG48" s="188"/>
      <c r="AH48" s="189"/>
      <c r="AI48" s="493"/>
      <c r="AJ48" s="188"/>
      <c r="AK48" s="189"/>
      <c r="AL48" s="493"/>
      <c r="AM48" s="195"/>
      <c r="AN48" s="189"/>
      <c r="AO48" s="493"/>
      <c r="AP48" s="195" t="str">
        <f>IF(AO48="","",IF(AO48&lt;=0.05,"○","×"))</f>
        <v/>
      </c>
      <c r="AQ48" s="189"/>
      <c r="AR48" s="493"/>
      <c r="AS48" s="195" t="str">
        <f>IF(AR48="","",IF(AR48&lt;=0.05,"○","×"))</f>
        <v/>
      </c>
      <c r="AT48" s="189"/>
      <c r="AU48" s="493"/>
      <c r="AV48" s="188" t="str">
        <f>IF(AU48="","",IF(AU48&lt;=0.05,"○","×"))</f>
        <v/>
      </c>
      <c r="AW48" s="189"/>
      <c r="AX48" s="493"/>
      <c r="AY48" s="188" t="str">
        <f>IF(AX48="","",IF(AX48&lt;=0.05,"○","×"))</f>
        <v/>
      </c>
      <c r="AZ48" s="189"/>
      <c r="BA48" s="493"/>
      <c r="BB48" s="195" t="str">
        <f>IF(BA48="","",IF(BA48&lt;=0.05,"○","×"))</f>
        <v/>
      </c>
      <c r="BC48" s="189"/>
      <c r="BD48" s="493"/>
      <c r="BE48" s="188" t="str">
        <f>IF(BD48="","",IF(BD48&lt;=0.05,"○","×"))</f>
        <v/>
      </c>
      <c r="BF48" s="189"/>
      <c r="BG48" s="493"/>
      <c r="BH48" s="188" t="str">
        <f>IF(BG48="","",IF(BG48&lt;=0.05,"○","×"))</f>
        <v/>
      </c>
      <c r="BI48" s="189"/>
      <c r="BJ48" s="493"/>
      <c r="BK48" s="195" t="str">
        <f>IF(BJ48="","",IF(BJ48&lt;=0.05,"○","×"))</f>
        <v/>
      </c>
    </row>
    <row r="49" spans="3:64" ht="12" customHeight="1" x14ac:dyDescent="0.2">
      <c r="C49" s="548" t="s">
        <v>134</v>
      </c>
      <c r="D49" s="551" t="s">
        <v>135</v>
      </c>
      <c r="E49" s="552"/>
      <c r="F49" s="552"/>
      <c r="G49" s="429" t="s">
        <v>89</v>
      </c>
      <c r="H49" s="427">
        <v>3.0000000000000001E-3</v>
      </c>
      <c r="I49" s="429" t="s">
        <v>92</v>
      </c>
      <c r="J49" s="196"/>
      <c r="K49" s="491"/>
      <c r="L49" s="198" t="str">
        <f>IF(K49="","",(IF(K49&lt;=$H49,"○","×")))</f>
        <v/>
      </c>
      <c r="M49" s="196"/>
      <c r="N49" s="491"/>
      <c r="O49" s="198" t="str">
        <f>IF(N49="","",(IF(N49&lt;=$H49,"○","×")))</f>
        <v/>
      </c>
      <c r="P49" s="196"/>
      <c r="Q49" s="491"/>
      <c r="R49" s="198" t="str">
        <f t="shared" ref="R49:R75" si="7">IF(Q49="","",(IF(Q49&lt;=$H49,"○","×")))</f>
        <v/>
      </c>
      <c r="S49" s="196"/>
      <c r="T49" s="491"/>
      <c r="U49" s="198" t="str">
        <f t="shared" ref="U49:U75" si="8">IF(T49="","",(IF(T49&lt;=$H49,"○","×")))</f>
        <v/>
      </c>
      <c r="V49" s="196"/>
      <c r="W49" s="491"/>
      <c r="X49" s="198" t="str">
        <f t="shared" ref="X49:X75" si="9">IF(W49="","",(IF(W49&lt;=$H49,"○","×")))</f>
        <v/>
      </c>
      <c r="Y49" s="196"/>
      <c r="Z49" s="491"/>
      <c r="AA49" s="198" t="str">
        <f t="shared" ref="AA49:AA75" si="10">IF(Z49="","",(IF(Z49&lt;=$H49,"○","×")))</f>
        <v/>
      </c>
      <c r="AB49" s="196"/>
      <c r="AC49" s="491"/>
      <c r="AD49" s="198" t="str">
        <f t="shared" ref="AD49:AD75" si="11">IF(AC49="","",(IF(AC49&lt;=$H49,"○","×")))</f>
        <v/>
      </c>
      <c r="AE49" s="196"/>
      <c r="AF49" s="491"/>
      <c r="AG49" s="198" t="str">
        <f t="shared" ref="AG49:AG75" si="12">IF(AF49="","",(IF(AF49&lt;=$H49,"○","×")))</f>
        <v/>
      </c>
      <c r="AH49" s="196"/>
      <c r="AI49" s="491"/>
      <c r="AJ49" s="198" t="str">
        <f t="shared" ref="AJ49:AJ75" si="13">IF(AI49="","",(IF(AI49&lt;=$H49,"○","×")))</f>
        <v/>
      </c>
      <c r="AK49" s="196"/>
      <c r="AL49" s="491"/>
      <c r="AM49" s="198" t="str">
        <f t="shared" ref="AM49:AM75" si="14">IF(AL49="","",(IF(AL49&lt;=$H49,"○","×")))</f>
        <v/>
      </c>
      <c r="AN49" s="196"/>
      <c r="AO49" s="491"/>
      <c r="AP49" s="198" t="str">
        <f t="shared" ref="AP49:AP75" si="15">IF(AO49="","",(IF(AO49&lt;=$H49,"○","×")))</f>
        <v/>
      </c>
      <c r="AQ49" s="196"/>
      <c r="AR49" s="491"/>
      <c r="AS49" s="198" t="str">
        <f t="shared" ref="AS49:AS75" si="16">IF(AR49="","",(IF(AR49&lt;=$H49,"○","×")))</f>
        <v/>
      </c>
      <c r="AT49" s="196"/>
      <c r="AU49" s="491"/>
      <c r="AV49" s="198" t="str">
        <f t="shared" ref="AV49:AV75" si="17">IF(AU49="","",(IF(AU49&lt;=$H49,"○","×")))</f>
        <v/>
      </c>
      <c r="AW49" s="196"/>
      <c r="AX49" s="491"/>
      <c r="AY49" s="198" t="str">
        <f t="shared" ref="AY49:AY75" si="18">IF(AX49="","",(IF(AX49&lt;=$H49,"○","×")))</f>
        <v/>
      </c>
      <c r="AZ49" s="196"/>
      <c r="BA49" s="491"/>
      <c r="BB49" s="198" t="str">
        <f t="shared" ref="BB49:BB75" si="19">IF(BA49="","",(IF(BA49&lt;=$H49,"○","×")))</f>
        <v/>
      </c>
      <c r="BC49" s="119"/>
      <c r="BD49" s="491"/>
      <c r="BE49" s="198" t="str">
        <f t="shared" ref="BE49:BE75" si="20">IF(BD49="","",(IF(BD49&lt;=$H49,"○","×")))</f>
        <v/>
      </c>
      <c r="BF49" s="196"/>
      <c r="BG49" s="491"/>
      <c r="BH49" s="198" t="str">
        <f t="shared" ref="BH49:BH75" si="21">IF(BG49="","",(IF(BG49&lt;=$H49,"○","×")))</f>
        <v/>
      </c>
      <c r="BI49" s="196"/>
      <c r="BJ49" s="491"/>
      <c r="BK49" s="198" t="str">
        <f t="shared" ref="BK49:BK75" si="22">IF(BJ49="","",(IF(BJ49&lt;=$H49,"○","×")))</f>
        <v/>
      </c>
      <c r="BL49" s="200"/>
    </row>
    <row r="50" spans="3:64" ht="12" customHeight="1" x14ac:dyDescent="0.2">
      <c r="C50" s="549"/>
      <c r="D50" s="544" t="s">
        <v>136</v>
      </c>
      <c r="E50" s="545"/>
      <c r="F50" s="545"/>
      <c r="G50" s="442" t="s">
        <v>89</v>
      </c>
      <c r="H50" s="544" t="s">
        <v>137</v>
      </c>
      <c r="I50" s="565"/>
      <c r="J50" s="168"/>
      <c r="K50" s="491"/>
      <c r="L50" s="174" t="str">
        <f t="shared" ref="L50" si="23">IF(K50="","",(IF(K50&lt;=0.1,"○","×")))</f>
        <v/>
      </c>
      <c r="M50" s="168"/>
      <c r="N50" s="491"/>
      <c r="O50" s="174" t="str">
        <f t="shared" ref="O50" si="24">IF(N50="","",(IF(N50&lt;=0.1,"○","×")))</f>
        <v/>
      </c>
      <c r="P50" s="168"/>
      <c r="Q50" s="491"/>
      <c r="R50" s="174" t="str">
        <f t="shared" ref="R50" si="25">IF(Q50="","",(IF(Q50&lt;=0.1,"○","×")))</f>
        <v/>
      </c>
      <c r="S50" s="168"/>
      <c r="T50" s="491"/>
      <c r="U50" s="174" t="str">
        <f t="shared" ref="U50" si="26">IF(T50="","",(IF(T50&lt;=0.1,"○","×")))</f>
        <v/>
      </c>
      <c r="V50" s="168"/>
      <c r="W50" s="491"/>
      <c r="X50" s="174" t="str">
        <f t="shared" ref="X50" si="27">IF(W50="","",(IF(W50&lt;=0.1,"○","×")))</f>
        <v/>
      </c>
      <c r="Y50" s="168"/>
      <c r="Z50" s="491"/>
      <c r="AA50" s="174" t="str">
        <f t="shared" ref="AA50" si="28">IF(Z50="","",(IF(Z50&lt;=0.1,"○","×")))</f>
        <v/>
      </c>
      <c r="AB50" s="168"/>
      <c r="AC50" s="491"/>
      <c r="AD50" s="174" t="str">
        <f t="shared" ref="AD50" si="29">IF(AC50="","",(IF(AC50&lt;=0.1,"○","×")))</f>
        <v/>
      </c>
      <c r="AE50" s="168"/>
      <c r="AF50" s="491"/>
      <c r="AG50" s="174" t="str">
        <f t="shared" ref="AG50" si="30">IF(AF50="","",(IF(AF50&lt;=0.1,"○","×")))</f>
        <v/>
      </c>
      <c r="AH50" s="168"/>
      <c r="AI50" s="491"/>
      <c r="AJ50" s="174" t="str">
        <f t="shared" ref="AJ50" si="31">IF(AI50="","",(IF(AI50&lt;=0.1,"○","×")))</f>
        <v/>
      </c>
      <c r="AK50" s="168"/>
      <c r="AL50" s="491"/>
      <c r="AM50" s="174" t="str">
        <f t="shared" ref="AM50" si="32">IF(AL50="","",(IF(AL50&lt;=0.1,"○","×")))</f>
        <v/>
      </c>
      <c r="AN50" s="168"/>
      <c r="AO50" s="491"/>
      <c r="AP50" s="174" t="str">
        <f t="shared" ref="AP50" si="33">IF(AO50="","",(IF(AO50&lt;=0.1,"○","×")))</f>
        <v/>
      </c>
      <c r="AQ50" s="168"/>
      <c r="AR50" s="491"/>
      <c r="AS50" s="174" t="str">
        <f t="shared" ref="AS50" si="34">IF(AR50="","",(IF(AR50&lt;=0.1,"○","×")))</f>
        <v/>
      </c>
      <c r="AT50" s="168"/>
      <c r="AU50" s="491"/>
      <c r="AV50" s="174" t="str">
        <f t="shared" ref="AV50" si="35">IF(AU50="","",(IF(AU50&lt;=0.1,"○","×")))</f>
        <v/>
      </c>
      <c r="AW50" s="168"/>
      <c r="AX50" s="491"/>
      <c r="AY50" s="174" t="str">
        <f t="shared" ref="AY50" si="36">IF(AX50="","",(IF(AX50&lt;=0.1,"○","×")))</f>
        <v/>
      </c>
      <c r="AZ50" s="168"/>
      <c r="BA50" s="491"/>
      <c r="BB50" s="174" t="str">
        <f t="shared" ref="BB50" si="37">IF(BA50="","",(IF(BA50&lt;=0.1,"○","×")))</f>
        <v/>
      </c>
      <c r="BC50" s="151"/>
      <c r="BD50" s="491"/>
      <c r="BE50" s="174" t="str">
        <f t="shared" ref="BE50" si="38">IF(BD50="","",(IF(BD50&lt;=0.1,"○","×")))</f>
        <v/>
      </c>
      <c r="BF50" s="168"/>
      <c r="BG50" s="491"/>
      <c r="BH50" s="174" t="str">
        <f t="shared" ref="BH50" si="39">IF(BG50="","",(IF(BG50&lt;=0.1,"○","×")))</f>
        <v/>
      </c>
      <c r="BI50" s="168"/>
      <c r="BJ50" s="491"/>
      <c r="BK50" s="174" t="str">
        <f t="shared" ref="BK50" si="40">IF(BJ50="","",(IF(BJ50&lt;=0.1,"○","×")))</f>
        <v/>
      </c>
      <c r="BL50" s="437"/>
    </row>
    <row r="51" spans="3:64" ht="12" customHeight="1" x14ac:dyDescent="0.2">
      <c r="C51" s="549"/>
      <c r="D51" s="544" t="s">
        <v>138</v>
      </c>
      <c r="E51" s="545"/>
      <c r="F51" s="545"/>
      <c r="G51" s="442" t="s">
        <v>89</v>
      </c>
      <c r="H51" s="436">
        <v>0.01</v>
      </c>
      <c r="I51" s="442" t="s">
        <v>92</v>
      </c>
      <c r="J51" s="168"/>
      <c r="K51" s="491"/>
      <c r="L51" s="174" t="str">
        <f t="shared" ref="L51:L75" si="41">IF(K51="","",(IF(K51&lt;=$H51,"○","×")))</f>
        <v/>
      </c>
      <c r="M51" s="168"/>
      <c r="N51" s="491"/>
      <c r="O51" s="174" t="str">
        <f t="shared" ref="O51:O75" si="42">IF(N51="","",(IF(N51&lt;=$H51,"○","×")))</f>
        <v/>
      </c>
      <c r="P51" s="168"/>
      <c r="Q51" s="491"/>
      <c r="R51" s="174" t="str">
        <f t="shared" si="7"/>
        <v/>
      </c>
      <c r="S51" s="168"/>
      <c r="T51" s="491"/>
      <c r="U51" s="174" t="str">
        <f t="shared" si="8"/>
        <v/>
      </c>
      <c r="V51" s="168"/>
      <c r="W51" s="491"/>
      <c r="X51" s="174" t="str">
        <f t="shared" si="9"/>
        <v/>
      </c>
      <c r="Y51" s="168"/>
      <c r="Z51" s="491"/>
      <c r="AA51" s="174" t="str">
        <f t="shared" si="10"/>
        <v/>
      </c>
      <c r="AB51" s="168"/>
      <c r="AC51" s="491"/>
      <c r="AD51" s="174" t="str">
        <f t="shared" si="11"/>
        <v/>
      </c>
      <c r="AE51" s="168"/>
      <c r="AF51" s="491"/>
      <c r="AG51" s="174" t="str">
        <f t="shared" si="12"/>
        <v/>
      </c>
      <c r="AH51" s="168"/>
      <c r="AI51" s="491"/>
      <c r="AJ51" s="174" t="str">
        <f t="shared" si="13"/>
        <v/>
      </c>
      <c r="AK51" s="168"/>
      <c r="AL51" s="491"/>
      <c r="AM51" s="174" t="str">
        <f t="shared" si="14"/>
        <v/>
      </c>
      <c r="AN51" s="168"/>
      <c r="AO51" s="491"/>
      <c r="AP51" s="174" t="str">
        <f t="shared" si="15"/>
        <v/>
      </c>
      <c r="AQ51" s="168"/>
      <c r="AR51" s="491"/>
      <c r="AS51" s="174" t="str">
        <f t="shared" si="16"/>
        <v/>
      </c>
      <c r="AT51" s="168"/>
      <c r="AU51" s="491"/>
      <c r="AV51" s="174" t="str">
        <f t="shared" si="17"/>
        <v/>
      </c>
      <c r="AW51" s="168"/>
      <c r="AX51" s="491"/>
      <c r="AY51" s="174" t="str">
        <f t="shared" si="18"/>
        <v/>
      </c>
      <c r="AZ51" s="168"/>
      <c r="BA51" s="491"/>
      <c r="BB51" s="174" t="str">
        <f t="shared" si="19"/>
        <v/>
      </c>
      <c r="BC51" s="151"/>
      <c r="BD51" s="491"/>
      <c r="BE51" s="174" t="str">
        <f t="shared" si="20"/>
        <v/>
      </c>
      <c r="BF51" s="168"/>
      <c r="BG51" s="491"/>
      <c r="BH51" s="174" t="str">
        <f t="shared" si="21"/>
        <v/>
      </c>
      <c r="BI51" s="168"/>
      <c r="BJ51" s="491"/>
      <c r="BK51" s="174" t="str">
        <f t="shared" si="22"/>
        <v/>
      </c>
      <c r="BL51" s="200"/>
    </row>
    <row r="52" spans="3:64" ht="12" customHeight="1" x14ac:dyDescent="0.2">
      <c r="C52" s="549"/>
      <c r="D52" s="553" t="s">
        <v>139</v>
      </c>
      <c r="E52" s="554"/>
      <c r="F52" s="554"/>
      <c r="G52" s="449" t="s">
        <v>89</v>
      </c>
      <c r="H52" s="447">
        <v>0.02</v>
      </c>
      <c r="I52" s="442" t="s">
        <v>92</v>
      </c>
      <c r="J52" s="201"/>
      <c r="K52" s="490"/>
      <c r="L52" s="203" t="str">
        <f t="shared" si="41"/>
        <v/>
      </c>
      <c r="M52" s="201"/>
      <c r="N52" s="490"/>
      <c r="O52" s="203" t="str">
        <f t="shared" si="42"/>
        <v/>
      </c>
      <c r="P52" s="201"/>
      <c r="Q52" s="490"/>
      <c r="R52" s="203" t="str">
        <f t="shared" si="7"/>
        <v/>
      </c>
      <c r="S52" s="201"/>
      <c r="T52" s="490"/>
      <c r="U52" s="203" t="str">
        <f t="shared" si="8"/>
        <v/>
      </c>
      <c r="V52" s="201"/>
      <c r="W52" s="490"/>
      <c r="X52" s="203" t="str">
        <f t="shared" si="9"/>
        <v/>
      </c>
      <c r="Y52" s="201"/>
      <c r="Z52" s="490"/>
      <c r="AA52" s="203" t="str">
        <f t="shared" si="10"/>
        <v/>
      </c>
      <c r="AB52" s="201"/>
      <c r="AC52" s="490"/>
      <c r="AD52" s="203" t="str">
        <f t="shared" si="11"/>
        <v/>
      </c>
      <c r="AE52" s="201"/>
      <c r="AF52" s="490"/>
      <c r="AG52" s="203" t="str">
        <f t="shared" si="12"/>
        <v/>
      </c>
      <c r="AH52" s="201"/>
      <c r="AI52" s="490"/>
      <c r="AJ52" s="203" t="str">
        <f t="shared" si="13"/>
        <v/>
      </c>
      <c r="AK52" s="201"/>
      <c r="AL52" s="490"/>
      <c r="AM52" s="203" t="str">
        <f t="shared" si="14"/>
        <v/>
      </c>
      <c r="AN52" s="201"/>
      <c r="AO52" s="490"/>
      <c r="AP52" s="203" t="str">
        <f t="shared" si="15"/>
        <v/>
      </c>
      <c r="AQ52" s="201"/>
      <c r="AR52" s="490"/>
      <c r="AS52" s="203" t="str">
        <f t="shared" si="16"/>
        <v/>
      </c>
      <c r="AT52" s="201"/>
      <c r="AU52" s="490"/>
      <c r="AV52" s="203" t="str">
        <f t="shared" si="17"/>
        <v/>
      </c>
      <c r="AW52" s="201"/>
      <c r="AX52" s="490"/>
      <c r="AY52" s="203" t="str">
        <f t="shared" si="18"/>
        <v/>
      </c>
      <c r="AZ52" s="201"/>
      <c r="BA52" s="490"/>
      <c r="BB52" s="203" t="str">
        <f t="shared" si="19"/>
        <v/>
      </c>
      <c r="BC52" s="205"/>
      <c r="BD52" s="490"/>
      <c r="BE52" s="203" t="str">
        <f t="shared" si="20"/>
        <v/>
      </c>
      <c r="BF52" s="201"/>
      <c r="BG52" s="490"/>
      <c r="BH52" s="203" t="str">
        <f t="shared" si="21"/>
        <v/>
      </c>
      <c r="BI52" s="201"/>
      <c r="BJ52" s="490"/>
      <c r="BK52" s="203" t="str">
        <f t="shared" si="22"/>
        <v/>
      </c>
      <c r="BL52" s="200"/>
    </row>
    <row r="53" spans="3:64" ht="12" customHeight="1" x14ac:dyDescent="0.2">
      <c r="C53" s="549"/>
      <c r="D53" s="544" t="s">
        <v>140</v>
      </c>
      <c r="E53" s="545"/>
      <c r="F53" s="545"/>
      <c r="G53" s="442" t="s">
        <v>89</v>
      </c>
      <c r="H53" s="436">
        <v>0.01</v>
      </c>
      <c r="I53" s="450" t="s">
        <v>92</v>
      </c>
      <c r="J53" s="168"/>
      <c r="K53" s="491"/>
      <c r="L53" s="174" t="str">
        <f t="shared" si="41"/>
        <v/>
      </c>
      <c r="M53" s="168"/>
      <c r="N53" s="491"/>
      <c r="O53" s="174" t="str">
        <f t="shared" si="42"/>
        <v/>
      </c>
      <c r="P53" s="168"/>
      <c r="Q53" s="491"/>
      <c r="R53" s="174" t="str">
        <f t="shared" si="7"/>
        <v/>
      </c>
      <c r="S53" s="168"/>
      <c r="T53" s="491"/>
      <c r="U53" s="174" t="str">
        <f t="shared" si="8"/>
        <v/>
      </c>
      <c r="V53" s="168"/>
      <c r="W53" s="491"/>
      <c r="X53" s="174" t="str">
        <f t="shared" si="9"/>
        <v/>
      </c>
      <c r="Y53" s="168"/>
      <c r="Z53" s="491"/>
      <c r="AA53" s="174" t="str">
        <f t="shared" si="10"/>
        <v/>
      </c>
      <c r="AB53" s="168"/>
      <c r="AC53" s="491"/>
      <c r="AD53" s="174" t="str">
        <f t="shared" si="11"/>
        <v/>
      </c>
      <c r="AE53" s="168"/>
      <c r="AF53" s="491"/>
      <c r="AG53" s="174" t="str">
        <f t="shared" si="12"/>
        <v/>
      </c>
      <c r="AH53" s="168"/>
      <c r="AI53" s="491"/>
      <c r="AJ53" s="174" t="str">
        <f t="shared" si="13"/>
        <v/>
      </c>
      <c r="AK53" s="168"/>
      <c r="AL53" s="491"/>
      <c r="AM53" s="174" t="str">
        <f t="shared" si="14"/>
        <v/>
      </c>
      <c r="AN53" s="168"/>
      <c r="AO53" s="491"/>
      <c r="AP53" s="174" t="str">
        <f t="shared" si="15"/>
        <v/>
      </c>
      <c r="AQ53" s="168"/>
      <c r="AR53" s="491"/>
      <c r="AS53" s="174" t="str">
        <f t="shared" si="16"/>
        <v/>
      </c>
      <c r="AT53" s="168"/>
      <c r="AU53" s="491"/>
      <c r="AV53" s="174" t="str">
        <f t="shared" si="17"/>
        <v/>
      </c>
      <c r="AW53" s="168"/>
      <c r="AX53" s="491"/>
      <c r="AY53" s="174" t="str">
        <f t="shared" si="18"/>
        <v/>
      </c>
      <c r="AZ53" s="168"/>
      <c r="BA53" s="491"/>
      <c r="BB53" s="174" t="str">
        <f t="shared" si="19"/>
        <v/>
      </c>
      <c r="BC53" s="151"/>
      <c r="BD53" s="491"/>
      <c r="BE53" s="174" t="str">
        <f t="shared" si="20"/>
        <v/>
      </c>
      <c r="BF53" s="168"/>
      <c r="BG53" s="491"/>
      <c r="BH53" s="174" t="str">
        <f t="shared" si="21"/>
        <v/>
      </c>
      <c r="BI53" s="168"/>
      <c r="BJ53" s="491"/>
      <c r="BK53" s="174" t="str">
        <f t="shared" si="22"/>
        <v/>
      </c>
      <c r="BL53" s="200"/>
    </row>
    <row r="54" spans="3:64" ht="12" customHeight="1" x14ac:dyDescent="0.2">
      <c r="C54" s="549"/>
      <c r="D54" s="544" t="s">
        <v>141</v>
      </c>
      <c r="E54" s="545"/>
      <c r="F54" s="545"/>
      <c r="G54" s="442" t="s">
        <v>89</v>
      </c>
      <c r="H54" s="436">
        <v>5.0000000000000001E-4</v>
      </c>
      <c r="I54" s="442" t="s">
        <v>92</v>
      </c>
      <c r="J54" s="168"/>
      <c r="K54" s="491"/>
      <c r="L54" s="174" t="str">
        <f t="shared" si="41"/>
        <v/>
      </c>
      <c r="M54" s="168"/>
      <c r="N54" s="491"/>
      <c r="O54" s="174" t="str">
        <f t="shared" si="42"/>
        <v/>
      </c>
      <c r="P54" s="168"/>
      <c r="Q54" s="491"/>
      <c r="R54" s="174" t="str">
        <f t="shared" si="7"/>
        <v/>
      </c>
      <c r="S54" s="168"/>
      <c r="T54" s="491"/>
      <c r="U54" s="174" t="str">
        <f t="shared" si="8"/>
        <v/>
      </c>
      <c r="V54" s="168"/>
      <c r="W54" s="491"/>
      <c r="X54" s="174" t="str">
        <f t="shared" si="9"/>
        <v/>
      </c>
      <c r="Y54" s="168"/>
      <c r="Z54" s="491"/>
      <c r="AA54" s="174" t="str">
        <f t="shared" si="10"/>
        <v/>
      </c>
      <c r="AB54" s="168"/>
      <c r="AC54" s="491"/>
      <c r="AD54" s="174" t="str">
        <f t="shared" si="11"/>
        <v/>
      </c>
      <c r="AE54" s="168"/>
      <c r="AF54" s="491"/>
      <c r="AG54" s="174" t="str">
        <f t="shared" si="12"/>
        <v/>
      </c>
      <c r="AH54" s="168"/>
      <c r="AI54" s="491"/>
      <c r="AJ54" s="174" t="str">
        <f t="shared" si="13"/>
        <v/>
      </c>
      <c r="AK54" s="168"/>
      <c r="AL54" s="491"/>
      <c r="AM54" s="174" t="str">
        <f t="shared" si="14"/>
        <v/>
      </c>
      <c r="AN54" s="168"/>
      <c r="AO54" s="491"/>
      <c r="AP54" s="174" t="str">
        <f t="shared" si="15"/>
        <v/>
      </c>
      <c r="AQ54" s="168"/>
      <c r="AR54" s="491"/>
      <c r="AS54" s="174" t="str">
        <f t="shared" si="16"/>
        <v/>
      </c>
      <c r="AT54" s="168"/>
      <c r="AU54" s="491"/>
      <c r="AV54" s="174" t="str">
        <f t="shared" si="17"/>
        <v/>
      </c>
      <c r="AW54" s="168"/>
      <c r="AX54" s="491"/>
      <c r="AY54" s="174" t="str">
        <f t="shared" si="18"/>
        <v/>
      </c>
      <c r="AZ54" s="168"/>
      <c r="BA54" s="491"/>
      <c r="BB54" s="174" t="str">
        <f t="shared" si="19"/>
        <v/>
      </c>
      <c r="BC54" s="151"/>
      <c r="BD54" s="491"/>
      <c r="BE54" s="174" t="str">
        <f t="shared" si="20"/>
        <v/>
      </c>
      <c r="BF54" s="168"/>
      <c r="BG54" s="491"/>
      <c r="BH54" s="174" t="str">
        <f t="shared" si="21"/>
        <v/>
      </c>
      <c r="BI54" s="168"/>
      <c r="BJ54" s="491"/>
      <c r="BK54" s="174" t="str">
        <f t="shared" si="22"/>
        <v/>
      </c>
      <c r="BL54" s="200"/>
    </row>
    <row r="55" spans="3:64" ht="12" customHeight="1" x14ac:dyDescent="0.2">
      <c r="C55" s="549"/>
      <c r="D55" s="544" t="s">
        <v>142</v>
      </c>
      <c r="E55" s="545"/>
      <c r="F55" s="545"/>
      <c r="G55" s="442" t="s">
        <v>89</v>
      </c>
      <c r="H55" s="544" t="s">
        <v>137</v>
      </c>
      <c r="I55" s="565"/>
      <c r="J55" s="32"/>
      <c r="K55" s="491"/>
      <c r="L55" s="132" t="str">
        <f t="shared" si="41"/>
        <v/>
      </c>
      <c r="M55" s="32"/>
      <c r="N55" s="491"/>
      <c r="O55" s="132" t="str">
        <f t="shared" si="42"/>
        <v/>
      </c>
      <c r="P55" s="32"/>
      <c r="Q55" s="491"/>
      <c r="R55" s="132" t="str">
        <f t="shared" si="7"/>
        <v/>
      </c>
      <c r="S55" s="32"/>
      <c r="T55" s="491"/>
      <c r="U55" s="132" t="str">
        <f t="shared" si="8"/>
        <v/>
      </c>
      <c r="V55" s="32"/>
      <c r="W55" s="491"/>
      <c r="X55" s="132" t="str">
        <f t="shared" si="9"/>
        <v/>
      </c>
      <c r="Y55" s="32"/>
      <c r="Z55" s="491"/>
      <c r="AA55" s="132" t="str">
        <f t="shared" si="10"/>
        <v/>
      </c>
      <c r="AB55" s="32"/>
      <c r="AC55" s="491"/>
      <c r="AD55" s="132" t="str">
        <f t="shared" si="11"/>
        <v/>
      </c>
      <c r="AE55" s="32"/>
      <c r="AF55" s="491"/>
      <c r="AG55" s="132" t="str">
        <f t="shared" si="12"/>
        <v/>
      </c>
      <c r="AH55" s="32"/>
      <c r="AI55" s="491"/>
      <c r="AJ55" s="132" t="str">
        <f t="shared" si="13"/>
        <v/>
      </c>
      <c r="AK55" s="32"/>
      <c r="AL55" s="491"/>
      <c r="AM55" s="132" t="str">
        <f t="shared" si="14"/>
        <v/>
      </c>
      <c r="AN55" s="32"/>
      <c r="AO55" s="491"/>
      <c r="AP55" s="132" t="str">
        <f t="shared" si="15"/>
        <v/>
      </c>
      <c r="AQ55" s="32"/>
      <c r="AR55" s="491"/>
      <c r="AS55" s="132" t="str">
        <f t="shared" si="16"/>
        <v/>
      </c>
      <c r="AT55" s="32"/>
      <c r="AU55" s="491"/>
      <c r="AV55" s="132" t="str">
        <f t="shared" si="17"/>
        <v/>
      </c>
      <c r="AW55" s="32"/>
      <c r="AX55" s="491"/>
      <c r="AY55" s="132" t="str">
        <f t="shared" si="18"/>
        <v/>
      </c>
      <c r="AZ55" s="32"/>
      <c r="BA55" s="491"/>
      <c r="BB55" s="132" t="str">
        <f t="shared" si="19"/>
        <v/>
      </c>
      <c r="BC55" s="34"/>
      <c r="BD55" s="491"/>
      <c r="BE55" s="132" t="str">
        <f t="shared" si="20"/>
        <v/>
      </c>
      <c r="BF55" s="32"/>
      <c r="BG55" s="491"/>
      <c r="BH55" s="132" t="str">
        <f t="shared" si="21"/>
        <v/>
      </c>
      <c r="BI55" s="32"/>
      <c r="BJ55" s="491"/>
      <c r="BK55" s="132" t="str">
        <f t="shared" si="22"/>
        <v/>
      </c>
      <c r="BL55" s="200"/>
    </row>
    <row r="56" spans="3:64" ht="12" customHeight="1" x14ac:dyDescent="0.2">
      <c r="C56" s="549"/>
      <c r="D56" s="553" t="s">
        <v>143</v>
      </c>
      <c r="E56" s="554"/>
      <c r="F56" s="554"/>
      <c r="G56" s="449" t="s">
        <v>89</v>
      </c>
      <c r="H56" s="553" t="s">
        <v>137</v>
      </c>
      <c r="I56" s="566"/>
      <c r="J56" s="206"/>
      <c r="K56" s="490"/>
      <c r="L56" s="207" t="str">
        <f t="shared" ref="L56" si="43">IF(K56="","",(IF(K56&lt;=0.0005,"○","×")))</f>
        <v/>
      </c>
      <c r="M56" s="206"/>
      <c r="N56" s="490"/>
      <c r="O56" s="207" t="str">
        <f t="shared" ref="O56" si="44">IF(N56="","",(IF(N56&lt;=0.0005,"○","×")))</f>
        <v/>
      </c>
      <c r="P56" s="206"/>
      <c r="Q56" s="490"/>
      <c r="R56" s="207" t="str">
        <f t="shared" ref="R56" si="45">IF(Q56="","",(IF(Q56&lt;=0.0005,"○","×")))</f>
        <v/>
      </c>
      <c r="S56" s="206"/>
      <c r="T56" s="490"/>
      <c r="U56" s="207" t="str">
        <f t="shared" ref="U56" si="46">IF(T56="","",(IF(T56&lt;=0.0005,"○","×")))</f>
        <v/>
      </c>
      <c r="V56" s="206"/>
      <c r="W56" s="490"/>
      <c r="X56" s="207" t="str">
        <f t="shared" ref="X56" si="47">IF(W56="","",(IF(W56&lt;=0.0005,"○","×")))</f>
        <v/>
      </c>
      <c r="Y56" s="206"/>
      <c r="Z56" s="490"/>
      <c r="AA56" s="207" t="str">
        <f t="shared" ref="AA56" si="48">IF(Z56="","",(IF(Z56&lt;=0.0005,"○","×")))</f>
        <v/>
      </c>
      <c r="AB56" s="206"/>
      <c r="AC56" s="490"/>
      <c r="AD56" s="207" t="str">
        <f t="shared" ref="AD56" si="49">IF(AC56="","",(IF(AC56&lt;=0.0005,"○","×")))</f>
        <v/>
      </c>
      <c r="AE56" s="206"/>
      <c r="AF56" s="490"/>
      <c r="AG56" s="207" t="str">
        <f t="shared" ref="AG56" si="50">IF(AF56="","",(IF(AF56&lt;=0.0005,"○","×")))</f>
        <v/>
      </c>
      <c r="AH56" s="206"/>
      <c r="AI56" s="490"/>
      <c r="AJ56" s="207" t="str">
        <f t="shared" ref="AJ56" si="51">IF(AI56="","",(IF(AI56&lt;=0.0005,"○","×")))</f>
        <v/>
      </c>
      <c r="AK56" s="206"/>
      <c r="AL56" s="490"/>
      <c r="AM56" s="207" t="str">
        <f t="shared" ref="AM56" si="52">IF(AL56="","",(IF(AL56&lt;=0.0005,"○","×")))</f>
        <v/>
      </c>
      <c r="AN56" s="206"/>
      <c r="AO56" s="490"/>
      <c r="AP56" s="207" t="str">
        <f t="shared" ref="AP56" si="53">IF(AO56="","",(IF(AO56&lt;=0.0005,"○","×")))</f>
        <v/>
      </c>
      <c r="AQ56" s="206"/>
      <c r="AR56" s="490"/>
      <c r="AS56" s="207" t="str">
        <f t="shared" ref="AS56" si="54">IF(AR56="","",(IF(AR56&lt;=0.0005,"○","×")))</f>
        <v/>
      </c>
      <c r="AT56" s="206"/>
      <c r="AU56" s="490"/>
      <c r="AV56" s="207" t="str">
        <f t="shared" ref="AV56" si="55">IF(AU56="","",(IF(AU56&lt;=0.0005,"○","×")))</f>
        <v/>
      </c>
      <c r="AW56" s="206"/>
      <c r="AX56" s="490"/>
      <c r="AY56" s="207" t="str">
        <f t="shared" ref="AY56" si="56">IF(AX56="","",(IF(AX56&lt;=0.0005,"○","×")))</f>
        <v/>
      </c>
      <c r="AZ56" s="206"/>
      <c r="BA56" s="490"/>
      <c r="BB56" s="207" t="str">
        <f t="shared" ref="BB56" si="57">IF(BA56="","",(IF(BA56&lt;=0.0005,"○","×")))</f>
        <v/>
      </c>
      <c r="BC56" s="208"/>
      <c r="BD56" s="490"/>
      <c r="BE56" s="207" t="str">
        <f t="shared" ref="BE56" si="58">IF(BD56="","",(IF(BD56&lt;=0.0005,"○","×")))</f>
        <v/>
      </c>
      <c r="BF56" s="206"/>
      <c r="BG56" s="490"/>
      <c r="BH56" s="207" t="str">
        <f t="shared" ref="BH56" si="59">IF(BG56="","",(IF(BG56&lt;=0.0005,"○","×")))</f>
        <v/>
      </c>
      <c r="BI56" s="206"/>
      <c r="BJ56" s="490"/>
      <c r="BK56" s="207" t="str">
        <f t="shared" ref="BK56" si="60">IF(BJ56="","",(IF(BJ56&lt;=0.0005,"○","×")))</f>
        <v/>
      </c>
      <c r="BL56" s="200"/>
    </row>
    <row r="57" spans="3:64" ht="12" customHeight="1" x14ac:dyDescent="0.2">
      <c r="C57" s="549"/>
      <c r="D57" s="544" t="s">
        <v>144</v>
      </c>
      <c r="E57" s="545"/>
      <c r="F57" s="545"/>
      <c r="G57" s="442" t="s">
        <v>89</v>
      </c>
      <c r="H57" s="443">
        <v>0.02</v>
      </c>
      <c r="I57" s="450" t="s">
        <v>92</v>
      </c>
      <c r="J57" s="168"/>
      <c r="K57" s="491"/>
      <c r="L57" s="174" t="str">
        <f t="shared" si="41"/>
        <v/>
      </c>
      <c r="M57" s="168"/>
      <c r="N57" s="491"/>
      <c r="O57" s="174" t="str">
        <f t="shared" si="42"/>
        <v/>
      </c>
      <c r="P57" s="168"/>
      <c r="Q57" s="491"/>
      <c r="R57" s="174" t="str">
        <f t="shared" si="7"/>
        <v/>
      </c>
      <c r="S57" s="168"/>
      <c r="T57" s="491"/>
      <c r="U57" s="174" t="str">
        <f t="shared" si="8"/>
        <v/>
      </c>
      <c r="V57" s="168"/>
      <c r="W57" s="491"/>
      <c r="X57" s="174" t="str">
        <f t="shared" si="9"/>
        <v/>
      </c>
      <c r="Y57" s="168"/>
      <c r="Z57" s="491"/>
      <c r="AA57" s="174" t="str">
        <f t="shared" si="10"/>
        <v/>
      </c>
      <c r="AB57" s="168"/>
      <c r="AC57" s="491"/>
      <c r="AD57" s="174" t="str">
        <f t="shared" si="11"/>
        <v/>
      </c>
      <c r="AE57" s="168"/>
      <c r="AF57" s="491"/>
      <c r="AG57" s="174" t="str">
        <f t="shared" si="12"/>
        <v/>
      </c>
      <c r="AH57" s="168"/>
      <c r="AI57" s="491"/>
      <c r="AJ57" s="174" t="str">
        <f t="shared" si="13"/>
        <v/>
      </c>
      <c r="AK57" s="168"/>
      <c r="AL57" s="491"/>
      <c r="AM57" s="174" t="str">
        <f t="shared" si="14"/>
        <v/>
      </c>
      <c r="AN57" s="168"/>
      <c r="AO57" s="491"/>
      <c r="AP57" s="174" t="str">
        <f t="shared" si="15"/>
        <v/>
      </c>
      <c r="AQ57" s="168"/>
      <c r="AR57" s="491"/>
      <c r="AS57" s="174" t="str">
        <f t="shared" si="16"/>
        <v/>
      </c>
      <c r="AT57" s="168"/>
      <c r="AU57" s="491"/>
      <c r="AV57" s="174" t="str">
        <f t="shared" si="17"/>
        <v/>
      </c>
      <c r="AW57" s="168"/>
      <c r="AX57" s="491"/>
      <c r="AY57" s="174" t="str">
        <f t="shared" si="18"/>
        <v/>
      </c>
      <c r="AZ57" s="168"/>
      <c r="BA57" s="491"/>
      <c r="BB57" s="174" t="str">
        <f t="shared" si="19"/>
        <v/>
      </c>
      <c r="BC57" s="151"/>
      <c r="BD57" s="491"/>
      <c r="BE57" s="174" t="str">
        <f t="shared" si="20"/>
        <v/>
      </c>
      <c r="BF57" s="168"/>
      <c r="BG57" s="491"/>
      <c r="BH57" s="174" t="str">
        <f t="shared" si="21"/>
        <v/>
      </c>
      <c r="BI57" s="168"/>
      <c r="BJ57" s="491"/>
      <c r="BK57" s="174" t="str">
        <f t="shared" si="22"/>
        <v/>
      </c>
      <c r="BL57" s="200"/>
    </row>
    <row r="58" spans="3:64" ht="12" customHeight="1" x14ac:dyDescent="0.2">
      <c r="C58" s="549"/>
      <c r="D58" s="544" t="s">
        <v>145</v>
      </c>
      <c r="E58" s="545"/>
      <c r="F58" s="545"/>
      <c r="G58" s="442" t="s">
        <v>89</v>
      </c>
      <c r="H58" s="436">
        <v>2E-3</v>
      </c>
      <c r="I58" s="442" t="s">
        <v>92</v>
      </c>
      <c r="J58" s="168"/>
      <c r="K58" s="491"/>
      <c r="L58" s="174" t="str">
        <f t="shared" si="41"/>
        <v/>
      </c>
      <c r="M58" s="168"/>
      <c r="N58" s="491"/>
      <c r="O58" s="174" t="str">
        <f t="shared" si="42"/>
        <v/>
      </c>
      <c r="P58" s="168"/>
      <c r="Q58" s="491"/>
      <c r="R58" s="174" t="str">
        <f t="shared" si="7"/>
        <v/>
      </c>
      <c r="S58" s="168"/>
      <c r="T58" s="491"/>
      <c r="U58" s="174" t="str">
        <f t="shared" si="8"/>
        <v/>
      </c>
      <c r="V58" s="168"/>
      <c r="W58" s="491"/>
      <c r="X58" s="174" t="str">
        <f t="shared" si="9"/>
        <v/>
      </c>
      <c r="Y58" s="168"/>
      <c r="Z58" s="491"/>
      <c r="AA58" s="174" t="str">
        <f t="shared" si="10"/>
        <v/>
      </c>
      <c r="AB58" s="168"/>
      <c r="AC58" s="491"/>
      <c r="AD58" s="174" t="str">
        <f t="shared" si="11"/>
        <v/>
      </c>
      <c r="AE58" s="168"/>
      <c r="AF58" s="491"/>
      <c r="AG58" s="174" t="str">
        <f t="shared" si="12"/>
        <v/>
      </c>
      <c r="AH58" s="168"/>
      <c r="AI58" s="491"/>
      <c r="AJ58" s="174" t="str">
        <f t="shared" si="13"/>
        <v/>
      </c>
      <c r="AK58" s="168"/>
      <c r="AL58" s="491"/>
      <c r="AM58" s="174" t="str">
        <f t="shared" si="14"/>
        <v/>
      </c>
      <c r="AN58" s="168"/>
      <c r="AO58" s="491"/>
      <c r="AP58" s="174" t="str">
        <f t="shared" si="15"/>
        <v/>
      </c>
      <c r="AQ58" s="168"/>
      <c r="AR58" s="491"/>
      <c r="AS58" s="174" t="str">
        <f t="shared" si="16"/>
        <v/>
      </c>
      <c r="AT58" s="168"/>
      <c r="AU58" s="491"/>
      <c r="AV58" s="174" t="str">
        <f t="shared" si="17"/>
        <v/>
      </c>
      <c r="AW58" s="168"/>
      <c r="AX58" s="491"/>
      <c r="AY58" s="174" t="str">
        <f t="shared" si="18"/>
        <v/>
      </c>
      <c r="AZ58" s="168"/>
      <c r="BA58" s="491"/>
      <c r="BB58" s="174" t="str">
        <f t="shared" si="19"/>
        <v/>
      </c>
      <c r="BC58" s="151"/>
      <c r="BD58" s="491"/>
      <c r="BE58" s="174" t="str">
        <f t="shared" si="20"/>
        <v/>
      </c>
      <c r="BF58" s="168"/>
      <c r="BG58" s="491"/>
      <c r="BH58" s="174" t="str">
        <f t="shared" si="21"/>
        <v/>
      </c>
      <c r="BI58" s="168"/>
      <c r="BJ58" s="491"/>
      <c r="BK58" s="174" t="str">
        <f t="shared" si="22"/>
        <v/>
      </c>
      <c r="BL58" s="200"/>
    </row>
    <row r="59" spans="3:64" ht="12" customHeight="1" x14ac:dyDescent="0.2">
      <c r="C59" s="549"/>
      <c r="D59" s="544" t="s">
        <v>146</v>
      </c>
      <c r="E59" s="545"/>
      <c r="F59" s="545"/>
      <c r="G59" s="442" t="s">
        <v>89</v>
      </c>
      <c r="H59" s="436">
        <v>4.0000000000000001E-3</v>
      </c>
      <c r="I59" s="442" t="s">
        <v>92</v>
      </c>
      <c r="J59" s="168"/>
      <c r="K59" s="491"/>
      <c r="L59" s="174" t="str">
        <f t="shared" si="41"/>
        <v/>
      </c>
      <c r="M59" s="168"/>
      <c r="N59" s="491"/>
      <c r="O59" s="174" t="str">
        <f t="shared" si="42"/>
        <v/>
      </c>
      <c r="P59" s="168"/>
      <c r="Q59" s="491"/>
      <c r="R59" s="174" t="str">
        <f t="shared" si="7"/>
        <v/>
      </c>
      <c r="S59" s="168"/>
      <c r="T59" s="491"/>
      <c r="U59" s="174" t="str">
        <f t="shared" si="8"/>
        <v/>
      </c>
      <c r="V59" s="168"/>
      <c r="W59" s="491"/>
      <c r="X59" s="174" t="str">
        <f t="shared" si="9"/>
        <v/>
      </c>
      <c r="Y59" s="168"/>
      <c r="Z59" s="491"/>
      <c r="AA59" s="174" t="str">
        <f t="shared" si="10"/>
        <v/>
      </c>
      <c r="AB59" s="168"/>
      <c r="AC59" s="491"/>
      <c r="AD59" s="174" t="str">
        <f t="shared" si="11"/>
        <v/>
      </c>
      <c r="AE59" s="168"/>
      <c r="AF59" s="491"/>
      <c r="AG59" s="174" t="str">
        <f t="shared" si="12"/>
        <v/>
      </c>
      <c r="AH59" s="168"/>
      <c r="AI59" s="491"/>
      <c r="AJ59" s="174" t="str">
        <f t="shared" si="13"/>
        <v/>
      </c>
      <c r="AK59" s="168"/>
      <c r="AL59" s="491"/>
      <c r="AM59" s="174" t="str">
        <f t="shared" si="14"/>
        <v/>
      </c>
      <c r="AN59" s="168"/>
      <c r="AO59" s="491"/>
      <c r="AP59" s="174" t="str">
        <f t="shared" si="15"/>
        <v/>
      </c>
      <c r="AQ59" s="168"/>
      <c r="AR59" s="491"/>
      <c r="AS59" s="174" t="str">
        <f t="shared" si="16"/>
        <v/>
      </c>
      <c r="AT59" s="168"/>
      <c r="AU59" s="491"/>
      <c r="AV59" s="174" t="str">
        <f t="shared" si="17"/>
        <v/>
      </c>
      <c r="AW59" s="168"/>
      <c r="AX59" s="491"/>
      <c r="AY59" s="174" t="str">
        <f t="shared" si="18"/>
        <v/>
      </c>
      <c r="AZ59" s="168"/>
      <c r="BA59" s="491"/>
      <c r="BB59" s="174" t="str">
        <f t="shared" si="19"/>
        <v/>
      </c>
      <c r="BC59" s="151"/>
      <c r="BD59" s="491"/>
      <c r="BE59" s="174" t="str">
        <f t="shared" si="20"/>
        <v/>
      </c>
      <c r="BF59" s="168"/>
      <c r="BG59" s="491"/>
      <c r="BH59" s="174" t="str">
        <f t="shared" si="21"/>
        <v/>
      </c>
      <c r="BI59" s="168"/>
      <c r="BJ59" s="491"/>
      <c r="BK59" s="174" t="str">
        <f t="shared" si="22"/>
        <v/>
      </c>
      <c r="BL59" s="200"/>
    </row>
    <row r="60" spans="3:64" ht="12" customHeight="1" x14ac:dyDescent="0.2">
      <c r="C60" s="549"/>
      <c r="D60" s="553" t="s">
        <v>147</v>
      </c>
      <c r="E60" s="554"/>
      <c r="F60" s="554"/>
      <c r="G60" s="449" t="s">
        <v>89</v>
      </c>
      <c r="H60" s="447">
        <v>0.1</v>
      </c>
      <c r="I60" s="442" t="s">
        <v>92</v>
      </c>
      <c r="J60" s="201"/>
      <c r="K60" s="490"/>
      <c r="L60" s="203" t="str">
        <f t="shared" si="41"/>
        <v/>
      </c>
      <c r="M60" s="201"/>
      <c r="N60" s="490"/>
      <c r="O60" s="203" t="str">
        <f t="shared" si="42"/>
        <v/>
      </c>
      <c r="P60" s="201"/>
      <c r="Q60" s="490"/>
      <c r="R60" s="203" t="str">
        <f t="shared" si="7"/>
        <v/>
      </c>
      <c r="S60" s="201"/>
      <c r="T60" s="490"/>
      <c r="U60" s="203" t="str">
        <f t="shared" si="8"/>
        <v/>
      </c>
      <c r="V60" s="201"/>
      <c r="W60" s="490"/>
      <c r="X60" s="203" t="str">
        <f t="shared" si="9"/>
        <v/>
      </c>
      <c r="Y60" s="201"/>
      <c r="Z60" s="490"/>
      <c r="AA60" s="203" t="str">
        <f t="shared" si="10"/>
        <v/>
      </c>
      <c r="AB60" s="201"/>
      <c r="AC60" s="490"/>
      <c r="AD60" s="203" t="str">
        <f t="shared" si="11"/>
        <v/>
      </c>
      <c r="AE60" s="201"/>
      <c r="AF60" s="490"/>
      <c r="AG60" s="203" t="str">
        <f t="shared" si="12"/>
        <v/>
      </c>
      <c r="AH60" s="201"/>
      <c r="AI60" s="490"/>
      <c r="AJ60" s="203" t="str">
        <f t="shared" si="13"/>
        <v/>
      </c>
      <c r="AK60" s="201"/>
      <c r="AL60" s="490"/>
      <c r="AM60" s="203" t="str">
        <f t="shared" si="14"/>
        <v/>
      </c>
      <c r="AN60" s="201"/>
      <c r="AO60" s="490"/>
      <c r="AP60" s="203" t="str">
        <f t="shared" si="15"/>
        <v/>
      </c>
      <c r="AQ60" s="201"/>
      <c r="AR60" s="490"/>
      <c r="AS60" s="203" t="str">
        <f t="shared" si="16"/>
        <v/>
      </c>
      <c r="AT60" s="201"/>
      <c r="AU60" s="490"/>
      <c r="AV60" s="203" t="str">
        <f t="shared" si="17"/>
        <v/>
      </c>
      <c r="AW60" s="201"/>
      <c r="AX60" s="490"/>
      <c r="AY60" s="203" t="str">
        <f t="shared" si="18"/>
        <v/>
      </c>
      <c r="AZ60" s="201"/>
      <c r="BA60" s="490"/>
      <c r="BB60" s="203" t="str">
        <f t="shared" si="19"/>
        <v/>
      </c>
      <c r="BC60" s="205"/>
      <c r="BD60" s="490"/>
      <c r="BE60" s="203" t="str">
        <f t="shared" si="20"/>
        <v/>
      </c>
      <c r="BF60" s="201"/>
      <c r="BG60" s="490"/>
      <c r="BH60" s="203" t="str">
        <f t="shared" si="21"/>
        <v/>
      </c>
      <c r="BI60" s="201"/>
      <c r="BJ60" s="490"/>
      <c r="BK60" s="203" t="str">
        <f t="shared" si="22"/>
        <v/>
      </c>
      <c r="BL60" s="200"/>
    </row>
    <row r="61" spans="3:64" ht="12" customHeight="1" x14ac:dyDescent="0.2">
      <c r="C61" s="549"/>
      <c r="D61" s="544" t="s">
        <v>148</v>
      </c>
      <c r="E61" s="545"/>
      <c r="F61" s="545"/>
      <c r="G61" s="442" t="s">
        <v>89</v>
      </c>
      <c r="H61" s="436">
        <v>0.04</v>
      </c>
      <c r="I61" s="450" t="s">
        <v>92</v>
      </c>
      <c r="J61" s="168"/>
      <c r="K61" s="491"/>
      <c r="L61" s="174" t="str">
        <f t="shared" si="41"/>
        <v/>
      </c>
      <c r="M61" s="168"/>
      <c r="N61" s="491"/>
      <c r="O61" s="174" t="str">
        <f t="shared" si="42"/>
        <v/>
      </c>
      <c r="P61" s="168"/>
      <c r="Q61" s="491"/>
      <c r="R61" s="174" t="str">
        <f t="shared" si="7"/>
        <v/>
      </c>
      <c r="S61" s="168"/>
      <c r="T61" s="491"/>
      <c r="U61" s="174" t="str">
        <f t="shared" si="8"/>
        <v/>
      </c>
      <c r="V61" s="168"/>
      <c r="W61" s="491"/>
      <c r="X61" s="174" t="str">
        <f t="shared" si="9"/>
        <v/>
      </c>
      <c r="Y61" s="168"/>
      <c r="Z61" s="491"/>
      <c r="AA61" s="174" t="str">
        <f t="shared" si="10"/>
        <v/>
      </c>
      <c r="AB61" s="168"/>
      <c r="AC61" s="491"/>
      <c r="AD61" s="174" t="str">
        <f t="shared" si="11"/>
        <v/>
      </c>
      <c r="AE61" s="168"/>
      <c r="AF61" s="491"/>
      <c r="AG61" s="174" t="str">
        <f t="shared" si="12"/>
        <v/>
      </c>
      <c r="AH61" s="168"/>
      <c r="AI61" s="491"/>
      <c r="AJ61" s="174" t="str">
        <f t="shared" si="13"/>
        <v/>
      </c>
      <c r="AK61" s="168"/>
      <c r="AL61" s="491"/>
      <c r="AM61" s="174" t="str">
        <f t="shared" si="14"/>
        <v/>
      </c>
      <c r="AN61" s="168"/>
      <c r="AO61" s="491"/>
      <c r="AP61" s="174" t="str">
        <f t="shared" si="15"/>
        <v/>
      </c>
      <c r="AQ61" s="168"/>
      <c r="AR61" s="491"/>
      <c r="AS61" s="174" t="str">
        <f t="shared" si="16"/>
        <v/>
      </c>
      <c r="AT61" s="168"/>
      <c r="AU61" s="491"/>
      <c r="AV61" s="174" t="str">
        <f t="shared" si="17"/>
        <v/>
      </c>
      <c r="AW61" s="168"/>
      <c r="AX61" s="491"/>
      <c r="AY61" s="174" t="str">
        <f t="shared" si="18"/>
        <v/>
      </c>
      <c r="AZ61" s="168"/>
      <c r="BA61" s="491"/>
      <c r="BB61" s="174" t="str">
        <f t="shared" si="19"/>
        <v/>
      </c>
      <c r="BC61" s="151"/>
      <c r="BD61" s="491"/>
      <c r="BE61" s="174" t="str">
        <f t="shared" si="20"/>
        <v/>
      </c>
      <c r="BF61" s="168"/>
      <c r="BG61" s="491"/>
      <c r="BH61" s="174" t="str">
        <f t="shared" si="21"/>
        <v/>
      </c>
      <c r="BI61" s="168"/>
      <c r="BJ61" s="491"/>
      <c r="BK61" s="174" t="str">
        <f t="shared" si="22"/>
        <v/>
      </c>
      <c r="BL61" s="200"/>
    </row>
    <row r="62" spans="3:64" ht="12" customHeight="1" x14ac:dyDescent="0.2">
      <c r="C62" s="549"/>
      <c r="D62" s="544" t="s">
        <v>149</v>
      </c>
      <c r="E62" s="545"/>
      <c r="F62" s="545"/>
      <c r="G62" s="442" t="s">
        <v>89</v>
      </c>
      <c r="H62" s="436">
        <v>1</v>
      </c>
      <c r="I62" s="442" t="s">
        <v>92</v>
      </c>
      <c r="J62" s="168"/>
      <c r="K62" s="491"/>
      <c r="L62" s="174" t="str">
        <f t="shared" si="41"/>
        <v/>
      </c>
      <c r="M62" s="168"/>
      <c r="N62" s="491"/>
      <c r="O62" s="174" t="str">
        <f t="shared" si="42"/>
        <v/>
      </c>
      <c r="P62" s="168"/>
      <c r="Q62" s="491"/>
      <c r="R62" s="174" t="str">
        <f t="shared" si="7"/>
        <v/>
      </c>
      <c r="S62" s="168"/>
      <c r="T62" s="491"/>
      <c r="U62" s="174" t="str">
        <f t="shared" si="8"/>
        <v/>
      </c>
      <c r="V62" s="168"/>
      <c r="W62" s="491"/>
      <c r="X62" s="174" t="str">
        <f t="shared" si="9"/>
        <v/>
      </c>
      <c r="Y62" s="168"/>
      <c r="Z62" s="491"/>
      <c r="AA62" s="174" t="str">
        <f t="shared" si="10"/>
        <v/>
      </c>
      <c r="AB62" s="168"/>
      <c r="AC62" s="491"/>
      <c r="AD62" s="174" t="str">
        <f t="shared" si="11"/>
        <v/>
      </c>
      <c r="AE62" s="168"/>
      <c r="AF62" s="491"/>
      <c r="AG62" s="174" t="str">
        <f t="shared" si="12"/>
        <v/>
      </c>
      <c r="AH62" s="168"/>
      <c r="AI62" s="491"/>
      <c r="AJ62" s="174" t="str">
        <f t="shared" si="13"/>
        <v/>
      </c>
      <c r="AK62" s="168"/>
      <c r="AL62" s="491"/>
      <c r="AM62" s="174" t="str">
        <f t="shared" si="14"/>
        <v/>
      </c>
      <c r="AN62" s="168"/>
      <c r="AO62" s="491"/>
      <c r="AP62" s="174" t="str">
        <f t="shared" si="15"/>
        <v/>
      </c>
      <c r="AQ62" s="168"/>
      <c r="AR62" s="491"/>
      <c r="AS62" s="174" t="str">
        <f t="shared" si="16"/>
        <v/>
      </c>
      <c r="AT62" s="168"/>
      <c r="AU62" s="491"/>
      <c r="AV62" s="174" t="str">
        <f t="shared" si="17"/>
        <v/>
      </c>
      <c r="AW62" s="168"/>
      <c r="AX62" s="491"/>
      <c r="AY62" s="174" t="str">
        <f t="shared" si="18"/>
        <v/>
      </c>
      <c r="AZ62" s="168"/>
      <c r="BA62" s="491"/>
      <c r="BB62" s="174" t="str">
        <f t="shared" si="19"/>
        <v/>
      </c>
      <c r="BC62" s="151"/>
      <c r="BD62" s="491"/>
      <c r="BE62" s="174" t="str">
        <f t="shared" si="20"/>
        <v/>
      </c>
      <c r="BF62" s="168"/>
      <c r="BG62" s="491"/>
      <c r="BH62" s="174" t="str">
        <f t="shared" si="21"/>
        <v/>
      </c>
      <c r="BI62" s="168"/>
      <c r="BJ62" s="491"/>
      <c r="BK62" s="174" t="str">
        <f t="shared" si="22"/>
        <v/>
      </c>
      <c r="BL62" s="200"/>
    </row>
    <row r="63" spans="3:64" ht="12" customHeight="1" x14ac:dyDescent="0.2">
      <c r="C63" s="549"/>
      <c r="D63" s="544" t="s">
        <v>150</v>
      </c>
      <c r="E63" s="545"/>
      <c r="F63" s="545"/>
      <c r="G63" s="442" t="s">
        <v>89</v>
      </c>
      <c r="H63" s="436">
        <v>6.0000000000000001E-3</v>
      </c>
      <c r="I63" s="442" t="s">
        <v>92</v>
      </c>
      <c r="J63" s="168"/>
      <c r="K63" s="491"/>
      <c r="L63" s="174" t="str">
        <f t="shared" si="41"/>
        <v/>
      </c>
      <c r="M63" s="168"/>
      <c r="N63" s="491"/>
      <c r="O63" s="174" t="str">
        <f t="shared" si="42"/>
        <v/>
      </c>
      <c r="P63" s="168"/>
      <c r="Q63" s="491"/>
      <c r="R63" s="174" t="str">
        <f t="shared" si="7"/>
        <v/>
      </c>
      <c r="S63" s="168"/>
      <c r="T63" s="491"/>
      <c r="U63" s="174" t="str">
        <f t="shared" si="8"/>
        <v/>
      </c>
      <c r="V63" s="168"/>
      <c r="W63" s="491"/>
      <c r="X63" s="174" t="str">
        <f t="shared" si="9"/>
        <v/>
      </c>
      <c r="Y63" s="168"/>
      <c r="Z63" s="491"/>
      <c r="AA63" s="174" t="str">
        <f t="shared" si="10"/>
        <v/>
      </c>
      <c r="AB63" s="168"/>
      <c r="AC63" s="491"/>
      <c r="AD63" s="174" t="str">
        <f t="shared" si="11"/>
        <v/>
      </c>
      <c r="AE63" s="168"/>
      <c r="AF63" s="491"/>
      <c r="AG63" s="174" t="str">
        <f t="shared" si="12"/>
        <v/>
      </c>
      <c r="AH63" s="168"/>
      <c r="AI63" s="491"/>
      <c r="AJ63" s="174" t="str">
        <f t="shared" si="13"/>
        <v/>
      </c>
      <c r="AK63" s="168"/>
      <c r="AL63" s="491"/>
      <c r="AM63" s="174" t="str">
        <f t="shared" si="14"/>
        <v/>
      </c>
      <c r="AN63" s="168"/>
      <c r="AO63" s="491"/>
      <c r="AP63" s="174" t="str">
        <f t="shared" si="15"/>
        <v/>
      </c>
      <c r="AQ63" s="168"/>
      <c r="AR63" s="491"/>
      <c r="AS63" s="174" t="str">
        <f t="shared" si="16"/>
        <v/>
      </c>
      <c r="AT63" s="168"/>
      <c r="AU63" s="491"/>
      <c r="AV63" s="174" t="str">
        <f t="shared" si="17"/>
        <v/>
      </c>
      <c r="AW63" s="168"/>
      <c r="AX63" s="491"/>
      <c r="AY63" s="174" t="str">
        <f t="shared" si="18"/>
        <v/>
      </c>
      <c r="AZ63" s="168"/>
      <c r="BA63" s="491"/>
      <c r="BB63" s="174" t="str">
        <f t="shared" si="19"/>
        <v/>
      </c>
      <c r="BC63" s="151"/>
      <c r="BD63" s="491"/>
      <c r="BE63" s="174" t="str">
        <f t="shared" si="20"/>
        <v/>
      </c>
      <c r="BF63" s="168"/>
      <c r="BG63" s="491"/>
      <c r="BH63" s="174" t="str">
        <f t="shared" si="21"/>
        <v/>
      </c>
      <c r="BI63" s="168"/>
      <c r="BJ63" s="491"/>
      <c r="BK63" s="174" t="str">
        <f t="shared" si="22"/>
        <v/>
      </c>
      <c r="BL63" s="200"/>
    </row>
    <row r="64" spans="3:64" ht="12" customHeight="1" x14ac:dyDescent="0.2">
      <c r="C64" s="549"/>
      <c r="D64" s="553" t="s">
        <v>151</v>
      </c>
      <c r="E64" s="554"/>
      <c r="F64" s="554"/>
      <c r="G64" s="449" t="s">
        <v>89</v>
      </c>
      <c r="H64" s="447">
        <v>0.01</v>
      </c>
      <c r="I64" s="449" t="s">
        <v>92</v>
      </c>
      <c r="J64" s="201"/>
      <c r="K64" s="490"/>
      <c r="L64" s="203" t="str">
        <f t="shared" si="41"/>
        <v/>
      </c>
      <c r="M64" s="201"/>
      <c r="N64" s="490"/>
      <c r="O64" s="203" t="str">
        <f t="shared" si="42"/>
        <v/>
      </c>
      <c r="P64" s="201"/>
      <c r="Q64" s="490"/>
      <c r="R64" s="203" t="str">
        <f t="shared" si="7"/>
        <v/>
      </c>
      <c r="S64" s="201"/>
      <c r="T64" s="490"/>
      <c r="U64" s="203" t="str">
        <f t="shared" si="8"/>
        <v/>
      </c>
      <c r="V64" s="201"/>
      <c r="W64" s="490"/>
      <c r="X64" s="203" t="str">
        <f t="shared" si="9"/>
        <v/>
      </c>
      <c r="Y64" s="201"/>
      <c r="Z64" s="490"/>
      <c r="AA64" s="203" t="str">
        <f t="shared" si="10"/>
        <v/>
      </c>
      <c r="AB64" s="201"/>
      <c r="AC64" s="490"/>
      <c r="AD64" s="203" t="str">
        <f t="shared" si="11"/>
        <v/>
      </c>
      <c r="AE64" s="201"/>
      <c r="AF64" s="490"/>
      <c r="AG64" s="203" t="str">
        <f t="shared" si="12"/>
        <v/>
      </c>
      <c r="AH64" s="201"/>
      <c r="AI64" s="490"/>
      <c r="AJ64" s="203" t="str">
        <f t="shared" si="13"/>
        <v/>
      </c>
      <c r="AK64" s="201"/>
      <c r="AL64" s="490"/>
      <c r="AM64" s="203" t="str">
        <f t="shared" si="14"/>
        <v/>
      </c>
      <c r="AN64" s="201"/>
      <c r="AO64" s="490"/>
      <c r="AP64" s="203" t="str">
        <f t="shared" si="15"/>
        <v/>
      </c>
      <c r="AQ64" s="201"/>
      <c r="AR64" s="490"/>
      <c r="AS64" s="203" t="str">
        <f t="shared" si="16"/>
        <v/>
      </c>
      <c r="AT64" s="201"/>
      <c r="AU64" s="490"/>
      <c r="AV64" s="203" t="str">
        <f t="shared" si="17"/>
        <v/>
      </c>
      <c r="AW64" s="201"/>
      <c r="AX64" s="490"/>
      <c r="AY64" s="203" t="str">
        <f t="shared" si="18"/>
        <v/>
      </c>
      <c r="AZ64" s="201"/>
      <c r="BA64" s="490"/>
      <c r="BB64" s="203" t="str">
        <f t="shared" si="19"/>
        <v/>
      </c>
      <c r="BC64" s="205"/>
      <c r="BD64" s="490"/>
      <c r="BE64" s="203" t="str">
        <f t="shared" si="20"/>
        <v/>
      </c>
      <c r="BF64" s="201"/>
      <c r="BG64" s="490"/>
      <c r="BH64" s="203" t="str">
        <f t="shared" si="21"/>
        <v/>
      </c>
      <c r="BI64" s="201"/>
      <c r="BJ64" s="490"/>
      <c r="BK64" s="203" t="str">
        <f t="shared" si="22"/>
        <v/>
      </c>
      <c r="BL64" s="200"/>
    </row>
    <row r="65" spans="3:64" ht="12" customHeight="1" x14ac:dyDescent="0.2">
      <c r="C65" s="549"/>
      <c r="D65" s="544" t="s">
        <v>152</v>
      </c>
      <c r="E65" s="545"/>
      <c r="F65" s="545"/>
      <c r="G65" s="442" t="s">
        <v>89</v>
      </c>
      <c r="H65" s="436">
        <v>0.01</v>
      </c>
      <c r="I65" s="442" t="s">
        <v>92</v>
      </c>
      <c r="J65" s="168"/>
      <c r="K65" s="491"/>
      <c r="L65" s="174" t="str">
        <f t="shared" si="41"/>
        <v/>
      </c>
      <c r="M65" s="168"/>
      <c r="N65" s="491"/>
      <c r="O65" s="174" t="str">
        <f t="shared" si="42"/>
        <v/>
      </c>
      <c r="P65" s="168"/>
      <c r="Q65" s="491"/>
      <c r="R65" s="174" t="str">
        <f t="shared" si="7"/>
        <v/>
      </c>
      <c r="S65" s="168"/>
      <c r="T65" s="491"/>
      <c r="U65" s="174" t="str">
        <f t="shared" si="8"/>
        <v/>
      </c>
      <c r="V65" s="168"/>
      <c r="W65" s="491"/>
      <c r="X65" s="174" t="str">
        <f t="shared" si="9"/>
        <v/>
      </c>
      <c r="Y65" s="168"/>
      <c r="Z65" s="491"/>
      <c r="AA65" s="174" t="str">
        <f t="shared" si="10"/>
        <v/>
      </c>
      <c r="AB65" s="168"/>
      <c r="AC65" s="491"/>
      <c r="AD65" s="174" t="str">
        <f t="shared" si="11"/>
        <v/>
      </c>
      <c r="AE65" s="168"/>
      <c r="AF65" s="491"/>
      <c r="AG65" s="174" t="str">
        <f t="shared" si="12"/>
        <v/>
      </c>
      <c r="AH65" s="168"/>
      <c r="AI65" s="491"/>
      <c r="AJ65" s="174" t="str">
        <f t="shared" si="13"/>
        <v/>
      </c>
      <c r="AK65" s="168"/>
      <c r="AL65" s="491"/>
      <c r="AM65" s="174" t="str">
        <f t="shared" si="14"/>
        <v/>
      </c>
      <c r="AN65" s="168"/>
      <c r="AO65" s="491"/>
      <c r="AP65" s="174" t="str">
        <f t="shared" si="15"/>
        <v/>
      </c>
      <c r="AQ65" s="168"/>
      <c r="AR65" s="491"/>
      <c r="AS65" s="174" t="str">
        <f t="shared" si="16"/>
        <v/>
      </c>
      <c r="AT65" s="168"/>
      <c r="AU65" s="491"/>
      <c r="AV65" s="174" t="str">
        <f t="shared" si="17"/>
        <v/>
      </c>
      <c r="AW65" s="168"/>
      <c r="AX65" s="491"/>
      <c r="AY65" s="174" t="str">
        <f t="shared" si="18"/>
        <v/>
      </c>
      <c r="AZ65" s="168"/>
      <c r="BA65" s="491"/>
      <c r="BB65" s="174" t="str">
        <f t="shared" si="19"/>
        <v/>
      </c>
      <c r="BC65" s="151"/>
      <c r="BD65" s="491"/>
      <c r="BE65" s="174" t="str">
        <f t="shared" si="20"/>
        <v/>
      </c>
      <c r="BF65" s="168"/>
      <c r="BG65" s="491"/>
      <c r="BH65" s="174" t="str">
        <f t="shared" si="21"/>
        <v/>
      </c>
      <c r="BI65" s="168"/>
      <c r="BJ65" s="491"/>
      <c r="BK65" s="174" t="str">
        <f t="shared" si="22"/>
        <v/>
      </c>
      <c r="BL65" s="200"/>
    </row>
    <row r="66" spans="3:64" ht="12" customHeight="1" x14ac:dyDescent="0.2">
      <c r="C66" s="549"/>
      <c r="D66" s="544" t="s">
        <v>153</v>
      </c>
      <c r="E66" s="545"/>
      <c r="F66" s="545"/>
      <c r="G66" s="442" t="s">
        <v>89</v>
      </c>
      <c r="H66" s="436">
        <v>2E-3</v>
      </c>
      <c r="I66" s="442" t="s">
        <v>92</v>
      </c>
      <c r="J66" s="168"/>
      <c r="K66" s="491"/>
      <c r="L66" s="174" t="str">
        <f t="shared" si="41"/>
        <v/>
      </c>
      <c r="M66" s="168"/>
      <c r="N66" s="491"/>
      <c r="O66" s="174" t="str">
        <f t="shared" si="42"/>
        <v/>
      </c>
      <c r="P66" s="168"/>
      <c r="Q66" s="491"/>
      <c r="R66" s="174" t="str">
        <f t="shared" si="7"/>
        <v/>
      </c>
      <c r="S66" s="168"/>
      <c r="T66" s="491"/>
      <c r="U66" s="174" t="str">
        <f t="shared" si="8"/>
        <v/>
      </c>
      <c r="V66" s="168"/>
      <c r="W66" s="491"/>
      <c r="X66" s="174" t="str">
        <f t="shared" si="9"/>
        <v/>
      </c>
      <c r="Y66" s="168"/>
      <c r="Z66" s="491"/>
      <c r="AA66" s="174" t="str">
        <f t="shared" si="10"/>
        <v/>
      </c>
      <c r="AB66" s="168"/>
      <c r="AC66" s="491"/>
      <c r="AD66" s="174" t="str">
        <f t="shared" si="11"/>
        <v/>
      </c>
      <c r="AE66" s="168"/>
      <c r="AF66" s="491"/>
      <c r="AG66" s="174" t="str">
        <f t="shared" si="12"/>
        <v/>
      </c>
      <c r="AH66" s="168"/>
      <c r="AI66" s="491"/>
      <c r="AJ66" s="174" t="str">
        <f t="shared" si="13"/>
        <v/>
      </c>
      <c r="AK66" s="168"/>
      <c r="AL66" s="491"/>
      <c r="AM66" s="174" t="str">
        <f t="shared" si="14"/>
        <v/>
      </c>
      <c r="AN66" s="168"/>
      <c r="AO66" s="491"/>
      <c r="AP66" s="174" t="str">
        <f t="shared" si="15"/>
        <v/>
      </c>
      <c r="AQ66" s="168"/>
      <c r="AR66" s="491"/>
      <c r="AS66" s="174" t="str">
        <f t="shared" si="16"/>
        <v/>
      </c>
      <c r="AT66" s="168"/>
      <c r="AU66" s="491"/>
      <c r="AV66" s="174" t="str">
        <f t="shared" si="17"/>
        <v/>
      </c>
      <c r="AW66" s="168"/>
      <c r="AX66" s="491"/>
      <c r="AY66" s="174" t="str">
        <f t="shared" si="18"/>
        <v/>
      </c>
      <c r="AZ66" s="168"/>
      <c r="BA66" s="491"/>
      <c r="BB66" s="174" t="str">
        <f t="shared" si="19"/>
        <v/>
      </c>
      <c r="BC66" s="151"/>
      <c r="BD66" s="491"/>
      <c r="BE66" s="174" t="str">
        <f t="shared" si="20"/>
        <v/>
      </c>
      <c r="BF66" s="168"/>
      <c r="BG66" s="491"/>
      <c r="BH66" s="174" t="str">
        <f t="shared" si="21"/>
        <v/>
      </c>
      <c r="BI66" s="168"/>
      <c r="BJ66" s="491"/>
      <c r="BK66" s="174" t="str">
        <f t="shared" si="22"/>
        <v/>
      </c>
      <c r="BL66" s="200"/>
    </row>
    <row r="67" spans="3:64" ht="12" customHeight="1" x14ac:dyDescent="0.2">
      <c r="C67" s="549"/>
      <c r="D67" s="544" t="s">
        <v>154</v>
      </c>
      <c r="E67" s="545"/>
      <c r="F67" s="545"/>
      <c r="G67" s="442" t="s">
        <v>89</v>
      </c>
      <c r="H67" s="436">
        <v>6.0000000000000001E-3</v>
      </c>
      <c r="I67" s="442" t="s">
        <v>92</v>
      </c>
      <c r="J67" s="168"/>
      <c r="K67" s="491"/>
      <c r="L67" s="174" t="str">
        <f t="shared" si="41"/>
        <v/>
      </c>
      <c r="M67" s="168"/>
      <c r="N67" s="491"/>
      <c r="O67" s="174" t="str">
        <f t="shared" si="42"/>
        <v/>
      </c>
      <c r="P67" s="168"/>
      <c r="Q67" s="491"/>
      <c r="R67" s="174" t="str">
        <f t="shared" si="7"/>
        <v/>
      </c>
      <c r="S67" s="168"/>
      <c r="T67" s="491"/>
      <c r="U67" s="174" t="str">
        <f t="shared" si="8"/>
        <v/>
      </c>
      <c r="V67" s="168"/>
      <c r="W67" s="491"/>
      <c r="X67" s="174" t="str">
        <f t="shared" si="9"/>
        <v/>
      </c>
      <c r="Y67" s="168"/>
      <c r="Z67" s="491"/>
      <c r="AA67" s="174" t="str">
        <f t="shared" si="10"/>
        <v/>
      </c>
      <c r="AB67" s="168"/>
      <c r="AC67" s="491"/>
      <c r="AD67" s="174" t="str">
        <f t="shared" si="11"/>
        <v/>
      </c>
      <c r="AE67" s="168"/>
      <c r="AF67" s="491"/>
      <c r="AG67" s="174" t="str">
        <f t="shared" si="12"/>
        <v/>
      </c>
      <c r="AH67" s="168"/>
      <c r="AI67" s="491"/>
      <c r="AJ67" s="174" t="str">
        <f t="shared" si="13"/>
        <v/>
      </c>
      <c r="AK67" s="168"/>
      <c r="AL67" s="491"/>
      <c r="AM67" s="174" t="str">
        <f t="shared" si="14"/>
        <v/>
      </c>
      <c r="AN67" s="168"/>
      <c r="AO67" s="491"/>
      <c r="AP67" s="174" t="str">
        <f t="shared" si="15"/>
        <v/>
      </c>
      <c r="AQ67" s="168"/>
      <c r="AR67" s="491"/>
      <c r="AS67" s="174" t="str">
        <f t="shared" si="16"/>
        <v/>
      </c>
      <c r="AT67" s="168"/>
      <c r="AU67" s="491"/>
      <c r="AV67" s="174" t="str">
        <f t="shared" si="17"/>
        <v/>
      </c>
      <c r="AW67" s="168"/>
      <c r="AX67" s="491"/>
      <c r="AY67" s="174" t="str">
        <f t="shared" si="18"/>
        <v/>
      </c>
      <c r="AZ67" s="168"/>
      <c r="BA67" s="491"/>
      <c r="BB67" s="174" t="str">
        <f t="shared" si="19"/>
        <v/>
      </c>
      <c r="BC67" s="151"/>
      <c r="BD67" s="491"/>
      <c r="BE67" s="174" t="str">
        <f t="shared" si="20"/>
        <v/>
      </c>
      <c r="BF67" s="168"/>
      <c r="BG67" s="491"/>
      <c r="BH67" s="174" t="str">
        <f t="shared" si="21"/>
        <v/>
      </c>
      <c r="BI67" s="168"/>
      <c r="BJ67" s="491"/>
      <c r="BK67" s="174" t="str">
        <f t="shared" si="22"/>
        <v/>
      </c>
      <c r="BL67" s="200"/>
    </row>
    <row r="68" spans="3:64" ht="12" customHeight="1" x14ac:dyDescent="0.2">
      <c r="C68" s="549"/>
      <c r="D68" s="553" t="s">
        <v>155</v>
      </c>
      <c r="E68" s="554"/>
      <c r="F68" s="554"/>
      <c r="G68" s="449" t="s">
        <v>89</v>
      </c>
      <c r="H68" s="447">
        <v>3.0000000000000001E-3</v>
      </c>
      <c r="I68" s="442" t="s">
        <v>92</v>
      </c>
      <c r="J68" s="201"/>
      <c r="K68" s="490"/>
      <c r="L68" s="203" t="str">
        <f t="shared" si="41"/>
        <v/>
      </c>
      <c r="M68" s="201"/>
      <c r="N68" s="490"/>
      <c r="O68" s="203" t="str">
        <f t="shared" si="42"/>
        <v/>
      </c>
      <c r="P68" s="201"/>
      <c r="Q68" s="490"/>
      <c r="R68" s="203" t="str">
        <f t="shared" si="7"/>
        <v/>
      </c>
      <c r="S68" s="201"/>
      <c r="T68" s="490"/>
      <c r="U68" s="203" t="str">
        <f t="shared" si="8"/>
        <v/>
      </c>
      <c r="V68" s="201"/>
      <c r="W68" s="490"/>
      <c r="X68" s="203" t="str">
        <f t="shared" si="9"/>
        <v/>
      </c>
      <c r="Y68" s="201"/>
      <c r="Z68" s="490"/>
      <c r="AA68" s="203" t="str">
        <f t="shared" si="10"/>
        <v/>
      </c>
      <c r="AB68" s="201"/>
      <c r="AC68" s="490"/>
      <c r="AD68" s="203" t="str">
        <f t="shared" si="11"/>
        <v/>
      </c>
      <c r="AE68" s="201"/>
      <c r="AF68" s="490"/>
      <c r="AG68" s="203" t="str">
        <f t="shared" si="12"/>
        <v/>
      </c>
      <c r="AH68" s="201"/>
      <c r="AI68" s="490"/>
      <c r="AJ68" s="203" t="str">
        <f t="shared" si="13"/>
        <v/>
      </c>
      <c r="AK68" s="201"/>
      <c r="AL68" s="490"/>
      <c r="AM68" s="203" t="str">
        <f t="shared" si="14"/>
        <v/>
      </c>
      <c r="AN68" s="201"/>
      <c r="AO68" s="490"/>
      <c r="AP68" s="203" t="str">
        <f t="shared" si="15"/>
        <v/>
      </c>
      <c r="AQ68" s="201"/>
      <c r="AR68" s="490"/>
      <c r="AS68" s="203" t="str">
        <f t="shared" si="16"/>
        <v/>
      </c>
      <c r="AT68" s="201"/>
      <c r="AU68" s="490"/>
      <c r="AV68" s="203" t="str">
        <f t="shared" si="17"/>
        <v/>
      </c>
      <c r="AW68" s="201"/>
      <c r="AX68" s="490"/>
      <c r="AY68" s="203" t="str">
        <f t="shared" si="18"/>
        <v/>
      </c>
      <c r="AZ68" s="201"/>
      <c r="BA68" s="490"/>
      <c r="BB68" s="203" t="str">
        <f t="shared" si="19"/>
        <v/>
      </c>
      <c r="BC68" s="205"/>
      <c r="BD68" s="490"/>
      <c r="BE68" s="203" t="str">
        <f t="shared" si="20"/>
        <v/>
      </c>
      <c r="BF68" s="201"/>
      <c r="BG68" s="490"/>
      <c r="BH68" s="203" t="str">
        <f t="shared" si="21"/>
        <v/>
      </c>
      <c r="BI68" s="201"/>
      <c r="BJ68" s="490"/>
      <c r="BK68" s="203" t="str">
        <f t="shared" si="22"/>
        <v/>
      </c>
      <c r="BL68" s="200"/>
    </row>
    <row r="69" spans="3:64" ht="12" customHeight="1" x14ac:dyDescent="0.2">
      <c r="C69" s="549"/>
      <c r="D69" s="544" t="s">
        <v>156</v>
      </c>
      <c r="E69" s="545"/>
      <c r="F69" s="545"/>
      <c r="G69" s="442" t="s">
        <v>89</v>
      </c>
      <c r="H69" s="436">
        <v>0.02</v>
      </c>
      <c r="I69" s="450" t="s">
        <v>92</v>
      </c>
      <c r="J69" s="168"/>
      <c r="K69" s="491"/>
      <c r="L69" s="174" t="str">
        <f t="shared" si="41"/>
        <v/>
      </c>
      <c r="M69" s="168"/>
      <c r="N69" s="491"/>
      <c r="O69" s="174" t="str">
        <f t="shared" si="42"/>
        <v/>
      </c>
      <c r="P69" s="168"/>
      <c r="Q69" s="491"/>
      <c r="R69" s="174" t="str">
        <f t="shared" si="7"/>
        <v/>
      </c>
      <c r="S69" s="168"/>
      <c r="T69" s="491"/>
      <c r="U69" s="174" t="str">
        <f t="shared" si="8"/>
        <v/>
      </c>
      <c r="V69" s="168"/>
      <c r="W69" s="491"/>
      <c r="X69" s="174" t="str">
        <f t="shared" si="9"/>
        <v/>
      </c>
      <c r="Y69" s="168"/>
      <c r="Z69" s="491"/>
      <c r="AA69" s="174" t="str">
        <f t="shared" si="10"/>
        <v/>
      </c>
      <c r="AB69" s="168"/>
      <c r="AC69" s="491"/>
      <c r="AD69" s="174" t="str">
        <f t="shared" si="11"/>
        <v/>
      </c>
      <c r="AE69" s="168"/>
      <c r="AF69" s="491"/>
      <c r="AG69" s="174" t="str">
        <f t="shared" si="12"/>
        <v/>
      </c>
      <c r="AH69" s="168"/>
      <c r="AI69" s="491"/>
      <c r="AJ69" s="174" t="str">
        <f t="shared" si="13"/>
        <v/>
      </c>
      <c r="AK69" s="168"/>
      <c r="AL69" s="491"/>
      <c r="AM69" s="174" t="str">
        <f t="shared" si="14"/>
        <v/>
      </c>
      <c r="AN69" s="168"/>
      <c r="AO69" s="491"/>
      <c r="AP69" s="174" t="str">
        <f t="shared" si="15"/>
        <v/>
      </c>
      <c r="AQ69" s="168"/>
      <c r="AR69" s="491"/>
      <c r="AS69" s="174" t="str">
        <f t="shared" si="16"/>
        <v/>
      </c>
      <c r="AT69" s="168"/>
      <c r="AU69" s="491"/>
      <c r="AV69" s="174" t="str">
        <f t="shared" si="17"/>
        <v/>
      </c>
      <c r="AW69" s="168"/>
      <c r="AX69" s="491"/>
      <c r="AY69" s="174" t="str">
        <f t="shared" si="18"/>
        <v/>
      </c>
      <c r="AZ69" s="168"/>
      <c r="BA69" s="491"/>
      <c r="BB69" s="174" t="str">
        <f t="shared" si="19"/>
        <v/>
      </c>
      <c r="BC69" s="151"/>
      <c r="BD69" s="491"/>
      <c r="BE69" s="174" t="str">
        <f t="shared" si="20"/>
        <v/>
      </c>
      <c r="BF69" s="168"/>
      <c r="BG69" s="491"/>
      <c r="BH69" s="174" t="str">
        <f t="shared" si="21"/>
        <v/>
      </c>
      <c r="BI69" s="168"/>
      <c r="BJ69" s="491"/>
      <c r="BK69" s="174" t="str">
        <f t="shared" si="22"/>
        <v/>
      </c>
      <c r="BL69" s="200"/>
    </row>
    <row r="70" spans="3:64" ht="12" customHeight="1" x14ac:dyDescent="0.2">
      <c r="C70" s="549"/>
      <c r="D70" s="544" t="s">
        <v>157</v>
      </c>
      <c r="E70" s="545"/>
      <c r="F70" s="545"/>
      <c r="G70" s="442" t="s">
        <v>89</v>
      </c>
      <c r="H70" s="436">
        <v>0.01</v>
      </c>
      <c r="I70" s="442" t="s">
        <v>92</v>
      </c>
      <c r="J70" s="168"/>
      <c r="K70" s="491"/>
      <c r="L70" s="174" t="str">
        <f t="shared" si="41"/>
        <v/>
      </c>
      <c r="M70" s="168"/>
      <c r="N70" s="491"/>
      <c r="O70" s="174" t="str">
        <f t="shared" si="42"/>
        <v/>
      </c>
      <c r="P70" s="168"/>
      <c r="Q70" s="491"/>
      <c r="R70" s="174" t="str">
        <f t="shared" si="7"/>
        <v/>
      </c>
      <c r="S70" s="168"/>
      <c r="T70" s="491"/>
      <c r="U70" s="174" t="str">
        <f t="shared" si="8"/>
        <v/>
      </c>
      <c r="V70" s="168"/>
      <c r="W70" s="491"/>
      <c r="X70" s="174" t="str">
        <f t="shared" si="9"/>
        <v/>
      </c>
      <c r="Y70" s="168"/>
      <c r="Z70" s="491"/>
      <c r="AA70" s="174" t="str">
        <f t="shared" si="10"/>
        <v/>
      </c>
      <c r="AB70" s="168"/>
      <c r="AC70" s="491"/>
      <c r="AD70" s="174" t="str">
        <f t="shared" si="11"/>
        <v/>
      </c>
      <c r="AE70" s="168"/>
      <c r="AF70" s="491"/>
      <c r="AG70" s="174" t="str">
        <f t="shared" si="12"/>
        <v/>
      </c>
      <c r="AH70" s="168"/>
      <c r="AI70" s="491"/>
      <c r="AJ70" s="174" t="str">
        <f t="shared" si="13"/>
        <v/>
      </c>
      <c r="AK70" s="168"/>
      <c r="AL70" s="491"/>
      <c r="AM70" s="174" t="str">
        <f t="shared" si="14"/>
        <v/>
      </c>
      <c r="AN70" s="168"/>
      <c r="AO70" s="491"/>
      <c r="AP70" s="174" t="str">
        <f t="shared" si="15"/>
        <v/>
      </c>
      <c r="AQ70" s="168"/>
      <c r="AR70" s="491"/>
      <c r="AS70" s="174" t="str">
        <f t="shared" si="16"/>
        <v/>
      </c>
      <c r="AT70" s="168"/>
      <c r="AU70" s="491"/>
      <c r="AV70" s="174" t="str">
        <f t="shared" si="17"/>
        <v/>
      </c>
      <c r="AW70" s="168"/>
      <c r="AX70" s="491"/>
      <c r="AY70" s="174" t="str">
        <f t="shared" si="18"/>
        <v/>
      </c>
      <c r="AZ70" s="168"/>
      <c r="BA70" s="491"/>
      <c r="BB70" s="174" t="str">
        <f t="shared" si="19"/>
        <v/>
      </c>
      <c r="BC70" s="151"/>
      <c r="BD70" s="491"/>
      <c r="BE70" s="174" t="str">
        <f t="shared" si="20"/>
        <v/>
      </c>
      <c r="BF70" s="168"/>
      <c r="BG70" s="491"/>
      <c r="BH70" s="174" t="str">
        <f t="shared" si="21"/>
        <v/>
      </c>
      <c r="BI70" s="168"/>
      <c r="BJ70" s="491"/>
      <c r="BK70" s="174" t="str">
        <f t="shared" si="22"/>
        <v/>
      </c>
      <c r="BL70" s="200"/>
    </row>
    <row r="71" spans="3:64" ht="12" customHeight="1" x14ac:dyDescent="0.2">
      <c r="C71" s="549"/>
      <c r="D71" s="544" t="s">
        <v>158</v>
      </c>
      <c r="E71" s="545"/>
      <c r="F71" s="545"/>
      <c r="G71" s="442" t="s">
        <v>89</v>
      </c>
      <c r="H71" s="436">
        <v>0.01</v>
      </c>
      <c r="I71" s="442" t="s">
        <v>92</v>
      </c>
      <c r="J71" s="168"/>
      <c r="K71" s="491"/>
      <c r="L71" s="174" t="str">
        <f t="shared" si="41"/>
        <v/>
      </c>
      <c r="M71" s="168"/>
      <c r="N71" s="491"/>
      <c r="O71" s="174" t="str">
        <f t="shared" si="42"/>
        <v/>
      </c>
      <c r="P71" s="168"/>
      <c r="Q71" s="491"/>
      <c r="R71" s="174" t="str">
        <f t="shared" si="7"/>
        <v/>
      </c>
      <c r="S71" s="168"/>
      <c r="T71" s="491"/>
      <c r="U71" s="174" t="str">
        <f t="shared" si="8"/>
        <v/>
      </c>
      <c r="V71" s="168"/>
      <c r="W71" s="491"/>
      <c r="X71" s="174" t="str">
        <f t="shared" si="9"/>
        <v/>
      </c>
      <c r="Y71" s="168"/>
      <c r="Z71" s="491"/>
      <c r="AA71" s="174" t="str">
        <f t="shared" si="10"/>
        <v/>
      </c>
      <c r="AB71" s="168"/>
      <c r="AC71" s="491"/>
      <c r="AD71" s="174" t="str">
        <f t="shared" si="11"/>
        <v/>
      </c>
      <c r="AE71" s="168"/>
      <c r="AF71" s="491"/>
      <c r="AG71" s="174" t="str">
        <f t="shared" si="12"/>
        <v/>
      </c>
      <c r="AH71" s="168"/>
      <c r="AI71" s="491"/>
      <c r="AJ71" s="174" t="str">
        <f t="shared" si="13"/>
        <v/>
      </c>
      <c r="AK71" s="168"/>
      <c r="AL71" s="491"/>
      <c r="AM71" s="174" t="str">
        <f t="shared" si="14"/>
        <v/>
      </c>
      <c r="AN71" s="168"/>
      <c r="AO71" s="491"/>
      <c r="AP71" s="174" t="str">
        <f t="shared" si="15"/>
        <v/>
      </c>
      <c r="AQ71" s="168"/>
      <c r="AR71" s="491"/>
      <c r="AS71" s="174" t="str">
        <f t="shared" si="16"/>
        <v/>
      </c>
      <c r="AT71" s="168"/>
      <c r="AU71" s="491"/>
      <c r="AV71" s="174" t="str">
        <f t="shared" si="17"/>
        <v/>
      </c>
      <c r="AW71" s="168"/>
      <c r="AX71" s="491"/>
      <c r="AY71" s="174" t="str">
        <f t="shared" si="18"/>
        <v/>
      </c>
      <c r="AZ71" s="168"/>
      <c r="BA71" s="491"/>
      <c r="BB71" s="174" t="str">
        <f t="shared" si="19"/>
        <v/>
      </c>
      <c r="BC71" s="151"/>
      <c r="BD71" s="491"/>
      <c r="BE71" s="174" t="str">
        <f t="shared" si="20"/>
        <v/>
      </c>
      <c r="BF71" s="168"/>
      <c r="BG71" s="491"/>
      <c r="BH71" s="174" t="str">
        <f t="shared" si="21"/>
        <v/>
      </c>
      <c r="BI71" s="168"/>
      <c r="BJ71" s="491"/>
      <c r="BK71" s="174" t="str">
        <f t="shared" si="22"/>
        <v/>
      </c>
      <c r="BL71" s="200"/>
    </row>
    <row r="72" spans="3:64" ht="12" customHeight="1" x14ac:dyDescent="0.2">
      <c r="C72" s="549"/>
      <c r="D72" s="553" t="s">
        <v>159</v>
      </c>
      <c r="E72" s="554"/>
      <c r="F72" s="554"/>
      <c r="G72" s="449" t="s">
        <v>89</v>
      </c>
      <c r="H72" s="447">
        <v>10</v>
      </c>
      <c r="I72" s="449" t="s">
        <v>92</v>
      </c>
      <c r="J72" s="209"/>
      <c r="K72" s="490"/>
      <c r="L72" s="211" t="str">
        <f t="shared" si="41"/>
        <v/>
      </c>
      <c r="M72" s="209"/>
      <c r="N72" s="490"/>
      <c r="O72" s="211" t="str">
        <f t="shared" si="42"/>
        <v/>
      </c>
      <c r="P72" s="209"/>
      <c r="Q72" s="490"/>
      <c r="R72" s="211" t="str">
        <f t="shared" si="7"/>
        <v/>
      </c>
      <c r="S72" s="209"/>
      <c r="T72" s="490"/>
      <c r="U72" s="211" t="str">
        <f t="shared" si="8"/>
        <v/>
      </c>
      <c r="V72" s="209"/>
      <c r="W72" s="490"/>
      <c r="X72" s="211" t="str">
        <f t="shared" si="9"/>
        <v/>
      </c>
      <c r="Y72" s="209"/>
      <c r="Z72" s="490"/>
      <c r="AA72" s="211" t="str">
        <f t="shared" si="10"/>
        <v/>
      </c>
      <c r="AB72" s="209"/>
      <c r="AC72" s="490"/>
      <c r="AD72" s="211" t="str">
        <f t="shared" si="11"/>
        <v/>
      </c>
      <c r="AE72" s="206"/>
      <c r="AF72" s="490"/>
      <c r="AG72" s="211" t="str">
        <f t="shared" si="12"/>
        <v/>
      </c>
      <c r="AH72" s="206"/>
      <c r="AI72" s="490">
        <v>1.6</v>
      </c>
      <c r="AJ72" s="211" t="str">
        <f t="shared" si="13"/>
        <v>○</v>
      </c>
      <c r="AK72" s="209"/>
      <c r="AL72" s="490"/>
      <c r="AM72" s="211" t="str">
        <f t="shared" si="14"/>
        <v/>
      </c>
      <c r="AN72" s="209"/>
      <c r="AO72" s="490"/>
      <c r="AP72" s="211" t="str">
        <f t="shared" si="15"/>
        <v/>
      </c>
      <c r="AQ72" s="209"/>
      <c r="AR72" s="490"/>
      <c r="AS72" s="211" t="str">
        <f t="shared" si="16"/>
        <v/>
      </c>
      <c r="AT72" s="209"/>
      <c r="AU72" s="490"/>
      <c r="AV72" s="211" t="str">
        <f t="shared" si="17"/>
        <v/>
      </c>
      <c r="AW72" s="209"/>
      <c r="AX72" s="490"/>
      <c r="AY72" s="211" t="str">
        <f t="shared" si="18"/>
        <v/>
      </c>
      <c r="AZ72" s="209"/>
      <c r="BA72" s="490"/>
      <c r="BB72" s="211" t="str">
        <f t="shared" si="19"/>
        <v/>
      </c>
      <c r="BC72" s="214"/>
      <c r="BD72" s="490"/>
      <c r="BE72" s="211" t="str">
        <f t="shared" si="20"/>
        <v/>
      </c>
      <c r="BF72" s="209"/>
      <c r="BG72" s="490"/>
      <c r="BH72" s="211" t="str">
        <f t="shared" si="21"/>
        <v/>
      </c>
      <c r="BI72" s="206"/>
      <c r="BJ72" s="490"/>
      <c r="BK72" s="211" t="str">
        <f t="shared" si="22"/>
        <v/>
      </c>
      <c r="BL72" s="215"/>
    </row>
    <row r="73" spans="3:64" ht="12" customHeight="1" x14ac:dyDescent="0.2">
      <c r="C73" s="549"/>
      <c r="D73" s="544" t="s">
        <v>160</v>
      </c>
      <c r="E73" s="545"/>
      <c r="F73" s="545"/>
      <c r="G73" s="450" t="s">
        <v>89</v>
      </c>
      <c r="H73" s="443">
        <v>0.8</v>
      </c>
      <c r="I73" s="442" t="s">
        <v>92</v>
      </c>
      <c r="J73" s="216"/>
      <c r="K73" s="491"/>
      <c r="L73" s="218" t="str">
        <f t="shared" si="41"/>
        <v/>
      </c>
      <c r="M73" s="443"/>
      <c r="N73" s="491"/>
      <c r="O73" s="218" t="str">
        <f t="shared" si="42"/>
        <v/>
      </c>
      <c r="P73" s="443"/>
      <c r="Q73" s="491"/>
      <c r="R73" s="218" t="str">
        <f t="shared" si="7"/>
        <v/>
      </c>
      <c r="S73" s="443"/>
      <c r="T73" s="491"/>
      <c r="U73" s="218" t="str">
        <f t="shared" si="8"/>
        <v/>
      </c>
      <c r="V73" s="443"/>
      <c r="W73" s="491"/>
      <c r="X73" s="218" t="str">
        <f t="shared" si="9"/>
        <v/>
      </c>
      <c r="Y73" s="443"/>
      <c r="Z73" s="491"/>
      <c r="AA73" s="218" t="str">
        <f t="shared" si="10"/>
        <v/>
      </c>
      <c r="AB73" s="443"/>
      <c r="AC73" s="491"/>
      <c r="AD73" s="218" t="str">
        <f t="shared" si="11"/>
        <v/>
      </c>
      <c r="AE73" s="443"/>
      <c r="AF73" s="491"/>
      <c r="AG73" s="218" t="str">
        <f t="shared" si="12"/>
        <v/>
      </c>
      <c r="AH73" s="443"/>
      <c r="AI73" s="491"/>
      <c r="AJ73" s="218" t="str">
        <f t="shared" si="13"/>
        <v/>
      </c>
      <c r="AK73" s="443"/>
      <c r="AL73" s="491"/>
      <c r="AM73" s="218" t="str">
        <f t="shared" si="14"/>
        <v/>
      </c>
      <c r="AN73" s="443"/>
      <c r="AO73" s="491"/>
      <c r="AP73" s="218" t="str">
        <f t="shared" si="15"/>
        <v/>
      </c>
      <c r="AQ73" s="443"/>
      <c r="AR73" s="491"/>
      <c r="AS73" s="218" t="str">
        <f t="shared" si="16"/>
        <v/>
      </c>
      <c r="AT73" s="443"/>
      <c r="AU73" s="491"/>
      <c r="AV73" s="218" t="str">
        <f t="shared" si="17"/>
        <v/>
      </c>
      <c r="AW73" s="443"/>
      <c r="AX73" s="491"/>
      <c r="AY73" s="218" t="str">
        <f t="shared" si="18"/>
        <v/>
      </c>
      <c r="AZ73" s="443"/>
      <c r="BA73" s="491"/>
      <c r="BB73" s="218" t="str">
        <f t="shared" si="19"/>
        <v/>
      </c>
      <c r="BC73" s="444"/>
      <c r="BD73" s="491"/>
      <c r="BE73" s="218" t="str">
        <f t="shared" si="20"/>
        <v/>
      </c>
      <c r="BF73" s="443"/>
      <c r="BG73" s="491"/>
      <c r="BH73" s="218" t="str">
        <f t="shared" si="21"/>
        <v/>
      </c>
      <c r="BI73" s="443"/>
      <c r="BJ73" s="491"/>
      <c r="BK73" s="218" t="str">
        <f t="shared" si="22"/>
        <v/>
      </c>
      <c r="BL73" s="221"/>
    </row>
    <row r="74" spans="3:64" ht="12" customHeight="1" x14ac:dyDescent="0.2">
      <c r="C74" s="549"/>
      <c r="D74" s="544" t="s">
        <v>161</v>
      </c>
      <c r="E74" s="545"/>
      <c r="F74" s="545"/>
      <c r="G74" s="442" t="s">
        <v>89</v>
      </c>
      <c r="H74" s="436">
        <v>1</v>
      </c>
      <c r="I74" s="442" t="s">
        <v>92</v>
      </c>
      <c r="J74" s="177"/>
      <c r="K74" s="491"/>
      <c r="L74" s="222" t="str">
        <f t="shared" si="41"/>
        <v/>
      </c>
      <c r="M74" s="436"/>
      <c r="N74" s="491"/>
      <c r="O74" s="222" t="str">
        <f t="shared" si="42"/>
        <v/>
      </c>
      <c r="P74" s="436"/>
      <c r="Q74" s="491"/>
      <c r="R74" s="222" t="str">
        <f t="shared" si="7"/>
        <v/>
      </c>
      <c r="S74" s="436"/>
      <c r="T74" s="491"/>
      <c r="U74" s="222" t="str">
        <f t="shared" si="8"/>
        <v/>
      </c>
      <c r="V74" s="436"/>
      <c r="W74" s="491"/>
      <c r="X74" s="222" t="str">
        <f t="shared" si="9"/>
        <v/>
      </c>
      <c r="Y74" s="436"/>
      <c r="Z74" s="491"/>
      <c r="AA74" s="222" t="str">
        <f t="shared" si="10"/>
        <v/>
      </c>
      <c r="AB74" s="436"/>
      <c r="AC74" s="491"/>
      <c r="AD74" s="222" t="str">
        <f t="shared" si="11"/>
        <v/>
      </c>
      <c r="AE74" s="436"/>
      <c r="AF74" s="491"/>
      <c r="AG74" s="222" t="str">
        <f t="shared" si="12"/>
        <v/>
      </c>
      <c r="AH74" s="436"/>
      <c r="AI74" s="491"/>
      <c r="AJ74" s="222" t="str">
        <f t="shared" si="13"/>
        <v/>
      </c>
      <c r="AK74" s="436"/>
      <c r="AL74" s="491"/>
      <c r="AM74" s="222" t="str">
        <f t="shared" si="14"/>
        <v/>
      </c>
      <c r="AN74" s="436"/>
      <c r="AO74" s="491"/>
      <c r="AP74" s="222" t="str">
        <f t="shared" si="15"/>
        <v/>
      </c>
      <c r="AQ74" s="436"/>
      <c r="AR74" s="491"/>
      <c r="AS74" s="222" t="str">
        <f t="shared" si="16"/>
        <v/>
      </c>
      <c r="AT74" s="436"/>
      <c r="AU74" s="491"/>
      <c r="AV74" s="222" t="str">
        <f t="shared" si="17"/>
        <v/>
      </c>
      <c r="AW74" s="436"/>
      <c r="AX74" s="491"/>
      <c r="AY74" s="222" t="str">
        <f t="shared" si="18"/>
        <v/>
      </c>
      <c r="AZ74" s="436"/>
      <c r="BA74" s="491"/>
      <c r="BB74" s="222" t="str">
        <f t="shared" si="19"/>
        <v/>
      </c>
      <c r="BC74" s="437"/>
      <c r="BD74" s="491"/>
      <c r="BE74" s="222" t="str">
        <f t="shared" si="20"/>
        <v/>
      </c>
      <c r="BF74" s="436"/>
      <c r="BG74" s="491"/>
      <c r="BH74" s="222" t="str">
        <f t="shared" si="21"/>
        <v/>
      </c>
      <c r="BI74" s="436"/>
      <c r="BJ74" s="491"/>
      <c r="BK74" s="222" t="str">
        <f t="shared" si="22"/>
        <v/>
      </c>
      <c r="BL74" s="200"/>
    </row>
    <row r="75" spans="3:64" ht="12" customHeight="1" x14ac:dyDescent="0.2">
      <c r="C75" s="550"/>
      <c r="D75" s="546" t="s">
        <v>162</v>
      </c>
      <c r="E75" s="547"/>
      <c r="F75" s="547"/>
      <c r="G75" s="451" t="s">
        <v>98</v>
      </c>
      <c r="H75" s="440">
        <v>0.05</v>
      </c>
      <c r="I75" s="451" t="s">
        <v>92</v>
      </c>
      <c r="J75" s="70"/>
      <c r="K75" s="493"/>
      <c r="L75" s="73" t="str">
        <f t="shared" si="41"/>
        <v/>
      </c>
      <c r="M75" s="70"/>
      <c r="N75" s="493"/>
      <c r="O75" s="73" t="str">
        <f t="shared" si="42"/>
        <v/>
      </c>
      <c r="P75" s="70"/>
      <c r="Q75" s="493"/>
      <c r="R75" s="73" t="str">
        <f t="shared" si="7"/>
        <v/>
      </c>
      <c r="S75" s="70"/>
      <c r="T75" s="493"/>
      <c r="U75" s="73" t="str">
        <f t="shared" si="8"/>
        <v/>
      </c>
      <c r="V75" s="70"/>
      <c r="W75" s="493"/>
      <c r="X75" s="73" t="str">
        <f t="shared" si="9"/>
        <v/>
      </c>
      <c r="Y75" s="70"/>
      <c r="Z75" s="493"/>
      <c r="AA75" s="73" t="str">
        <f t="shared" si="10"/>
        <v/>
      </c>
      <c r="AB75" s="70"/>
      <c r="AC75" s="493"/>
      <c r="AD75" s="73" t="str">
        <f t="shared" si="11"/>
        <v/>
      </c>
      <c r="AE75" s="70"/>
      <c r="AF75" s="493"/>
      <c r="AG75" s="73" t="str">
        <f t="shared" si="12"/>
        <v/>
      </c>
      <c r="AH75" s="70"/>
      <c r="AI75" s="493"/>
      <c r="AJ75" s="73" t="str">
        <f t="shared" si="13"/>
        <v/>
      </c>
      <c r="AK75" s="70"/>
      <c r="AL75" s="493"/>
      <c r="AM75" s="73" t="str">
        <f t="shared" si="14"/>
        <v/>
      </c>
      <c r="AN75" s="70"/>
      <c r="AO75" s="493"/>
      <c r="AP75" s="73" t="str">
        <f t="shared" si="15"/>
        <v/>
      </c>
      <c r="AQ75" s="70"/>
      <c r="AR75" s="493"/>
      <c r="AS75" s="73" t="str">
        <f t="shared" si="16"/>
        <v/>
      </c>
      <c r="AT75" s="70"/>
      <c r="AU75" s="493"/>
      <c r="AV75" s="73" t="str">
        <f t="shared" si="17"/>
        <v/>
      </c>
      <c r="AW75" s="70"/>
      <c r="AX75" s="493"/>
      <c r="AY75" s="73" t="str">
        <f t="shared" si="18"/>
        <v/>
      </c>
      <c r="AZ75" s="70"/>
      <c r="BA75" s="493"/>
      <c r="BB75" s="73" t="str">
        <f t="shared" si="19"/>
        <v/>
      </c>
      <c r="BC75" s="40"/>
      <c r="BD75" s="493"/>
      <c r="BE75" s="73" t="str">
        <f t="shared" si="20"/>
        <v/>
      </c>
      <c r="BF75" s="70"/>
      <c r="BG75" s="493"/>
      <c r="BH75" s="73" t="str">
        <f t="shared" si="21"/>
        <v/>
      </c>
      <c r="BI75" s="70"/>
      <c r="BJ75" s="493"/>
      <c r="BK75" s="73" t="str">
        <f t="shared" si="22"/>
        <v/>
      </c>
      <c r="BL75" s="225"/>
    </row>
    <row r="76" spans="3:64" ht="12" customHeight="1" x14ac:dyDescent="0.2">
      <c r="C76" s="548" t="s">
        <v>163</v>
      </c>
      <c r="D76" s="551" t="s">
        <v>164</v>
      </c>
      <c r="E76" s="552"/>
      <c r="F76" s="552"/>
      <c r="G76" s="429" t="s">
        <v>89</v>
      </c>
      <c r="H76" s="427"/>
      <c r="I76" s="429"/>
      <c r="J76" s="62"/>
      <c r="K76" s="491"/>
      <c r="L76" s="64"/>
      <c r="M76" s="62"/>
      <c r="N76" s="491"/>
      <c r="O76" s="65"/>
      <c r="P76" s="62"/>
      <c r="Q76" s="491"/>
      <c r="R76" s="227"/>
      <c r="S76" s="62"/>
      <c r="T76" s="491"/>
      <c r="U76" s="67"/>
      <c r="V76" s="62"/>
      <c r="W76" s="491"/>
      <c r="X76" s="67"/>
      <c r="Y76" s="62"/>
      <c r="Z76" s="491"/>
      <c r="AA76" s="67"/>
      <c r="AB76" s="62"/>
      <c r="AC76" s="491"/>
      <c r="AD76" s="64"/>
      <c r="AE76" s="62"/>
      <c r="AF76" s="491"/>
      <c r="AG76" s="65"/>
      <c r="AH76" s="62"/>
      <c r="AI76" s="491"/>
      <c r="AJ76" s="65"/>
      <c r="AK76" s="62"/>
      <c r="AL76" s="491"/>
      <c r="AM76" s="67"/>
      <c r="AN76" s="62"/>
      <c r="AO76" s="491"/>
      <c r="AP76" s="67"/>
      <c r="AQ76" s="62"/>
      <c r="AR76" s="491"/>
      <c r="AS76" s="66"/>
      <c r="AT76" s="62"/>
      <c r="AU76" s="491"/>
      <c r="AV76" s="65"/>
      <c r="AW76" s="62"/>
      <c r="AX76" s="491"/>
      <c r="AY76" s="228"/>
      <c r="AZ76" s="62"/>
      <c r="BA76" s="491"/>
      <c r="BB76" s="67"/>
      <c r="BC76" s="65"/>
      <c r="BD76" s="491"/>
      <c r="BE76" s="67"/>
      <c r="BF76" s="62"/>
      <c r="BG76" s="491"/>
      <c r="BH76" s="67"/>
      <c r="BI76" s="62"/>
      <c r="BJ76" s="491"/>
      <c r="BK76" s="66"/>
      <c r="BL76" s="215"/>
    </row>
    <row r="77" spans="3:64" ht="12" customHeight="1" x14ac:dyDescent="0.2">
      <c r="C77" s="563"/>
      <c r="D77" s="544" t="s">
        <v>165</v>
      </c>
      <c r="E77" s="545"/>
      <c r="F77" s="545"/>
      <c r="G77" s="442" t="s">
        <v>89</v>
      </c>
      <c r="H77" s="436"/>
      <c r="I77" s="442"/>
      <c r="J77" s="32"/>
      <c r="K77" s="491"/>
      <c r="L77" s="160"/>
      <c r="M77" s="32"/>
      <c r="N77" s="491"/>
      <c r="O77" s="160"/>
      <c r="P77" s="32"/>
      <c r="Q77" s="491"/>
      <c r="R77" s="160"/>
      <c r="S77" s="181"/>
      <c r="T77" s="491"/>
      <c r="U77" s="156"/>
      <c r="V77" s="181"/>
      <c r="W77" s="491"/>
      <c r="X77" s="156"/>
      <c r="Y77" s="181"/>
      <c r="Z77" s="491"/>
      <c r="AA77" s="183"/>
      <c r="AB77" s="181"/>
      <c r="AC77" s="491"/>
      <c r="AD77" s="160"/>
      <c r="AE77" s="32"/>
      <c r="AF77" s="491"/>
      <c r="AG77" s="34"/>
      <c r="AH77" s="32"/>
      <c r="AI77" s="491"/>
      <c r="AJ77" s="34"/>
      <c r="AK77" s="181"/>
      <c r="AL77" s="491"/>
      <c r="AM77" s="183"/>
      <c r="AN77" s="32"/>
      <c r="AO77" s="491"/>
      <c r="AP77" s="156"/>
      <c r="AQ77" s="32"/>
      <c r="AR77" s="491"/>
      <c r="AS77" s="35"/>
      <c r="AT77" s="32"/>
      <c r="AU77" s="491"/>
      <c r="AV77" s="160"/>
      <c r="AW77" s="32"/>
      <c r="AX77" s="491"/>
      <c r="AY77" s="160"/>
      <c r="AZ77" s="181"/>
      <c r="BA77" s="491"/>
      <c r="BB77" s="156"/>
      <c r="BC77" s="176"/>
      <c r="BD77" s="491"/>
      <c r="BE77" s="160"/>
      <c r="BF77" s="181"/>
      <c r="BG77" s="491"/>
      <c r="BH77" s="160"/>
      <c r="BI77" s="32"/>
      <c r="BJ77" s="491"/>
      <c r="BK77" s="156"/>
      <c r="BL77" s="225"/>
    </row>
    <row r="78" spans="3:64" ht="12" customHeight="1" x14ac:dyDescent="0.2">
      <c r="C78" s="563"/>
      <c r="D78" s="544" t="s">
        <v>166</v>
      </c>
      <c r="E78" s="545"/>
      <c r="F78" s="545"/>
      <c r="G78" s="442" t="s">
        <v>89</v>
      </c>
      <c r="H78" s="436"/>
      <c r="I78" s="442"/>
      <c r="J78" s="32"/>
      <c r="K78" s="491"/>
      <c r="L78" s="160"/>
      <c r="M78" s="32"/>
      <c r="N78" s="491"/>
      <c r="O78" s="160"/>
      <c r="P78" s="32"/>
      <c r="Q78" s="491"/>
      <c r="R78" s="160"/>
      <c r="S78" s="181"/>
      <c r="T78" s="491"/>
      <c r="U78" s="156"/>
      <c r="V78" s="181"/>
      <c r="W78" s="491"/>
      <c r="X78" s="156"/>
      <c r="Y78" s="181"/>
      <c r="Z78" s="491"/>
      <c r="AA78" s="183"/>
      <c r="AB78" s="181"/>
      <c r="AC78" s="491"/>
      <c r="AD78" s="160"/>
      <c r="AE78" s="32"/>
      <c r="AF78" s="491"/>
      <c r="AG78" s="34"/>
      <c r="AH78" s="32"/>
      <c r="AI78" s="491"/>
      <c r="AJ78" s="34"/>
      <c r="AK78" s="181"/>
      <c r="AL78" s="491"/>
      <c r="AM78" s="183"/>
      <c r="AN78" s="436"/>
      <c r="AO78" s="491"/>
      <c r="AP78" s="156"/>
      <c r="AQ78" s="436"/>
      <c r="AR78" s="491"/>
      <c r="AS78" s="35"/>
      <c r="AT78" s="32"/>
      <c r="AU78" s="491"/>
      <c r="AV78" s="160"/>
      <c r="AW78" s="436"/>
      <c r="AX78" s="491"/>
      <c r="AY78" s="160"/>
      <c r="AZ78" s="436"/>
      <c r="BA78" s="491"/>
      <c r="BB78" s="156"/>
      <c r="BC78" s="437"/>
      <c r="BD78" s="491"/>
      <c r="BE78" s="160"/>
      <c r="BF78" s="436"/>
      <c r="BG78" s="491"/>
      <c r="BH78" s="160"/>
      <c r="BI78" s="436"/>
      <c r="BJ78" s="491"/>
      <c r="BK78" s="156"/>
      <c r="BL78" s="225"/>
    </row>
    <row r="79" spans="3:64" ht="12" customHeight="1" x14ac:dyDescent="0.2">
      <c r="C79" s="563"/>
      <c r="D79" s="553" t="s">
        <v>167</v>
      </c>
      <c r="E79" s="554"/>
      <c r="F79" s="554"/>
      <c r="G79" s="449" t="s">
        <v>89</v>
      </c>
      <c r="H79" s="447"/>
      <c r="I79" s="449"/>
      <c r="J79" s="447"/>
      <c r="K79" s="490"/>
      <c r="L79" s="163"/>
      <c r="M79" s="447"/>
      <c r="N79" s="490"/>
      <c r="O79" s="163"/>
      <c r="P79" s="447"/>
      <c r="Q79" s="490"/>
      <c r="R79" s="163"/>
      <c r="S79" s="447"/>
      <c r="T79" s="490"/>
      <c r="U79" s="166"/>
      <c r="V79" s="447"/>
      <c r="W79" s="490"/>
      <c r="X79" s="166"/>
      <c r="Y79" s="229"/>
      <c r="Z79" s="490"/>
      <c r="AA79" s="230"/>
      <c r="AB79" s="447"/>
      <c r="AC79" s="490"/>
      <c r="AD79" s="163"/>
      <c r="AE79" s="206"/>
      <c r="AF79" s="490"/>
      <c r="AG79" s="208"/>
      <c r="AH79" s="206"/>
      <c r="AI79" s="490"/>
      <c r="AJ79" s="208"/>
      <c r="AK79" s="229"/>
      <c r="AL79" s="490"/>
      <c r="AM79" s="230"/>
      <c r="AN79" s="447"/>
      <c r="AO79" s="490"/>
      <c r="AP79" s="166"/>
      <c r="AQ79" s="206"/>
      <c r="AR79" s="490"/>
      <c r="AS79" s="231"/>
      <c r="AT79" s="206"/>
      <c r="AU79" s="490"/>
      <c r="AV79" s="163"/>
      <c r="AW79" s="206"/>
      <c r="AX79" s="490"/>
      <c r="AY79" s="163"/>
      <c r="AZ79" s="229"/>
      <c r="BA79" s="490"/>
      <c r="BB79" s="166"/>
      <c r="BC79" s="448"/>
      <c r="BD79" s="490"/>
      <c r="BE79" s="163"/>
      <c r="BF79" s="447"/>
      <c r="BG79" s="490"/>
      <c r="BH79" s="163"/>
      <c r="BI79" s="206"/>
      <c r="BJ79" s="490"/>
      <c r="BK79" s="166"/>
      <c r="BL79" s="221"/>
    </row>
    <row r="80" spans="3:64" ht="12" customHeight="1" x14ac:dyDescent="0.2">
      <c r="C80" s="563"/>
      <c r="D80" s="544" t="s">
        <v>168</v>
      </c>
      <c r="E80" s="545"/>
      <c r="F80" s="545"/>
      <c r="G80" s="442" t="s">
        <v>89</v>
      </c>
      <c r="H80" s="436"/>
      <c r="I80" s="442"/>
      <c r="J80" s="436"/>
      <c r="K80" s="491"/>
      <c r="L80" s="160"/>
      <c r="M80" s="436"/>
      <c r="N80" s="491"/>
      <c r="O80" s="160"/>
      <c r="P80" s="436"/>
      <c r="Q80" s="491"/>
      <c r="R80" s="160"/>
      <c r="S80" s="436"/>
      <c r="T80" s="491"/>
      <c r="U80" s="156"/>
      <c r="V80" s="436"/>
      <c r="W80" s="491"/>
      <c r="X80" s="156"/>
      <c r="Y80" s="436"/>
      <c r="Z80" s="491"/>
      <c r="AA80" s="156"/>
      <c r="AB80" s="436"/>
      <c r="AC80" s="491"/>
      <c r="AD80" s="160"/>
      <c r="AE80" s="436"/>
      <c r="AF80" s="491"/>
      <c r="AG80" s="34"/>
      <c r="AH80" s="32"/>
      <c r="AI80" s="491"/>
      <c r="AJ80" s="34"/>
      <c r="AK80" s="436"/>
      <c r="AL80" s="491"/>
      <c r="AM80" s="222"/>
      <c r="AN80" s="436"/>
      <c r="AO80" s="491"/>
      <c r="AP80" s="156"/>
      <c r="AQ80" s="436"/>
      <c r="AR80" s="491"/>
      <c r="AS80" s="35"/>
      <c r="AT80" s="32"/>
      <c r="AU80" s="491"/>
      <c r="AV80" s="160"/>
      <c r="AW80" s="32"/>
      <c r="AX80" s="491"/>
      <c r="AY80" s="160"/>
      <c r="AZ80" s="436"/>
      <c r="BA80" s="491"/>
      <c r="BB80" s="156"/>
      <c r="BC80" s="112"/>
      <c r="BD80" s="491"/>
      <c r="BE80" s="160"/>
      <c r="BF80" s="436"/>
      <c r="BG80" s="491"/>
      <c r="BH80" s="160"/>
      <c r="BI80" s="436"/>
      <c r="BJ80" s="491"/>
      <c r="BK80" s="156"/>
      <c r="BL80" s="221"/>
    </row>
    <row r="81" spans="3:64" ht="12" customHeight="1" x14ac:dyDescent="0.2">
      <c r="C81" s="563"/>
      <c r="D81" s="544" t="s">
        <v>169</v>
      </c>
      <c r="E81" s="545"/>
      <c r="F81" s="545"/>
      <c r="G81" s="442" t="s">
        <v>89</v>
      </c>
      <c r="H81" s="436"/>
      <c r="I81" s="442"/>
      <c r="J81" s="436"/>
      <c r="K81" s="491"/>
      <c r="L81" s="160"/>
      <c r="M81" s="436"/>
      <c r="N81" s="491"/>
      <c r="O81" s="160"/>
      <c r="P81" s="436"/>
      <c r="Q81" s="491"/>
      <c r="R81" s="160"/>
      <c r="S81" s="436"/>
      <c r="T81" s="491"/>
      <c r="U81" s="156"/>
      <c r="V81" s="436"/>
      <c r="W81" s="491"/>
      <c r="X81" s="156"/>
      <c r="Y81" s="436"/>
      <c r="Z81" s="491"/>
      <c r="AA81" s="222"/>
      <c r="AB81" s="436"/>
      <c r="AC81" s="491"/>
      <c r="AD81" s="160"/>
      <c r="AE81" s="436"/>
      <c r="AF81" s="491"/>
      <c r="AG81" s="34"/>
      <c r="AH81" s="436"/>
      <c r="AI81" s="491"/>
      <c r="AJ81" s="34"/>
      <c r="AK81" s="436"/>
      <c r="AL81" s="491"/>
      <c r="AM81" s="222"/>
      <c r="AN81" s="436"/>
      <c r="AO81" s="491"/>
      <c r="AP81" s="156"/>
      <c r="AQ81" s="436"/>
      <c r="AR81" s="491"/>
      <c r="AS81" s="35"/>
      <c r="AT81" s="436"/>
      <c r="AU81" s="491"/>
      <c r="AV81" s="160"/>
      <c r="AW81" s="436"/>
      <c r="AX81" s="491"/>
      <c r="AY81" s="160"/>
      <c r="AZ81" s="436"/>
      <c r="BA81" s="491"/>
      <c r="BB81" s="156"/>
      <c r="BC81" s="437"/>
      <c r="BD81" s="491"/>
      <c r="BE81" s="160"/>
      <c r="BF81" s="436"/>
      <c r="BG81" s="491"/>
      <c r="BH81" s="160"/>
      <c r="BI81" s="436"/>
      <c r="BJ81" s="491"/>
      <c r="BK81" s="156"/>
      <c r="BL81" s="221"/>
    </row>
    <row r="82" spans="3:64" ht="12" customHeight="1" x14ac:dyDescent="0.2">
      <c r="C82" s="563"/>
      <c r="D82" s="544" t="s">
        <v>170</v>
      </c>
      <c r="E82" s="545"/>
      <c r="F82" s="545"/>
      <c r="G82" s="442" t="s">
        <v>89</v>
      </c>
      <c r="H82" s="436"/>
      <c r="I82" s="442"/>
      <c r="J82" s="32"/>
      <c r="K82" s="491"/>
      <c r="L82" s="160"/>
      <c r="M82" s="32"/>
      <c r="N82" s="491"/>
      <c r="O82" s="160"/>
      <c r="P82" s="32"/>
      <c r="Q82" s="491"/>
      <c r="R82" s="160"/>
      <c r="S82" s="177"/>
      <c r="T82" s="491"/>
      <c r="U82" s="156"/>
      <c r="V82" s="177"/>
      <c r="W82" s="491"/>
      <c r="X82" s="156"/>
      <c r="Y82" s="177"/>
      <c r="Z82" s="491"/>
      <c r="AA82" s="222"/>
      <c r="AB82" s="177"/>
      <c r="AC82" s="491"/>
      <c r="AD82" s="160"/>
      <c r="AE82" s="32"/>
      <c r="AF82" s="491"/>
      <c r="AG82" s="34"/>
      <c r="AH82" s="32"/>
      <c r="AI82" s="491"/>
      <c r="AJ82" s="34"/>
      <c r="AK82" s="177"/>
      <c r="AL82" s="491"/>
      <c r="AM82" s="222"/>
      <c r="AN82" s="32"/>
      <c r="AO82" s="491"/>
      <c r="AP82" s="156"/>
      <c r="AQ82" s="32"/>
      <c r="AR82" s="491"/>
      <c r="AS82" s="35"/>
      <c r="AT82" s="32"/>
      <c r="AU82" s="491"/>
      <c r="AV82" s="160"/>
      <c r="AW82" s="32"/>
      <c r="AX82" s="491"/>
      <c r="AY82" s="160"/>
      <c r="AZ82" s="177"/>
      <c r="BA82" s="491"/>
      <c r="BB82" s="156"/>
      <c r="BC82" s="112"/>
      <c r="BD82" s="491"/>
      <c r="BE82" s="160"/>
      <c r="BF82" s="177"/>
      <c r="BG82" s="491"/>
      <c r="BH82" s="160"/>
      <c r="BI82" s="32"/>
      <c r="BJ82" s="491"/>
      <c r="BK82" s="156"/>
      <c r="BL82" s="221"/>
    </row>
    <row r="83" spans="3:64" ht="12" customHeight="1" x14ac:dyDescent="0.2">
      <c r="C83" s="563"/>
      <c r="D83" s="553" t="s">
        <v>171</v>
      </c>
      <c r="E83" s="554"/>
      <c r="F83" s="554"/>
      <c r="G83" s="449" t="s">
        <v>89</v>
      </c>
      <c r="H83" s="447"/>
      <c r="I83" s="449"/>
      <c r="J83" s="206"/>
      <c r="K83" s="490"/>
      <c r="L83" s="163"/>
      <c r="M83" s="206"/>
      <c r="N83" s="490"/>
      <c r="O83" s="163"/>
      <c r="P83" s="206"/>
      <c r="Q83" s="490"/>
      <c r="R83" s="163"/>
      <c r="S83" s="209"/>
      <c r="T83" s="490"/>
      <c r="U83" s="166"/>
      <c r="V83" s="209"/>
      <c r="W83" s="490"/>
      <c r="X83" s="166"/>
      <c r="Y83" s="209"/>
      <c r="Z83" s="490"/>
      <c r="AA83" s="211"/>
      <c r="AB83" s="209"/>
      <c r="AC83" s="490"/>
      <c r="AD83" s="163"/>
      <c r="AE83" s="447"/>
      <c r="AF83" s="490"/>
      <c r="AG83" s="208"/>
      <c r="AH83" s="447"/>
      <c r="AI83" s="490"/>
      <c r="AJ83" s="208"/>
      <c r="AK83" s="209"/>
      <c r="AL83" s="490"/>
      <c r="AM83" s="211"/>
      <c r="AN83" s="206"/>
      <c r="AO83" s="490"/>
      <c r="AP83" s="166"/>
      <c r="AQ83" s="206"/>
      <c r="AR83" s="490"/>
      <c r="AS83" s="231"/>
      <c r="AT83" s="447"/>
      <c r="AU83" s="490"/>
      <c r="AV83" s="163"/>
      <c r="AW83" s="206"/>
      <c r="AX83" s="490"/>
      <c r="AY83" s="163"/>
      <c r="AZ83" s="209"/>
      <c r="BA83" s="490"/>
      <c r="BB83" s="166"/>
      <c r="BC83" s="214"/>
      <c r="BD83" s="490"/>
      <c r="BE83" s="163"/>
      <c r="BF83" s="209"/>
      <c r="BG83" s="490"/>
      <c r="BH83" s="163"/>
      <c r="BI83" s="447"/>
      <c r="BJ83" s="490"/>
      <c r="BK83" s="166"/>
      <c r="BL83" s="221"/>
    </row>
    <row r="84" spans="3:64" ht="12" customHeight="1" x14ac:dyDescent="0.2">
      <c r="C84" s="563"/>
      <c r="D84" s="544" t="s">
        <v>172</v>
      </c>
      <c r="E84" s="545"/>
      <c r="F84" s="545"/>
      <c r="G84" s="442" t="s">
        <v>89</v>
      </c>
      <c r="H84" s="436"/>
      <c r="I84" s="442"/>
      <c r="J84" s="32"/>
      <c r="K84" s="491"/>
      <c r="L84" s="130"/>
      <c r="M84" s="32"/>
      <c r="N84" s="491"/>
      <c r="O84" s="34"/>
      <c r="P84" s="32"/>
      <c r="Q84" s="491"/>
      <c r="R84" s="76"/>
      <c r="S84" s="75"/>
      <c r="T84" s="491"/>
      <c r="U84" s="80"/>
      <c r="V84" s="75"/>
      <c r="W84" s="491"/>
      <c r="X84" s="80"/>
      <c r="Y84" s="75"/>
      <c r="Z84" s="491"/>
      <c r="AA84" s="80"/>
      <c r="AB84" s="75"/>
      <c r="AC84" s="491"/>
      <c r="AD84" s="77"/>
      <c r="AE84" s="436"/>
      <c r="AF84" s="491"/>
      <c r="AG84" s="34"/>
      <c r="AH84" s="436"/>
      <c r="AI84" s="491">
        <v>1.5</v>
      </c>
      <c r="AJ84" s="34"/>
      <c r="AK84" s="75"/>
      <c r="AL84" s="491"/>
      <c r="AM84" s="80"/>
      <c r="AN84" s="32"/>
      <c r="AO84" s="491"/>
      <c r="AP84" s="132"/>
      <c r="AQ84" s="32"/>
      <c r="AR84" s="491"/>
      <c r="AS84" s="35"/>
      <c r="AT84" s="436"/>
      <c r="AU84" s="491"/>
      <c r="AV84" s="34"/>
      <c r="AW84" s="32"/>
      <c r="AX84" s="491"/>
      <c r="AY84" s="77"/>
      <c r="AZ84" s="75"/>
      <c r="BA84" s="491"/>
      <c r="BB84" s="80"/>
      <c r="BC84" s="76"/>
      <c r="BD84" s="491"/>
      <c r="BE84" s="80"/>
      <c r="BF84" s="75"/>
      <c r="BG84" s="491"/>
      <c r="BH84" s="80"/>
      <c r="BI84" s="436"/>
      <c r="BJ84" s="491"/>
      <c r="BK84" s="35"/>
      <c r="BL84" s="221"/>
    </row>
    <row r="85" spans="3:64" ht="12" customHeight="1" x14ac:dyDescent="0.2">
      <c r="C85" s="563"/>
      <c r="D85" s="544" t="s">
        <v>173</v>
      </c>
      <c r="E85" s="545"/>
      <c r="F85" s="545"/>
      <c r="G85" s="442" t="s">
        <v>89</v>
      </c>
      <c r="H85" s="436"/>
      <c r="I85" s="442"/>
      <c r="J85" s="177"/>
      <c r="K85" s="491"/>
      <c r="L85" s="232"/>
      <c r="M85" s="177"/>
      <c r="N85" s="491"/>
      <c r="O85" s="112"/>
      <c r="P85" s="177"/>
      <c r="Q85" s="491"/>
      <c r="R85" s="76"/>
      <c r="S85" s="177"/>
      <c r="T85" s="491"/>
      <c r="U85" s="222"/>
      <c r="V85" s="177"/>
      <c r="W85" s="491"/>
      <c r="X85" s="222"/>
      <c r="Y85" s="177"/>
      <c r="Z85" s="491"/>
      <c r="AA85" s="222"/>
      <c r="AB85" s="177"/>
      <c r="AC85" s="491"/>
      <c r="AD85" s="232"/>
      <c r="AE85" s="436"/>
      <c r="AF85" s="491"/>
      <c r="AG85" s="34"/>
      <c r="AH85" s="436"/>
      <c r="AI85" s="491">
        <v>0.1</v>
      </c>
      <c r="AJ85" s="34"/>
      <c r="AK85" s="177"/>
      <c r="AL85" s="491"/>
      <c r="AM85" s="222"/>
      <c r="AN85" s="177"/>
      <c r="AO85" s="491"/>
      <c r="AP85" s="222"/>
      <c r="AQ85" s="177"/>
      <c r="AR85" s="491"/>
      <c r="AS85" s="233"/>
      <c r="AT85" s="436"/>
      <c r="AU85" s="491"/>
      <c r="AV85" s="34"/>
      <c r="AW85" s="177"/>
      <c r="AX85" s="491"/>
      <c r="AY85" s="77"/>
      <c r="AZ85" s="75"/>
      <c r="BA85" s="491"/>
      <c r="BB85" s="222"/>
      <c r="BC85" s="112"/>
      <c r="BD85" s="491"/>
      <c r="BE85" s="222"/>
      <c r="BF85" s="177"/>
      <c r="BG85" s="491"/>
      <c r="BH85" s="222"/>
      <c r="BI85" s="177"/>
      <c r="BJ85" s="491"/>
      <c r="BK85" s="35"/>
      <c r="BL85" s="221"/>
    </row>
    <row r="86" spans="3:64" ht="12" customHeight="1" x14ac:dyDescent="0.2">
      <c r="C86" s="564"/>
      <c r="D86" s="544" t="s">
        <v>174</v>
      </c>
      <c r="E86" s="545"/>
      <c r="F86" s="545"/>
      <c r="G86" s="442" t="s">
        <v>89</v>
      </c>
      <c r="H86" s="436"/>
      <c r="I86" s="442"/>
      <c r="J86" s="177"/>
      <c r="K86" s="493"/>
      <c r="L86" s="232"/>
      <c r="M86" s="234"/>
      <c r="N86" s="493"/>
      <c r="O86" s="112"/>
      <c r="P86" s="177"/>
      <c r="Q86" s="493"/>
      <c r="R86" s="112"/>
      <c r="S86" s="234"/>
      <c r="T86" s="493"/>
      <c r="U86" s="235"/>
      <c r="V86" s="177"/>
      <c r="W86" s="493"/>
      <c r="X86" s="222"/>
      <c r="Y86" s="177"/>
      <c r="Z86" s="493"/>
      <c r="AA86" s="222"/>
      <c r="AB86" s="234"/>
      <c r="AC86" s="493"/>
      <c r="AD86" s="232"/>
      <c r="AE86" s="440"/>
      <c r="AF86" s="493"/>
      <c r="AG86" s="34"/>
      <c r="AH86" s="436"/>
      <c r="AI86" s="493"/>
      <c r="AJ86" s="34"/>
      <c r="AK86" s="177"/>
      <c r="AL86" s="493"/>
      <c r="AM86" s="222"/>
      <c r="AN86" s="177"/>
      <c r="AO86" s="493"/>
      <c r="AP86" s="235"/>
      <c r="AQ86" s="234"/>
      <c r="AR86" s="493"/>
      <c r="AS86" s="233"/>
      <c r="AT86" s="436"/>
      <c r="AU86" s="493"/>
      <c r="AV86" s="34"/>
      <c r="AW86" s="177"/>
      <c r="AX86" s="493"/>
      <c r="AY86" s="232"/>
      <c r="AZ86" s="234"/>
      <c r="BA86" s="493"/>
      <c r="BB86" s="235"/>
      <c r="BC86" s="112"/>
      <c r="BD86" s="493"/>
      <c r="BE86" s="222"/>
      <c r="BF86" s="177"/>
      <c r="BG86" s="493"/>
      <c r="BH86" s="222"/>
      <c r="BI86" s="440"/>
      <c r="BJ86" s="493"/>
      <c r="BK86" s="35"/>
      <c r="BL86" s="221"/>
    </row>
    <row r="87" spans="3:64" ht="12" customHeight="1" x14ac:dyDescent="0.2">
      <c r="C87" s="548" t="s">
        <v>175</v>
      </c>
      <c r="D87" s="557" t="s">
        <v>176</v>
      </c>
      <c r="E87" s="558"/>
      <c r="F87" s="558"/>
      <c r="G87" s="237" t="s">
        <v>89</v>
      </c>
      <c r="H87" s="427"/>
      <c r="I87" s="429"/>
      <c r="J87" s="238"/>
      <c r="K87" s="491"/>
      <c r="L87" s="240"/>
      <c r="M87" s="238"/>
      <c r="N87" s="491"/>
      <c r="O87" s="242"/>
      <c r="P87" s="238"/>
      <c r="Q87" s="491"/>
      <c r="R87" s="242"/>
      <c r="S87" s="238"/>
      <c r="T87" s="491"/>
      <c r="U87" s="243"/>
      <c r="V87" s="238"/>
      <c r="W87" s="491"/>
      <c r="X87" s="244"/>
      <c r="Y87" s="238"/>
      <c r="Z87" s="491"/>
      <c r="AA87" s="244"/>
      <c r="AB87" s="238"/>
      <c r="AC87" s="491"/>
      <c r="AD87" s="240"/>
      <c r="AE87" s="62"/>
      <c r="AF87" s="491"/>
      <c r="AG87" s="245"/>
      <c r="AH87" s="246"/>
      <c r="AI87" s="491"/>
      <c r="AJ87" s="242"/>
      <c r="AK87" s="238"/>
      <c r="AL87" s="491"/>
      <c r="AM87" s="244"/>
      <c r="AN87" s="238"/>
      <c r="AO87" s="491"/>
      <c r="AP87" s="244"/>
      <c r="AQ87" s="238"/>
      <c r="AR87" s="491"/>
      <c r="AS87" s="243"/>
      <c r="AT87" s="62"/>
      <c r="AU87" s="491"/>
      <c r="AV87" s="242"/>
      <c r="AW87" s="238"/>
      <c r="AX87" s="491"/>
      <c r="AY87" s="240"/>
      <c r="AZ87" s="238"/>
      <c r="BA87" s="491"/>
      <c r="BB87" s="243"/>
      <c r="BC87" s="242"/>
      <c r="BD87" s="491"/>
      <c r="BE87" s="244"/>
      <c r="BF87" s="238"/>
      <c r="BG87" s="491"/>
      <c r="BH87" s="244"/>
      <c r="BI87" s="62"/>
      <c r="BJ87" s="491"/>
      <c r="BK87" s="243"/>
      <c r="BL87" s="225"/>
    </row>
    <row r="88" spans="3:64" ht="12" customHeight="1" x14ac:dyDescent="0.2">
      <c r="C88" s="549"/>
      <c r="D88" s="559" t="s">
        <v>177</v>
      </c>
      <c r="E88" s="560"/>
      <c r="F88" s="560"/>
      <c r="G88" s="247" t="s">
        <v>89</v>
      </c>
      <c r="H88" s="436"/>
      <c r="I88" s="442"/>
      <c r="J88" s="177"/>
      <c r="K88" s="491"/>
      <c r="L88" s="232"/>
      <c r="M88" s="177"/>
      <c r="N88" s="491"/>
      <c r="O88" s="112"/>
      <c r="P88" s="177"/>
      <c r="Q88" s="491"/>
      <c r="R88" s="112"/>
      <c r="S88" s="177"/>
      <c r="T88" s="491"/>
      <c r="U88" s="233"/>
      <c r="V88" s="177"/>
      <c r="W88" s="491"/>
      <c r="X88" s="222"/>
      <c r="Y88" s="177"/>
      <c r="Z88" s="491"/>
      <c r="AA88" s="222"/>
      <c r="AB88" s="177"/>
      <c r="AC88" s="491"/>
      <c r="AD88" s="232"/>
      <c r="AE88" s="32"/>
      <c r="AF88" s="491"/>
      <c r="AG88" s="176"/>
      <c r="AH88" s="181"/>
      <c r="AI88" s="491"/>
      <c r="AJ88" s="112"/>
      <c r="AK88" s="177"/>
      <c r="AL88" s="491"/>
      <c r="AM88" s="222"/>
      <c r="AN88" s="177"/>
      <c r="AO88" s="491"/>
      <c r="AP88" s="222"/>
      <c r="AQ88" s="177"/>
      <c r="AR88" s="491"/>
      <c r="AS88" s="233"/>
      <c r="AT88" s="32"/>
      <c r="AU88" s="491"/>
      <c r="AV88" s="112"/>
      <c r="AW88" s="177"/>
      <c r="AX88" s="491"/>
      <c r="AY88" s="232"/>
      <c r="AZ88" s="177"/>
      <c r="BA88" s="491"/>
      <c r="BB88" s="233"/>
      <c r="BC88" s="112"/>
      <c r="BD88" s="491"/>
      <c r="BE88" s="222"/>
      <c r="BF88" s="177"/>
      <c r="BG88" s="491"/>
      <c r="BH88" s="222"/>
      <c r="BI88" s="32"/>
      <c r="BJ88" s="491"/>
      <c r="BK88" s="233"/>
      <c r="BL88" s="225"/>
    </row>
    <row r="89" spans="3:64" ht="12" customHeight="1" x14ac:dyDescent="0.2">
      <c r="C89" s="549"/>
      <c r="D89" s="559" t="s">
        <v>178</v>
      </c>
      <c r="E89" s="560"/>
      <c r="F89" s="560"/>
      <c r="G89" s="247" t="s">
        <v>89</v>
      </c>
      <c r="H89" s="436"/>
      <c r="I89" s="442"/>
      <c r="J89" s="177"/>
      <c r="K89" s="491"/>
      <c r="L89" s="232"/>
      <c r="M89" s="177"/>
      <c r="N89" s="491"/>
      <c r="O89" s="112"/>
      <c r="P89" s="177"/>
      <c r="Q89" s="491"/>
      <c r="R89" s="112"/>
      <c r="S89" s="177"/>
      <c r="T89" s="491"/>
      <c r="U89" s="233"/>
      <c r="V89" s="177"/>
      <c r="W89" s="491"/>
      <c r="X89" s="222"/>
      <c r="Y89" s="177"/>
      <c r="Z89" s="491"/>
      <c r="AA89" s="222"/>
      <c r="AB89" s="177"/>
      <c r="AC89" s="491"/>
      <c r="AD89" s="232"/>
      <c r="AE89" s="32"/>
      <c r="AF89" s="491"/>
      <c r="AG89" s="176"/>
      <c r="AH89" s="181"/>
      <c r="AI89" s="491"/>
      <c r="AJ89" s="112"/>
      <c r="AK89" s="177"/>
      <c r="AL89" s="491"/>
      <c r="AM89" s="222"/>
      <c r="AN89" s="177"/>
      <c r="AO89" s="491"/>
      <c r="AP89" s="222"/>
      <c r="AQ89" s="177"/>
      <c r="AR89" s="491"/>
      <c r="AS89" s="233"/>
      <c r="AT89" s="32"/>
      <c r="AU89" s="491"/>
      <c r="AV89" s="112"/>
      <c r="AW89" s="177"/>
      <c r="AX89" s="491"/>
      <c r="AY89" s="232"/>
      <c r="AZ89" s="177"/>
      <c r="BA89" s="491"/>
      <c r="BB89" s="233"/>
      <c r="BC89" s="112"/>
      <c r="BD89" s="491"/>
      <c r="BE89" s="222"/>
      <c r="BF89" s="177"/>
      <c r="BG89" s="491"/>
      <c r="BH89" s="222"/>
      <c r="BI89" s="32"/>
      <c r="BJ89" s="491"/>
      <c r="BK89" s="233"/>
      <c r="BL89" s="225"/>
    </row>
    <row r="90" spans="3:64" ht="12" customHeight="1" x14ac:dyDescent="0.2">
      <c r="C90" s="549"/>
      <c r="D90" s="559" t="s">
        <v>179</v>
      </c>
      <c r="E90" s="560"/>
      <c r="F90" s="560"/>
      <c r="G90" s="247" t="s">
        <v>89</v>
      </c>
      <c r="H90" s="436"/>
      <c r="I90" s="442"/>
      <c r="J90" s="177"/>
      <c r="K90" s="491"/>
      <c r="L90" s="232"/>
      <c r="M90" s="177"/>
      <c r="N90" s="491"/>
      <c r="O90" s="112"/>
      <c r="P90" s="177"/>
      <c r="Q90" s="491"/>
      <c r="R90" s="112"/>
      <c r="S90" s="177"/>
      <c r="T90" s="491"/>
      <c r="U90" s="233"/>
      <c r="V90" s="177"/>
      <c r="W90" s="491"/>
      <c r="X90" s="222"/>
      <c r="Y90" s="177"/>
      <c r="Z90" s="491"/>
      <c r="AA90" s="222"/>
      <c r="AB90" s="177"/>
      <c r="AC90" s="491"/>
      <c r="AD90" s="232"/>
      <c r="AE90" s="32"/>
      <c r="AF90" s="491"/>
      <c r="AG90" s="176"/>
      <c r="AH90" s="181"/>
      <c r="AI90" s="491"/>
      <c r="AJ90" s="112"/>
      <c r="AK90" s="177"/>
      <c r="AL90" s="491"/>
      <c r="AM90" s="222"/>
      <c r="AN90" s="177"/>
      <c r="AO90" s="491"/>
      <c r="AP90" s="222"/>
      <c r="AQ90" s="177"/>
      <c r="AR90" s="491"/>
      <c r="AS90" s="233"/>
      <c r="AT90" s="32"/>
      <c r="AU90" s="491"/>
      <c r="AV90" s="112"/>
      <c r="AW90" s="177"/>
      <c r="AX90" s="491"/>
      <c r="AY90" s="232"/>
      <c r="AZ90" s="177"/>
      <c r="BA90" s="491"/>
      <c r="BB90" s="233"/>
      <c r="BC90" s="112"/>
      <c r="BD90" s="491"/>
      <c r="BE90" s="222"/>
      <c r="BF90" s="177"/>
      <c r="BG90" s="491"/>
      <c r="BH90" s="222"/>
      <c r="BI90" s="32"/>
      <c r="BJ90" s="491"/>
      <c r="BK90" s="233"/>
      <c r="BL90" s="225"/>
    </row>
    <row r="91" spans="3:64" ht="12" customHeight="1" x14ac:dyDescent="0.2">
      <c r="C91" s="550"/>
      <c r="D91" s="561" t="s">
        <v>180</v>
      </c>
      <c r="E91" s="562"/>
      <c r="F91" s="562"/>
      <c r="G91" s="248" t="s">
        <v>89</v>
      </c>
      <c r="H91" s="440"/>
      <c r="I91" s="451"/>
      <c r="J91" s="234"/>
      <c r="K91" s="493"/>
      <c r="L91" s="250"/>
      <c r="M91" s="234"/>
      <c r="N91" s="493"/>
      <c r="O91" s="252"/>
      <c r="P91" s="234"/>
      <c r="Q91" s="493"/>
      <c r="R91" s="252"/>
      <c r="S91" s="234"/>
      <c r="T91" s="493"/>
      <c r="U91" s="253"/>
      <c r="V91" s="234"/>
      <c r="W91" s="493"/>
      <c r="X91" s="235"/>
      <c r="Y91" s="234"/>
      <c r="Z91" s="493"/>
      <c r="AA91" s="235"/>
      <c r="AB91" s="234"/>
      <c r="AC91" s="493"/>
      <c r="AD91" s="250"/>
      <c r="AE91" s="70"/>
      <c r="AF91" s="493"/>
      <c r="AG91" s="252"/>
      <c r="AH91" s="70"/>
      <c r="AI91" s="493"/>
      <c r="AJ91" s="252"/>
      <c r="AK91" s="234"/>
      <c r="AL91" s="493"/>
      <c r="AM91" s="235"/>
      <c r="AN91" s="234"/>
      <c r="AO91" s="493"/>
      <c r="AP91" s="235"/>
      <c r="AQ91" s="234"/>
      <c r="AR91" s="493"/>
      <c r="AS91" s="253"/>
      <c r="AT91" s="70"/>
      <c r="AU91" s="493"/>
      <c r="AV91" s="252"/>
      <c r="AW91" s="234"/>
      <c r="AX91" s="493"/>
      <c r="AY91" s="250"/>
      <c r="AZ91" s="234"/>
      <c r="BA91" s="493"/>
      <c r="BB91" s="253"/>
      <c r="BC91" s="252"/>
      <c r="BD91" s="493"/>
      <c r="BE91" s="235"/>
      <c r="BF91" s="234"/>
      <c r="BG91" s="493"/>
      <c r="BH91" s="235"/>
      <c r="BI91" s="70"/>
      <c r="BJ91" s="493"/>
      <c r="BK91" s="253"/>
      <c r="BL91" s="255"/>
    </row>
    <row r="92" spans="3:64" ht="12" customHeight="1" x14ac:dyDescent="0.2">
      <c r="C92" s="548" t="s">
        <v>181</v>
      </c>
      <c r="D92" s="551" t="s">
        <v>182</v>
      </c>
      <c r="E92" s="552"/>
      <c r="F92" s="552"/>
      <c r="G92" s="429" t="s">
        <v>89</v>
      </c>
      <c r="H92" s="427">
        <v>0.06</v>
      </c>
      <c r="I92" s="429" t="s">
        <v>286</v>
      </c>
      <c r="J92" s="62"/>
      <c r="K92" s="491"/>
      <c r="L92" s="198" t="str">
        <f>IF(K92="","",(IF(K92&lt;=$H92,"○","×")))</f>
        <v/>
      </c>
      <c r="M92" s="62"/>
      <c r="N92" s="491"/>
      <c r="O92" s="198" t="str">
        <f>IF(N92="","",(IF(N92&lt;=$H92,"○","×")))</f>
        <v/>
      </c>
      <c r="P92" s="62"/>
      <c r="Q92" s="491"/>
      <c r="R92" s="198" t="str">
        <f>IF(Q92="","",(IF(Q92&lt;=$H92,"○","×")))</f>
        <v/>
      </c>
      <c r="S92" s="62"/>
      <c r="T92" s="491"/>
      <c r="U92" s="198" t="str">
        <f>IF(T92="","",(IF(T92&lt;=$H92,"○","×")))</f>
        <v/>
      </c>
      <c r="V92" s="62"/>
      <c r="W92" s="491"/>
      <c r="X92" s="198" t="str">
        <f>IF(W92="","",(IF(W92&lt;=$H92,"○","×")))</f>
        <v/>
      </c>
      <c r="Y92" s="62"/>
      <c r="Z92" s="491"/>
      <c r="AA92" s="198" t="str">
        <f>IF(Z92="","",(IF(Z92&lt;=$H92,"○","×")))</f>
        <v/>
      </c>
      <c r="AB92" s="62"/>
      <c r="AC92" s="491"/>
      <c r="AD92" s="198" t="str">
        <f>IF(AC92="","",(IF(AC92&lt;=$H92,"○","×")))</f>
        <v/>
      </c>
      <c r="AE92" s="62"/>
      <c r="AF92" s="491"/>
      <c r="AG92" s="198" t="str">
        <f>IF(AF92="","",(IF(AF92&lt;=$H92,"○","×")))</f>
        <v/>
      </c>
      <c r="AH92" s="62"/>
      <c r="AI92" s="491"/>
      <c r="AJ92" s="198" t="str">
        <f>IF(AI92="","",(IF(AI92&lt;=$H92,"○","×")))</f>
        <v/>
      </c>
      <c r="AK92" s="62"/>
      <c r="AL92" s="491"/>
      <c r="AM92" s="198" t="str">
        <f>IF(AL92="","",(IF(AL92&lt;=$H92,"○","×")))</f>
        <v/>
      </c>
      <c r="AN92" s="62"/>
      <c r="AO92" s="491"/>
      <c r="AP92" s="198" t="str">
        <f>IF(AO92="","",(IF(AO92&lt;=$H92,"○","×")))</f>
        <v/>
      </c>
      <c r="AQ92" s="62"/>
      <c r="AR92" s="491"/>
      <c r="AS92" s="198" t="str">
        <f>IF(AR92="","",(IF(AR92&lt;=$H92,"○","×")))</f>
        <v/>
      </c>
      <c r="AT92" s="62"/>
      <c r="AU92" s="491"/>
      <c r="AV92" s="198" t="str">
        <f>IF(AU92="","",(IF(AU92&lt;=$H92,"○","×")))</f>
        <v/>
      </c>
      <c r="AW92" s="62"/>
      <c r="AX92" s="491"/>
      <c r="AY92" s="198" t="str">
        <f>IF(AX92="","",(IF(AX92&lt;=$H92,"○","×")))</f>
        <v/>
      </c>
      <c r="AZ92" s="62"/>
      <c r="BA92" s="491"/>
      <c r="BB92" s="198" t="str">
        <f>IF(BA92="","",(IF(BA92&lt;=$H92,"○","×")))</f>
        <v/>
      </c>
      <c r="BC92" s="65"/>
      <c r="BD92" s="491"/>
      <c r="BE92" s="198" t="str">
        <f>IF(BD92="","",(IF(BD92&lt;=$H92,"○","×")))</f>
        <v/>
      </c>
      <c r="BF92" s="62"/>
      <c r="BG92" s="491"/>
      <c r="BH92" s="198" t="str">
        <f>IF(BG92="","",(IF(BG92&lt;=$H92,"○","×")))</f>
        <v/>
      </c>
      <c r="BI92" s="62"/>
      <c r="BJ92" s="491"/>
      <c r="BK92" s="198" t="str">
        <f>IF(BJ92="","",(IF(BJ92&lt;=$H92,"○","×")))</f>
        <v/>
      </c>
      <c r="BL92" s="176"/>
    </row>
    <row r="93" spans="3:64" ht="12" customHeight="1" x14ac:dyDescent="0.2">
      <c r="C93" s="549"/>
      <c r="D93" s="544" t="s">
        <v>184</v>
      </c>
      <c r="E93" s="545"/>
      <c r="F93" s="545"/>
      <c r="G93" s="442" t="s">
        <v>89</v>
      </c>
      <c r="H93" s="436">
        <v>0.04</v>
      </c>
      <c r="I93" s="442" t="s">
        <v>286</v>
      </c>
      <c r="J93" s="32"/>
      <c r="K93" s="491"/>
      <c r="L93" s="174" t="str">
        <f t="shared" ref="L93:L127" si="61">IF(K93="","",(IF(K93&lt;=$H93,"○","×")))</f>
        <v/>
      </c>
      <c r="M93" s="32"/>
      <c r="N93" s="491"/>
      <c r="O93" s="174" t="str">
        <f t="shared" ref="O93:O127" si="62">IF(N93="","",(IF(N93&lt;=$H93,"○","×")))</f>
        <v/>
      </c>
      <c r="P93" s="32"/>
      <c r="Q93" s="491"/>
      <c r="R93" s="174" t="str">
        <f t="shared" ref="R93:R127" si="63">IF(Q93="","",(IF(Q93&lt;=$H93,"○","×")))</f>
        <v/>
      </c>
      <c r="S93" s="32"/>
      <c r="T93" s="491"/>
      <c r="U93" s="174" t="str">
        <f t="shared" ref="U93:U127" si="64">IF(T93="","",(IF(T93&lt;=$H93,"○","×")))</f>
        <v/>
      </c>
      <c r="V93" s="32"/>
      <c r="W93" s="491"/>
      <c r="X93" s="174" t="str">
        <f t="shared" ref="X93:X127" si="65">IF(W93="","",(IF(W93&lt;=$H93,"○","×")))</f>
        <v/>
      </c>
      <c r="Y93" s="32"/>
      <c r="Z93" s="491"/>
      <c r="AA93" s="174" t="str">
        <f t="shared" ref="AA93:AA127" si="66">IF(Z93="","",(IF(Z93&lt;=$H93,"○","×")))</f>
        <v/>
      </c>
      <c r="AB93" s="32"/>
      <c r="AC93" s="491"/>
      <c r="AD93" s="174" t="str">
        <f t="shared" ref="AD93:AD127" si="67">IF(AC93="","",(IF(AC93&lt;=$H93,"○","×")))</f>
        <v/>
      </c>
      <c r="AE93" s="32"/>
      <c r="AF93" s="491"/>
      <c r="AG93" s="174" t="str">
        <f t="shared" ref="AG93:AG127" si="68">IF(AF93="","",(IF(AF93&lt;=$H93,"○","×")))</f>
        <v/>
      </c>
      <c r="AH93" s="32"/>
      <c r="AI93" s="491"/>
      <c r="AJ93" s="174" t="str">
        <f t="shared" ref="AJ93:AJ127" si="69">IF(AI93="","",(IF(AI93&lt;=$H93,"○","×")))</f>
        <v/>
      </c>
      <c r="AK93" s="32"/>
      <c r="AL93" s="491"/>
      <c r="AM93" s="174" t="str">
        <f t="shared" ref="AM93:AM127" si="70">IF(AL93="","",(IF(AL93&lt;=$H93,"○","×")))</f>
        <v/>
      </c>
      <c r="AN93" s="32"/>
      <c r="AO93" s="491"/>
      <c r="AP93" s="174" t="str">
        <f t="shared" ref="AP93:AP127" si="71">IF(AO93="","",(IF(AO93&lt;=$H93,"○","×")))</f>
        <v/>
      </c>
      <c r="AQ93" s="32"/>
      <c r="AR93" s="491"/>
      <c r="AS93" s="174" t="str">
        <f t="shared" ref="AS93:AS127" si="72">IF(AR93="","",(IF(AR93&lt;=$H93,"○","×")))</f>
        <v/>
      </c>
      <c r="AT93" s="32"/>
      <c r="AU93" s="491"/>
      <c r="AV93" s="174" t="str">
        <f t="shared" ref="AV93:AV127" si="73">IF(AU93="","",(IF(AU93&lt;=$H93,"○","×")))</f>
        <v/>
      </c>
      <c r="AW93" s="32"/>
      <c r="AX93" s="491"/>
      <c r="AY93" s="174" t="str">
        <f t="shared" ref="AY93:AY127" si="74">IF(AX93="","",(IF(AX93&lt;=$H93,"○","×")))</f>
        <v/>
      </c>
      <c r="AZ93" s="32"/>
      <c r="BA93" s="491"/>
      <c r="BB93" s="174" t="str">
        <f t="shared" ref="BB93:BB127" si="75">IF(BA93="","",(IF(BA93&lt;=$H93,"○","×")))</f>
        <v/>
      </c>
      <c r="BC93" s="34"/>
      <c r="BD93" s="491"/>
      <c r="BE93" s="174" t="str">
        <f t="shared" ref="BE93:BE127" si="76">IF(BD93="","",(IF(BD93&lt;=$H93,"○","×")))</f>
        <v/>
      </c>
      <c r="BF93" s="32"/>
      <c r="BG93" s="491"/>
      <c r="BH93" s="174" t="str">
        <f t="shared" ref="BH93:BH127" si="77">IF(BG93="","",(IF(BG93&lt;=$H93,"○","×")))</f>
        <v/>
      </c>
      <c r="BI93" s="32"/>
      <c r="BJ93" s="491"/>
      <c r="BK93" s="174" t="str">
        <f t="shared" ref="BK93:BK127" si="78">IF(BJ93="","",(IF(BJ93&lt;=$H93,"○","×")))</f>
        <v/>
      </c>
      <c r="BL93" s="176"/>
    </row>
    <row r="94" spans="3:64" ht="12" customHeight="1" x14ac:dyDescent="0.2">
      <c r="C94" s="549"/>
      <c r="D94" s="544" t="s">
        <v>185</v>
      </c>
      <c r="E94" s="545"/>
      <c r="F94" s="545"/>
      <c r="G94" s="442" t="s">
        <v>89</v>
      </c>
      <c r="H94" s="436">
        <v>0.06</v>
      </c>
      <c r="I94" s="442" t="s">
        <v>286</v>
      </c>
      <c r="J94" s="32"/>
      <c r="K94" s="491"/>
      <c r="L94" s="174" t="str">
        <f t="shared" si="61"/>
        <v/>
      </c>
      <c r="M94" s="32"/>
      <c r="N94" s="491"/>
      <c r="O94" s="174" t="str">
        <f t="shared" si="62"/>
        <v/>
      </c>
      <c r="P94" s="32"/>
      <c r="Q94" s="491"/>
      <c r="R94" s="174" t="str">
        <f t="shared" si="63"/>
        <v/>
      </c>
      <c r="S94" s="32"/>
      <c r="T94" s="491"/>
      <c r="U94" s="174" t="str">
        <f t="shared" si="64"/>
        <v/>
      </c>
      <c r="V94" s="32"/>
      <c r="W94" s="491"/>
      <c r="X94" s="174" t="str">
        <f t="shared" si="65"/>
        <v/>
      </c>
      <c r="Y94" s="32"/>
      <c r="Z94" s="491"/>
      <c r="AA94" s="174" t="str">
        <f t="shared" si="66"/>
        <v/>
      </c>
      <c r="AB94" s="32"/>
      <c r="AC94" s="491"/>
      <c r="AD94" s="174" t="str">
        <f t="shared" si="67"/>
        <v/>
      </c>
      <c r="AE94" s="32"/>
      <c r="AF94" s="491"/>
      <c r="AG94" s="174" t="str">
        <f t="shared" si="68"/>
        <v/>
      </c>
      <c r="AH94" s="32"/>
      <c r="AI94" s="491"/>
      <c r="AJ94" s="174" t="str">
        <f t="shared" si="69"/>
        <v/>
      </c>
      <c r="AK94" s="32"/>
      <c r="AL94" s="491"/>
      <c r="AM94" s="174" t="str">
        <f t="shared" si="70"/>
        <v/>
      </c>
      <c r="AN94" s="32"/>
      <c r="AO94" s="491"/>
      <c r="AP94" s="174" t="str">
        <f t="shared" si="71"/>
        <v/>
      </c>
      <c r="AQ94" s="32"/>
      <c r="AR94" s="491"/>
      <c r="AS94" s="174" t="str">
        <f t="shared" si="72"/>
        <v/>
      </c>
      <c r="AT94" s="32"/>
      <c r="AU94" s="491"/>
      <c r="AV94" s="174" t="str">
        <f t="shared" si="73"/>
        <v/>
      </c>
      <c r="AW94" s="32"/>
      <c r="AX94" s="491"/>
      <c r="AY94" s="174" t="str">
        <f t="shared" si="74"/>
        <v/>
      </c>
      <c r="AZ94" s="32"/>
      <c r="BA94" s="491"/>
      <c r="BB94" s="174" t="str">
        <f t="shared" si="75"/>
        <v/>
      </c>
      <c r="BC94" s="34"/>
      <c r="BD94" s="491"/>
      <c r="BE94" s="174" t="str">
        <f t="shared" si="76"/>
        <v/>
      </c>
      <c r="BF94" s="32"/>
      <c r="BG94" s="491"/>
      <c r="BH94" s="174" t="str">
        <f t="shared" si="77"/>
        <v/>
      </c>
      <c r="BI94" s="32"/>
      <c r="BJ94" s="491"/>
      <c r="BK94" s="174" t="str">
        <f t="shared" si="78"/>
        <v/>
      </c>
      <c r="BL94" s="176"/>
    </row>
    <row r="95" spans="3:64" ht="12" customHeight="1" x14ac:dyDescent="0.2">
      <c r="C95" s="549"/>
      <c r="D95" s="553" t="s">
        <v>186</v>
      </c>
      <c r="E95" s="554"/>
      <c r="F95" s="554"/>
      <c r="G95" s="449" t="s">
        <v>89</v>
      </c>
      <c r="H95" s="447">
        <v>0.2</v>
      </c>
      <c r="I95" s="442" t="s">
        <v>286</v>
      </c>
      <c r="J95" s="206"/>
      <c r="K95" s="490"/>
      <c r="L95" s="203" t="str">
        <f t="shared" si="61"/>
        <v/>
      </c>
      <c r="M95" s="206"/>
      <c r="N95" s="490"/>
      <c r="O95" s="203" t="str">
        <f t="shared" si="62"/>
        <v/>
      </c>
      <c r="P95" s="206"/>
      <c r="Q95" s="490"/>
      <c r="R95" s="203" t="str">
        <f t="shared" si="63"/>
        <v/>
      </c>
      <c r="S95" s="206"/>
      <c r="T95" s="490"/>
      <c r="U95" s="203" t="str">
        <f t="shared" si="64"/>
        <v/>
      </c>
      <c r="V95" s="206"/>
      <c r="W95" s="490"/>
      <c r="X95" s="203" t="str">
        <f t="shared" si="65"/>
        <v/>
      </c>
      <c r="Y95" s="206"/>
      <c r="Z95" s="490"/>
      <c r="AA95" s="203" t="str">
        <f t="shared" si="66"/>
        <v/>
      </c>
      <c r="AB95" s="206"/>
      <c r="AC95" s="490"/>
      <c r="AD95" s="203" t="str">
        <f t="shared" si="67"/>
        <v/>
      </c>
      <c r="AE95" s="206"/>
      <c r="AF95" s="490"/>
      <c r="AG95" s="203" t="str">
        <f t="shared" si="68"/>
        <v/>
      </c>
      <c r="AH95" s="206"/>
      <c r="AI95" s="490"/>
      <c r="AJ95" s="203" t="str">
        <f t="shared" si="69"/>
        <v/>
      </c>
      <c r="AK95" s="206"/>
      <c r="AL95" s="490"/>
      <c r="AM95" s="203" t="str">
        <f t="shared" si="70"/>
        <v/>
      </c>
      <c r="AN95" s="206"/>
      <c r="AO95" s="490"/>
      <c r="AP95" s="203" t="str">
        <f t="shared" si="71"/>
        <v/>
      </c>
      <c r="AQ95" s="206"/>
      <c r="AR95" s="490"/>
      <c r="AS95" s="203" t="str">
        <f t="shared" si="72"/>
        <v/>
      </c>
      <c r="AT95" s="206"/>
      <c r="AU95" s="490"/>
      <c r="AV95" s="203" t="str">
        <f t="shared" si="73"/>
        <v/>
      </c>
      <c r="AW95" s="206"/>
      <c r="AX95" s="490"/>
      <c r="AY95" s="203" t="str">
        <f t="shared" si="74"/>
        <v/>
      </c>
      <c r="AZ95" s="206"/>
      <c r="BA95" s="490"/>
      <c r="BB95" s="203" t="str">
        <f t="shared" si="75"/>
        <v/>
      </c>
      <c r="BC95" s="208"/>
      <c r="BD95" s="490"/>
      <c r="BE95" s="203" t="str">
        <f t="shared" si="76"/>
        <v/>
      </c>
      <c r="BF95" s="206"/>
      <c r="BG95" s="490"/>
      <c r="BH95" s="203" t="str">
        <f t="shared" si="77"/>
        <v/>
      </c>
      <c r="BI95" s="206"/>
      <c r="BJ95" s="490"/>
      <c r="BK95" s="203" t="str">
        <f t="shared" si="78"/>
        <v/>
      </c>
      <c r="BL95" s="437"/>
    </row>
    <row r="96" spans="3:64" ht="12" customHeight="1" x14ac:dyDescent="0.2">
      <c r="C96" s="549"/>
      <c r="D96" s="544" t="s">
        <v>187</v>
      </c>
      <c r="E96" s="545"/>
      <c r="F96" s="545"/>
      <c r="G96" s="442" t="s">
        <v>89</v>
      </c>
      <c r="H96" s="436">
        <v>8.0000000000000002E-3</v>
      </c>
      <c r="I96" s="450" t="s">
        <v>286</v>
      </c>
      <c r="J96" s="32"/>
      <c r="K96" s="491"/>
      <c r="L96" s="174" t="str">
        <f t="shared" si="61"/>
        <v/>
      </c>
      <c r="M96" s="32"/>
      <c r="N96" s="491"/>
      <c r="O96" s="174" t="str">
        <f t="shared" si="62"/>
        <v/>
      </c>
      <c r="P96" s="32"/>
      <c r="Q96" s="491"/>
      <c r="R96" s="174" t="str">
        <f t="shared" si="63"/>
        <v/>
      </c>
      <c r="S96" s="32"/>
      <c r="T96" s="491"/>
      <c r="U96" s="174" t="str">
        <f t="shared" si="64"/>
        <v/>
      </c>
      <c r="V96" s="32"/>
      <c r="W96" s="491"/>
      <c r="X96" s="174" t="str">
        <f t="shared" si="65"/>
        <v/>
      </c>
      <c r="Y96" s="32"/>
      <c r="Z96" s="491"/>
      <c r="AA96" s="174" t="str">
        <f t="shared" si="66"/>
        <v/>
      </c>
      <c r="AB96" s="32"/>
      <c r="AC96" s="491"/>
      <c r="AD96" s="174" t="str">
        <f t="shared" si="67"/>
        <v/>
      </c>
      <c r="AE96" s="32"/>
      <c r="AF96" s="491"/>
      <c r="AG96" s="174" t="str">
        <f t="shared" si="68"/>
        <v/>
      </c>
      <c r="AH96" s="32"/>
      <c r="AI96" s="491"/>
      <c r="AJ96" s="174" t="str">
        <f t="shared" si="69"/>
        <v/>
      </c>
      <c r="AK96" s="32"/>
      <c r="AL96" s="491"/>
      <c r="AM96" s="174" t="str">
        <f t="shared" si="70"/>
        <v/>
      </c>
      <c r="AN96" s="32"/>
      <c r="AO96" s="491"/>
      <c r="AP96" s="174" t="str">
        <f t="shared" si="71"/>
        <v/>
      </c>
      <c r="AQ96" s="32"/>
      <c r="AR96" s="491"/>
      <c r="AS96" s="174" t="str">
        <f t="shared" si="72"/>
        <v/>
      </c>
      <c r="AT96" s="32"/>
      <c r="AU96" s="491"/>
      <c r="AV96" s="174" t="str">
        <f t="shared" si="73"/>
        <v/>
      </c>
      <c r="AW96" s="32"/>
      <c r="AX96" s="491"/>
      <c r="AY96" s="174" t="str">
        <f t="shared" si="74"/>
        <v/>
      </c>
      <c r="AZ96" s="32"/>
      <c r="BA96" s="491"/>
      <c r="BB96" s="174" t="str">
        <f t="shared" si="75"/>
        <v/>
      </c>
      <c r="BC96" s="34"/>
      <c r="BD96" s="491"/>
      <c r="BE96" s="174" t="str">
        <f t="shared" si="76"/>
        <v/>
      </c>
      <c r="BF96" s="32"/>
      <c r="BG96" s="491"/>
      <c r="BH96" s="174" t="str">
        <f t="shared" si="77"/>
        <v/>
      </c>
      <c r="BI96" s="32"/>
      <c r="BJ96" s="491"/>
      <c r="BK96" s="174" t="str">
        <f t="shared" si="78"/>
        <v/>
      </c>
      <c r="BL96" s="261"/>
    </row>
    <row r="97" spans="3:64" ht="12" customHeight="1" x14ac:dyDescent="0.2">
      <c r="C97" s="549"/>
      <c r="D97" s="544" t="s">
        <v>188</v>
      </c>
      <c r="E97" s="545"/>
      <c r="F97" s="545"/>
      <c r="G97" s="442" t="s">
        <v>89</v>
      </c>
      <c r="H97" s="436">
        <v>5.0000000000000001E-3</v>
      </c>
      <c r="I97" s="442" t="s">
        <v>286</v>
      </c>
      <c r="J97" s="32"/>
      <c r="K97" s="491"/>
      <c r="L97" s="174" t="str">
        <f t="shared" si="61"/>
        <v/>
      </c>
      <c r="M97" s="32"/>
      <c r="N97" s="491"/>
      <c r="O97" s="174" t="str">
        <f t="shared" si="62"/>
        <v/>
      </c>
      <c r="P97" s="32"/>
      <c r="Q97" s="491"/>
      <c r="R97" s="174" t="str">
        <f t="shared" si="63"/>
        <v/>
      </c>
      <c r="S97" s="32"/>
      <c r="T97" s="491"/>
      <c r="U97" s="174" t="str">
        <f t="shared" si="64"/>
        <v/>
      </c>
      <c r="V97" s="32"/>
      <c r="W97" s="491"/>
      <c r="X97" s="174" t="str">
        <f t="shared" si="65"/>
        <v/>
      </c>
      <c r="Y97" s="32"/>
      <c r="Z97" s="491"/>
      <c r="AA97" s="174" t="str">
        <f t="shared" si="66"/>
        <v/>
      </c>
      <c r="AB97" s="32"/>
      <c r="AC97" s="491"/>
      <c r="AD97" s="174" t="str">
        <f t="shared" si="67"/>
        <v/>
      </c>
      <c r="AE97" s="32"/>
      <c r="AF97" s="491"/>
      <c r="AG97" s="174" t="str">
        <f t="shared" si="68"/>
        <v/>
      </c>
      <c r="AH97" s="32"/>
      <c r="AI97" s="491"/>
      <c r="AJ97" s="174" t="str">
        <f t="shared" si="69"/>
        <v/>
      </c>
      <c r="AK97" s="32"/>
      <c r="AL97" s="491"/>
      <c r="AM97" s="174" t="str">
        <f t="shared" si="70"/>
        <v/>
      </c>
      <c r="AN97" s="32"/>
      <c r="AO97" s="491"/>
      <c r="AP97" s="174" t="str">
        <f t="shared" si="71"/>
        <v/>
      </c>
      <c r="AQ97" s="32"/>
      <c r="AR97" s="491"/>
      <c r="AS97" s="174" t="str">
        <f t="shared" si="72"/>
        <v/>
      </c>
      <c r="AT97" s="32"/>
      <c r="AU97" s="491"/>
      <c r="AV97" s="174" t="str">
        <f t="shared" si="73"/>
        <v/>
      </c>
      <c r="AW97" s="32"/>
      <c r="AX97" s="491"/>
      <c r="AY97" s="174" t="str">
        <f t="shared" si="74"/>
        <v/>
      </c>
      <c r="AZ97" s="32"/>
      <c r="BA97" s="491"/>
      <c r="BB97" s="174" t="str">
        <f t="shared" si="75"/>
        <v/>
      </c>
      <c r="BC97" s="34"/>
      <c r="BD97" s="491"/>
      <c r="BE97" s="174" t="str">
        <f t="shared" si="76"/>
        <v/>
      </c>
      <c r="BF97" s="32"/>
      <c r="BG97" s="491"/>
      <c r="BH97" s="174" t="str">
        <f t="shared" si="77"/>
        <v/>
      </c>
      <c r="BI97" s="32"/>
      <c r="BJ97" s="491"/>
      <c r="BK97" s="174" t="str">
        <f t="shared" si="78"/>
        <v/>
      </c>
      <c r="BL97" s="261"/>
    </row>
    <row r="98" spans="3:64" ht="12" customHeight="1" x14ac:dyDescent="0.2">
      <c r="C98" s="549"/>
      <c r="D98" s="544" t="s">
        <v>189</v>
      </c>
      <c r="E98" s="545"/>
      <c r="F98" s="545"/>
      <c r="G98" s="442" t="s">
        <v>89</v>
      </c>
      <c r="H98" s="436">
        <v>3.0000000000000001E-3</v>
      </c>
      <c r="I98" s="442" t="s">
        <v>286</v>
      </c>
      <c r="J98" s="32"/>
      <c r="K98" s="491"/>
      <c r="L98" s="174" t="str">
        <f t="shared" si="61"/>
        <v/>
      </c>
      <c r="M98" s="32"/>
      <c r="N98" s="491"/>
      <c r="O98" s="174" t="str">
        <f t="shared" si="62"/>
        <v/>
      </c>
      <c r="P98" s="32"/>
      <c r="Q98" s="491"/>
      <c r="R98" s="174" t="str">
        <f t="shared" si="63"/>
        <v/>
      </c>
      <c r="S98" s="32"/>
      <c r="T98" s="491"/>
      <c r="U98" s="174" t="str">
        <f t="shared" si="64"/>
        <v/>
      </c>
      <c r="V98" s="32"/>
      <c r="W98" s="491"/>
      <c r="X98" s="174" t="str">
        <f t="shared" si="65"/>
        <v/>
      </c>
      <c r="Y98" s="32"/>
      <c r="Z98" s="491"/>
      <c r="AA98" s="174" t="str">
        <f t="shared" si="66"/>
        <v/>
      </c>
      <c r="AB98" s="32"/>
      <c r="AC98" s="491"/>
      <c r="AD98" s="174" t="str">
        <f t="shared" si="67"/>
        <v/>
      </c>
      <c r="AE98" s="32"/>
      <c r="AF98" s="491"/>
      <c r="AG98" s="174" t="str">
        <f t="shared" si="68"/>
        <v/>
      </c>
      <c r="AH98" s="32"/>
      <c r="AI98" s="491"/>
      <c r="AJ98" s="174" t="str">
        <f t="shared" si="69"/>
        <v/>
      </c>
      <c r="AK98" s="32"/>
      <c r="AL98" s="491"/>
      <c r="AM98" s="174" t="str">
        <f t="shared" si="70"/>
        <v/>
      </c>
      <c r="AN98" s="32"/>
      <c r="AO98" s="491"/>
      <c r="AP98" s="174" t="str">
        <f t="shared" si="71"/>
        <v/>
      </c>
      <c r="AQ98" s="32"/>
      <c r="AR98" s="491"/>
      <c r="AS98" s="174" t="str">
        <f t="shared" si="72"/>
        <v/>
      </c>
      <c r="AT98" s="32"/>
      <c r="AU98" s="491"/>
      <c r="AV98" s="174" t="str">
        <f t="shared" si="73"/>
        <v/>
      </c>
      <c r="AW98" s="32"/>
      <c r="AX98" s="491"/>
      <c r="AY98" s="174" t="str">
        <f t="shared" si="74"/>
        <v/>
      </c>
      <c r="AZ98" s="32"/>
      <c r="BA98" s="491"/>
      <c r="BB98" s="174" t="str">
        <f t="shared" si="75"/>
        <v/>
      </c>
      <c r="BC98" s="34"/>
      <c r="BD98" s="491"/>
      <c r="BE98" s="174" t="str">
        <f t="shared" si="76"/>
        <v/>
      </c>
      <c r="BF98" s="32"/>
      <c r="BG98" s="491"/>
      <c r="BH98" s="174" t="str">
        <f t="shared" si="77"/>
        <v/>
      </c>
      <c r="BI98" s="32"/>
      <c r="BJ98" s="491"/>
      <c r="BK98" s="174" t="str">
        <f t="shared" si="78"/>
        <v/>
      </c>
      <c r="BL98" s="261"/>
    </row>
    <row r="99" spans="3:64" ht="12" customHeight="1" x14ac:dyDescent="0.2">
      <c r="C99" s="549"/>
      <c r="D99" s="553" t="s">
        <v>190</v>
      </c>
      <c r="E99" s="554"/>
      <c r="F99" s="554"/>
      <c r="G99" s="449" t="s">
        <v>89</v>
      </c>
      <c r="H99" s="447">
        <v>0.04</v>
      </c>
      <c r="I99" s="449" t="s">
        <v>286</v>
      </c>
      <c r="J99" s="206"/>
      <c r="K99" s="490"/>
      <c r="L99" s="203" t="str">
        <f t="shared" si="61"/>
        <v/>
      </c>
      <c r="M99" s="206"/>
      <c r="N99" s="490"/>
      <c r="O99" s="203" t="str">
        <f t="shared" si="62"/>
        <v/>
      </c>
      <c r="P99" s="206"/>
      <c r="Q99" s="490"/>
      <c r="R99" s="203" t="str">
        <f t="shared" si="63"/>
        <v/>
      </c>
      <c r="S99" s="206"/>
      <c r="T99" s="490"/>
      <c r="U99" s="203" t="str">
        <f t="shared" si="64"/>
        <v/>
      </c>
      <c r="V99" s="206"/>
      <c r="W99" s="490"/>
      <c r="X99" s="203" t="str">
        <f t="shared" si="65"/>
        <v/>
      </c>
      <c r="Y99" s="206"/>
      <c r="Z99" s="490"/>
      <c r="AA99" s="203" t="str">
        <f t="shared" si="66"/>
        <v/>
      </c>
      <c r="AB99" s="206"/>
      <c r="AC99" s="490"/>
      <c r="AD99" s="203" t="str">
        <f t="shared" si="67"/>
        <v/>
      </c>
      <c r="AE99" s="206"/>
      <c r="AF99" s="490"/>
      <c r="AG99" s="203" t="str">
        <f t="shared" si="68"/>
        <v/>
      </c>
      <c r="AH99" s="206"/>
      <c r="AI99" s="490"/>
      <c r="AJ99" s="203" t="str">
        <f t="shared" si="69"/>
        <v/>
      </c>
      <c r="AK99" s="206"/>
      <c r="AL99" s="490"/>
      <c r="AM99" s="203" t="str">
        <f t="shared" si="70"/>
        <v/>
      </c>
      <c r="AN99" s="206"/>
      <c r="AO99" s="490"/>
      <c r="AP99" s="203" t="str">
        <f t="shared" si="71"/>
        <v/>
      </c>
      <c r="AQ99" s="206"/>
      <c r="AR99" s="490"/>
      <c r="AS99" s="203" t="str">
        <f t="shared" si="72"/>
        <v/>
      </c>
      <c r="AT99" s="206"/>
      <c r="AU99" s="490"/>
      <c r="AV99" s="203" t="str">
        <f t="shared" si="73"/>
        <v/>
      </c>
      <c r="AW99" s="206"/>
      <c r="AX99" s="490"/>
      <c r="AY99" s="203" t="str">
        <f t="shared" si="74"/>
        <v/>
      </c>
      <c r="AZ99" s="206"/>
      <c r="BA99" s="490"/>
      <c r="BB99" s="203" t="str">
        <f t="shared" si="75"/>
        <v/>
      </c>
      <c r="BC99" s="208"/>
      <c r="BD99" s="490"/>
      <c r="BE99" s="203" t="str">
        <f t="shared" si="76"/>
        <v/>
      </c>
      <c r="BF99" s="206"/>
      <c r="BG99" s="490"/>
      <c r="BH99" s="203" t="str">
        <f t="shared" si="77"/>
        <v/>
      </c>
      <c r="BI99" s="206"/>
      <c r="BJ99" s="490"/>
      <c r="BK99" s="203" t="str">
        <f t="shared" si="78"/>
        <v/>
      </c>
      <c r="BL99" s="262"/>
    </row>
    <row r="100" spans="3:64" ht="12" customHeight="1" x14ac:dyDescent="0.2">
      <c r="C100" s="549"/>
      <c r="D100" s="544" t="s">
        <v>191</v>
      </c>
      <c r="E100" s="545"/>
      <c r="F100" s="545"/>
      <c r="G100" s="442" t="s">
        <v>89</v>
      </c>
      <c r="H100" s="436">
        <v>0.04</v>
      </c>
      <c r="I100" s="442" t="s">
        <v>286</v>
      </c>
      <c r="J100" s="263"/>
      <c r="K100" s="491"/>
      <c r="L100" s="174" t="str">
        <f t="shared" si="61"/>
        <v/>
      </c>
      <c r="M100" s="263"/>
      <c r="N100" s="491"/>
      <c r="O100" s="174" t="str">
        <f t="shared" si="62"/>
        <v/>
      </c>
      <c r="P100" s="263"/>
      <c r="Q100" s="491"/>
      <c r="R100" s="174" t="str">
        <f t="shared" si="63"/>
        <v/>
      </c>
      <c r="S100" s="263"/>
      <c r="T100" s="491"/>
      <c r="U100" s="174" t="str">
        <f t="shared" si="64"/>
        <v/>
      </c>
      <c r="V100" s="263"/>
      <c r="W100" s="491"/>
      <c r="X100" s="174" t="str">
        <f t="shared" si="65"/>
        <v/>
      </c>
      <c r="Y100" s="263"/>
      <c r="Z100" s="491"/>
      <c r="AA100" s="174" t="str">
        <f t="shared" si="66"/>
        <v/>
      </c>
      <c r="AB100" s="263"/>
      <c r="AC100" s="491"/>
      <c r="AD100" s="174" t="str">
        <f t="shared" si="67"/>
        <v/>
      </c>
      <c r="AE100" s="263"/>
      <c r="AF100" s="491"/>
      <c r="AG100" s="174" t="str">
        <f t="shared" si="68"/>
        <v/>
      </c>
      <c r="AH100" s="263"/>
      <c r="AI100" s="491"/>
      <c r="AJ100" s="174" t="str">
        <f t="shared" si="69"/>
        <v/>
      </c>
      <c r="AK100" s="263"/>
      <c r="AL100" s="491"/>
      <c r="AM100" s="174" t="str">
        <f t="shared" si="70"/>
        <v/>
      </c>
      <c r="AN100" s="263"/>
      <c r="AO100" s="491"/>
      <c r="AP100" s="174" t="str">
        <f t="shared" si="71"/>
        <v/>
      </c>
      <c r="AQ100" s="263"/>
      <c r="AR100" s="491"/>
      <c r="AS100" s="174" t="str">
        <f t="shared" si="72"/>
        <v/>
      </c>
      <c r="AT100" s="263"/>
      <c r="AU100" s="491"/>
      <c r="AV100" s="174" t="str">
        <f t="shared" si="73"/>
        <v/>
      </c>
      <c r="AW100" s="263"/>
      <c r="AX100" s="491"/>
      <c r="AY100" s="174" t="str">
        <f t="shared" si="74"/>
        <v/>
      </c>
      <c r="AZ100" s="263"/>
      <c r="BA100" s="491"/>
      <c r="BB100" s="174" t="str">
        <f t="shared" si="75"/>
        <v/>
      </c>
      <c r="BC100" s="266"/>
      <c r="BD100" s="491"/>
      <c r="BE100" s="174" t="str">
        <f t="shared" si="76"/>
        <v/>
      </c>
      <c r="BF100" s="263"/>
      <c r="BG100" s="491"/>
      <c r="BH100" s="174" t="str">
        <f t="shared" si="77"/>
        <v/>
      </c>
      <c r="BI100" s="263"/>
      <c r="BJ100" s="491"/>
      <c r="BK100" s="174" t="str">
        <f t="shared" si="78"/>
        <v/>
      </c>
      <c r="BL100" s="262"/>
    </row>
    <row r="101" spans="3:64" ht="12" customHeight="1" x14ac:dyDescent="0.2">
      <c r="C101" s="549"/>
      <c r="D101" s="544" t="s">
        <v>192</v>
      </c>
      <c r="E101" s="545"/>
      <c r="F101" s="545"/>
      <c r="G101" s="442" t="s">
        <v>89</v>
      </c>
      <c r="H101" s="436">
        <v>0.05</v>
      </c>
      <c r="I101" s="442" t="s">
        <v>286</v>
      </c>
      <c r="J101" s="32"/>
      <c r="K101" s="491"/>
      <c r="L101" s="174" t="str">
        <f t="shared" si="61"/>
        <v/>
      </c>
      <c r="M101" s="32"/>
      <c r="N101" s="491"/>
      <c r="O101" s="174" t="str">
        <f t="shared" si="62"/>
        <v/>
      </c>
      <c r="P101" s="32"/>
      <c r="Q101" s="491"/>
      <c r="R101" s="174" t="str">
        <f t="shared" si="63"/>
        <v/>
      </c>
      <c r="S101" s="32"/>
      <c r="T101" s="491"/>
      <c r="U101" s="174" t="str">
        <f t="shared" si="64"/>
        <v/>
      </c>
      <c r="V101" s="32"/>
      <c r="W101" s="491"/>
      <c r="X101" s="174" t="str">
        <f t="shared" si="65"/>
        <v/>
      </c>
      <c r="Y101" s="32"/>
      <c r="Z101" s="491"/>
      <c r="AA101" s="174" t="str">
        <f t="shared" si="66"/>
        <v/>
      </c>
      <c r="AB101" s="32"/>
      <c r="AC101" s="491"/>
      <c r="AD101" s="174" t="str">
        <f t="shared" si="67"/>
        <v/>
      </c>
      <c r="AE101" s="32"/>
      <c r="AF101" s="491"/>
      <c r="AG101" s="174" t="str">
        <f t="shared" si="68"/>
        <v/>
      </c>
      <c r="AH101" s="32"/>
      <c r="AI101" s="491"/>
      <c r="AJ101" s="174" t="str">
        <f t="shared" si="69"/>
        <v/>
      </c>
      <c r="AK101" s="32"/>
      <c r="AL101" s="491"/>
      <c r="AM101" s="174" t="str">
        <f t="shared" si="70"/>
        <v/>
      </c>
      <c r="AN101" s="32"/>
      <c r="AO101" s="491"/>
      <c r="AP101" s="174" t="str">
        <f t="shared" si="71"/>
        <v/>
      </c>
      <c r="AQ101" s="32"/>
      <c r="AR101" s="491"/>
      <c r="AS101" s="174" t="str">
        <f t="shared" si="72"/>
        <v/>
      </c>
      <c r="AT101" s="32"/>
      <c r="AU101" s="491"/>
      <c r="AV101" s="174" t="str">
        <f t="shared" si="73"/>
        <v/>
      </c>
      <c r="AW101" s="32"/>
      <c r="AX101" s="491"/>
      <c r="AY101" s="174" t="str">
        <f t="shared" si="74"/>
        <v/>
      </c>
      <c r="AZ101" s="32"/>
      <c r="BA101" s="491"/>
      <c r="BB101" s="174" t="str">
        <f t="shared" si="75"/>
        <v/>
      </c>
      <c r="BC101" s="34"/>
      <c r="BD101" s="491"/>
      <c r="BE101" s="174" t="str">
        <f t="shared" si="76"/>
        <v/>
      </c>
      <c r="BF101" s="32"/>
      <c r="BG101" s="491"/>
      <c r="BH101" s="174" t="str">
        <f t="shared" si="77"/>
        <v/>
      </c>
      <c r="BI101" s="32"/>
      <c r="BJ101" s="491"/>
      <c r="BK101" s="174" t="str">
        <f t="shared" si="78"/>
        <v/>
      </c>
      <c r="BL101" s="262"/>
    </row>
    <row r="102" spans="3:64" ht="12" customHeight="1" x14ac:dyDescent="0.2">
      <c r="C102" s="549"/>
      <c r="D102" s="544" t="s">
        <v>193</v>
      </c>
      <c r="E102" s="545"/>
      <c r="F102" s="545"/>
      <c r="G102" s="442" t="s">
        <v>89</v>
      </c>
      <c r="H102" s="436">
        <v>8.0000000000000002E-3</v>
      </c>
      <c r="I102" s="442" t="s">
        <v>286</v>
      </c>
      <c r="J102" s="32"/>
      <c r="K102" s="491"/>
      <c r="L102" s="174" t="str">
        <f t="shared" si="61"/>
        <v/>
      </c>
      <c r="M102" s="32"/>
      <c r="N102" s="491"/>
      <c r="O102" s="174" t="str">
        <f t="shared" si="62"/>
        <v/>
      </c>
      <c r="P102" s="32"/>
      <c r="Q102" s="491"/>
      <c r="R102" s="174" t="str">
        <f t="shared" si="63"/>
        <v/>
      </c>
      <c r="S102" s="32"/>
      <c r="T102" s="491"/>
      <c r="U102" s="174" t="str">
        <f t="shared" si="64"/>
        <v/>
      </c>
      <c r="V102" s="32"/>
      <c r="W102" s="491"/>
      <c r="X102" s="174" t="str">
        <f t="shared" si="65"/>
        <v/>
      </c>
      <c r="Y102" s="32"/>
      <c r="Z102" s="491"/>
      <c r="AA102" s="174" t="str">
        <f t="shared" si="66"/>
        <v/>
      </c>
      <c r="AB102" s="32"/>
      <c r="AC102" s="491"/>
      <c r="AD102" s="174" t="str">
        <f t="shared" si="67"/>
        <v/>
      </c>
      <c r="AE102" s="32"/>
      <c r="AF102" s="491"/>
      <c r="AG102" s="174" t="str">
        <f t="shared" si="68"/>
        <v/>
      </c>
      <c r="AH102" s="32"/>
      <c r="AI102" s="491"/>
      <c r="AJ102" s="174" t="str">
        <f t="shared" si="69"/>
        <v/>
      </c>
      <c r="AK102" s="32"/>
      <c r="AL102" s="491"/>
      <c r="AM102" s="174" t="str">
        <f t="shared" si="70"/>
        <v/>
      </c>
      <c r="AN102" s="32"/>
      <c r="AO102" s="491"/>
      <c r="AP102" s="174" t="str">
        <f t="shared" si="71"/>
        <v/>
      </c>
      <c r="AQ102" s="32"/>
      <c r="AR102" s="491"/>
      <c r="AS102" s="174" t="str">
        <f t="shared" si="72"/>
        <v/>
      </c>
      <c r="AT102" s="32"/>
      <c r="AU102" s="491"/>
      <c r="AV102" s="174" t="str">
        <f t="shared" si="73"/>
        <v/>
      </c>
      <c r="AW102" s="32"/>
      <c r="AX102" s="491"/>
      <c r="AY102" s="174" t="str">
        <f t="shared" si="74"/>
        <v/>
      </c>
      <c r="AZ102" s="32"/>
      <c r="BA102" s="491"/>
      <c r="BB102" s="174" t="str">
        <f t="shared" si="75"/>
        <v/>
      </c>
      <c r="BC102" s="34"/>
      <c r="BD102" s="491"/>
      <c r="BE102" s="174" t="str">
        <f t="shared" si="76"/>
        <v/>
      </c>
      <c r="BF102" s="32"/>
      <c r="BG102" s="491"/>
      <c r="BH102" s="174" t="str">
        <f t="shared" si="77"/>
        <v/>
      </c>
      <c r="BI102" s="32"/>
      <c r="BJ102" s="491"/>
      <c r="BK102" s="174" t="str">
        <f t="shared" si="78"/>
        <v/>
      </c>
      <c r="BL102" s="261"/>
    </row>
    <row r="103" spans="3:64" ht="12" customHeight="1" x14ac:dyDescent="0.2">
      <c r="C103" s="549"/>
      <c r="D103" s="553" t="s">
        <v>194</v>
      </c>
      <c r="E103" s="554"/>
      <c r="F103" s="554"/>
      <c r="G103" s="449" t="s">
        <v>89</v>
      </c>
      <c r="H103" s="447">
        <v>6.0000000000000001E-3</v>
      </c>
      <c r="I103" s="449" t="s">
        <v>92</v>
      </c>
      <c r="J103" s="206"/>
      <c r="K103" s="490"/>
      <c r="L103" s="203" t="str">
        <f t="shared" si="61"/>
        <v/>
      </c>
      <c r="M103" s="206"/>
      <c r="N103" s="490"/>
      <c r="O103" s="203" t="str">
        <f t="shared" si="62"/>
        <v/>
      </c>
      <c r="P103" s="206"/>
      <c r="Q103" s="490"/>
      <c r="R103" s="203" t="str">
        <f t="shared" si="63"/>
        <v/>
      </c>
      <c r="S103" s="206"/>
      <c r="T103" s="490"/>
      <c r="U103" s="203" t="str">
        <f t="shared" si="64"/>
        <v/>
      </c>
      <c r="V103" s="206"/>
      <c r="W103" s="490"/>
      <c r="X103" s="203" t="str">
        <f t="shared" si="65"/>
        <v/>
      </c>
      <c r="Y103" s="206"/>
      <c r="Z103" s="490"/>
      <c r="AA103" s="203" t="str">
        <f t="shared" si="66"/>
        <v/>
      </c>
      <c r="AB103" s="206"/>
      <c r="AC103" s="490"/>
      <c r="AD103" s="203" t="str">
        <f t="shared" si="67"/>
        <v/>
      </c>
      <c r="AE103" s="206"/>
      <c r="AF103" s="490"/>
      <c r="AG103" s="203" t="str">
        <f t="shared" si="68"/>
        <v/>
      </c>
      <c r="AH103" s="206"/>
      <c r="AI103" s="490"/>
      <c r="AJ103" s="203" t="str">
        <f t="shared" si="69"/>
        <v/>
      </c>
      <c r="AK103" s="206"/>
      <c r="AL103" s="490"/>
      <c r="AM103" s="203" t="str">
        <f t="shared" si="70"/>
        <v/>
      </c>
      <c r="AN103" s="206"/>
      <c r="AO103" s="490"/>
      <c r="AP103" s="203" t="str">
        <f t="shared" si="71"/>
        <v/>
      </c>
      <c r="AQ103" s="206"/>
      <c r="AR103" s="490"/>
      <c r="AS103" s="203" t="str">
        <f t="shared" si="72"/>
        <v/>
      </c>
      <c r="AT103" s="206"/>
      <c r="AU103" s="490"/>
      <c r="AV103" s="203" t="str">
        <f t="shared" si="73"/>
        <v/>
      </c>
      <c r="AW103" s="206"/>
      <c r="AX103" s="490"/>
      <c r="AY103" s="203" t="str">
        <f t="shared" si="74"/>
        <v/>
      </c>
      <c r="AZ103" s="206"/>
      <c r="BA103" s="490"/>
      <c r="BB103" s="203" t="str">
        <f t="shared" si="75"/>
        <v/>
      </c>
      <c r="BC103" s="208"/>
      <c r="BD103" s="490"/>
      <c r="BE103" s="203" t="str">
        <f t="shared" si="76"/>
        <v/>
      </c>
      <c r="BF103" s="206"/>
      <c r="BG103" s="490"/>
      <c r="BH103" s="203" t="str">
        <f t="shared" si="77"/>
        <v/>
      </c>
      <c r="BI103" s="206"/>
      <c r="BJ103" s="490"/>
      <c r="BK103" s="203" t="str">
        <f t="shared" si="78"/>
        <v/>
      </c>
      <c r="BL103" s="261"/>
    </row>
    <row r="104" spans="3:64" ht="12" customHeight="1" x14ac:dyDescent="0.2">
      <c r="C104" s="549"/>
      <c r="D104" s="555" t="s">
        <v>195</v>
      </c>
      <c r="E104" s="556"/>
      <c r="F104" s="556"/>
      <c r="G104" s="442" t="s">
        <v>89</v>
      </c>
      <c r="H104" s="436">
        <v>8.0000000000000002E-3</v>
      </c>
      <c r="I104" s="442" t="s">
        <v>286</v>
      </c>
      <c r="J104" s="32"/>
      <c r="K104" s="491"/>
      <c r="L104" s="174" t="str">
        <f t="shared" si="61"/>
        <v/>
      </c>
      <c r="M104" s="32"/>
      <c r="N104" s="491"/>
      <c r="O104" s="174" t="str">
        <f t="shared" si="62"/>
        <v/>
      </c>
      <c r="P104" s="32"/>
      <c r="Q104" s="491"/>
      <c r="R104" s="174" t="str">
        <f t="shared" si="63"/>
        <v/>
      </c>
      <c r="S104" s="32"/>
      <c r="T104" s="491"/>
      <c r="U104" s="174" t="str">
        <f t="shared" si="64"/>
        <v/>
      </c>
      <c r="V104" s="32"/>
      <c r="W104" s="491"/>
      <c r="X104" s="174" t="str">
        <f t="shared" si="65"/>
        <v/>
      </c>
      <c r="Y104" s="32"/>
      <c r="Z104" s="491"/>
      <c r="AA104" s="174" t="str">
        <f t="shared" si="66"/>
        <v/>
      </c>
      <c r="AB104" s="32"/>
      <c r="AC104" s="491"/>
      <c r="AD104" s="174" t="str">
        <f t="shared" si="67"/>
        <v/>
      </c>
      <c r="AE104" s="32"/>
      <c r="AF104" s="491"/>
      <c r="AG104" s="174" t="str">
        <f t="shared" si="68"/>
        <v/>
      </c>
      <c r="AH104" s="32"/>
      <c r="AI104" s="491"/>
      <c r="AJ104" s="174" t="str">
        <f t="shared" si="69"/>
        <v/>
      </c>
      <c r="AK104" s="32"/>
      <c r="AL104" s="491"/>
      <c r="AM104" s="174" t="str">
        <f t="shared" si="70"/>
        <v/>
      </c>
      <c r="AN104" s="32"/>
      <c r="AO104" s="491"/>
      <c r="AP104" s="174" t="str">
        <f t="shared" si="71"/>
        <v/>
      </c>
      <c r="AQ104" s="32"/>
      <c r="AR104" s="491"/>
      <c r="AS104" s="174" t="str">
        <f t="shared" si="72"/>
        <v/>
      </c>
      <c r="AT104" s="32"/>
      <c r="AU104" s="491"/>
      <c r="AV104" s="174" t="str">
        <f t="shared" si="73"/>
        <v/>
      </c>
      <c r="AW104" s="32"/>
      <c r="AX104" s="491"/>
      <c r="AY104" s="174" t="str">
        <f t="shared" si="74"/>
        <v/>
      </c>
      <c r="AZ104" s="32"/>
      <c r="BA104" s="491"/>
      <c r="BB104" s="174" t="str">
        <f t="shared" si="75"/>
        <v/>
      </c>
      <c r="BC104" s="34"/>
      <c r="BD104" s="491"/>
      <c r="BE104" s="174" t="str">
        <f t="shared" si="76"/>
        <v/>
      </c>
      <c r="BF104" s="32"/>
      <c r="BG104" s="491"/>
      <c r="BH104" s="174" t="str">
        <f t="shared" si="77"/>
        <v/>
      </c>
      <c r="BI104" s="32"/>
      <c r="BJ104" s="491"/>
      <c r="BK104" s="174" t="str">
        <f t="shared" si="78"/>
        <v/>
      </c>
      <c r="BL104" s="261"/>
    </row>
    <row r="105" spans="3:64" ht="12" customHeight="1" x14ac:dyDescent="0.2">
      <c r="C105" s="549"/>
      <c r="D105" s="544" t="s">
        <v>196</v>
      </c>
      <c r="E105" s="545"/>
      <c r="F105" s="545"/>
      <c r="G105" s="442" t="s">
        <v>89</v>
      </c>
      <c r="H105" s="436">
        <v>0.03</v>
      </c>
      <c r="I105" s="442" t="s">
        <v>286</v>
      </c>
      <c r="J105" s="32"/>
      <c r="K105" s="491"/>
      <c r="L105" s="174" t="str">
        <f t="shared" si="61"/>
        <v/>
      </c>
      <c r="M105" s="32"/>
      <c r="N105" s="491"/>
      <c r="O105" s="174" t="str">
        <f t="shared" si="62"/>
        <v/>
      </c>
      <c r="P105" s="32"/>
      <c r="Q105" s="491"/>
      <c r="R105" s="174" t="str">
        <f t="shared" si="63"/>
        <v/>
      </c>
      <c r="S105" s="32"/>
      <c r="T105" s="491"/>
      <c r="U105" s="174" t="str">
        <f t="shared" si="64"/>
        <v/>
      </c>
      <c r="V105" s="32"/>
      <c r="W105" s="491"/>
      <c r="X105" s="174" t="str">
        <f t="shared" si="65"/>
        <v/>
      </c>
      <c r="Y105" s="32"/>
      <c r="Z105" s="491"/>
      <c r="AA105" s="174" t="str">
        <f t="shared" si="66"/>
        <v/>
      </c>
      <c r="AB105" s="32"/>
      <c r="AC105" s="491"/>
      <c r="AD105" s="174" t="str">
        <f t="shared" si="67"/>
        <v/>
      </c>
      <c r="AE105" s="32"/>
      <c r="AF105" s="491"/>
      <c r="AG105" s="174" t="str">
        <f t="shared" si="68"/>
        <v/>
      </c>
      <c r="AH105" s="32"/>
      <c r="AI105" s="491"/>
      <c r="AJ105" s="174" t="str">
        <f t="shared" si="69"/>
        <v/>
      </c>
      <c r="AK105" s="32"/>
      <c r="AL105" s="491"/>
      <c r="AM105" s="174" t="str">
        <f t="shared" si="70"/>
        <v/>
      </c>
      <c r="AN105" s="32"/>
      <c r="AO105" s="491"/>
      <c r="AP105" s="174" t="str">
        <f t="shared" si="71"/>
        <v/>
      </c>
      <c r="AQ105" s="32"/>
      <c r="AR105" s="491"/>
      <c r="AS105" s="174" t="str">
        <f t="shared" si="72"/>
        <v/>
      </c>
      <c r="AT105" s="32"/>
      <c r="AU105" s="491"/>
      <c r="AV105" s="174" t="str">
        <f t="shared" si="73"/>
        <v/>
      </c>
      <c r="AW105" s="32"/>
      <c r="AX105" s="491"/>
      <c r="AY105" s="174" t="str">
        <f t="shared" si="74"/>
        <v/>
      </c>
      <c r="AZ105" s="32"/>
      <c r="BA105" s="491"/>
      <c r="BB105" s="174" t="str">
        <f t="shared" si="75"/>
        <v/>
      </c>
      <c r="BC105" s="34"/>
      <c r="BD105" s="491"/>
      <c r="BE105" s="174" t="str">
        <f t="shared" si="76"/>
        <v/>
      </c>
      <c r="BF105" s="32"/>
      <c r="BG105" s="491"/>
      <c r="BH105" s="174" t="str">
        <f t="shared" si="77"/>
        <v/>
      </c>
      <c r="BI105" s="32"/>
      <c r="BJ105" s="491"/>
      <c r="BK105" s="174" t="str">
        <f t="shared" si="78"/>
        <v/>
      </c>
      <c r="BL105" s="262"/>
    </row>
    <row r="106" spans="3:64" ht="12" customHeight="1" x14ac:dyDescent="0.2">
      <c r="C106" s="549"/>
      <c r="D106" s="544" t="s">
        <v>197</v>
      </c>
      <c r="E106" s="545"/>
      <c r="F106" s="545"/>
      <c r="G106" s="442" t="s">
        <v>89</v>
      </c>
      <c r="H106" s="436">
        <v>8.0000000000000002E-3</v>
      </c>
      <c r="I106" s="442" t="s">
        <v>286</v>
      </c>
      <c r="J106" s="32"/>
      <c r="K106" s="491"/>
      <c r="L106" s="174" t="str">
        <f t="shared" si="61"/>
        <v/>
      </c>
      <c r="M106" s="32"/>
      <c r="N106" s="491"/>
      <c r="O106" s="174" t="str">
        <f t="shared" si="62"/>
        <v/>
      </c>
      <c r="P106" s="32"/>
      <c r="Q106" s="491"/>
      <c r="R106" s="174" t="str">
        <f t="shared" si="63"/>
        <v/>
      </c>
      <c r="S106" s="32"/>
      <c r="T106" s="491"/>
      <c r="U106" s="174" t="str">
        <f t="shared" si="64"/>
        <v/>
      </c>
      <c r="V106" s="32"/>
      <c r="W106" s="491"/>
      <c r="X106" s="174" t="str">
        <f t="shared" si="65"/>
        <v/>
      </c>
      <c r="Y106" s="32"/>
      <c r="Z106" s="491"/>
      <c r="AA106" s="174" t="str">
        <f t="shared" si="66"/>
        <v/>
      </c>
      <c r="AB106" s="32"/>
      <c r="AC106" s="491"/>
      <c r="AD106" s="174" t="str">
        <f t="shared" si="67"/>
        <v/>
      </c>
      <c r="AE106" s="32"/>
      <c r="AF106" s="491"/>
      <c r="AG106" s="174" t="str">
        <f t="shared" si="68"/>
        <v/>
      </c>
      <c r="AH106" s="32"/>
      <c r="AI106" s="491"/>
      <c r="AJ106" s="174" t="str">
        <f t="shared" si="69"/>
        <v/>
      </c>
      <c r="AK106" s="32"/>
      <c r="AL106" s="491"/>
      <c r="AM106" s="174" t="str">
        <f t="shared" si="70"/>
        <v/>
      </c>
      <c r="AN106" s="32"/>
      <c r="AO106" s="491"/>
      <c r="AP106" s="174" t="str">
        <f t="shared" si="71"/>
        <v/>
      </c>
      <c r="AQ106" s="32"/>
      <c r="AR106" s="491"/>
      <c r="AS106" s="174" t="str">
        <f t="shared" si="72"/>
        <v/>
      </c>
      <c r="AT106" s="32"/>
      <c r="AU106" s="491"/>
      <c r="AV106" s="174" t="str">
        <f t="shared" si="73"/>
        <v/>
      </c>
      <c r="AW106" s="32"/>
      <c r="AX106" s="491"/>
      <c r="AY106" s="174" t="str">
        <f t="shared" si="74"/>
        <v/>
      </c>
      <c r="AZ106" s="32"/>
      <c r="BA106" s="491"/>
      <c r="BB106" s="174" t="str">
        <f t="shared" si="75"/>
        <v/>
      </c>
      <c r="BC106" s="34"/>
      <c r="BD106" s="491"/>
      <c r="BE106" s="174" t="str">
        <f t="shared" si="76"/>
        <v/>
      </c>
      <c r="BF106" s="32"/>
      <c r="BG106" s="491"/>
      <c r="BH106" s="174" t="str">
        <f t="shared" si="77"/>
        <v/>
      </c>
      <c r="BI106" s="32"/>
      <c r="BJ106" s="491"/>
      <c r="BK106" s="174" t="str">
        <f t="shared" si="78"/>
        <v/>
      </c>
      <c r="BL106" s="261"/>
    </row>
    <row r="107" spans="3:64" ht="12" customHeight="1" x14ac:dyDescent="0.2">
      <c r="C107" s="549"/>
      <c r="D107" s="553" t="s">
        <v>198</v>
      </c>
      <c r="E107" s="554"/>
      <c r="F107" s="554"/>
      <c r="G107" s="449" t="s">
        <v>89</v>
      </c>
      <c r="H107" s="447"/>
      <c r="I107" s="449"/>
      <c r="J107" s="32"/>
      <c r="K107" s="490"/>
      <c r="L107" s="203"/>
      <c r="M107" s="206"/>
      <c r="N107" s="490"/>
      <c r="O107" s="203"/>
      <c r="P107" s="206"/>
      <c r="Q107" s="490"/>
      <c r="R107" s="203"/>
      <c r="S107" s="206"/>
      <c r="T107" s="490"/>
      <c r="U107" s="203"/>
      <c r="V107" s="32"/>
      <c r="W107" s="490"/>
      <c r="X107" s="203"/>
      <c r="Y107" s="206"/>
      <c r="Z107" s="490"/>
      <c r="AA107" s="203"/>
      <c r="AB107" s="206"/>
      <c r="AC107" s="490"/>
      <c r="AD107" s="203"/>
      <c r="AE107" s="206"/>
      <c r="AF107" s="490"/>
      <c r="AG107" s="203"/>
      <c r="AH107" s="206"/>
      <c r="AI107" s="490"/>
      <c r="AJ107" s="203"/>
      <c r="AK107" s="206"/>
      <c r="AL107" s="490"/>
      <c r="AM107" s="203"/>
      <c r="AN107" s="206"/>
      <c r="AO107" s="490"/>
      <c r="AP107" s="203"/>
      <c r="AQ107" s="206"/>
      <c r="AR107" s="490"/>
      <c r="AS107" s="203"/>
      <c r="AT107" s="206"/>
      <c r="AU107" s="490"/>
      <c r="AV107" s="203"/>
      <c r="AW107" s="32"/>
      <c r="AX107" s="490"/>
      <c r="AY107" s="203"/>
      <c r="AZ107" s="206"/>
      <c r="BA107" s="490"/>
      <c r="BB107" s="203"/>
      <c r="BC107" s="208"/>
      <c r="BD107" s="490"/>
      <c r="BE107" s="203"/>
      <c r="BF107" s="206"/>
      <c r="BG107" s="490"/>
      <c r="BH107" s="203"/>
      <c r="BI107" s="32"/>
      <c r="BJ107" s="490"/>
      <c r="BK107" s="203"/>
      <c r="BL107" s="261"/>
    </row>
    <row r="108" spans="3:64" ht="12" customHeight="1" x14ac:dyDescent="0.2">
      <c r="C108" s="549"/>
      <c r="D108" s="555" t="s">
        <v>199</v>
      </c>
      <c r="E108" s="556"/>
      <c r="F108" s="556"/>
      <c r="G108" s="442" t="s">
        <v>89</v>
      </c>
      <c r="H108" s="443">
        <v>0.6</v>
      </c>
      <c r="I108" s="450" t="s">
        <v>286</v>
      </c>
      <c r="J108" s="263"/>
      <c r="K108" s="491"/>
      <c r="L108" s="174" t="str">
        <f t="shared" si="61"/>
        <v/>
      </c>
      <c r="M108" s="263"/>
      <c r="N108" s="491"/>
      <c r="O108" s="174" t="str">
        <f t="shared" si="62"/>
        <v/>
      </c>
      <c r="P108" s="263"/>
      <c r="Q108" s="491"/>
      <c r="R108" s="174" t="str">
        <f t="shared" si="63"/>
        <v/>
      </c>
      <c r="S108" s="263"/>
      <c r="T108" s="491"/>
      <c r="U108" s="174" t="str">
        <f t="shared" si="64"/>
        <v/>
      </c>
      <c r="V108" s="263"/>
      <c r="W108" s="491"/>
      <c r="X108" s="174" t="str">
        <f t="shared" si="65"/>
        <v/>
      </c>
      <c r="Y108" s="263"/>
      <c r="Z108" s="491"/>
      <c r="AA108" s="174" t="str">
        <f t="shared" si="66"/>
        <v/>
      </c>
      <c r="AB108" s="263"/>
      <c r="AC108" s="491"/>
      <c r="AD108" s="174" t="str">
        <f t="shared" si="67"/>
        <v/>
      </c>
      <c r="AE108" s="263"/>
      <c r="AF108" s="491"/>
      <c r="AG108" s="174" t="str">
        <f t="shared" si="68"/>
        <v/>
      </c>
      <c r="AH108" s="263"/>
      <c r="AI108" s="491"/>
      <c r="AJ108" s="174" t="str">
        <f t="shared" si="69"/>
        <v/>
      </c>
      <c r="AK108" s="263"/>
      <c r="AL108" s="491"/>
      <c r="AM108" s="174" t="str">
        <f t="shared" si="70"/>
        <v/>
      </c>
      <c r="AN108" s="263"/>
      <c r="AO108" s="491"/>
      <c r="AP108" s="174" t="str">
        <f t="shared" si="71"/>
        <v/>
      </c>
      <c r="AQ108" s="263"/>
      <c r="AR108" s="491"/>
      <c r="AS108" s="174" t="str">
        <f t="shared" si="72"/>
        <v/>
      </c>
      <c r="AT108" s="263"/>
      <c r="AU108" s="491"/>
      <c r="AV108" s="174" t="str">
        <f t="shared" si="73"/>
        <v/>
      </c>
      <c r="AW108" s="263"/>
      <c r="AX108" s="491"/>
      <c r="AY108" s="174" t="str">
        <f t="shared" si="74"/>
        <v/>
      </c>
      <c r="AZ108" s="263"/>
      <c r="BA108" s="491"/>
      <c r="BB108" s="174" t="str">
        <f t="shared" si="75"/>
        <v/>
      </c>
      <c r="BC108" s="266"/>
      <c r="BD108" s="491"/>
      <c r="BE108" s="174" t="str">
        <f t="shared" si="76"/>
        <v/>
      </c>
      <c r="BF108" s="263"/>
      <c r="BG108" s="491"/>
      <c r="BH108" s="174" t="str">
        <f t="shared" si="77"/>
        <v/>
      </c>
      <c r="BI108" s="263"/>
      <c r="BJ108" s="491"/>
      <c r="BK108" s="174" t="str">
        <f t="shared" si="78"/>
        <v/>
      </c>
      <c r="BL108" s="112"/>
    </row>
    <row r="109" spans="3:64" ht="12" customHeight="1" x14ac:dyDescent="0.2">
      <c r="C109" s="549"/>
      <c r="D109" s="544" t="s">
        <v>200</v>
      </c>
      <c r="E109" s="545"/>
      <c r="F109" s="545"/>
      <c r="G109" s="442" t="s">
        <v>89</v>
      </c>
      <c r="H109" s="436">
        <v>0.4</v>
      </c>
      <c r="I109" s="442" t="s">
        <v>286</v>
      </c>
      <c r="J109" s="32"/>
      <c r="K109" s="491"/>
      <c r="L109" s="174" t="str">
        <f t="shared" si="61"/>
        <v/>
      </c>
      <c r="M109" s="32"/>
      <c r="N109" s="491"/>
      <c r="O109" s="174" t="str">
        <f t="shared" si="62"/>
        <v/>
      </c>
      <c r="P109" s="32"/>
      <c r="Q109" s="491"/>
      <c r="R109" s="174" t="str">
        <f t="shared" si="63"/>
        <v/>
      </c>
      <c r="S109" s="32"/>
      <c r="T109" s="491"/>
      <c r="U109" s="174" t="str">
        <f t="shared" si="64"/>
        <v/>
      </c>
      <c r="V109" s="32"/>
      <c r="W109" s="491"/>
      <c r="X109" s="174" t="str">
        <f t="shared" si="65"/>
        <v/>
      </c>
      <c r="Y109" s="32"/>
      <c r="Z109" s="491"/>
      <c r="AA109" s="174" t="str">
        <f t="shared" si="66"/>
        <v/>
      </c>
      <c r="AB109" s="32"/>
      <c r="AC109" s="491"/>
      <c r="AD109" s="174" t="str">
        <f t="shared" si="67"/>
        <v/>
      </c>
      <c r="AE109" s="32"/>
      <c r="AF109" s="491"/>
      <c r="AG109" s="174" t="str">
        <f t="shared" si="68"/>
        <v/>
      </c>
      <c r="AH109" s="32"/>
      <c r="AI109" s="491"/>
      <c r="AJ109" s="174" t="str">
        <f t="shared" si="69"/>
        <v/>
      </c>
      <c r="AK109" s="32"/>
      <c r="AL109" s="491"/>
      <c r="AM109" s="174" t="str">
        <f t="shared" si="70"/>
        <v/>
      </c>
      <c r="AN109" s="32"/>
      <c r="AO109" s="491"/>
      <c r="AP109" s="174" t="str">
        <f t="shared" si="71"/>
        <v/>
      </c>
      <c r="AQ109" s="32"/>
      <c r="AR109" s="491"/>
      <c r="AS109" s="174" t="str">
        <f t="shared" si="72"/>
        <v/>
      </c>
      <c r="AT109" s="32"/>
      <c r="AU109" s="491"/>
      <c r="AV109" s="174" t="str">
        <f t="shared" si="73"/>
        <v/>
      </c>
      <c r="AW109" s="32"/>
      <c r="AX109" s="491"/>
      <c r="AY109" s="174" t="str">
        <f t="shared" si="74"/>
        <v/>
      </c>
      <c r="AZ109" s="32"/>
      <c r="BA109" s="491"/>
      <c r="BB109" s="174" t="str">
        <f t="shared" si="75"/>
        <v/>
      </c>
      <c r="BC109" s="34"/>
      <c r="BD109" s="491"/>
      <c r="BE109" s="174" t="str">
        <f t="shared" si="76"/>
        <v/>
      </c>
      <c r="BF109" s="32"/>
      <c r="BG109" s="491"/>
      <c r="BH109" s="174" t="str">
        <f t="shared" si="77"/>
        <v/>
      </c>
      <c r="BI109" s="32"/>
      <c r="BJ109" s="491"/>
      <c r="BK109" s="174" t="str">
        <f t="shared" si="78"/>
        <v/>
      </c>
      <c r="BL109" s="112"/>
    </row>
    <row r="110" spans="3:64" ht="12" customHeight="1" x14ac:dyDescent="0.2">
      <c r="C110" s="549"/>
      <c r="D110" s="544" t="s">
        <v>201</v>
      </c>
      <c r="E110" s="545"/>
      <c r="F110" s="545"/>
      <c r="G110" s="442" t="s">
        <v>89</v>
      </c>
      <c r="H110" s="436">
        <v>0.06</v>
      </c>
      <c r="I110" s="442" t="s">
        <v>286</v>
      </c>
      <c r="J110" s="32"/>
      <c r="K110" s="491"/>
      <c r="L110" s="174" t="str">
        <f t="shared" si="61"/>
        <v/>
      </c>
      <c r="M110" s="32"/>
      <c r="N110" s="491"/>
      <c r="O110" s="174" t="str">
        <f t="shared" si="62"/>
        <v/>
      </c>
      <c r="P110" s="32"/>
      <c r="Q110" s="491"/>
      <c r="R110" s="174" t="str">
        <f t="shared" si="63"/>
        <v/>
      </c>
      <c r="S110" s="32"/>
      <c r="T110" s="491"/>
      <c r="U110" s="174" t="str">
        <f t="shared" si="64"/>
        <v/>
      </c>
      <c r="V110" s="32"/>
      <c r="W110" s="491"/>
      <c r="X110" s="174" t="str">
        <f t="shared" si="65"/>
        <v/>
      </c>
      <c r="Y110" s="32"/>
      <c r="Z110" s="491"/>
      <c r="AA110" s="174" t="str">
        <f t="shared" si="66"/>
        <v/>
      </c>
      <c r="AB110" s="32"/>
      <c r="AC110" s="491"/>
      <c r="AD110" s="174" t="str">
        <f t="shared" si="67"/>
        <v/>
      </c>
      <c r="AE110" s="32"/>
      <c r="AF110" s="491"/>
      <c r="AG110" s="174" t="str">
        <f t="shared" si="68"/>
        <v/>
      </c>
      <c r="AH110" s="32"/>
      <c r="AI110" s="491"/>
      <c r="AJ110" s="174" t="str">
        <f t="shared" si="69"/>
        <v/>
      </c>
      <c r="AK110" s="32"/>
      <c r="AL110" s="491"/>
      <c r="AM110" s="174" t="str">
        <f t="shared" si="70"/>
        <v/>
      </c>
      <c r="AN110" s="32"/>
      <c r="AO110" s="491"/>
      <c r="AP110" s="174" t="str">
        <f t="shared" si="71"/>
        <v/>
      </c>
      <c r="AQ110" s="32"/>
      <c r="AR110" s="491"/>
      <c r="AS110" s="174" t="str">
        <f t="shared" si="72"/>
        <v/>
      </c>
      <c r="AT110" s="32"/>
      <c r="AU110" s="491"/>
      <c r="AV110" s="174" t="str">
        <f t="shared" si="73"/>
        <v/>
      </c>
      <c r="AW110" s="32"/>
      <c r="AX110" s="491"/>
      <c r="AY110" s="174" t="str">
        <f t="shared" si="74"/>
        <v/>
      </c>
      <c r="AZ110" s="32"/>
      <c r="BA110" s="491"/>
      <c r="BB110" s="174" t="str">
        <f t="shared" si="75"/>
        <v/>
      </c>
      <c r="BC110" s="34"/>
      <c r="BD110" s="491"/>
      <c r="BE110" s="174" t="str">
        <f t="shared" si="76"/>
        <v/>
      </c>
      <c r="BF110" s="32"/>
      <c r="BG110" s="491"/>
      <c r="BH110" s="174" t="str">
        <f t="shared" si="77"/>
        <v/>
      </c>
      <c r="BI110" s="32"/>
      <c r="BJ110" s="491"/>
      <c r="BK110" s="174" t="str">
        <f t="shared" si="78"/>
        <v/>
      </c>
      <c r="BL110" s="176"/>
    </row>
    <row r="111" spans="3:64" ht="12" customHeight="1" x14ac:dyDescent="0.2">
      <c r="C111" s="549"/>
      <c r="D111" s="553" t="s">
        <v>202</v>
      </c>
      <c r="E111" s="554"/>
      <c r="F111" s="554"/>
      <c r="G111" s="449" t="s">
        <v>89</v>
      </c>
      <c r="H111" s="447"/>
      <c r="I111" s="449"/>
      <c r="J111" s="32"/>
      <c r="K111" s="490"/>
      <c r="L111" s="203"/>
      <c r="M111" s="206"/>
      <c r="N111" s="490"/>
      <c r="O111" s="203"/>
      <c r="P111" s="206"/>
      <c r="Q111" s="490"/>
      <c r="R111" s="203"/>
      <c r="S111" s="206"/>
      <c r="T111" s="490"/>
      <c r="U111" s="203"/>
      <c r="V111" s="32"/>
      <c r="W111" s="490"/>
      <c r="X111" s="203"/>
      <c r="Y111" s="206"/>
      <c r="Z111" s="490"/>
      <c r="AA111" s="203"/>
      <c r="AB111" s="206"/>
      <c r="AC111" s="490"/>
      <c r="AD111" s="203"/>
      <c r="AE111" s="206"/>
      <c r="AF111" s="490"/>
      <c r="AG111" s="203"/>
      <c r="AH111" s="206"/>
      <c r="AI111" s="490"/>
      <c r="AJ111" s="203"/>
      <c r="AK111" s="206"/>
      <c r="AL111" s="490"/>
      <c r="AM111" s="203"/>
      <c r="AN111" s="206"/>
      <c r="AO111" s="490"/>
      <c r="AP111" s="203"/>
      <c r="AQ111" s="206"/>
      <c r="AR111" s="490"/>
      <c r="AS111" s="203"/>
      <c r="AT111" s="206"/>
      <c r="AU111" s="490"/>
      <c r="AV111" s="203"/>
      <c r="AW111" s="32"/>
      <c r="AX111" s="490"/>
      <c r="AY111" s="203"/>
      <c r="AZ111" s="206"/>
      <c r="BA111" s="490"/>
      <c r="BB111" s="203"/>
      <c r="BC111" s="208"/>
      <c r="BD111" s="490"/>
      <c r="BE111" s="203"/>
      <c r="BF111" s="206"/>
      <c r="BG111" s="490"/>
      <c r="BH111" s="203"/>
      <c r="BI111" s="32"/>
      <c r="BJ111" s="490"/>
      <c r="BK111" s="203"/>
      <c r="BL111" s="262"/>
    </row>
    <row r="112" spans="3:64" ht="12" customHeight="1" x14ac:dyDescent="0.2">
      <c r="C112" s="549"/>
      <c r="D112" s="544" t="s">
        <v>203</v>
      </c>
      <c r="E112" s="545"/>
      <c r="F112" s="545"/>
      <c r="G112" s="442" t="s">
        <v>89</v>
      </c>
      <c r="H112" s="436">
        <v>7.0000000000000007E-2</v>
      </c>
      <c r="I112" s="450" t="s">
        <v>286</v>
      </c>
      <c r="J112" s="263"/>
      <c r="K112" s="491"/>
      <c r="L112" s="174" t="str">
        <f t="shared" si="61"/>
        <v/>
      </c>
      <c r="M112" s="32"/>
      <c r="N112" s="491"/>
      <c r="O112" s="174" t="str">
        <f t="shared" si="62"/>
        <v/>
      </c>
      <c r="P112" s="32"/>
      <c r="Q112" s="491"/>
      <c r="R112" s="174" t="str">
        <f t="shared" si="63"/>
        <v/>
      </c>
      <c r="S112" s="32"/>
      <c r="T112" s="491"/>
      <c r="U112" s="174" t="str">
        <f t="shared" si="64"/>
        <v/>
      </c>
      <c r="V112" s="263"/>
      <c r="W112" s="491"/>
      <c r="X112" s="174" t="str">
        <f t="shared" si="65"/>
        <v/>
      </c>
      <c r="Y112" s="32"/>
      <c r="Z112" s="491"/>
      <c r="AA112" s="174" t="str">
        <f t="shared" si="66"/>
        <v/>
      </c>
      <c r="AB112" s="32"/>
      <c r="AC112" s="491"/>
      <c r="AD112" s="174" t="str">
        <f t="shared" si="67"/>
        <v/>
      </c>
      <c r="AE112" s="32"/>
      <c r="AF112" s="491"/>
      <c r="AG112" s="174" t="str">
        <f t="shared" si="68"/>
        <v/>
      </c>
      <c r="AH112" s="32"/>
      <c r="AI112" s="491"/>
      <c r="AJ112" s="174" t="str">
        <f t="shared" si="69"/>
        <v/>
      </c>
      <c r="AK112" s="32"/>
      <c r="AL112" s="491"/>
      <c r="AM112" s="174" t="str">
        <f t="shared" si="70"/>
        <v/>
      </c>
      <c r="AN112" s="32"/>
      <c r="AO112" s="491"/>
      <c r="AP112" s="174" t="str">
        <f t="shared" si="71"/>
        <v/>
      </c>
      <c r="AQ112" s="32"/>
      <c r="AR112" s="491"/>
      <c r="AS112" s="174" t="str">
        <f t="shared" si="72"/>
        <v/>
      </c>
      <c r="AT112" s="32"/>
      <c r="AU112" s="491"/>
      <c r="AV112" s="174" t="str">
        <f t="shared" si="73"/>
        <v/>
      </c>
      <c r="AW112" s="263"/>
      <c r="AX112" s="491"/>
      <c r="AY112" s="174" t="str">
        <f t="shared" si="74"/>
        <v/>
      </c>
      <c r="AZ112" s="32"/>
      <c r="BA112" s="491"/>
      <c r="BB112" s="174" t="str">
        <f t="shared" si="75"/>
        <v/>
      </c>
      <c r="BC112" s="34"/>
      <c r="BD112" s="491"/>
      <c r="BE112" s="174" t="str">
        <f t="shared" si="76"/>
        <v/>
      </c>
      <c r="BF112" s="32"/>
      <c r="BG112" s="491"/>
      <c r="BH112" s="174" t="str">
        <f t="shared" si="77"/>
        <v/>
      </c>
      <c r="BI112" s="263"/>
      <c r="BJ112" s="491"/>
      <c r="BK112" s="174" t="str">
        <f t="shared" si="78"/>
        <v/>
      </c>
      <c r="BL112" s="262"/>
    </row>
    <row r="113" spans="3:64" ht="12" customHeight="1" x14ac:dyDescent="0.2">
      <c r="C113" s="549"/>
      <c r="D113" s="544" t="s">
        <v>204</v>
      </c>
      <c r="E113" s="545"/>
      <c r="F113" s="545"/>
      <c r="G113" s="442" t="s">
        <v>89</v>
      </c>
      <c r="H113" s="436">
        <v>0.02</v>
      </c>
      <c r="I113" s="442" t="s">
        <v>286</v>
      </c>
      <c r="J113" s="32"/>
      <c r="K113" s="491"/>
      <c r="L113" s="174" t="str">
        <f t="shared" si="61"/>
        <v/>
      </c>
      <c r="M113" s="32"/>
      <c r="N113" s="491"/>
      <c r="O113" s="174" t="str">
        <f t="shared" si="62"/>
        <v/>
      </c>
      <c r="P113" s="32"/>
      <c r="Q113" s="491"/>
      <c r="R113" s="174" t="str">
        <f t="shared" si="63"/>
        <v/>
      </c>
      <c r="S113" s="32"/>
      <c r="T113" s="491"/>
      <c r="U113" s="174" t="str">
        <f t="shared" si="64"/>
        <v/>
      </c>
      <c r="V113" s="32"/>
      <c r="W113" s="491"/>
      <c r="X113" s="174" t="str">
        <f t="shared" si="65"/>
        <v/>
      </c>
      <c r="Y113" s="32"/>
      <c r="Z113" s="491"/>
      <c r="AA113" s="174" t="str">
        <f t="shared" si="66"/>
        <v/>
      </c>
      <c r="AB113" s="32"/>
      <c r="AC113" s="491"/>
      <c r="AD113" s="174" t="str">
        <f t="shared" si="67"/>
        <v/>
      </c>
      <c r="AE113" s="32"/>
      <c r="AF113" s="491"/>
      <c r="AG113" s="174" t="str">
        <f t="shared" si="68"/>
        <v/>
      </c>
      <c r="AH113" s="32"/>
      <c r="AI113" s="491"/>
      <c r="AJ113" s="174" t="str">
        <f t="shared" si="69"/>
        <v/>
      </c>
      <c r="AK113" s="32"/>
      <c r="AL113" s="491"/>
      <c r="AM113" s="174" t="str">
        <f t="shared" si="70"/>
        <v/>
      </c>
      <c r="AN113" s="32"/>
      <c r="AO113" s="491"/>
      <c r="AP113" s="174" t="str">
        <f t="shared" si="71"/>
        <v/>
      </c>
      <c r="AQ113" s="32"/>
      <c r="AR113" s="491"/>
      <c r="AS113" s="174" t="str">
        <f t="shared" si="72"/>
        <v/>
      </c>
      <c r="AT113" s="32"/>
      <c r="AU113" s="491"/>
      <c r="AV113" s="174" t="str">
        <f t="shared" si="73"/>
        <v/>
      </c>
      <c r="AW113" s="32"/>
      <c r="AX113" s="491"/>
      <c r="AY113" s="174" t="str">
        <f t="shared" si="74"/>
        <v/>
      </c>
      <c r="AZ113" s="32"/>
      <c r="BA113" s="491"/>
      <c r="BB113" s="174" t="str">
        <f t="shared" si="75"/>
        <v/>
      </c>
      <c r="BC113" s="34"/>
      <c r="BD113" s="491"/>
      <c r="BE113" s="174" t="str">
        <f t="shared" si="76"/>
        <v/>
      </c>
      <c r="BF113" s="32"/>
      <c r="BG113" s="491"/>
      <c r="BH113" s="174" t="str">
        <f t="shared" si="77"/>
        <v/>
      </c>
      <c r="BI113" s="32"/>
      <c r="BJ113" s="491"/>
      <c r="BK113" s="174" t="str">
        <f t="shared" si="78"/>
        <v/>
      </c>
      <c r="BL113" s="261"/>
    </row>
    <row r="114" spans="3:64" ht="12" customHeight="1" x14ac:dyDescent="0.2">
      <c r="C114" s="549"/>
      <c r="D114" s="544" t="s">
        <v>205</v>
      </c>
      <c r="E114" s="545"/>
      <c r="F114" s="545"/>
      <c r="G114" s="442" t="s">
        <v>89</v>
      </c>
      <c r="H114" s="436">
        <v>2E-3</v>
      </c>
      <c r="I114" s="442" t="s">
        <v>286</v>
      </c>
      <c r="J114" s="32"/>
      <c r="K114" s="491"/>
      <c r="L114" s="174" t="str">
        <f t="shared" si="61"/>
        <v/>
      </c>
      <c r="M114" s="32"/>
      <c r="N114" s="491"/>
      <c r="O114" s="174" t="str">
        <f t="shared" si="62"/>
        <v/>
      </c>
      <c r="P114" s="32"/>
      <c r="Q114" s="491"/>
      <c r="R114" s="174" t="str">
        <f t="shared" si="63"/>
        <v/>
      </c>
      <c r="S114" s="32"/>
      <c r="T114" s="491"/>
      <c r="U114" s="174" t="str">
        <f t="shared" si="64"/>
        <v/>
      </c>
      <c r="V114" s="32"/>
      <c r="W114" s="491"/>
      <c r="X114" s="174" t="str">
        <f t="shared" si="65"/>
        <v/>
      </c>
      <c r="Y114" s="32"/>
      <c r="Z114" s="491"/>
      <c r="AA114" s="174" t="str">
        <f t="shared" si="66"/>
        <v/>
      </c>
      <c r="AB114" s="32"/>
      <c r="AC114" s="491"/>
      <c r="AD114" s="174" t="str">
        <f t="shared" si="67"/>
        <v/>
      </c>
      <c r="AE114" s="32"/>
      <c r="AF114" s="491"/>
      <c r="AG114" s="174" t="str">
        <f t="shared" si="68"/>
        <v/>
      </c>
      <c r="AH114" s="32"/>
      <c r="AI114" s="491"/>
      <c r="AJ114" s="174" t="str">
        <f t="shared" si="69"/>
        <v/>
      </c>
      <c r="AK114" s="32"/>
      <c r="AL114" s="491"/>
      <c r="AM114" s="174" t="str">
        <f t="shared" si="70"/>
        <v/>
      </c>
      <c r="AN114" s="32"/>
      <c r="AO114" s="491"/>
      <c r="AP114" s="174" t="str">
        <f t="shared" si="71"/>
        <v/>
      </c>
      <c r="AQ114" s="32"/>
      <c r="AR114" s="491"/>
      <c r="AS114" s="174" t="str">
        <f t="shared" si="72"/>
        <v/>
      </c>
      <c r="AT114" s="32"/>
      <c r="AU114" s="491"/>
      <c r="AV114" s="174" t="str">
        <f t="shared" si="73"/>
        <v/>
      </c>
      <c r="AW114" s="32"/>
      <c r="AX114" s="491"/>
      <c r="AY114" s="174" t="str">
        <f t="shared" si="74"/>
        <v/>
      </c>
      <c r="AZ114" s="32"/>
      <c r="BA114" s="491"/>
      <c r="BB114" s="174" t="str">
        <f t="shared" si="75"/>
        <v/>
      </c>
      <c r="BC114" s="34"/>
      <c r="BD114" s="491"/>
      <c r="BE114" s="174" t="str">
        <f t="shared" si="76"/>
        <v/>
      </c>
      <c r="BF114" s="32"/>
      <c r="BG114" s="491"/>
      <c r="BH114" s="174" t="str">
        <f t="shared" si="77"/>
        <v/>
      </c>
      <c r="BI114" s="32"/>
      <c r="BJ114" s="491"/>
      <c r="BK114" s="174" t="str">
        <f t="shared" si="78"/>
        <v/>
      </c>
      <c r="BL114" s="255"/>
    </row>
    <row r="115" spans="3:64" ht="12" customHeight="1" x14ac:dyDescent="0.2">
      <c r="C115" s="549"/>
      <c r="D115" s="553" t="s">
        <v>206</v>
      </c>
      <c r="E115" s="554"/>
      <c r="F115" s="554"/>
      <c r="G115" s="449" t="s">
        <v>89</v>
      </c>
      <c r="H115" s="447">
        <v>4.0000000000000002E-4</v>
      </c>
      <c r="I115" s="449" t="s">
        <v>286</v>
      </c>
      <c r="J115" s="206"/>
      <c r="K115" s="490"/>
      <c r="L115" s="203" t="str">
        <f t="shared" si="61"/>
        <v/>
      </c>
      <c r="M115" s="206"/>
      <c r="N115" s="490"/>
      <c r="O115" s="203" t="str">
        <f t="shared" si="62"/>
        <v/>
      </c>
      <c r="P115" s="206"/>
      <c r="Q115" s="490"/>
      <c r="R115" s="203" t="str">
        <f t="shared" si="63"/>
        <v/>
      </c>
      <c r="S115" s="206"/>
      <c r="T115" s="490"/>
      <c r="U115" s="203" t="str">
        <f t="shared" si="64"/>
        <v/>
      </c>
      <c r="V115" s="206"/>
      <c r="W115" s="490"/>
      <c r="X115" s="203" t="str">
        <f t="shared" si="65"/>
        <v/>
      </c>
      <c r="Y115" s="206"/>
      <c r="Z115" s="490"/>
      <c r="AA115" s="203" t="str">
        <f t="shared" si="66"/>
        <v/>
      </c>
      <c r="AB115" s="206"/>
      <c r="AC115" s="490"/>
      <c r="AD115" s="203" t="str">
        <f t="shared" si="67"/>
        <v/>
      </c>
      <c r="AE115" s="206"/>
      <c r="AF115" s="490"/>
      <c r="AG115" s="203" t="str">
        <f t="shared" si="68"/>
        <v/>
      </c>
      <c r="AH115" s="206"/>
      <c r="AI115" s="490"/>
      <c r="AJ115" s="203" t="str">
        <f t="shared" si="69"/>
        <v/>
      </c>
      <c r="AK115" s="206"/>
      <c r="AL115" s="490"/>
      <c r="AM115" s="203" t="str">
        <f t="shared" si="70"/>
        <v/>
      </c>
      <c r="AN115" s="206"/>
      <c r="AO115" s="490"/>
      <c r="AP115" s="203" t="str">
        <f t="shared" si="71"/>
        <v/>
      </c>
      <c r="AQ115" s="206"/>
      <c r="AR115" s="490"/>
      <c r="AS115" s="203" t="str">
        <f t="shared" si="72"/>
        <v/>
      </c>
      <c r="AT115" s="206"/>
      <c r="AU115" s="490"/>
      <c r="AV115" s="203" t="str">
        <f t="shared" si="73"/>
        <v/>
      </c>
      <c r="AW115" s="206"/>
      <c r="AX115" s="490"/>
      <c r="AY115" s="203" t="str">
        <f t="shared" si="74"/>
        <v/>
      </c>
      <c r="AZ115" s="206"/>
      <c r="BA115" s="490"/>
      <c r="BB115" s="203" t="str">
        <f t="shared" si="75"/>
        <v/>
      </c>
      <c r="BC115" s="208"/>
      <c r="BD115" s="490"/>
      <c r="BE115" s="203" t="str">
        <f t="shared" si="76"/>
        <v/>
      </c>
      <c r="BF115" s="206"/>
      <c r="BG115" s="490"/>
      <c r="BH115" s="203" t="str">
        <f t="shared" si="77"/>
        <v/>
      </c>
      <c r="BI115" s="206"/>
      <c r="BJ115" s="490"/>
      <c r="BK115" s="203" t="str">
        <f t="shared" si="78"/>
        <v/>
      </c>
      <c r="BL115" s="274"/>
    </row>
    <row r="116" spans="3:64" ht="12" customHeight="1" x14ac:dyDescent="0.2">
      <c r="C116" s="549"/>
      <c r="D116" s="544" t="s">
        <v>207</v>
      </c>
      <c r="E116" s="545"/>
      <c r="F116" s="545"/>
      <c r="G116" s="442" t="s">
        <v>98</v>
      </c>
      <c r="H116" s="443">
        <v>0.2</v>
      </c>
      <c r="I116" s="450" t="s">
        <v>286</v>
      </c>
      <c r="J116" s="32"/>
      <c r="K116" s="491"/>
      <c r="L116" s="174" t="str">
        <f t="shared" si="61"/>
        <v/>
      </c>
      <c r="M116" s="32"/>
      <c r="N116" s="491"/>
      <c r="O116" s="174" t="str">
        <f t="shared" si="62"/>
        <v/>
      </c>
      <c r="P116" s="32"/>
      <c r="Q116" s="491"/>
      <c r="R116" s="174" t="str">
        <f t="shared" si="63"/>
        <v/>
      </c>
      <c r="S116" s="32"/>
      <c r="T116" s="491"/>
      <c r="U116" s="174" t="str">
        <f t="shared" si="64"/>
        <v/>
      </c>
      <c r="V116" s="32"/>
      <c r="W116" s="491"/>
      <c r="X116" s="174" t="str">
        <f t="shared" si="65"/>
        <v/>
      </c>
      <c r="Y116" s="32"/>
      <c r="Z116" s="491"/>
      <c r="AA116" s="174" t="str">
        <f t="shared" si="66"/>
        <v/>
      </c>
      <c r="AB116" s="32"/>
      <c r="AC116" s="491"/>
      <c r="AD116" s="174" t="str">
        <f t="shared" si="67"/>
        <v/>
      </c>
      <c r="AE116" s="32"/>
      <c r="AF116" s="491"/>
      <c r="AG116" s="174" t="str">
        <f t="shared" si="68"/>
        <v/>
      </c>
      <c r="AH116" s="32"/>
      <c r="AI116" s="491"/>
      <c r="AJ116" s="174" t="str">
        <f t="shared" si="69"/>
        <v/>
      </c>
      <c r="AK116" s="32"/>
      <c r="AL116" s="491"/>
      <c r="AM116" s="174" t="str">
        <f t="shared" si="70"/>
        <v/>
      </c>
      <c r="AN116" s="32"/>
      <c r="AO116" s="491"/>
      <c r="AP116" s="174" t="str">
        <f t="shared" si="71"/>
        <v/>
      </c>
      <c r="AQ116" s="32"/>
      <c r="AR116" s="491"/>
      <c r="AS116" s="174" t="str">
        <f t="shared" si="72"/>
        <v/>
      </c>
      <c r="AT116" s="32"/>
      <c r="AU116" s="491"/>
      <c r="AV116" s="174" t="str">
        <f t="shared" si="73"/>
        <v/>
      </c>
      <c r="AW116" s="32"/>
      <c r="AX116" s="491"/>
      <c r="AY116" s="174" t="str">
        <f t="shared" si="74"/>
        <v/>
      </c>
      <c r="AZ116" s="32"/>
      <c r="BA116" s="491"/>
      <c r="BB116" s="174" t="str">
        <f t="shared" si="75"/>
        <v/>
      </c>
      <c r="BC116" s="34"/>
      <c r="BD116" s="491"/>
      <c r="BE116" s="174" t="str">
        <f t="shared" si="76"/>
        <v/>
      </c>
      <c r="BF116" s="32"/>
      <c r="BG116" s="491"/>
      <c r="BH116" s="174" t="str">
        <f t="shared" si="77"/>
        <v/>
      </c>
      <c r="BI116" s="32"/>
      <c r="BJ116" s="491"/>
      <c r="BK116" s="174" t="str">
        <f t="shared" si="78"/>
        <v/>
      </c>
      <c r="BL116" s="221"/>
    </row>
    <row r="117" spans="3:64" ht="12" customHeight="1" x14ac:dyDescent="0.2">
      <c r="C117" s="549"/>
      <c r="D117" s="544" t="s">
        <v>208</v>
      </c>
      <c r="E117" s="545"/>
      <c r="F117" s="545"/>
      <c r="G117" s="442" t="s">
        <v>98</v>
      </c>
      <c r="H117" s="436">
        <v>2E-3</v>
      </c>
      <c r="I117" s="442" t="s">
        <v>286</v>
      </c>
      <c r="J117" s="32"/>
      <c r="K117" s="491"/>
      <c r="L117" s="174" t="str">
        <f t="shared" si="61"/>
        <v/>
      </c>
      <c r="M117" s="32"/>
      <c r="N117" s="491"/>
      <c r="O117" s="174" t="str">
        <f t="shared" si="62"/>
        <v/>
      </c>
      <c r="P117" s="32"/>
      <c r="Q117" s="491"/>
      <c r="R117" s="174" t="str">
        <f t="shared" si="63"/>
        <v/>
      </c>
      <c r="S117" s="32"/>
      <c r="T117" s="491"/>
      <c r="U117" s="174" t="str">
        <f t="shared" si="64"/>
        <v/>
      </c>
      <c r="V117" s="32"/>
      <c r="W117" s="491"/>
      <c r="X117" s="174" t="str">
        <f t="shared" si="65"/>
        <v/>
      </c>
      <c r="Y117" s="32"/>
      <c r="Z117" s="491"/>
      <c r="AA117" s="174" t="str">
        <f t="shared" si="66"/>
        <v/>
      </c>
      <c r="AB117" s="32"/>
      <c r="AC117" s="491"/>
      <c r="AD117" s="174" t="str">
        <f t="shared" si="67"/>
        <v/>
      </c>
      <c r="AE117" s="32"/>
      <c r="AF117" s="491"/>
      <c r="AG117" s="174" t="str">
        <f t="shared" si="68"/>
        <v/>
      </c>
      <c r="AH117" s="32"/>
      <c r="AI117" s="491"/>
      <c r="AJ117" s="174" t="str">
        <f t="shared" si="69"/>
        <v/>
      </c>
      <c r="AK117" s="32"/>
      <c r="AL117" s="491"/>
      <c r="AM117" s="174" t="str">
        <f t="shared" si="70"/>
        <v/>
      </c>
      <c r="AN117" s="32"/>
      <c r="AO117" s="491"/>
      <c r="AP117" s="174" t="str">
        <f t="shared" si="71"/>
        <v/>
      </c>
      <c r="AQ117" s="32"/>
      <c r="AR117" s="491"/>
      <c r="AS117" s="174" t="str">
        <f t="shared" si="72"/>
        <v/>
      </c>
      <c r="AT117" s="32"/>
      <c r="AU117" s="491"/>
      <c r="AV117" s="174" t="str">
        <f t="shared" si="73"/>
        <v/>
      </c>
      <c r="AW117" s="32"/>
      <c r="AX117" s="491"/>
      <c r="AY117" s="174" t="str">
        <f t="shared" si="74"/>
        <v/>
      </c>
      <c r="AZ117" s="32"/>
      <c r="BA117" s="491"/>
      <c r="BB117" s="174" t="str">
        <f t="shared" si="75"/>
        <v/>
      </c>
      <c r="BC117" s="34"/>
      <c r="BD117" s="491"/>
      <c r="BE117" s="174" t="str">
        <f t="shared" si="76"/>
        <v/>
      </c>
      <c r="BF117" s="32"/>
      <c r="BG117" s="491"/>
      <c r="BH117" s="174" t="str">
        <f t="shared" si="77"/>
        <v/>
      </c>
      <c r="BI117" s="32"/>
      <c r="BJ117" s="491"/>
      <c r="BK117" s="174" t="str">
        <f t="shared" si="78"/>
        <v/>
      </c>
      <c r="BL117" s="255"/>
    </row>
    <row r="118" spans="3:64" ht="12" customHeight="1" x14ac:dyDescent="0.2">
      <c r="C118" s="549"/>
      <c r="D118" s="544" t="s">
        <v>209</v>
      </c>
      <c r="E118" s="545"/>
      <c r="F118" s="545"/>
      <c r="G118" s="442" t="s">
        <v>98</v>
      </c>
      <c r="H118" s="436">
        <v>5.0000000000000002E-5</v>
      </c>
      <c r="I118" s="442" t="s">
        <v>286</v>
      </c>
      <c r="J118" s="32"/>
      <c r="K118" s="491"/>
      <c r="L118" s="174" t="str">
        <f t="shared" si="61"/>
        <v/>
      </c>
      <c r="M118" s="32"/>
      <c r="N118" s="491"/>
      <c r="O118" s="174" t="str">
        <f t="shared" si="62"/>
        <v/>
      </c>
      <c r="P118" s="32"/>
      <c r="Q118" s="491"/>
      <c r="R118" s="174" t="str">
        <f t="shared" si="63"/>
        <v/>
      </c>
      <c r="S118" s="32"/>
      <c r="T118" s="491"/>
      <c r="U118" s="174" t="str">
        <f t="shared" si="64"/>
        <v/>
      </c>
      <c r="V118" s="32"/>
      <c r="W118" s="491"/>
      <c r="X118" s="174" t="str">
        <f t="shared" si="65"/>
        <v/>
      </c>
      <c r="Y118" s="32"/>
      <c r="Z118" s="491"/>
      <c r="AA118" s="174" t="str">
        <f t="shared" si="66"/>
        <v/>
      </c>
      <c r="AB118" s="32"/>
      <c r="AC118" s="491"/>
      <c r="AD118" s="174" t="str">
        <f t="shared" si="67"/>
        <v/>
      </c>
      <c r="AE118" s="32"/>
      <c r="AF118" s="491"/>
      <c r="AG118" s="174" t="str">
        <f t="shared" si="68"/>
        <v/>
      </c>
      <c r="AH118" s="32"/>
      <c r="AI118" s="491"/>
      <c r="AJ118" s="174" t="str">
        <f t="shared" si="69"/>
        <v/>
      </c>
      <c r="AK118" s="32"/>
      <c r="AL118" s="491"/>
      <c r="AM118" s="174" t="str">
        <f t="shared" si="70"/>
        <v/>
      </c>
      <c r="AN118" s="32"/>
      <c r="AO118" s="491"/>
      <c r="AP118" s="174" t="str">
        <f t="shared" si="71"/>
        <v/>
      </c>
      <c r="AQ118" s="32"/>
      <c r="AR118" s="491"/>
      <c r="AS118" s="174" t="str">
        <f t="shared" si="72"/>
        <v/>
      </c>
      <c r="AT118" s="32"/>
      <c r="AU118" s="491"/>
      <c r="AV118" s="174" t="str">
        <f t="shared" si="73"/>
        <v/>
      </c>
      <c r="AW118" s="32"/>
      <c r="AX118" s="491"/>
      <c r="AY118" s="174" t="str">
        <f t="shared" si="74"/>
        <v/>
      </c>
      <c r="AZ118" s="32"/>
      <c r="BA118" s="491"/>
      <c r="BB118" s="174" t="str">
        <f t="shared" si="75"/>
        <v/>
      </c>
      <c r="BC118" s="34"/>
      <c r="BD118" s="491"/>
      <c r="BE118" s="174" t="str">
        <f t="shared" si="76"/>
        <v/>
      </c>
      <c r="BF118" s="32"/>
      <c r="BG118" s="491"/>
      <c r="BH118" s="174" t="str">
        <f t="shared" si="77"/>
        <v/>
      </c>
      <c r="BI118" s="32"/>
      <c r="BJ118" s="491"/>
      <c r="BK118" s="174" t="str">
        <f t="shared" si="78"/>
        <v/>
      </c>
      <c r="BL118" s="255"/>
    </row>
    <row r="119" spans="3:64" ht="12" customHeight="1" x14ac:dyDescent="0.2">
      <c r="C119" s="549"/>
      <c r="D119" s="544" t="s">
        <v>210</v>
      </c>
      <c r="E119" s="545"/>
      <c r="F119" s="545"/>
      <c r="G119" s="442" t="s">
        <v>98</v>
      </c>
      <c r="H119" s="436"/>
      <c r="I119" s="442"/>
      <c r="J119" s="32"/>
      <c r="K119" s="491"/>
      <c r="L119" s="174"/>
      <c r="M119" s="32"/>
      <c r="N119" s="491"/>
      <c r="O119" s="174"/>
      <c r="P119" s="32"/>
      <c r="Q119" s="491"/>
      <c r="R119" s="174"/>
      <c r="S119" s="32"/>
      <c r="T119" s="491"/>
      <c r="U119" s="174"/>
      <c r="V119" s="32"/>
      <c r="W119" s="491"/>
      <c r="X119" s="174"/>
      <c r="Y119" s="32"/>
      <c r="Z119" s="491"/>
      <c r="AA119" s="174"/>
      <c r="AB119" s="32"/>
      <c r="AC119" s="491"/>
      <c r="AD119" s="174"/>
      <c r="AE119" s="32"/>
      <c r="AF119" s="491"/>
      <c r="AG119" s="174"/>
      <c r="AH119" s="32"/>
      <c r="AI119" s="491"/>
      <c r="AJ119" s="174"/>
      <c r="AK119" s="32"/>
      <c r="AL119" s="491"/>
      <c r="AM119" s="174"/>
      <c r="AN119" s="32"/>
      <c r="AO119" s="491"/>
      <c r="AP119" s="174"/>
      <c r="AQ119" s="32"/>
      <c r="AR119" s="491"/>
      <c r="AS119" s="174"/>
      <c r="AT119" s="32"/>
      <c r="AU119" s="491"/>
      <c r="AV119" s="174"/>
      <c r="AW119" s="32"/>
      <c r="AX119" s="491"/>
      <c r="AY119" s="174"/>
      <c r="AZ119" s="32"/>
      <c r="BA119" s="491"/>
      <c r="BB119" s="174"/>
      <c r="BC119" s="34"/>
      <c r="BD119" s="491"/>
      <c r="BE119" s="174"/>
      <c r="BF119" s="32"/>
      <c r="BG119" s="491"/>
      <c r="BH119" s="174"/>
      <c r="BI119" s="32"/>
      <c r="BJ119" s="491"/>
      <c r="BK119" s="174"/>
      <c r="BL119" s="255"/>
    </row>
    <row r="120" spans="3:64" ht="12" customHeight="1" x14ac:dyDescent="0.2">
      <c r="C120" s="549"/>
      <c r="D120" s="544" t="s">
        <v>211</v>
      </c>
      <c r="E120" s="545"/>
      <c r="F120" s="545"/>
      <c r="G120" s="442" t="s">
        <v>98</v>
      </c>
      <c r="H120" s="436"/>
      <c r="I120" s="442"/>
      <c r="J120" s="32"/>
      <c r="K120" s="491"/>
      <c r="L120" s="174"/>
      <c r="M120" s="32"/>
      <c r="N120" s="491"/>
      <c r="O120" s="174"/>
      <c r="P120" s="32"/>
      <c r="Q120" s="491"/>
      <c r="R120" s="174"/>
      <c r="S120" s="32"/>
      <c r="T120" s="491"/>
      <c r="U120" s="174"/>
      <c r="V120" s="32"/>
      <c r="W120" s="491"/>
      <c r="X120" s="174"/>
      <c r="Y120" s="32"/>
      <c r="Z120" s="491"/>
      <c r="AA120" s="174"/>
      <c r="AB120" s="32"/>
      <c r="AC120" s="491"/>
      <c r="AD120" s="174"/>
      <c r="AE120" s="32"/>
      <c r="AF120" s="491"/>
      <c r="AG120" s="174"/>
      <c r="AH120" s="32"/>
      <c r="AI120" s="491"/>
      <c r="AJ120" s="174"/>
      <c r="AK120" s="32"/>
      <c r="AL120" s="491"/>
      <c r="AM120" s="174"/>
      <c r="AN120" s="32"/>
      <c r="AO120" s="491"/>
      <c r="AP120" s="174"/>
      <c r="AQ120" s="32"/>
      <c r="AR120" s="491"/>
      <c r="AS120" s="174"/>
      <c r="AT120" s="32"/>
      <c r="AU120" s="491"/>
      <c r="AV120" s="174"/>
      <c r="AW120" s="32"/>
      <c r="AX120" s="491"/>
      <c r="AY120" s="174"/>
      <c r="AZ120" s="32"/>
      <c r="BA120" s="491"/>
      <c r="BB120" s="174"/>
      <c r="BC120" s="34"/>
      <c r="BD120" s="491"/>
      <c r="BE120" s="174"/>
      <c r="BF120" s="32"/>
      <c r="BG120" s="491"/>
      <c r="BH120" s="174"/>
      <c r="BI120" s="32"/>
      <c r="BJ120" s="491"/>
      <c r="BK120" s="174"/>
      <c r="BL120" s="255"/>
    </row>
    <row r="121" spans="3:64" ht="12" customHeight="1" x14ac:dyDescent="0.2">
      <c r="C121" s="549"/>
      <c r="D121" s="544" t="s">
        <v>212</v>
      </c>
      <c r="E121" s="545"/>
      <c r="F121" s="545"/>
      <c r="G121" s="442" t="s">
        <v>98</v>
      </c>
      <c r="H121" s="436"/>
      <c r="I121" s="442"/>
      <c r="J121" s="32"/>
      <c r="K121" s="491"/>
      <c r="L121" s="174"/>
      <c r="M121" s="32"/>
      <c r="N121" s="491"/>
      <c r="O121" s="174"/>
      <c r="P121" s="32"/>
      <c r="Q121" s="491"/>
      <c r="R121" s="174"/>
      <c r="S121" s="32"/>
      <c r="T121" s="491"/>
      <c r="U121" s="174"/>
      <c r="V121" s="32"/>
      <c r="W121" s="491"/>
      <c r="X121" s="174"/>
      <c r="Y121" s="32"/>
      <c r="Z121" s="491"/>
      <c r="AA121" s="174"/>
      <c r="AB121" s="32"/>
      <c r="AC121" s="491"/>
      <c r="AD121" s="174"/>
      <c r="AE121" s="32"/>
      <c r="AF121" s="491"/>
      <c r="AG121" s="174"/>
      <c r="AH121" s="32"/>
      <c r="AI121" s="491"/>
      <c r="AJ121" s="174"/>
      <c r="AK121" s="32"/>
      <c r="AL121" s="491"/>
      <c r="AM121" s="174"/>
      <c r="AN121" s="32"/>
      <c r="AO121" s="491"/>
      <c r="AP121" s="174"/>
      <c r="AQ121" s="32"/>
      <c r="AR121" s="491"/>
      <c r="AS121" s="174"/>
      <c r="AT121" s="32"/>
      <c r="AU121" s="491"/>
      <c r="AV121" s="174"/>
      <c r="AW121" s="32"/>
      <c r="AX121" s="491"/>
      <c r="AY121" s="174"/>
      <c r="AZ121" s="32"/>
      <c r="BA121" s="491"/>
      <c r="BB121" s="174"/>
      <c r="BC121" s="34"/>
      <c r="BD121" s="491"/>
      <c r="BE121" s="174"/>
      <c r="BF121" s="32"/>
      <c r="BG121" s="491"/>
      <c r="BH121" s="174"/>
      <c r="BI121" s="32"/>
      <c r="BJ121" s="491"/>
      <c r="BK121" s="174"/>
      <c r="BL121" s="255"/>
    </row>
    <row r="122" spans="3:64" ht="12" customHeight="1" x14ac:dyDescent="0.2">
      <c r="C122" s="549"/>
      <c r="D122" s="544" t="s">
        <v>213</v>
      </c>
      <c r="E122" s="545"/>
      <c r="F122" s="545"/>
      <c r="G122" s="442" t="s">
        <v>98</v>
      </c>
      <c r="H122" s="436"/>
      <c r="I122" s="442"/>
      <c r="J122" s="32"/>
      <c r="K122" s="491"/>
      <c r="L122" s="174"/>
      <c r="M122" s="32"/>
      <c r="N122" s="491"/>
      <c r="O122" s="174"/>
      <c r="P122" s="32"/>
      <c r="Q122" s="491"/>
      <c r="R122" s="174"/>
      <c r="S122" s="32"/>
      <c r="T122" s="491"/>
      <c r="U122" s="174"/>
      <c r="V122" s="32"/>
      <c r="W122" s="491"/>
      <c r="X122" s="174"/>
      <c r="Y122" s="32"/>
      <c r="Z122" s="491"/>
      <c r="AA122" s="174"/>
      <c r="AB122" s="32"/>
      <c r="AC122" s="491"/>
      <c r="AD122" s="174"/>
      <c r="AE122" s="32"/>
      <c r="AF122" s="491"/>
      <c r="AG122" s="174"/>
      <c r="AH122" s="32"/>
      <c r="AI122" s="491"/>
      <c r="AJ122" s="174"/>
      <c r="AK122" s="32"/>
      <c r="AL122" s="491"/>
      <c r="AM122" s="174"/>
      <c r="AN122" s="32"/>
      <c r="AO122" s="491"/>
      <c r="AP122" s="174"/>
      <c r="AQ122" s="32"/>
      <c r="AR122" s="491"/>
      <c r="AS122" s="174"/>
      <c r="AT122" s="32"/>
      <c r="AU122" s="491"/>
      <c r="AV122" s="174"/>
      <c r="AW122" s="32"/>
      <c r="AX122" s="491"/>
      <c r="AY122" s="174"/>
      <c r="AZ122" s="32"/>
      <c r="BA122" s="491"/>
      <c r="BB122" s="174"/>
      <c r="BC122" s="34"/>
      <c r="BD122" s="491"/>
      <c r="BE122" s="174"/>
      <c r="BF122" s="32"/>
      <c r="BG122" s="491"/>
      <c r="BH122" s="174"/>
      <c r="BI122" s="32"/>
      <c r="BJ122" s="491"/>
      <c r="BK122" s="174"/>
      <c r="BL122" s="255"/>
    </row>
    <row r="123" spans="3:64" ht="12" customHeight="1" x14ac:dyDescent="0.2">
      <c r="C123" s="549"/>
      <c r="D123" s="544" t="s">
        <v>214</v>
      </c>
      <c r="E123" s="545"/>
      <c r="F123" s="545"/>
      <c r="G123" s="442" t="s">
        <v>98</v>
      </c>
      <c r="H123" s="436">
        <v>0.08</v>
      </c>
      <c r="I123" s="442" t="s">
        <v>92</v>
      </c>
      <c r="J123" s="32"/>
      <c r="K123" s="491"/>
      <c r="L123" s="174" t="str">
        <f t="shared" si="61"/>
        <v/>
      </c>
      <c r="M123" s="32"/>
      <c r="N123" s="491"/>
      <c r="O123" s="174" t="str">
        <f t="shared" si="62"/>
        <v/>
      </c>
      <c r="P123" s="32"/>
      <c r="Q123" s="491"/>
      <c r="R123" s="174" t="str">
        <f t="shared" si="63"/>
        <v/>
      </c>
      <c r="S123" s="32"/>
      <c r="T123" s="491"/>
      <c r="U123" s="174" t="str">
        <f t="shared" si="64"/>
        <v/>
      </c>
      <c r="V123" s="32"/>
      <c r="W123" s="491"/>
      <c r="X123" s="174" t="str">
        <f t="shared" si="65"/>
        <v/>
      </c>
      <c r="Y123" s="32"/>
      <c r="Z123" s="491"/>
      <c r="AA123" s="174" t="str">
        <f t="shared" si="66"/>
        <v/>
      </c>
      <c r="AB123" s="32"/>
      <c r="AC123" s="491"/>
      <c r="AD123" s="174" t="str">
        <f t="shared" si="67"/>
        <v/>
      </c>
      <c r="AE123" s="32"/>
      <c r="AF123" s="491"/>
      <c r="AG123" s="174" t="str">
        <f t="shared" si="68"/>
        <v/>
      </c>
      <c r="AH123" s="32"/>
      <c r="AI123" s="491"/>
      <c r="AJ123" s="174" t="str">
        <f t="shared" si="69"/>
        <v/>
      </c>
      <c r="AK123" s="32"/>
      <c r="AL123" s="491"/>
      <c r="AM123" s="174" t="str">
        <f t="shared" si="70"/>
        <v/>
      </c>
      <c r="AN123" s="32"/>
      <c r="AO123" s="491"/>
      <c r="AP123" s="174" t="str">
        <f t="shared" si="71"/>
        <v/>
      </c>
      <c r="AQ123" s="32"/>
      <c r="AR123" s="491"/>
      <c r="AS123" s="174" t="str">
        <f t="shared" si="72"/>
        <v/>
      </c>
      <c r="AT123" s="32"/>
      <c r="AU123" s="491"/>
      <c r="AV123" s="174" t="str">
        <f t="shared" si="73"/>
        <v/>
      </c>
      <c r="AW123" s="32"/>
      <c r="AX123" s="491"/>
      <c r="AY123" s="174" t="str">
        <f t="shared" si="74"/>
        <v/>
      </c>
      <c r="AZ123" s="32"/>
      <c r="BA123" s="491"/>
      <c r="BB123" s="174" t="str">
        <f t="shared" si="75"/>
        <v/>
      </c>
      <c r="BC123" s="34"/>
      <c r="BD123" s="491"/>
      <c r="BE123" s="174" t="str">
        <f t="shared" si="76"/>
        <v/>
      </c>
      <c r="BF123" s="32"/>
      <c r="BG123" s="491"/>
      <c r="BH123" s="174" t="str">
        <f t="shared" si="77"/>
        <v/>
      </c>
      <c r="BI123" s="32"/>
      <c r="BJ123" s="491"/>
      <c r="BK123" s="174" t="str">
        <f t="shared" si="78"/>
        <v/>
      </c>
      <c r="BL123" s="215"/>
    </row>
    <row r="124" spans="3:64" ht="12" customHeight="1" x14ac:dyDescent="0.2">
      <c r="C124" s="549"/>
      <c r="D124" s="553" t="s">
        <v>215</v>
      </c>
      <c r="E124" s="554"/>
      <c r="F124" s="554"/>
      <c r="G124" s="449" t="s">
        <v>89</v>
      </c>
      <c r="H124" s="447">
        <v>1</v>
      </c>
      <c r="I124" s="449" t="s">
        <v>92</v>
      </c>
      <c r="J124" s="206"/>
      <c r="K124" s="490"/>
      <c r="L124" s="203" t="str">
        <f t="shared" si="61"/>
        <v/>
      </c>
      <c r="M124" s="206"/>
      <c r="N124" s="490"/>
      <c r="O124" s="203" t="str">
        <f t="shared" si="62"/>
        <v/>
      </c>
      <c r="P124" s="206"/>
      <c r="Q124" s="490"/>
      <c r="R124" s="203" t="str">
        <f t="shared" si="63"/>
        <v/>
      </c>
      <c r="S124" s="206"/>
      <c r="T124" s="490"/>
      <c r="U124" s="203" t="str">
        <f t="shared" si="64"/>
        <v/>
      </c>
      <c r="V124" s="206"/>
      <c r="W124" s="490"/>
      <c r="X124" s="203" t="str">
        <f t="shared" si="65"/>
        <v/>
      </c>
      <c r="Y124" s="206"/>
      <c r="Z124" s="490"/>
      <c r="AA124" s="203" t="str">
        <f t="shared" si="66"/>
        <v/>
      </c>
      <c r="AB124" s="275"/>
      <c r="AC124" s="490"/>
      <c r="AD124" s="203" t="str">
        <f t="shared" si="67"/>
        <v/>
      </c>
      <c r="AE124" s="275"/>
      <c r="AF124" s="490"/>
      <c r="AG124" s="203" t="str">
        <f t="shared" si="68"/>
        <v/>
      </c>
      <c r="AH124" s="275"/>
      <c r="AI124" s="490"/>
      <c r="AJ124" s="203" t="str">
        <f t="shared" si="69"/>
        <v/>
      </c>
      <c r="AK124" s="206"/>
      <c r="AL124" s="490"/>
      <c r="AM124" s="203" t="str">
        <f t="shared" si="70"/>
        <v/>
      </c>
      <c r="AN124" s="206"/>
      <c r="AO124" s="490"/>
      <c r="AP124" s="203" t="str">
        <f t="shared" si="71"/>
        <v/>
      </c>
      <c r="AQ124" s="206"/>
      <c r="AR124" s="490"/>
      <c r="AS124" s="203" t="str">
        <f t="shared" si="72"/>
        <v/>
      </c>
      <c r="AT124" s="275"/>
      <c r="AU124" s="490"/>
      <c r="AV124" s="203" t="str">
        <f t="shared" si="73"/>
        <v/>
      </c>
      <c r="AW124" s="206"/>
      <c r="AX124" s="490"/>
      <c r="AY124" s="203" t="str">
        <f t="shared" si="74"/>
        <v/>
      </c>
      <c r="AZ124" s="206"/>
      <c r="BA124" s="490"/>
      <c r="BB124" s="203" t="str">
        <f t="shared" si="75"/>
        <v/>
      </c>
      <c r="BC124" s="208"/>
      <c r="BD124" s="490"/>
      <c r="BE124" s="203" t="str">
        <f t="shared" si="76"/>
        <v/>
      </c>
      <c r="BF124" s="206"/>
      <c r="BG124" s="490"/>
      <c r="BH124" s="203" t="str">
        <f t="shared" si="77"/>
        <v/>
      </c>
      <c r="BI124" s="206"/>
      <c r="BJ124" s="490"/>
      <c r="BK124" s="203" t="str">
        <f t="shared" si="78"/>
        <v/>
      </c>
      <c r="BL124" s="215"/>
    </row>
    <row r="125" spans="3:64" ht="12" customHeight="1" x14ac:dyDescent="0.2">
      <c r="C125" s="549"/>
      <c r="D125" s="544" t="s">
        <v>216</v>
      </c>
      <c r="E125" s="545"/>
      <c r="F125" s="545"/>
      <c r="G125" s="442" t="s">
        <v>98</v>
      </c>
      <c r="H125" s="436">
        <v>4.0000000000000001E-3</v>
      </c>
      <c r="I125" s="442" t="s">
        <v>92</v>
      </c>
      <c r="J125" s="32"/>
      <c r="K125" s="491"/>
      <c r="L125" s="174" t="str">
        <f t="shared" si="61"/>
        <v/>
      </c>
      <c r="M125" s="32"/>
      <c r="N125" s="491"/>
      <c r="O125" s="174" t="str">
        <f t="shared" si="62"/>
        <v/>
      </c>
      <c r="P125" s="32"/>
      <c r="Q125" s="491"/>
      <c r="R125" s="174" t="str">
        <f t="shared" si="63"/>
        <v/>
      </c>
      <c r="S125" s="32"/>
      <c r="T125" s="491"/>
      <c r="U125" s="174" t="str">
        <f t="shared" si="64"/>
        <v/>
      </c>
      <c r="V125" s="32"/>
      <c r="W125" s="491"/>
      <c r="X125" s="174" t="str">
        <f t="shared" si="65"/>
        <v/>
      </c>
      <c r="Y125" s="32"/>
      <c r="Z125" s="491"/>
      <c r="AA125" s="174" t="str">
        <f t="shared" si="66"/>
        <v/>
      </c>
      <c r="AB125" s="277"/>
      <c r="AC125" s="491"/>
      <c r="AD125" s="174" t="str">
        <f t="shared" si="67"/>
        <v/>
      </c>
      <c r="AE125" s="277"/>
      <c r="AF125" s="491"/>
      <c r="AG125" s="174" t="str">
        <f t="shared" si="68"/>
        <v/>
      </c>
      <c r="AH125" s="277"/>
      <c r="AI125" s="491"/>
      <c r="AJ125" s="174" t="str">
        <f t="shared" si="69"/>
        <v/>
      </c>
      <c r="AK125" s="32"/>
      <c r="AL125" s="491"/>
      <c r="AM125" s="174" t="str">
        <f t="shared" si="70"/>
        <v/>
      </c>
      <c r="AN125" s="32"/>
      <c r="AO125" s="491"/>
      <c r="AP125" s="174" t="str">
        <f t="shared" si="71"/>
        <v/>
      </c>
      <c r="AQ125" s="32"/>
      <c r="AR125" s="491"/>
      <c r="AS125" s="174" t="str">
        <f t="shared" si="72"/>
        <v/>
      </c>
      <c r="AT125" s="277"/>
      <c r="AU125" s="491"/>
      <c r="AV125" s="174" t="str">
        <f t="shared" si="73"/>
        <v/>
      </c>
      <c r="AW125" s="32"/>
      <c r="AX125" s="491"/>
      <c r="AY125" s="174" t="str">
        <f t="shared" si="74"/>
        <v/>
      </c>
      <c r="AZ125" s="32"/>
      <c r="BA125" s="491"/>
      <c r="BB125" s="174" t="str">
        <f t="shared" si="75"/>
        <v/>
      </c>
      <c r="BC125" s="34"/>
      <c r="BD125" s="491"/>
      <c r="BE125" s="174" t="str">
        <f t="shared" si="76"/>
        <v/>
      </c>
      <c r="BF125" s="32"/>
      <c r="BG125" s="491"/>
      <c r="BH125" s="174" t="str">
        <f t="shared" si="77"/>
        <v/>
      </c>
      <c r="BI125" s="32"/>
      <c r="BJ125" s="491"/>
      <c r="BK125" s="174" t="str">
        <f t="shared" si="78"/>
        <v/>
      </c>
      <c r="BL125" s="215"/>
    </row>
    <row r="126" spans="3:64" ht="12" customHeight="1" x14ac:dyDescent="0.2">
      <c r="C126" s="549"/>
      <c r="D126" s="544" t="s">
        <v>217</v>
      </c>
      <c r="E126" s="545"/>
      <c r="F126" s="545"/>
      <c r="G126" s="442" t="s">
        <v>89</v>
      </c>
      <c r="H126" s="436">
        <v>0.02</v>
      </c>
      <c r="I126" s="442" t="s">
        <v>92</v>
      </c>
      <c r="J126" s="32"/>
      <c r="K126" s="491"/>
      <c r="L126" s="174" t="str">
        <f t="shared" si="61"/>
        <v/>
      </c>
      <c r="M126" s="32"/>
      <c r="N126" s="491"/>
      <c r="O126" s="174" t="str">
        <f t="shared" si="62"/>
        <v/>
      </c>
      <c r="P126" s="32"/>
      <c r="Q126" s="491"/>
      <c r="R126" s="174" t="str">
        <f t="shared" si="63"/>
        <v/>
      </c>
      <c r="S126" s="32"/>
      <c r="T126" s="491"/>
      <c r="U126" s="174" t="str">
        <f t="shared" si="64"/>
        <v/>
      </c>
      <c r="V126" s="32"/>
      <c r="W126" s="491"/>
      <c r="X126" s="174" t="str">
        <f t="shared" si="65"/>
        <v/>
      </c>
      <c r="Y126" s="32"/>
      <c r="Z126" s="491"/>
      <c r="AA126" s="174" t="str">
        <f t="shared" si="66"/>
        <v/>
      </c>
      <c r="AB126" s="277"/>
      <c r="AC126" s="491"/>
      <c r="AD126" s="174" t="str">
        <f t="shared" si="67"/>
        <v/>
      </c>
      <c r="AE126" s="277"/>
      <c r="AF126" s="491"/>
      <c r="AG126" s="174" t="str">
        <f t="shared" si="68"/>
        <v/>
      </c>
      <c r="AH126" s="277"/>
      <c r="AI126" s="491"/>
      <c r="AJ126" s="174" t="str">
        <f t="shared" si="69"/>
        <v/>
      </c>
      <c r="AK126" s="32"/>
      <c r="AL126" s="491"/>
      <c r="AM126" s="174" t="str">
        <f t="shared" si="70"/>
        <v/>
      </c>
      <c r="AN126" s="32"/>
      <c r="AO126" s="491"/>
      <c r="AP126" s="174" t="str">
        <f t="shared" si="71"/>
        <v/>
      </c>
      <c r="AQ126" s="32"/>
      <c r="AR126" s="491"/>
      <c r="AS126" s="174" t="str">
        <f t="shared" si="72"/>
        <v/>
      </c>
      <c r="AT126" s="277"/>
      <c r="AU126" s="491"/>
      <c r="AV126" s="174" t="str">
        <f t="shared" si="73"/>
        <v/>
      </c>
      <c r="AW126" s="32"/>
      <c r="AX126" s="491"/>
      <c r="AY126" s="174" t="str">
        <f t="shared" si="74"/>
        <v/>
      </c>
      <c r="AZ126" s="32"/>
      <c r="BA126" s="491"/>
      <c r="BB126" s="174" t="str">
        <f t="shared" si="75"/>
        <v/>
      </c>
      <c r="BC126" s="34"/>
      <c r="BD126" s="491"/>
      <c r="BE126" s="174" t="str">
        <f t="shared" si="76"/>
        <v/>
      </c>
      <c r="BF126" s="32"/>
      <c r="BG126" s="491"/>
      <c r="BH126" s="174" t="str">
        <f t="shared" si="77"/>
        <v/>
      </c>
      <c r="BI126" s="32"/>
      <c r="BJ126" s="491"/>
      <c r="BK126" s="174" t="str">
        <f t="shared" si="78"/>
        <v/>
      </c>
      <c r="BL126" s="215"/>
    </row>
    <row r="127" spans="3:64" ht="12" customHeight="1" x14ac:dyDescent="0.2">
      <c r="C127" s="550"/>
      <c r="D127" s="546" t="s">
        <v>218</v>
      </c>
      <c r="E127" s="547"/>
      <c r="F127" s="547"/>
      <c r="G127" s="451" t="s">
        <v>98</v>
      </c>
      <c r="H127" s="440">
        <v>0.03</v>
      </c>
      <c r="I127" s="451" t="s">
        <v>92</v>
      </c>
      <c r="J127" s="70"/>
      <c r="K127" s="493"/>
      <c r="L127" s="280" t="str">
        <f t="shared" si="61"/>
        <v/>
      </c>
      <c r="M127" s="70"/>
      <c r="N127" s="493"/>
      <c r="O127" s="280" t="str">
        <f t="shared" si="62"/>
        <v/>
      </c>
      <c r="P127" s="70"/>
      <c r="Q127" s="493"/>
      <c r="R127" s="280" t="str">
        <f t="shared" si="63"/>
        <v/>
      </c>
      <c r="S127" s="70"/>
      <c r="T127" s="493"/>
      <c r="U127" s="280" t="str">
        <f t="shared" si="64"/>
        <v/>
      </c>
      <c r="V127" s="70"/>
      <c r="W127" s="493"/>
      <c r="X127" s="280" t="str">
        <f t="shared" si="65"/>
        <v/>
      </c>
      <c r="Y127" s="70"/>
      <c r="Z127" s="493"/>
      <c r="AA127" s="280" t="str">
        <f t="shared" si="66"/>
        <v/>
      </c>
      <c r="AB127" s="281"/>
      <c r="AC127" s="493"/>
      <c r="AD127" s="280" t="str">
        <f t="shared" si="67"/>
        <v/>
      </c>
      <c r="AE127" s="281"/>
      <c r="AF127" s="493"/>
      <c r="AG127" s="280" t="str">
        <f t="shared" si="68"/>
        <v/>
      </c>
      <c r="AH127" s="281"/>
      <c r="AI127" s="493"/>
      <c r="AJ127" s="280" t="str">
        <f t="shared" si="69"/>
        <v/>
      </c>
      <c r="AK127" s="70"/>
      <c r="AL127" s="493"/>
      <c r="AM127" s="280" t="str">
        <f t="shared" si="70"/>
        <v/>
      </c>
      <c r="AN127" s="70"/>
      <c r="AO127" s="493"/>
      <c r="AP127" s="280" t="str">
        <f t="shared" si="71"/>
        <v/>
      </c>
      <c r="AQ127" s="70"/>
      <c r="AR127" s="493"/>
      <c r="AS127" s="280" t="str">
        <f t="shared" si="72"/>
        <v/>
      </c>
      <c r="AT127" s="281"/>
      <c r="AU127" s="493"/>
      <c r="AV127" s="280" t="str">
        <f t="shared" si="73"/>
        <v/>
      </c>
      <c r="AW127" s="70"/>
      <c r="AX127" s="493"/>
      <c r="AY127" s="280" t="str">
        <f t="shared" si="74"/>
        <v/>
      </c>
      <c r="AZ127" s="70"/>
      <c r="BA127" s="493"/>
      <c r="BB127" s="280" t="str">
        <f t="shared" si="75"/>
        <v/>
      </c>
      <c r="BC127" s="40"/>
      <c r="BD127" s="493"/>
      <c r="BE127" s="280" t="str">
        <f t="shared" si="76"/>
        <v/>
      </c>
      <c r="BF127" s="70"/>
      <c r="BG127" s="493"/>
      <c r="BH127" s="280" t="str">
        <f t="shared" si="77"/>
        <v/>
      </c>
      <c r="BI127" s="70"/>
      <c r="BJ127" s="493"/>
      <c r="BK127" s="280" t="str">
        <f t="shared" si="78"/>
        <v/>
      </c>
      <c r="BL127" s="215"/>
    </row>
    <row r="128" spans="3:64" ht="12" customHeight="1" x14ac:dyDescent="0.2">
      <c r="C128" s="548" t="s">
        <v>219</v>
      </c>
      <c r="D128" s="551" t="s">
        <v>220</v>
      </c>
      <c r="E128" s="552"/>
      <c r="F128" s="552"/>
      <c r="G128" s="429" t="s">
        <v>89</v>
      </c>
      <c r="H128" s="427"/>
      <c r="I128" s="429"/>
      <c r="J128" s="113"/>
      <c r="K128" s="491">
        <v>12</v>
      </c>
      <c r="L128" s="116" t="s">
        <v>221</v>
      </c>
      <c r="M128" s="113"/>
      <c r="N128" s="491">
        <v>17</v>
      </c>
      <c r="O128" s="116"/>
      <c r="P128" s="113"/>
      <c r="Q128" s="491">
        <v>15</v>
      </c>
      <c r="R128" s="116"/>
      <c r="S128" s="113"/>
      <c r="T128" s="491">
        <v>22</v>
      </c>
      <c r="U128" s="118"/>
      <c r="V128" s="113"/>
      <c r="W128" s="491">
        <v>11</v>
      </c>
      <c r="X128" s="120"/>
      <c r="Y128" s="113"/>
      <c r="Z128" s="491">
        <v>14</v>
      </c>
      <c r="AA128" s="118"/>
      <c r="AB128" s="113" t="s">
        <v>285</v>
      </c>
      <c r="AC128" s="491">
        <v>10</v>
      </c>
      <c r="AD128" s="116"/>
      <c r="AE128" s="427"/>
      <c r="AF128" s="491">
        <v>21</v>
      </c>
      <c r="AG128" s="116"/>
      <c r="AH128" s="427"/>
      <c r="AI128" s="491">
        <v>30</v>
      </c>
      <c r="AJ128" s="116"/>
      <c r="AK128" s="113"/>
      <c r="AL128" s="491">
        <v>15</v>
      </c>
      <c r="AM128" s="118"/>
      <c r="AN128" s="113" t="s">
        <v>285</v>
      </c>
      <c r="AO128" s="491">
        <v>10</v>
      </c>
      <c r="AP128" s="118"/>
      <c r="AQ128" s="113"/>
      <c r="AR128" s="491">
        <v>35</v>
      </c>
      <c r="AS128" s="118"/>
      <c r="AT128" s="427"/>
      <c r="AU128" s="491">
        <v>11</v>
      </c>
      <c r="AV128" s="116"/>
      <c r="AW128" s="113"/>
      <c r="AX128" s="491">
        <v>11</v>
      </c>
      <c r="AY128" s="116"/>
      <c r="AZ128" s="113"/>
      <c r="BA128" s="491">
        <v>10</v>
      </c>
      <c r="BB128" s="118"/>
      <c r="BC128" s="116" t="s">
        <v>285</v>
      </c>
      <c r="BD128" s="491">
        <v>10</v>
      </c>
      <c r="BE128" s="116"/>
      <c r="BF128" s="113" t="s">
        <v>285</v>
      </c>
      <c r="BG128" s="491">
        <v>10</v>
      </c>
      <c r="BH128" s="116"/>
      <c r="BI128" s="427" t="s">
        <v>285</v>
      </c>
      <c r="BJ128" s="491">
        <v>10</v>
      </c>
      <c r="BK128" s="120"/>
      <c r="BL128" s="283"/>
    </row>
    <row r="129" spans="3:64" ht="12" customHeight="1" x14ac:dyDescent="0.2">
      <c r="C129" s="549"/>
      <c r="D129" s="544" t="s">
        <v>222</v>
      </c>
      <c r="E129" s="545"/>
      <c r="F129" s="545"/>
      <c r="G129" s="442" t="s">
        <v>89</v>
      </c>
      <c r="H129" s="436"/>
      <c r="I129" s="442"/>
      <c r="J129" s="32"/>
      <c r="K129" s="491"/>
      <c r="L129" s="34" t="s">
        <v>221</v>
      </c>
      <c r="M129" s="32"/>
      <c r="N129" s="491"/>
      <c r="O129" s="34"/>
      <c r="P129" s="32"/>
      <c r="Q129" s="491"/>
      <c r="R129" s="34"/>
      <c r="S129" s="32"/>
      <c r="T129" s="491"/>
      <c r="U129" s="35"/>
      <c r="V129" s="32"/>
      <c r="W129" s="491"/>
      <c r="X129" s="132"/>
      <c r="Y129" s="32"/>
      <c r="Z129" s="491"/>
      <c r="AA129" s="35"/>
      <c r="AB129" s="32"/>
      <c r="AC129" s="491"/>
      <c r="AD129" s="34"/>
      <c r="AE129" s="436"/>
      <c r="AF129" s="491"/>
      <c r="AG129" s="34"/>
      <c r="AH129" s="436"/>
      <c r="AI129" s="491"/>
      <c r="AJ129" s="34"/>
      <c r="AK129" s="32"/>
      <c r="AL129" s="491"/>
      <c r="AM129" s="35"/>
      <c r="AN129" s="32"/>
      <c r="AO129" s="491"/>
      <c r="AP129" s="35"/>
      <c r="AQ129" s="32"/>
      <c r="AR129" s="491"/>
      <c r="AS129" s="35"/>
      <c r="AT129" s="436"/>
      <c r="AU129" s="491"/>
      <c r="AV129" s="34"/>
      <c r="AW129" s="32"/>
      <c r="AX129" s="491"/>
      <c r="AY129" s="34"/>
      <c r="AZ129" s="32"/>
      <c r="BA129" s="491"/>
      <c r="BB129" s="35"/>
      <c r="BC129" s="34"/>
      <c r="BD129" s="491"/>
      <c r="BE129" s="34"/>
      <c r="BF129" s="32"/>
      <c r="BG129" s="491"/>
      <c r="BH129" s="34"/>
      <c r="BI129" s="436"/>
      <c r="BJ129" s="491"/>
      <c r="BK129" s="132"/>
      <c r="BL129" s="215"/>
    </row>
    <row r="130" spans="3:64" ht="12" customHeight="1" x14ac:dyDescent="0.2">
      <c r="C130" s="549"/>
      <c r="D130" s="553" t="s">
        <v>223</v>
      </c>
      <c r="E130" s="554"/>
      <c r="F130" s="554"/>
      <c r="G130" s="449" t="s">
        <v>89</v>
      </c>
      <c r="H130" s="447"/>
      <c r="I130" s="449"/>
      <c r="J130" s="206"/>
      <c r="K130" s="490"/>
      <c r="L130" s="208" t="s">
        <v>221</v>
      </c>
      <c r="M130" s="206"/>
      <c r="N130" s="490"/>
      <c r="O130" s="208"/>
      <c r="P130" s="206"/>
      <c r="Q130" s="490"/>
      <c r="R130" s="208"/>
      <c r="S130" s="206"/>
      <c r="T130" s="490"/>
      <c r="U130" s="231"/>
      <c r="V130" s="206"/>
      <c r="W130" s="490"/>
      <c r="X130" s="207"/>
      <c r="Y130" s="206"/>
      <c r="Z130" s="490"/>
      <c r="AA130" s="231"/>
      <c r="AB130" s="206"/>
      <c r="AC130" s="490"/>
      <c r="AD130" s="208"/>
      <c r="AE130" s="447"/>
      <c r="AF130" s="490"/>
      <c r="AG130" s="208"/>
      <c r="AH130" s="447"/>
      <c r="AI130" s="490"/>
      <c r="AJ130" s="208"/>
      <c r="AK130" s="206"/>
      <c r="AL130" s="490"/>
      <c r="AM130" s="231"/>
      <c r="AN130" s="206"/>
      <c r="AO130" s="490"/>
      <c r="AP130" s="231"/>
      <c r="AQ130" s="206"/>
      <c r="AR130" s="490"/>
      <c r="AS130" s="231"/>
      <c r="AT130" s="447"/>
      <c r="AU130" s="490"/>
      <c r="AV130" s="208"/>
      <c r="AW130" s="206"/>
      <c r="AX130" s="490"/>
      <c r="AY130" s="208"/>
      <c r="AZ130" s="206"/>
      <c r="BA130" s="490"/>
      <c r="BB130" s="231"/>
      <c r="BC130" s="208"/>
      <c r="BD130" s="490"/>
      <c r="BE130" s="208"/>
      <c r="BF130" s="206"/>
      <c r="BG130" s="490"/>
      <c r="BH130" s="208"/>
      <c r="BI130" s="447"/>
      <c r="BJ130" s="490"/>
      <c r="BK130" s="207"/>
      <c r="BL130" s="283"/>
    </row>
    <row r="131" spans="3:64" ht="12" customHeight="1" x14ac:dyDescent="0.2">
      <c r="C131" s="549"/>
      <c r="D131" s="555" t="s">
        <v>224</v>
      </c>
      <c r="E131" s="556"/>
      <c r="F131" s="556"/>
      <c r="G131" s="542" t="s">
        <v>225</v>
      </c>
      <c r="H131" s="443"/>
      <c r="I131" s="450"/>
      <c r="J131" s="263"/>
      <c r="K131" s="491">
        <v>27</v>
      </c>
      <c r="L131" s="266"/>
      <c r="M131" s="263"/>
      <c r="N131" s="491">
        <v>27</v>
      </c>
      <c r="O131" s="266"/>
      <c r="P131" s="263"/>
      <c r="Q131" s="491">
        <v>38</v>
      </c>
      <c r="R131" s="266"/>
      <c r="S131" s="263"/>
      <c r="T131" s="491">
        <v>27</v>
      </c>
      <c r="U131" s="285"/>
      <c r="V131" s="263"/>
      <c r="W131" s="491">
        <v>15</v>
      </c>
      <c r="X131" s="286"/>
      <c r="Y131" s="263"/>
      <c r="Z131" s="491">
        <v>29</v>
      </c>
      <c r="AA131" s="285"/>
      <c r="AB131" s="263"/>
      <c r="AC131" s="491">
        <v>14</v>
      </c>
      <c r="AD131" s="266"/>
      <c r="AE131" s="263"/>
      <c r="AF131" s="491">
        <v>27</v>
      </c>
      <c r="AG131" s="266"/>
      <c r="AH131" s="443"/>
      <c r="AI131" s="491">
        <v>27</v>
      </c>
      <c r="AJ131" s="266"/>
      <c r="AK131" s="263"/>
      <c r="AL131" s="491">
        <v>29</v>
      </c>
      <c r="AM131" s="285"/>
      <c r="AN131" s="263"/>
      <c r="AO131" s="491">
        <v>22</v>
      </c>
      <c r="AP131" s="285"/>
      <c r="AQ131" s="263"/>
      <c r="AR131" s="491">
        <v>33</v>
      </c>
      <c r="AS131" s="285"/>
      <c r="AT131" s="263"/>
      <c r="AU131" s="491">
        <v>20</v>
      </c>
      <c r="AV131" s="266"/>
      <c r="AW131" s="263"/>
      <c r="AX131" s="491">
        <v>22</v>
      </c>
      <c r="AY131" s="266"/>
      <c r="AZ131" s="148"/>
      <c r="BA131" s="491">
        <v>16</v>
      </c>
      <c r="BB131" s="285"/>
      <c r="BC131" s="266"/>
      <c r="BD131" s="491">
        <v>17</v>
      </c>
      <c r="BE131" s="266"/>
      <c r="BF131" s="263"/>
      <c r="BG131" s="491">
        <v>15</v>
      </c>
      <c r="BH131" s="266"/>
      <c r="BI131" s="263"/>
      <c r="BJ131" s="491">
        <v>16</v>
      </c>
      <c r="BK131" s="286"/>
      <c r="BL131" s="151"/>
    </row>
    <row r="132" spans="3:64" ht="12" customHeight="1" x14ac:dyDescent="0.2">
      <c r="C132" s="550"/>
      <c r="D132" s="546"/>
      <c r="E132" s="547"/>
      <c r="F132" s="547"/>
      <c r="G132" s="543"/>
      <c r="H132" s="440"/>
      <c r="I132" s="451"/>
      <c r="J132" s="70"/>
      <c r="K132" s="493">
        <v>28</v>
      </c>
      <c r="L132" s="40"/>
      <c r="M132" s="70"/>
      <c r="N132" s="493">
        <v>28</v>
      </c>
      <c r="O132" s="40"/>
      <c r="P132" s="70"/>
      <c r="Q132" s="493">
        <v>30</v>
      </c>
      <c r="R132" s="40"/>
      <c r="S132" s="70"/>
      <c r="T132" s="493">
        <v>28</v>
      </c>
      <c r="U132" s="41"/>
      <c r="V132" s="70"/>
      <c r="W132" s="493">
        <v>14</v>
      </c>
      <c r="X132" s="73"/>
      <c r="Y132" s="70"/>
      <c r="Z132" s="493">
        <v>29</v>
      </c>
      <c r="AA132" s="41"/>
      <c r="AB132" s="70"/>
      <c r="AC132" s="493">
        <v>14</v>
      </c>
      <c r="AD132" s="40"/>
      <c r="AE132" s="70"/>
      <c r="AF132" s="493">
        <v>25.2</v>
      </c>
      <c r="AG132" s="40"/>
      <c r="AH132" s="440"/>
      <c r="AI132" s="493">
        <v>35</v>
      </c>
      <c r="AJ132" s="40"/>
      <c r="AK132" s="70"/>
      <c r="AL132" s="493">
        <v>28</v>
      </c>
      <c r="AM132" s="41"/>
      <c r="AN132" s="70"/>
      <c r="AO132" s="493">
        <v>24</v>
      </c>
      <c r="AP132" s="41"/>
      <c r="AQ132" s="70"/>
      <c r="AR132" s="493">
        <v>34</v>
      </c>
      <c r="AS132" s="41"/>
      <c r="AT132" s="70"/>
      <c r="AU132" s="493">
        <v>19</v>
      </c>
      <c r="AV132" s="40"/>
      <c r="AW132" s="70"/>
      <c r="AX132" s="493">
        <v>20</v>
      </c>
      <c r="AY132" s="40"/>
      <c r="AZ132" s="287"/>
      <c r="BA132" s="493">
        <v>16</v>
      </c>
      <c r="BB132" s="41"/>
      <c r="BC132" s="40"/>
      <c r="BD132" s="493">
        <v>17</v>
      </c>
      <c r="BE132" s="40"/>
      <c r="BF132" s="70"/>
      <c r="BG132" s="493">
        <v>13</v>
      </c>
      <c r="BH132" s="40"/>
      <c r="BI132" s="70"/>
      <c r="BJ132" s="493">
        <v>15</v>
      </c>
      <c r="BK132" s="73"/>
      <c r="BL132" s="151"/>
    </row>
    <row r="133" spans="3:64" ht="11.9" customHeight="1" x14ac:dyDescent="0.2">
      <c r="E133" s="288"/>
      <c r="I133" s="4"/>
      <c r="J133" s="4" t="s">
        <v>226</v>
      </c>
      <c r="L133" s="289" t="s">
        <v>227</v>
      </c>
      <c r="N133" s="288"/>
      <c r="T133" s="289"/>
      <c r="Y133" s="4"/>
      <c r="AB133" s="4" t="s">
        <v>226</v>
      </c>
      <c r="AD133" s="289" t="s">
        <v>227</v>
      </c>
      <c r="AG133" s="288"/>
      <c r="AH133" s="437"/>
      <c r="AN133" s="4"/>
      <c r="AT133" s="4" t="s">
        <v>226</v>
      </c>
      <c r="AU133" s="288"/>
      <c r="AV133" s="289" t="s">
        <v>227</v>
      </c>
      <c r="BB133" s="290"/>
      <c r="BC133" s="4"/>
      <c r="BE133" s="289"/>
    </row>
    <row r="134" spans="3:64" ht="11.9" customHeight="1" x14ac:dyDescent="0.2">
      <c r="E134" s="288"/>
      <c r="I134" s="288"/>
      <c r="L134" s="289" t="s">
        <v>228</v>
      </c>
      <c r="N134" s="288"/>
      <c r="T134" s="289"/>
      <c r="AD134" s="289" t="s">
        <v>228</v>
      </c>
      <c r="AG134" s="288"/>
      <c r="AU134" s="288"/>
      <c r="AV134" s="289" t="s">
        <v>228</v>
      </c>
      <c r="BB134" s="289"/>
      <c r="BE134" s="289"/>
    </row>
    <row r="135" spans="3:64" ht="11.9" customHeight="1" x14ac:dyDescent="0.2">
      <c r="E135" s="4"/>
      <c r="L135" s="291" t="s">
        <v>229</v>
      </c>
      <c r="N135" s="4"/>
      <c r="T135" s="291"/>
      <c r="AD135" s="291" t="s">
        <v>229</v>
      </c>
      <c r="AG135" s="4"/>
      <c r="AU135" s="4"/>
      <c r="AV135" s="291" t="s">
        <v>229</v>
      </c>
      <c r="BB135" s="291"/>
      <c r="BE135" s="291"/>
    </row>
    <row r="136" spans="3:64" x14ac:dyDescent="0.2">
      <c r="L136" s="291" t="s">
        <v>230</v>
      </c>
      <c r="AD136" s="291" t="s">
        <v>230</v>
      </c>
      <c r="AV136" s="291" t="s">
        <v>230</v>
      </c>
      <c r="BE136" s="291"/>
    </row>
  </sheetData>
  <mergeCells count="249">
    <mergeCell ref="G131:G132"/>
    <mergeCell ref="D125:F125"/>
    <mergeCell ref="D126:F126"/>
    <mergeCell ref="D127:F127"/>
    <mergeCell ref="C128:C132"/>
    <mergeCell ref="D128:F128"/>
    <mergeCell ref="D129:F129"/>
    <mergeCell ref="D130:F130"/>
    <mergeCell ref="D131:F132"/>
    <mergeCell ref="C92:C127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C87:C91"/>
    <mergeCell ref="D87:F87"/>
    <mergeCell ref="D88:F88"/>
    <mergeCell ref="D89:F89"/>
    <mergeCell ref="D90:F90"/>
    <mergeCell ref="D91:F91"/>
    <mergeCell ref="C76:C86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75:F75"/>
    <mergeCell ref="D64:F64"/>
    <mergeCell ref="D65:F65"/>
    <mergeCell ref="D66:F66"/>
    <mergeCell ref="D67:F67"/>
    <mergeCell ref="D68:F68"/>
    <mergeCell ref="D69:F69"/>
    <mergeCell ref="D85:F85"/>
    <mergeCell ref="D86:F86"/>
    <mergeCell ref="C49:C75"/>
    <mergeCell ref="D49:F49"/>
    <mergeCell ref="D50:F50"/>
    <mergeCell ref="D56:F56"/>
    <mergeCell ref="D62:F62"/>
    <mergeCell ref="D63:F63"/>
    <mergeCell ref="H56:I56"/>
    <mergeCell ref="D57:F57"/>
    <mergeCell ref="D58:F58"/>
    <mergeCell ref="D59:F59"/>
    <mergeCell ref="D60:F60"/>
    <mergeCell ref="D61:F61"/>
    <mergeCell ref="H50:I50"/>
    <mergeCell ref="D51:F51"/>
    <mergeCell ref="D52:F52"/>
    <mergeCell ref="D53:F53"/>
    <mergeCell ref="D54:F54"/>
    <mergeCell ref="D55:F55"/>
    <mergeCell ref="H55:I55"/>
    <mergeCell ref="D70:F70"/>
    <mergeCell ref="D71:F71"/>
    <mergeCell ref="D72:F72"/>
    <mergeCell ref="D73:F73"/>
    <mergeCell ref="D74:F74"/>
    <mergeCell ref="C35:F36"/>
    <mergeCell ref="C37:C48"/>
    <mergeCell ref="D37:F38"/>
    <mergeCell ref="D39:F39"/>
    <mergeCell ref="D40:F40"/>
    <mergeCell ref="D41:F41"/>
    <mergeCell ref="D42:F42"/>
    <mergeCell ref="D43:E43"/>
    <mergeCell ref="F43:G43"/>
    <mergeCell ref="D44:F44"/>
    <mergeCell ref="D45:F45"/>
    <mergeCell ref="D46:F46"/>
    <mergeCell ref="D47:F47"/>
    <mergeCell ref="D48:F48"/>
    <mergeCell ref="C26:F27"/>
    <mergeCell ref="C28:F29"/>
    <mergeCell ref="G28:G29"/>
    <mergeCell ref="C30:F30"/>
    <mergeCell ref="C31:F32"/>
    <mergeCell ref="C33:F34"/>
    <mergeCell ref="D17:F17"/>
    <mergeCell ref="D18:F18"/>
    <mergeCell ref="C19:G19"/>
    <mergeCell ref="C20:G21"/>
    <mergeCell ref="C22:G23"/>
    <mergeCell ref="C24:F25"/>
    <mergeCell ref="C10:C18"/>
    <mergeCell ref="D10:F10"/>
    <mergeCell ref="D11:F11"/>
    <mergeCell ref="D12:F12"/>
    <mergeCell ref="D13:F13"/>
    <mergeCell ref="D14:F14"/>
    <mergeCell ref="D15:E15"/>
    <mergeCell ref="F15:G15"/>
    <mergeCell ref="D16:F16"/>
    <mergeCell ref="AW9:AY9"/>
    <mergeCell ref="AZ9:BB9"/>
    <mergeCell ref="BC9:BE9"/>
    <mergeCell ref="BF9:BH9"/>
    <mergeCell ref="BI9:BK9"/>
    <mergeCell ref="AE9:AG9"/>
    <mergeCell ref="AH9:AJ9"/>
    <mergeCell ref="AK9:AM9"/>
    <mergeCell ref="AN9:AP9"/>
    <mergeCell ref="AQ9:AS9"/>
    <mergeCell ref="AT9:AV9"/>
    <mergeCell ref="C9:G9"/>
    <mergeCell ref="H9:I9"/>
    <mergeCell ref="J9:L9"/>
    <mergeCell ref="M9:O9"/>
    <mergeCell ref="P9:R9"/>
    <mergeCell ref="S9:U9"/>
    <mergeCell ref="V9:X9"/>
    <mergeCell ref="Y9:AA9"/>
    <mergeCell ref="AB9:AD9"/>
    <mergeCell ref="AZ8:BB8"/>
    <mergeCell ref="BC8:BE8"/>
    <mergeCell ref="BF8:BH8"/>
    <mergeCell ref="BI8:BK8"/>
    <mergeCell ref="AN8:AP8"/>
    <mergeCell ref="AQ8:AS8"/>
    <mergeCell ref="AT8:AV8"/>
    <mergeCell ref="AW8:AY8"/>
    <mergeCell ref="AH8:AJ8"/>
    <mergeCell ref="AK8:AM8"/>
    <mergeCell ref="S8:U8"/>
    <mergeCell ref="V8:X8"/>
    <mergeCell ref="Y8:AA8"/>
    <mergeCell ref="AB8:AD8"/>
    <mergeCell ref="AE8:AG8"/>
    <mergeCell ref="BF7:BH7"/>
    <mergeCell ref="BI7:BK7"/>
    <mergeCell ref="C8:G8"/>
    <mergeCell ref="J8:L8"/>
    <mergeCell ref="M8:O8"/>
    <mergeCell ref="P8:R8"/>
    <mergeCell ref="AT7:AV7"/>
    <mergeCell ref="AW7:AY7"/>
    <mergeCell ref="AZ7:BB7"/>
    <mergeCell ref="BC7:BE7"/>
    <mergeCell ref="AN7:AP7"/>
    <mergeCell ref="AQ7:AS7"/>
    <mergeCell ref="Y7:AA7"/>
    <mergeCell ref="AB7:AD7"/>
    <mergeCell ref="AE7:AG7"/>
    <mergeCell ref="AH7:AJ7"/>
    <mergeCell ref="AK7:AM7"/>
    <mergeCell ref="C7:G7"/>
    <mergeCell ref="J7:L7"/>
    <mergeCell ref="V5:X5"/>
    <mergeCell ref="M7:O7"/>
    <mergeCell ref="P7:R7"/>
    <mergeCell ref="S7:U7"/>
    <mergeCell ref="V7:X7"/>
    <mergeCell ref="AZ6:BB6"/>
    <mergeCell ref="BC6:BE6"/>
    <mergeCell ref="BF6:BH6"/>
    <mergeCell ref="BI6:BK6"/>
    <mergeCell ref="AN6:AP6"/>
    <mergeCell ref="AQ6:AS6"/>
    <mergeCell ref="AT6:AV6"/>
    <mergeCell ref="AW6:AY6"/>
    <mergeCell ref="AH6:AJ6"/>
    <mergeCell ref="AK6:AM6"/>
    <mergeCell ref="S6:U6"/>
    <mergeCell ref="V6:X6"/>
    <mergeCell ref="Y6:AA6"/>
    <mergeCell ref="AB6:AD6"/>
    <mergeCell ref="AE6:AG6"/>
    <mergeCell ref="AH4:AJ4"/>
    <mergeCell ref="AK4:AM4"/>
    <mergeCell ref="BF5:BH5"/>
    <mergeCell ref="BI5:BK5"/>
    <mergeCell ref="C6:G6"/>
    <mergeCell ref="J6:L6"/>
    <mergeCell ref="M6:O6"/>
    <mergeCell ref="P6:R6"/>
    <mergeCell ref="AT5:AV5"/>
    <mergeCell ref="AW5:AY5"/>
    <mergeCell ref="AZ5:BB5"/>
    <mergeCell ref="BC5:BE5"/>
    <mergeCell ref="AN5:AP5"/>
    <mergeCell ref="AQ5:AS5"/>
    <mergeCell ref="Y5:AA5"/>
    <mergeCell ref="AB5:AD5"/>
    <mergeCell ref="AE5:AG5"/>
    <mergeCell ref="AH5:AJ5"/>
    <mergeCell ref="AK5:AM5"/>
    <mergeCell ref="C5:G5"/>
    <mergeCell ref="J5:L5"/>
    <mergeCell ref="M5:O5"/>
    <mergeCell ref="P5:R5"/>
    <mergeCell ref="S5:U5"/>
    <mergeCell ref="J2:AA2"/>
    <mergeCell ref="AB2:AS2"/>
    <mergeCell ref="AT2:BK2"/>
    <mergeCell ref="C3:G3"/>
    <mergeCell ref="Y3:AA3"/>
    <mergeCell ref="AQ3:AS3"/>
    <mergeCell ref="BI3:BK3"/>
    <mergeCell ref="S4:U4"/>
    <mergeCell ref="V4:X4"/>
    <mergeCell ref="Y4:AA4"/>
    <mergeCell ref="AB4:AD4"/>
    <mergeCell ref="AE4:AG4"/>
    <mergeCell ref="C4:G4"/>
    <mergeCell ref="J4:L4"/>
    <mergeCell ref="M4:O4"/>
    <mergeCell ref="P4:R4"/>
    <mergeCell ref="AZ4:BB4"/>
    <mergeCell ref="BC4:BE4"/>
    <mergeCell ref="BF4:BH4"/>
    <mergeCell ref="BI4:BK4"/>
    <mergeCell ref="AN4:AP4"/>
    <mergeCell ref="AQ4:AS4"/>
    <mergeCell ref="AT4:AV4"/>
    <mergeCell ref="AW4:AY4"/>
  </mergeCells>
  <phoneticPr fontId="2"/>
  <conditionalFormatting sqref="K24:K27">
    <cfRule type="cellIs" dxfId="7661" priority="90" operator="greaterThanOrEqual">
      <formula>0</formula>
    </cfRule>
  </conditionalFormatting>
  <conditionalFormatting sqref="K28:K30">
    <cfRule type="cellIs" dxfId="7660" priority="89" operator="greaterThanOrEqual">
      <formula>0</formula>
    </cfRule>
  </conditionalFormatting>
  <conditionalFormatting sqref="K31:K32">
    <cfRule type="cellIs" dxfId="7659" priority="30" operator="greaterThanOrEqual">
      <formula>0</formula>
    </cfRule>
  </conditionalFormatting>
  <conditionalFormatting sqref="K37:K41">
    <cfRule type="cellIs" dxfId="7658" priority="2490" stopIfTrue="1" operator="greaterThanOrEqual">
      <formula>1</formula>
    </cfRule>
    <cfRule type="cellIs" dxfId="7657" priority="2491" stopIfTrue="1" operator="greaterThanOrEqual">
      <formula>0.1</formula>
    </cfRule>
    <cfRule type="cellIs" dxfId="7656" priority="2492" stopIfTrue="1" operator="greaterThanOrEqual">
      <formula>0.01</formula>
    </cfRule>
    <cfRule type="cellIs" dxfId="7655" priority="2493" stopIfTrue="1" operator="greaterThanOrEqual">
      <formula>0.001</formula>
    </cfRule>
    <cfRule type="cellIs" dxfId="7654" priority="2494" stopIfTrue="1" operator="greaterThanOrEqual">
      <formula>0.0001</formula>
    </cfRule>
    <cfRule type="cellIs" dxfId="7653" priority="2495" stopIfTrue="1" operator="greaterThanOrEqual">
      <formula>0.00001</formula>
    </cfRule>
    <cfRule type="cellIs" dxfId="7652" priority="2496" stopIfTrue="1" operator="greaterThanOrEqual">
      <formula>0.000001</formula>
    </cfRule>
    <cfRule type="cellIs" dxfId="7651" priority="2497" stopIfTrue="1" operator="greaterThanOrEqual">
      <formula>0.0000001</formula>
    </cfRule>
    <cfRule type="cellIs" dxfId="7650" priority="2498" stopIfTrue="1" operator="greaterThanOrEqual">
      <formula>0.00000001</formula>
    </cfRule>
  </conditionalFormatting>
  <conditionalFormatting sqref="K37:K132">
    <cfRule type="cellIs" dxfId="7649" priority="2413" stopIfTrue="1" operator="greaterThanOrEqual">
      <formula>10</formula>
    </cfRule>
  </conditionalFormatting>
  <conditionalFormatting sqref="K42:K43">
    <cfRule type="cellIs" dxfId="7648" priority="2481" stopIfTrue="1" operator="greaterThanOrEqual">
      <formula>1</formula>
    </cfRule>
    <cfRule type="cellIs" dxfId="7647" priority="2482" stopIfTrue="1" operator="greaterThanOrEqual">
      <formula>0.1</formula>
    </cfRule>
    <cfRule type="cellIs" dxfId="7646" priority="2483" stopIfTrue="1" operator="greaterThanOrEqual">
      <formula>0.01</formula>
    </cfRule>
    <cfRule type="cellIs" dxfId="7645" priority="2484" stopIfTrue="1" operator="greaterThanOrEqual">
      <formula>0.001</formula>
    </cfRule>
    <cfRule type="cellIs" dxfId="7644" priority="2485" stopIfTrue="1" operator="greaterThanOrEqual">
      <formula>0.0001</formula>
    </cfRule>
    <cfRule type="cellIs" dxfId="7643" priority="2486" stopIfTrue="1" operator="greaterThanOrEqual">
      <formula>0.00001</formula>
    </cfRule>
    <cfRule type="cellIs" dxfId="7642" priority="2487" stopIfTrue="1" operator="greaterThanOrEqual">
      <formula>0.000001</formula>
    </cfRule>
    <cfRule type="cellIs" dxfId="7641" priority="2488" stopIfTrue="1" operator="greaterThanOrEqual">
      <formula>0.0000001</formula>
    </cfRule>
    <cfRule type="cellIs" dxfId="7640" priority="2489" stopIfTrue="1" operator="greaterThanOrEqual">
      <formula>0.00000001</formula>
    </cfRule>
  </conditionalFormatting>
  <conditionalFormatting sqref="K44 K52 K72:K74 K79:K85 K95 K108:K109 K116 K130">
    <cfRule type="cellIs" dxfId="7639" priority="2475" stopIfTrue="1" operator="greaterThanOrEqual">
      <formula>0.001</formula>
    </cfRule>
    <cfRule type="cellIs" dxfId="7638" priority="2476" stopIfTrue="1" operator="greaterThanOrEqual">
      <formula>0.0001</formula>
    </cfRule>
    <cfRule type="cellIs" dxfId="7637" priority="2477" stopIfTrue="1" operator="greaterThanOrEqual">
      <formula>0.00001</formula>
    </cfRule>
    <cfRule type="cellIs" dxfId="7636" priority="2478" stopIfTrue="1" operator="greaterThanOrEqual">
      <formula>0.000001</formula>
    </cfRule>
    <cfRule type="cellIs" dxfId="7635" priority="2479" stopIfTrue="1" operator="greaterThanOrEqual">
      <formula>0.0000001</formula>
    </cfRule>
    <cfRule type="cellIs" dxfId="7634" priority="2480" stopIfTrue="1" operator="greaterThanOrEqual">
      <formula>0.00000001</formula>
    </cfRule>
  </conditionalFormatting>
  <conditionalFormatting sqref="K44:K49">
    <cfRule type="cellIs" dxfId="7633" priority="2452" stopIfTrue="1" operator="greaterThanOrEqual">
      <formula>0.1</formula>
    </cfRule>
  </conditionalFormatting>
  <conditionalFormatting sqref="K44:K127">
    <cfRule type="cellIs" dxfId="7632" priority="2414" stopIfTrue="1" operator="greaterThanOrEqual">
      <formula>1</formula>
    </cfRule>
  </conditionalFormatting>
  <conditionalFormatting sqref="K45:K46 K53 K57 K60:K61 K64 K69:K71 K75 K77:K78 K86 K92:K94 K99:K101 K105 K110:K112 K123:K124 K126">
    <cfRule type="cellIs" dxfId="7631" priority="2468" stopIfTrue="1" operator="greaterThanOrEqual">
      <formula>0.0001</formula>
    </cfRule>
    <cfRule type="cellIs" dxfId="7630" priority="2469" stopIfTrue="1" operator="greaterThanOrEqual">
      <formula>0.00001</formula>
    </cfRule>
    <cfRule type="cellIs" dxfId="7629" priority="2470" stopIfTrue="1" operator="greaterThanOrEqual">
      <formula>0.000001</formula>
    </cfRule>
    <cfRule type="cellIs" dxfId="7628" priority="2471" stopIfTrue="1" operator="greaterThanOrEqual">
      <formula>0.0000001</formula>
    </cfRule>
    <cfRule type="cellIs" dxfId="7627" priority="2472" stopIfTrue="1" operator="greaterThanOrEqual">
      <formula>0.00000001</formula>
    </cfRule>
  </conditionalFormatting>
  <conditionalFormatting sqref="K45:K49 K53:K71 K86:K94 K96:K107 K110:K115">
    <cfRule type="cellIs" dxfId="7626" priority="2453" stopIfTrue="1" operator="greaterThanOrEqual">
      <formula>0.01</formula>
    </cfRule>
  </conditionalFormatting>
  <conditionalFormatting sqref="K47 K115 K125">
    <cfRule type="cellIs" dxfId="7625" priority="2462" stopIfTrue="1" operator="greaterThanOrEqual">
      <formula>0.00001</formula>
    </cfRule>
    <cfRule type="cellIs" dxfId="7624" priority="2463" stopIfTrue="1" operator="greaterThanOrEqual">
      <formula>0.000001</formula>
    </cfRule>
    <cfRule type="cellIs" dxfId="7623" priority="2464" stopIfTrue="1" operator="greaterThanOrEqual">
      <formula>0.0000001</formula>
    </cfRule>
    <cfRule type="cellIs" dxfId="7622" priority="2465" stopIfTrue="1" operator="greaterThanOrEqual">
      <formula>0.00000001</formula>
    </cfRule>
  </conditionalFormatting>
  <conditionalFormatting sqref="K47:K49 K54:K56 K58:K59 K62:K63 K65:K68 K87:K91 K96:K98 K102:K104 K106:K107 K113:K115 K127">
    <cfRule type="cellIs" dxfId="7621" priority="2454" stopIfTrue="1" operator="greaterThanOrEqual">
      <formula>0.001</formula>
    </cfRule>
  </conditionalFormatting>
  <conditionalFormatting sqref="K48:K49 K54:K56 K58:K59 K62:K63 K65:K68 K87:K91 K96:K98 K102:K104 K106:K107 K113:K114 K117 K127">
    <cfRule type="cellIs" dxfId="7620" priority="2456" stopIfTrue="1" operator="greaterThanOrEqual">
      <formula>0.00001</formula>
    </cfRule>
    <cfRule type="cellIs" dxfId="7619" priority="2457" stopIfTrue="1" operator="greaterThanOrEqual">
      <formula>0.000001</formula>
    </cfRule>
    <cfRule type="cellIs" dxfId="7618" priority="2458" stopIfTrue="1" operator="greaterThanOrEqual">
      <formula>0.0000001</formula>
    </cfRule>
    <cfRule type="cellIs" dxfId="7617" priority="2459" stopIfTrue="1" operator="greaterThanOrEqual">
      <formula>0.00000001</formula>
    </cfRule>
  </conditionalFormatting>
  <conditionalFormatting sqref="K48:K49 K54:K56 K58:K59 K62:K63 K65:K68 K87:K91 K96:K98 K102:K104 K106:K107 K113:K114 K127 K117">
    <cfRule type="cellIs" dxfId="7616" priority="2455" stopIfTrue="1" operator="greaterThanOrEqual">
      <formula>0.0001</formula>
    </cfRule>
  </conditionalFormatting>
  <conditionalFormatting sqref="K50 K76 K129">
    <cfRule type="cellIs" dxfId="7615" priority="2445" stopIfTrue="1" operator="greaterThanOrEqual">
      <formula>0.01</formula>
    </cfRule>
    <cfRule type="cellIs" dxfId="7614" priority="2446" stopIfTrue="1" operator="greaterThanOrEqual">
      <formula>0.001</formula>
    </cfRule>
    <cfRule type="cellIs" dxfId="7613" priority="2447" stopIfTrue="1" operator="greaterThanOrEqual">
      <formula>0.0001</formula>
    </cfRule>
    <cfRule type="cellIs" dxfId="7612" priority="2448" stopIfTrue="1" operator="greaterThanOrEqual">
      <formula>0.00001</formula>
    </cfRule>
    <cfRule type="cellIs" dxfId="7611" priority="2449" stopIfTrue="1" operator="greaterThanOrEqual">
      <formula>0.000001</formula>
    </cfRule>
    <cfRule type="cellIs" dxfId="7610" priority="2450" stopIfTrue="1" operator="greaterThanOrEqual">
      <formula>0.0000001</formula>
    </cfRule>
    <cfRule type="cellIs" dxfId="7609" priority="2451" stopIfTrue="1" operator="greaterThanOrEqual">
      <formula>0.00000001</formula>
    </cfRule>
  </conditionalFormatting>
  <conditionalFormatting sqref="K51">
    <cfRule type="cellIs" dxfId="7608" priority="2436" stopIfTrue="1" operator="greaterThanOrEqual">
      <formula>0.01</formula>
    </cfRule>
    <cfRule type="cellIs" dxfId="7607" priority="2437" stopIfTrue="1" operator="greaterThanOrEqual">
      <formula>0.001</formula>
    </cfRule>
    <cfRule type="cellIs" dxfId="7606" priority="2438" stopIfTrue="1" operator="greaterThanOrEqual">
      <formula>0.0001</formula>
    </cfRule>
    <cfRule type="cellIs" dxfId="7605" priority="2439" stopIfTrue="1" operator="greaterThanOrEqual">
      <formula>0.00001</formula>
    </cfRule>
    <cfRule type="cellIs" dxfId="7604" priority="2440" stopIfTrue="1" operator="greaterThanOrEqual">
      <formula>0.000001</formula>
    </cfRule>
    <cfRule type="cellIs" dxfId="7603" priority="2441" stopIfTrue="1" operator="greaterThanOrEqual">
      <formula>0.0000001</formula>
    </cfRule>
    <cfRule type="cellIs" dxfId="7602" priority="2442" stopIfTrue="1" operator="greaterThanOrEqual">
      <formula>0.00000001</formula>
    </cfRule>
  </conditionalFormatting>
  <conditionalFormatting sqref="K51:K75">
    <cfRule type="cellIs" dxfId="7601" priority="2435" stopIfTrue="1" operator="greaterThanOrEqual">
      <formula>0.1</formula>
    </cfRule>
  </conditionalFormatting>
  <conditionalFormatting sqref="K75 K77:K78 K45:K46 K53 K57 K60:K61 K64 K69:K71 K86 K92:K94 K99:K101 K105 K110:K112 K123:K124 K126">
    <cfRule type="cellIs" dxfId="7600" priority="2467" stopIfTrue="1" operator="greaterThanOrEqual">
      <formula>0.001</formula>
    </cfRule>
  </conditionalFormatting>
  <conditionalFormatting sqref="K75 K77:K78">
    <cfRule type="cellIs" dxfId="7599" priority="2466" stopIfTrue="1" operator="greaterThanOrEqual">
      <formula>0.01</formula>
    </cfRule>
  </conditionalFormatting>
  <conditionalFormatting sqref="K77:K127">
    <cfRule type="cellIs" dxfId="7598" priority="2415" stopIfTrue="1" operator="greaterThanOrEqual">
      <formula>0.1</formula>
    </cfRule>
  </conditionalFormatting>
  <conditionalFormatting sqref="K117:K122">
    <cfRule type="cellIs" dxfId="7597" priority="2417" stopIfTrue="1" operator="greaterThanOrEqual">
      <formula>0.001</formula>
    </cfRule>
  </conditionalFormatting>
  <conditionalFormatting sqref="K117:K127">
    <cfRule type="cellIs" dxfId="7596" priority="2416" stopIfTrue="1" operator="greaterThanOrEqual">
      <formula>0.01</formula>
    </cfRule>
  </conditionalFormatting>
  <conditionalFormatting sqref="K118">
    <cfRule type="cellIs" dxfId="7595" priority="2423" stopIfTrue="1" operator="greaterThanOrEqual">
      <formula>0.000001</formula>
    </cfRule>
    <cfRule type="cellIs" dxfId="7594" priority="2424" stopIfTrue="1" operator="greaterThanOrEqual">
      <formula>0.0000001</formula>
    </cfRule>
    <cfRule type="cellIs" dxfId="7593" priority="2425" stopIfTrue="1" operator="greaterThanOrEqual">
      <formula>0.00000001</formula>
    </cfRule>
  </conditionalFormatting>
  <conditionalFormatting sqref="K118:K122">
    <cfRule type="cellIs" dxfId="7592" priority="2418" stopIfTrue="1" operator="greaterThanOrEqual">
      <formula>0.0001</formula>
    </cfRule>
    <cfRule type="cellIs" dxfId="7591" priority="2419" stopIfTrue="1" operator="greaterThanOrEqual">
      <formula>0.00001</formula>
    </cfRule>
  </conditionalFormatting>
  <conditionalFormatting sqref="K119:K122">
    <cfRule type="cellIs" dxfId="7590" priority="2420" stopIfTrue="1" operator="greaterThanOrEqual">
      <formula>0.000001</formula>
    </cfRule>
    <cfRule type="cellIs" dxfId="7589" priority="2421" stopIfTrue="1" operator="greaterThanOrEqual">
      <formula>0.0000001</formula>
    </cfRule>
    <cfRule type="cellIs" dxfId="7588" priority="2422" stopIfTrue="1" operator="greaterThanOrEqual">
      <formula>0.00000001</formula>
    </cfRule>
  </conditionalFormatting>
  <conditionalFormatting sqref="K125 K47 K115">
    <cfRule type="cellIs" dxfId="7587" priority="2461" stopIfTrue="1" operator="greaterThanOrEqual">
      <formula>0.0001</formula>
    </cfRule>
  </conditionalFormatting>
  <conditionalFormatting sqref="K125">
    <cfRule type="cellIs" dxfId="7586" priority="2460" stopIfTrue="1" operator="greaterThanOrEqual">
      <formula>0.001</formula>
    </cfRule>
  </conditionalFormatting>
  <conditionalFormatting sqref="K128 K131:K132">
    <cfRule type="cellIs" dxfId="7585" priority="2426" stopIfTrue="1" operator="greaterThanOrEqual">
      <formula>1</formula>
    </cfRule>
    <cfRule type="cellIs" dxfId="7584" priority="2427" stopIfTrue="1" operator="greaterThanOrEqual">
      <formula>0.1</formula>
    </cfRule>
    <cfRule type="cellIs" dxfId="7583" priority="2428" stopIfTrue="1" operator="greaterThanOrEqual">
      <formula>0.01</formula>
    </cfRule>
    <cfRule type="cellIs" dxfId="7582" priority="2429" stopIfTrue="1" operator="greaterThanOrEqual">
      <formula>0.001</formula>
    </cfRule>
    <cfRule type="cellIs" dxfId="7581" priority="2430" stopIfTrue="1" operator="greaterThanOrEqual">
      <formula>0.0001</formula>
    </cfRule>
    <cfRule type="cellIs" dxfId="7580" priority="2431" stopIfTrue="1" operator="greaterThanOrEqual">
      <formula>0.00001</formula>
    </cfRule>
    <cfRule type="cellIs" dxfId="7579" priority="2432" stopIfTrue="1" operator="greaterThanOrEqual">
      <formula>0.000001</formula>
    </cfRule>
    <cfRule type="cellIs" dxfId="7578" priority="2433" stopIfTrue="1" operator="greaterThanOrEqual">
      <formula>0.0000001</formula>
    </cfRule>
    <cfRule type="cellIs" dxfId="7577" priority="2434" stopIfTrue="1" operator="greaterThanOrEqual">
      <formula>0.00000001</formula>
    </cfRule>
  </conditionalFormatting>
  <conditionalFormatting sqref="K129 K50 K76">
    <cfRule type="cellIs" dxfId="7576" priority="2444" stopIfTrue="1" operator="greaterThanOrEqual">
      <formula>0.1</formula>
    </cfRule>
  </conditionalFormatting>
  <conditionalFormatting sqref="K129:K130">
    <cfRule type="cellIs" dxfId="7575" priority="2443" stopIfTrue="1" operator="greaterThanOrEqual">
      <formula>1</formula>
    </cfRule>
  </conditionalFormatting>
  <conditionalFormatting sqref="K130 K44 K52 K72:K74 K79:K85 K95 K108:K109 K116">
    <cfRule type="cellIs" dxfId="7574" priority="2474" stopIfTrue="1" operator="greaterThanOrEqual">
      <formula>0.01</formula>
    </cfRule>
  </conditionalFormatting>
  <conditionalFormatting sqref="K130">
    <cfRule type="cellIs" dxfId="7573" priority="2473" stopIfTrue="1" operator="greaterThanOrEqual">
      <formula>0.1</formula>
    </cfRule>
  </conditionalFormatting>
  <conditionalFormatting sqref="N24:N27">
    <cfRule type="cellIs" dxfId="7572" priority="88" operator="greaterThanOrEqual">
      <formula>0</formula>
    </cfRule>
  </conditionalFormatting>
  <conditionalFormatting sqref="N28:N30">
    <cfRule type="cellIs" dxfId="7571" priority="87" operator="greaterThanOrEqual">
      <formula>0</formula>
    </cfRule>
  </conditionalFormatting>
  <conditionalFormatting sqref="N31:N32">
    <cfRule type="cellIs" dxfId="7570" priority="17" operator="greaterThanOrEqual">
      <formula>0</formula>
    </cfRule>
  </conditionalFormatting>
  <conditionalFormatting sqref="N37:N41">
    <cfRule type="cellIs" dxfId="7569" priority="2404" stopIfTrue="1" operator="greaterThanOrEqual">
      <formula>1</formula>
    </cfRule>
    <cfRule type="cellIs" dxfId="7568" priority="2405" stopIfTrue="1" operator="greaterThanOrEqual">
      <formula>0.1</formula>
    </cfRule>
    <cfRule type="cellIs" dxfId="7567" priority="2406" stopIfTrue="1" operator="greaterThanOrEqual">
      <formula>0.01</formula>
    </cfRule>
    <cfRule type="cellIs" dxfId="7566" priority="2407" stopIfTrue="1" operator="greaterThanOrEqual">
      <formula>0.001</formula>
    </cfRule>
    <cfRule type="cellIs" dxfId="7565" priority="2408" stopIfTrue="1" operator="greaterThanOrEqual">
      <formula>0.0001</formula>
    </cfRule>
    <cfRule type="cellIs" dxfId="7564" priority="2409" stopIfTrue="1" operator="greaterThanOrEqual">
      <formula>0.00001</formula>
    </cfRule>
    <cfRule type="cellIs" dxfId="7563" priority="2410" stopIfTrue="1" operator="greaterThanOrEqual">
      <formula>0.000001</formula>
    </cfRule>
    <cfRule type="cellIs" dxfId="7562" priority="2411" stopIfTrue="1" operator="greaterThanOrEqual">
      <formula>0.0000001</formula>
    </cfRule>
    <cfRule type="cellIs" dxfId="7561" priority="2412" stopIfTrue="1" operator="greaterThanOrEqual">
      <formula>0.00000001</formula>
    </cfRule>
  </conditionalFormatting>
  <conditionalFormatting sqref="N37:N132">
    <cfRule type="cellIs" dxfId="7560" priority="2327" stopIfTrue="1" operator="greaterThanOrEqual">
      <formula>10</formula>
    </cfRule>
  </conditionalFormatting>
  <conditionalFormatting sqref="N42:N43">
    <cfRule type="cellIs" dxfId="7559" priority="2395" stopIfTrue="1" operator="greaterThanOrEqual">
      <formula>1</formula>
    </cfRule>
    <cfRule type="cellIs" dxfId="7558" priority="2396" stopIfTrue="1" operator="greaterThanOrEqual">
      <formula>0.1</formula>
    </cfRule>
    <cfRule type="cellIs" dxfId="7557" priority="2397" stopIfTrue="1" operator="greaterThanOrEqual">
      <formula>0.01</formula>
    </cfRule>
    <cfRule type="cellIs" dxfId="7556" priority="2398" stopIfTrue="1" operator="greaterThanOrEqual">
      <formula>0.001</formula>
    </cfRule>
    <cfRule type="cellIs" dxfId="7555" priority="2399" stopIfTrue="1" operator="greaterThanOrEqual">
      <formula>0.0001</formula>
    </cfRule>
    <cfRule type="cellIs" dxfId="7554" priority="2400" stopIfTrue="1" operator="greaterThanOrEqual">
      <formula>0.00001</formula>
    </cfRule>
    <cfRule type="cellIs" dxfId="7553" priority="2401" stopIfTrue="1" operator="greaterThanOrEqual">
      <formula>0.000001</formula>
    </cfRule>
    <cfRule type="cellIs" dxfId="7552" priority="2402" stopIfTrue="1" operator="greaterThanOrEqual">
      <formula>0.0000001</formula>
    </cfRule>
    <cfRule type="cellIs" dxfId="7551" priority="2403" stopIfTrue="1" operator="greaterThanOrEqual">
      <formula>0.00000001</formula>
    </cfRule>
  </conditionalFormatting>
  <conditionalFormatting sqref="N44 N52 N72:N74 N79:N85 N95 N108:N109 N116 N130">
    <cfRule type="cellIs" dxfId="7550" priority="2389" stopIfTrue="1" operator="greaterThanOrEqual">
      <formula>0.001</formula>
    </cfRule>
    <cfRule type="cellIs" dxfId="7549" priority="2390" stopIfTrue="1" operator="greaterThanOrEqual">
      <formula>0.0001</formula>
    </cfRule>
    <cfRule type="cellIs" dxfId="7548" priority="2391" stopIfTrue="1" operator="greaterThanOrEqual">
      <formula>0.00001</formula>
    </cfRule>
    <cfRule type="cellIs" dxfId="7547" priority="2392" stopIfTrue="1" operator="greaterThanOrEqual">
      <formula>0.000001</formula>
    </cfRule>
    <cfRule type="cellIs" dxfId="7546" priority="2393" stopIfTrue="1" operator="greaterThanOrEqual">
      <formula>0.0000001</formula>
    </cfRule>
    <cfRule type="cellIs" dxfId="7545" priority="2394" stopIfTrue="1" operator="greaterThanOrEqual">
      <formula>0.00000001</formula>
    </cfRule>
  </conditionalFormatting>
  <conditionalFormatting sqref="N44:N49">
    <cfRule type="cellIs" dxfId="7544" priority="2366" stopIfTrue="1" operator="greaterThanOrEqual">
      <formula>0.1</formula>
    </cfRule>
  </conditionalFormatting>
  <conditionalFormatting sqref="N44:N127">
    <cfRule type="cellIs" dxfId="7543" priority="2328" stopIfTrue="1" operator="greaterThanOrEqual">
      <formula>1</formula>
    </cfRule>
  </conditionalFormatting>
  <conditionalFormatting sqref="N45:N46 N53 N57 N60:N61 N64 N69:N71 N75 N77:N78 N86 N92:N94 N99:N101 N105 N110:N112 N123:N124 N126">
    <cfRule type="cellIs" dxfId="7542" priority="2382" stopIfTrue="1" operator="greaterThanOrEqual">
      <formula>0.0001</formula>
    </cfRule>
    <cfRule type="cellIs" dxfId="7541" priority="2383" stopIfTrue="1" operator="greaterThanOrEqual">
      <formula>0.00001</formula>
    </cfRule>
    <cfRule type="cellIs" dxfId="7540" priority="2384" stopIfTrue="1" operator="greaterThanOrEqual">
      <formula>0.000001</formula>
    </cfRule>
    <cfRule type="cellIs" dxfId="7539" priority="2385" stopIfTrue="1" operator="greaterThanOrEqual">
      <formula>0.0000001</formula>
    </cfRule>
    <cfRule type="cellIs" dxfId="7538" priority="2386" stopIfTrue="1" operator="greaterThanOrEqual">
      <formula>0.00000001</formula>
    </cfRule>
  </conditionalFormatting>
  <conditionalFormatting sqref="N45:N49 N53:N71 N86:N94 N96:N107 N110:N115">
    <cfRule type="cellIs" dxfId="7537" priority="2367" stopIfTrue="1" operator="greaterThanOrEqual">
      <formula>0.01</formula>
    </cfRule>
  </conditionalFormatting>
  <conditionalFormatting sqref="N47 N115 N125">
    <cfRule type="cellIs" dxfId="7536" priority="2376" stopIfTrue="1" operator="greaterThanOrEqual">
      <formula>0.00001</formula>
    </cfRule>
    <cfRule type="cellIs" dxfId="7535" priority="2377" stopIfTrue="1" operator="greaterThanOrEqual">
      <formula>0.000001</formula>
    </cfRule>
    <cfRule type="cellIs" dxfId="7534" priority="2378" stopIfTrue="1" operator="greaterThanOrEqual">
      <formula>0.0000001</formula>
    </cfRule>
    <cfRule type="cellIs" dxfId="7533" priority="2379" stopIfTrue="1" operator="greaterThanOrEqual">
      <formula>0.00000001</formula>
    </cfRule>
  </conditionalFormatting>
  <conditionalFormatting sqref="N47:N49 N54:N56 N58:N59 N62:N63 N65:N68 N87:N91 N96:N98 N102:N104 N106:N107 N113:N115 N127">
    <cfRule type="cellIs" dxfId="7532" priority="2368" stopIfTrue="1" operator="greaterThanOrEqual">
      <formula>0.001</formula>
    </cfRule>
  </conditionalFormatting>
  <conditionalFormatting sqref="N48:N49 N54:N56 N58:N59 N62:N63 N65:N68 N87:N91 N96:N98 N102:N104 N106:N107 N113:N114 N117 N127">
    <cfRule type="cellIs" dxfId="7531" priority="2370" stopIfTrue="1" operator="greaterThanOrEqual">
      <formula>0.00001</formula>
    </cfRule>
    <cfRule type="cellIs" dxfId="7530" priority="2371" stopIfTrue="1" operator="greaterThanOrEqual">
      <formula>0.000001</formula>
    </cfRule>
    <cfRule type="cellIs" dxfId="7529" priority="2372" stopIfTrue="1" operator="greaterThanOrEqual">
      <formula>0.0000001</formula>
    </cfRule>
    <cfRule type="cellIs" dxfId="7528" priority="2373" stopIfTrue="1" operator="greaterThanOrEqual">
      <formula>0.00000001</formula>
    </cfRule>
  </conditionalFormatting>
  <conditionalFormatting sqref="N48:N49 N54:N56 N58:N59 N62:N63 N65:N68 N87:N91 N96:N98 N102:N104 N106:N107 N113:N114 N127 N117">
    <cfRule type="cellIs" dxfId="7527" priority="2369" stopIfTrue="1" operator="greaterThanOrEqual">
      <formula>0.0001</formula>
    </cfRule>
  </conditionalFormatting>
  <conditionalFormatting sqref="N50 N76 N129">
    <cfRule type="cellIs" dxfId="7526" priority="2359" stopIfTrue="1" operator="greaterThanOrEqual">
      <formula>0.01</formula>
    </cfRule>
    <cfRule type="cellIs" dxfId="7525" priority="2360" stopIfTrue="1" operator="greaterThanOrEqual">
      <formula>0.001</formula>
    </cfRule>
    <cfRule type="cellIs" dxfId="7524" priority="2361" stopIfTrue="1" operator="greaterThanOrEqual">
      <formula>0.0001</formula>
    </cfRule>
    <cfRule type="cellIs" dxfId="7523" priority="2362" stopIfTrue="1" operator="greaterThanOrEqual">
      <formula>0.00001</formula>
    </cfRule>
    <cfRule type="cellIs" dxfId="7522" priority="2363" stopIfTrue="1" operator="greaterThanOrEqual">
      <formula>0.000001</formula>
    </cfRule>
    <cfRule type="cellIs" dxfId="7521" priority="2364" stopIfTrue="1" operator="greaterThanOrEqual">
      <formula>0.0000001</formula>
    </cfRule>
    <cfRule type="cellIs" dxfId="7520" priority="2365" stopIfTrue="1" operator="greaterThanOrEqual">
      <formula>0.00000001</formula>
    </cfRule>
  </conditionalFormatting>
  <conditionalFormatting sqref="N51">
    <cfRule type="cellIs" dxfId="7519" priority="2350" stopIfTrue="1" operator="greaterThanOrEqual">
      <formula>0.01</formula>
    </cfRule>
    <cfRule type="cellIs" dxfId="7518" priority="2351" stopIfTrue="1" operator="greaterThanOrEqual">
      <formula>0.001</formula>
    </cfRule>
    <cfRule type="cellIs" dxfId="7517" priority="2352" stopIfTrue="1" operator="greaterThanOrEqual">
      <formula>0.0001</formula>
    </cfRule>
    <cfRule type="cellIs" dxfId="7516" priority="2353" stopIfTrue="1" operator="greaterThanOrEqual">
      <formula>0.00001</formula>
    </cfRule>
    <cfRule type="cellIs" dxfId="7515" priority="2354" stopIfTrue="1" operator="greaterThanOrEqual">
      <formula>0.000001</formula>
    </cfRule>
    <cfRule type="cellIs" dxfId="7514" priority="2355" stopIfTrue="1" operator="greaterThanOrEqual">
      <formula>0.0000001</formula>
    </cfRule>
    <cfRule type="cellIs" dxfId="7513" priority="2356" stopIfTrue="1" operator="greaterThanOrEqual">
      <formula>0.00000001</formula>
    </cfRule>
  </conditionalFormatting>
  <conditionalFormatting sqref="N51:N75">
    <cfRule type="cellIs" dxfId="7512" priority="2349" stopIfTrue="1" operator="greaterThanOrEqual">
      <formula>0.1</formula>
    </cfRule>
  </conditionalFormatting>
  <conditionalFormatting sqref="N75 N77:N78 N45:N46 N53 N57 N60:N61 N64 N69:N71 N86 N92:N94 N99:N101 N105 N110:N112 N123:N124 N126">
    <cfRule type="cellIs" dxfId="7511" priority="2381" stopIfTrue="1" operator="greaterThanOrEqual">
      <formula>0.001</formula>
    </cfRule>
  </conditionalFormatting>
  <conditionalFormatting sqref="N75 N77:N78">
    <cfRule type="cellIs" dxfId="7510" priority="2380" stopIfTrue="1" operator="greaterThanOrEqual">
      <formula>0.01</formula>
    </cfRule>
  </conditionalFormatting>
  <conditionalFormatting sqref="N77:N127">
    <cfRule type="cellIs" dxfId="7509" priority="2329" stopIfTrue="1" operator="greaterThanOrEqual">
      <formula>0.1</formula>
    </cfRule>
  </conditionalFormatting>
  <conditionalFormatting sqref="N117:N122">
    <cfRule type="cellIs" dxfId="7508" priority="2331" stopIfTrue="1" operator="greaterThanOrEqual">
      <formula>0.001</formula>
    </cfRule>
  </conditionalFormatting>
  <conditionalFormatting sqref="N117:N127">
    <cfRule type="cellIs" dxfId="7507" priority="2330" stopIfTrue="1" operator="greaterThanOrEqual">
      <formula>0.01</formula>
    </cfRule>
  </conditionalFormatting>
  <conditionalFormatting sqref="N118">
    <cfRule type="cellIs" dxfId="7506" priority="2337" stopIfTrue="1" operator="greaterThanOrEqual">
      <formula>0.000001</formula>
    </cfRule>
    <cfRule type="cellIs" dxfId="7505" priority="2338" stopIfTrue="1" operator="greaterThanOrEqual">
      <formula>0.0000001</formula>
    </cfRule>
    <cfRule type="cellIs" dxfId="7504" priority="2339" stopIfTrue="1" operator="greaterThanOrEqual">
      <formula>0.00000001</formula>
    </cfRule>
  </conditionalFormatting>
  <conditionalFormatting sqref="N118:N122">
    <cfRule type="cellIs" dxfId="7503" priority="2332" stopIfTrue="1" operator="greaterThanOrEqual">
      <formula>0.0001</formula>
    </cfRule>
    <cfRule type="cellIs" dxfId="7502" priority="2333" stopIfTrue="1" operator="greaterThanOrEqual">
      <formula>0.00001</formula>
    </cfRule>
  </conditionalFormatting>
  <conditionalFormatting sqref="N119:N122">
    <cfRule type="cellIs" dxfId="7501" priority="2334" stopIfTrue="1" operator="greaterThanOrEqual">
      <formula>0.000001</formula>
    </cfRule>
    <cfRule type="cellIs" dxfId="7500" priority="2335" stopIfTrue="1" operator="greaterThanOrEqual">
      <formula>0.0000001</formula>
    </cfRule>
    <cfRule type="cellIs" dxfId="7499" priority="2336" stopIfTrue="1" operator="greaterThanOrEqual">
      <formula>0.00000001</formula>
    </cfRule>
  </conditionalFormatting>
  <conditionalFormatting sqref="N125 N47 N115">
    <cfRule type="cellIs" dxfId="7498" priority="2375" stopIfTrue="1" operator="greaterThanOrEqual">
      <formula>0.0001</formula>
    </cfRule>
  </conditionalFormatting>
  <conditionalFormatting sqref="N125">
    <cfRule type="cellIs" dxfId="7497" priority="2374" stopIfTrue="1" operator="greaterThanOrEqual">
      <formula>0.001</formula>
    </cfRule>
  </conditionalFormatting>
  <conditionalFormatting sqref="N128 N131:N132">
    <cfRule type="cellIs" dxfId="7496" priority="2340" stopIfTrue="1" operator="greaterThanOrEqual">
      <formula>1</formula>
    </cfRule>
    <cfRule type="cellIs" dxfId="7495" priority="2341" stopIfTrue="1" operator="greaterThanOrEqual">
      <formula>0.1</formula>
    </cfRule>
    <cfRule type="cellIs" dxfId="7494" priority="2342" stopIfTrue="1" operator="greaterThanOrEqual">
      <formula>0.01</formula>
    </cfRule>
    <cfRule type="cellIs" dxfId="7493" priority="2343" stopIfTrue="1" operator="greaterThanOrEqual">
      <formula>0.001</formula>
    </cfRule>
    <cfRule type="cellIs" dxfId="7492" priority="2344" stopIfTrue="1" operator="greaterThanOrEqual">
      <formula>0.0001</formula>
    </cfRule>
    <cfRule type="cellIs" dxfId="7491" priority="2345" stopIfTrue="1" operator="greaterThanOrEqual">
      <formula>0.00001</formula>
    </cfRule>
    <cfRule type="cellIs" dxfId="7490" priority="2346" stopIfTrue="1" operator="greaterThanOrEqual">
      <formula>0.000001</formula>
    </cfRule>
    <cfRule type="cellIs" dxfId="7489" priority="2347" stopIfTrue="1" operator="greaterThanOrEqual">
      <formula>0.0000001</formula>
    </cfRule>
    <cfRule type="cellIs" dxfId="7488" priority="2348" stopIfTrue="1" operator="greaterThanOrEqual">
      <formula>0.00000001</formula>
    </cfRule>
  </conditionalFormatting>
  <conditionalFormatting sqref="N129 N50 N76">
    <cfRule type="cellIs" dxfId="7487" priority="2358" stopIfTrue="1" operator="greaterThanOrEqual">
      <formula>0.1</formula>
    </cfRule>
  </conditionalFormatting>
  <conditionalFormatting sqref="N129:N130">
    <cfRule type="cellIs" dxfId="7486" priority="2357" stopIfTrue="1" operator="greaterThanOrEqual">
      <formula>1</formula>
    </cfRule>
  </conditionalFormatting>
  <conditionalFormatting sqref="N130 N44 N52 N72:N74 N79:N85 N95 N108:N109 N116">
    <cfRule type="cellIs" dxfId="7485" priority="2388" stopIfTrue="1" operator="greaterThanOrEqual">
      <formula>0.01</formula>
    </cfRule>
  </conditionalFormatting>
  <conditionalFormatting sqref="N130">
    <cfRule type="cellIs" dxfId="7484" priority="2387" stopIfTrue="1" operator="greaterThanOrEqual">
      <formula>0.1</formula>
    </cfRule>
  </conditionalFormatting>
  <conditionalFormatting sqref="Q24:Q27">
    <cfRule type="cellIs" dxfId="7483" priority="86" operator="greaterThanOrEqual">
      <formula>0</formula>
    </cfRule>
  </conditionalFormatting>
  <conditionalFormatting sqref="Q28:Q30">
    <cfRule type="cellIs" dxfId="7482" priority="85" operator="greaterThanOrEqual">
      <formula>0</formula>
    </cfRule>
  </conditionalFormatting>
  <conditionalFormatting sqref="Q31:Q32">
    <cfRule type="cellIs" dxfId="7481" priority="16" operator="greaterThanOrEqual">
      <formula>0</formula>
    </cfRule>
  </conditionalFormatting>
  <conditionalFormatting sqref="Q37:Q41">
    <cfRule type="cellIs" dxfId="7480" priority="2318" stopIfTrue="1" operator="greaterThanOrEqual">
      <formula>1</formula>
    </cfRule>
    <cfRule type="cellIs" dxfId="7479" priority="2319" stopIfTrue="1" operator="greaterThanOrEqual">
      <formula>0.1</formula>
    </cfRule>
    <cfRule type="cellIs" dxfId="7478" priority="2320" stopIfTrue="1" operator="greaterThanOrEqual">
      <formula>0.01</formula>
    </cfRule>
    <cfRule type="cellIs" dxfId="7477" priority="2321" stopIfTrue="1" operator="greaterThanOrEqual">
      <formula>0.001</formula>
    </cfRule>
    <cfRule type="cellIs" dxfId="7476" priority="2322" stopIfTrue="1" operator="greaterThanOrEqual">
      <formula>0.0001</formula>
    </cfRule>
    <cfRule type="cellIs" dxfId="7475" priority="2323" stopIfTrue="1" operator="greaterThanOrEqual">
      <formula>0.00001</formula>
    </cfRule>
    <cfRule type="cellIs" dxfId="7474" priority="2324" stopIfTrue="1" operator="greaterThanOrEqual">
      <formula>0.000001</formula>
    </cfRule>
    <cfRule type="cellIs" dxfId="7473" priority="2325" stopIfTrue="1" operator="greaterThanOrEqual">
      <formula>0.0000001</formula>
    </cfRule>
    <cfRule type="cellIs" dxfId="7472" priority="2326" stopIfTrue="1" operator="greaterThanOrEqual">
      <formula>0.00000001</formula>
    </cfRule>
  </conditionalFormatting>
  <conditionalFormatting sqref="Q37:Q132">
    <cfRule type="cellIs" dxfId="7471" priority="2241" stopIfTrue="1" operator="greaterThanOrEqual">
      <formula>10</formula>
    </cfRule>
  </conditionalFormatting>
  <conditionalFormatting sqref="Q42:Q43">
    <cfRule type="cellIs" dxfId="7470" priority="2309" stopIfTrue="1" operator="greaterThanOrEqual">
      <formula>1</formula>
    </cfRule>
    <cfRule type="cellIs" dxfId="7469" priority="2310" stopIfTrue="1" operator="greaterThanOrEqual">
      <formula>0.1</formula>
    </cfRule>
    <cfRule type="cellIs" dxfId="7468" priority="2311" stopIfTrue="1" operator="greaterThanOrEqual">
      <formula>0.01</formula>
    </cfRule>
    <cfRule type="cellIs" dxfId="7467" priority="2312" stopIfTrue="1" operator="greaterThanOrEqual">
      <formula>0.001</formula>
    </cfRule>
    <cfRule type="cellIs" dxfId="7466" priority="2313" stopIfTrue="1" operator="greaterThanOrEqual">
      <formula>0.0001</formula>
    </cfRule>
    <cfRule type="cellIs" dxfId="7465" priority="2314" stopIfTrue="1" operator="greaterThanOrEqual">
      <formula>0.00001</formula>
    </cfRule>
    <cfRule type="cellIs" dxfId="7464" priority="2315" stopIfTrue="1" operator="greaterThanOrEqual">
      <formula>0.000001</formula>
    </cfRule>
    <cfRule type="cellIs" dxfId="7463" priority="2316" stopIfTrue="1" operator="greaterThanOrEqual">
      <formula>0.0000001</formula>
    </cfRule>
    <cfRule type="cellIs" dxfId="7462" priority="2317" stopIfTrue="1" operator="greaterThanOrEqual">
      <formula>0.00000001</formula>
    </cfRule>
  </conditionalFormatting>
  <conditionalFormatting sqref="Q44 Q52 Q72:Q74 Q79:Q85 Q95 Q108:Q109 Q116 Q130">
    <cfRule type="cellIs" dxfId="7461" priority="2303" stopIfTrue="1" operator="greaterThanOrEqual">
      <formula>0.001</formula>
    </cfRule>
    <cfRule type="cellIs" dxfId="7460" priority="2304" stopIfTrue="1" operator="greaterThanOrEqual">
      <formula>0.0001</formula>
    </cfRule>
    <cfRule type="cellIs" dxfId="7459" priority="2305" stopIfTrue="1" operator="greaterThanOrEqual">
      <formula>0.00001</formula>
    </cfRule>
    <cfRule type="cellIs" dxfId="7458" priority="2306" stopIfTrue="1" operator="greaterThanOrEqual">
      <formula>0.000001</formula>
    </cfRule>
    <cfRule type="cellIs" dxfId="7457" priority="2307" stopIfTrue="1" operator="greaterThanOrEqual">
      <formula>0.0000001</formula>
    </cfRule>
    <cfRule type="cellIs" dxfId="7456" priority="2308" stopIfTrue="1" operator="greaterThanOrEqual">
      <formula>0.00000001</formula>
    </cfRule>
  </conditionalFormatting>
  <conditionalFormatting sqref="Q44:Q49">
    <cfRule type="cellIs" dxfId="7455" priority="2280" stopIfTrue="1" operator="greaterThanOrEqual">
      <formula>0.1</formula>
    </cfRule>
  </conditionalFormatting>
  <conditionalFormatting sqref="Q44:Q127">
    <cfRule type="cellIs" dxfId="7454" priority="2242" stopIfTrue="1" operator="greaterThanOrEqual">
      <formula>1</formula>
    </cfRule>
  </conditionalFormatting>
  <conditionalFormatting sqref="Q45:Q46 Q53 Q57 Q60:Q61 Q64 Q69:Q71 Q75 Q77:Q78 Q86 Q92:Q94 Q99:Q101 Q105 Q110:Q112 Q123:Q124 Q126">
    <cfRule type="cellIs" dxfId="7453" priority="2296" stopIfTrue="1" operator="greaterThanOrEqual">
      <formula>0.0001</formula>
    </cfRule>
    <cfRule type="cellIs" dxfId="7452" priority="2297" stopIfTrue="1" operator="greaterThanOrEqual">
      <formula>0.00001</formula>
    </cfRule>
    <cfRule type="cellIs" dxfId="7451" priority="2298" stopIfTrue="1" operator="greaterThanOrEqual">
      <formula>0.000001</formula>
    </cfRule>
    <cfRule type="cellIs" dxfId="7450" priority="2299" stopIfTrue="1" operator="greaterThanOrEqual">
      <formula>0.0000001</formula>
    </cfRule>
    <cfRule type="cellIs" dxfId="7449" priority="2300" stopIfTrue="1" operator="greaterThanOrEqual">
      <formula>0.00000001</formula>
    </cfRule>
  </conditionalFormatting>
  <conditionalFormatting sqref="Q45:Q49 Q53:Q71 Q86:Q94 Q96:Q107 Q110:Q115">
    <cfRule type="cellIs" dxfId="7448" priority="2281" stopIfTrue="1" operator="greaterThanOrEqual">
      <formula>0.01</formula>
    </cfRule>
  </conditionalFormatting>
  <conditionalFormatting sqref="Q47 Q115 Q125">
    <cfRule type="cellIs" dxfId="7447" priority="2290" stopIfTrue="1" operator="greaterThanOrEqual">
      <formula>0.00001</formula>
    </cfRule>
    <cfRule type="cellIs" dxfId="7446" priority="2291" stopIfTrue="1" operator="greaterThanOrEqual">
      <formula>0.000001</formula>
    </cfRule>
    <cfRule type="cellIs" dxfId="7445" priority="2292" stopIfTrue="1" operator="greaterThanOrEqual">
      <formula>0.0000001</formula>
    </cfRule>
    <cfRule type="cellIs" dxfId="7444" priority="2293" stopIfTrue="1" operator="greaterThanOrEqual">
      <formula>0.00000001</formula>
    </cfRule>
  </conditionalFormatting>
  <conditionalFormatting sqref="Q47:Q49 Q54:Q56 Q58:Q59 Q62:Q63 Q65:Q68 Q87:Q91 Q96:Q98 Q102:Q104 Q106:Q107 Q113:Q115 Q127">
    <cfRule type="cellIs" dxfId="7443" priority="2282" stopIfTrue="1" operator="greaterThanOrEqual">
      <formula>0.001</formula>
    </cfRule>
  </conditionalFormatting>
  <conditionalFormatting sqref="Q48:Q49 Q54:Q56 Q58:Q59 Q62:Q63 Q65:Q68 Q87:Q91 Q96:Q98 Q102:Q104 Q106:Q107 Q113:Q114 Q117 Q127">
    <cfRule type="cellIs" dxfId="7442" priority="2284" stopIfTrue="1" operator="greaterThanOrEqual">
      <formula>0.00001</formula>
    </cfRule>
    <cfRule type="cellIs" dxfId="7441" priority="2285" stopIfTrue="1" operator="greaterThanOrEqual">
      <formula>0.000001</formula>
    </cfRule>
    <cfRule type="cellIs" dxfId="7440" priority="2286" stopIfTrue="1" operator="greaterThanOrEqual">
      <formula>0.0000001</formula>
    </cfRule>
    <cfRule type="cellIs" dxfId="7439" priority="2287" stopIfTrue="1" operator="greaterThanOrEqual">
      <formula>0.00000001</formula>
    </cfRule>
  </conditionalFormatting>
  <conditionalFormatting sqref="Q48:Q49 Q54:Q56 Q58:Q59 Q62:Q63 Q65:Q68 Q87:Q91 Q96:Q98 Q102:Q104 Q106:Q107 Q113:Q114 Q127 Q117">
    <cfRule type="cellIs" dxfId="7438" priority="2283" stopIfTrue="1" operator="greaterThanOrEqual">
      <formula>0.0001</formula>
    </cfRule>
  </conditionalFormatting>
  <conditionalFormatting sqref="Q50 Q76 Q129">
    <cfRule type="cellIs" dxfId="7437" priority="2273" stopIfTrue="1" operator="greaterThanOrEqual">
      <formula>0.01</formula>
    </cfRule>
    <cfRule type="cellIs" dxfId="7436" priority="2274" stopIfTrue="1" operator="greaterThanOrEqual">
      <formula>0.001</formula>
    </cfRule>
    <cfRule type="cellIs" dxfId="7435" priority="2275" stopIfTrue="1" operator="greaterThanOrEqual">
      <formula>0.0001</formula>
    </cfRule>
    <cfRule type="cellIs" dxfId="7434" priority="2276" stopIfTrue="1" operator="greaterThanOrEqual">
      <formula>0.00001</formula>
    </cfRule>
    <cfRule type="cellIs" dxfId="7433" priority="2277" stopIfTrue="1" operator="greaterThanOrEqual">
      <formula>0.000001</formula>
    </cfRule>
    <cfRule type="cellIs" dxfId="7432" priority="2278" stopIfTrue="1" operator="greaterThanOrEqual">
      <formula>0.0000001</formula>
    </cfRule>
    <cfRule type="cellIs" dxfId="7431" priority="2279" stopIfTrue="1" operator="greaterThanOrEqual">
      <formula>0.00000001</formula>
    </cfRule>
  </conditionalFormatting>
  <conditionalFormatting sqref="Q51">
    <cfRule type="cellIs" dxfId="7430" priority="2264" stopIfTrue="1" operator="greaterThanOrEqual">
      <formula>0.01</formula>
    </cfRule>
    <cfRule type="cellIs" dxfId="7429" priority="2265" stopIfTrue="1" operator="greaterThanOrEqual">
      <formula>0.001</formula>
    </cfRule>
    <cfRule type="cellIs" dxfId="7428" priority="2266" stopIfTrue="1" operator="greaterThanOrEqual">
      <formula>0.0001</formula>
    </cfRule>
    <cfRule type="cellIs" dxfId="7427" priority="2267" stopIfTrue="1" operator="greaterThanOrEqual">
      <formula>0.00001</formula>
    </cfRule>
    <cfRule type="cellIs" dxfId="7426" priority="2268" stopIfTrue="1" operator="greaterThanOrEqual">
      <formula>0.000001</formula>
    </cfRule>
    <cfRule type="cellIs" dxfId="7425" priority="2269" stopIfTrue="1" operator="greaterThanOrEqual">
      <formula>0.0000001</formula>
    </cfRule>
    <cfRule type="cellIs" dxfId="7424" priority="2270" stopIfTrue="1" operator="greaterThanOrEqual">
      <formula>0.00000001</formula>
    </cfRule>
  </conditionalFormatting>
  <conditionalFormatting sqref="Q51:Q75">
    <cfRule type="cellIs" dxfId="7423" priority="2263" stopIfTrue="1" operator="greaterThanOrEqual">
      <formula>0.1</formula>
    </cfRule>
  </conditionalFormatting>
  <conditionalFormatting sqref="Q75 Q77:Q78 Q45:Q46 Q53 Q57 Q60:Q61 Q64 Q69:Q71 Q86 Q92:Q94 Q99:Q101 Q105 Q110:Q112 Q123:Q124 Q126">
    <cfRule type="cellIs" dxfId="7422" priority="2295" stopIfTrue="1" operator="greaterThanOrEqual">
      <formula>0.001</formula>
    </cfRule>
  </conditionalFormatting>
  <conditionalFormatting sqref="Q75 Q77:Q78">
    <cfRule type="cellIs" dxfId="7421" priority="2294" stopIfTrue="1" operator="greaterThanOrEqual">
      <formula>0.01</formula>
    </cfRule>
  </conditionalFormatting>
  <conditionalFormatting sqref="Q77:Q127">
    <cfRule type="cellIs" dxfId="7420" priority="2243" stopIfTrue="1" operator="greaterThanOrEqual">
      <formula>0.1</formula>
    </cfRule>
  </conditionalFormatting>
  <conditionalFormatting sqref="Q117:Q122">
    <cfRule type="cellIs" dxfId="7419" priority="2245" stopIfTrue="1" operator="greaterThanOrEqual">
      <formula>0.001</formula>
    </cfRule>
  </conditionalFormatting>
  <conditionalFormatting sqref="Q117:Q127">
    <cfRule type="cellIs" dxfId="7418" priority="2244" stopIfTrue="1" operator="greaterThanOrEqual">
      <formula>0.01</formula>
    </cfRule>
  </conditionalFormatting>
  <conditionalFormatting sqref="Q118">
    <cfRule type="cellIs" dxfId="7417" priority="2251" stopIfTrue="1" operator="greaterThanOrEqual">
      <formula>0.000001</formula>
    </cfRule>
    <cfRule type="cellIs" dxfId="7416" priority="2252" stopIfTrue="1" operator="greaterThanOrEqual">
      <formula>0.0000001</formula>
    </cfRule>
    <cfRule type="cellIs" dxfId="7415" priority="2253" stopIfTrue="1" operator="greaterThanOrEqual">
      <formula>0.00000001</formula>
    </cfRule>
  </conditionalFormatting>
  <conditionalFormatting sqref="Q118:Q122">
    <cfRule type="cellIs" dxfId="7414" priority="2246" stopIfTrue="1" operator="greaterThanOrEqual">
      <formula>0.0001</formula>
    </cfRule>
    <cfRule type="cellIs" dxfId="7413" priority="2247" stopIfTrue="1" operator="greaterThanOrEqual">
      <formula>0.00001</formula>
    </cfRule>
  </conditionalFormatting>
  <conditionalFormatting sqref="Q119:Q122">
    <cfRule type="cellIs" dxfId="7412" priority="2248" stopIfTrue="1" operator="greaterThanOrEqual">
      <formula>0.000001</formula>
    </cfRule>
    <cfRule type="cellIs" dxfId="7411" priority="2249" stopIfTrue="1" operator="greaterThanOrEqual">
      <formula>0.0000001</formula>
    </cfRule>
    <cfRule type="cellIs" dxfId="7410" priority="2250" stopIfTrue="1" operator="greaterThanOrEqual">
      <formula>0.00000001</formula>
    </cfRule>
  </conditionalFormatting>
  <conditionalFormatting sqref="Q125 Q47 Q115">
    <cfRule type="cellIs" dxfId="7409" priority="2289" stopIfTrue="1" operator="greaterThanOrEqual">
      <formula>0.0001</formula>
    </cfRule>
  </conditionalFormatting>
  <conditionalFormatting sqref="Q125">
    <cfRule type="cellIs" dxfId="7408" priority="2288" stopIfTrue="1" operator="greaterThanOrEqual">
      <formula>0.001</formula>
    </cfRule>
  </conditionalFormatting>
  <conditionalFormatting sqref="Q128 Q131:Q132">
    <cfRule type="cellIs" dxfId="7407" priority="2254" stopIfTrue="1" operator="greaterThanOrEqual">
      <formula>1</formula>
    </cfRule>
    <cfRule type="cellIs" dxfId="7406" priority="2255" stopIfTrue="1" operator="greaterThanOrEqual">
      <formula>0.1</formula>
    </cfRule>
    <cfRule type="cellIs" dxfId="7405" priority="2256" stopIfTrue="1" operator="greaterThanOrEqual">
      <formula>0.01</formula>
    </cfRule>
    <cfRule type="cellIs" dxfId="7404" priority="2257" stopIfTrue="1" operator="greaterThanOrEqual">
      <formula>0.001</formula>
    </cfRule>
    <cfRule type="cellIs" dxfId="7403" priority="2258" stopIfTrue="1" operator="greaterThanOrEqual">
      <formula>0.0001</formula>
    </cfRule>
    <cfRule type="cellIs" dxfId="7402" priority="2259" stopIfTrue="1" operator="greaterThanOrEqual">
      <formula>0.00001</formula>
    </cfRule>
    <cfRule type="cellIs" dxfId="7401" priority="2260" stopIfTrue="1" operator="greaterThanOrEqual">
      <formula>0.000001</formula>
    </cfRule>
    <cfRule type="cellIs" dxfId="7400" priority="2261" stopIfTrue="1" operator="greaterThanOrEqual">
      <formula>0.0000001</formula>
    </cfRule>
    <cfRule type="cellIs" dxfId="7399" priority="2262" stopIfTrue="1" operator="greaterThanOrEqual">
      <formula>0.00000001</formula>
    </cfRule>
  </conditionalFormatting>
  <conditionalFormatting sqref="Q129 Q50 Q76">
    <cfRule type="cellIs" dxfId="7398" priority="2272" stopIfTrue="1" operator="greaterThanOrEqual">
      <formula>0.1</formula>
    </cfRule>
  </conditionalFormatting>
  <conditionalFormatting sqref="Q129:Q130">
    <cfRule type="cellIs" dxfId="7397" priority="2271" stopIfTrue="1" operator="greaterThanOrEqual">
      <formula>1</formula>
    </cfRule>
  </conditionalFormatting>
  <conditionalFormatting sqref="Q130 Q44 Q52 Q72:Q74 Q79:Q85 Q95 Q108:Q109 Q116">
    <cfRule type="cellIs" dxfId="7396" priority="2302" stopIfTrue="1" operator="greaterThanOrEqual">
      <formula>0.01</formula>
    </cfRule>
  </conditionalFormatting>
  <conditionalFormatting sqref="Q130">
    <cfRule type="cellIs" dxfId="7395" priority="2301" stopIfTrue="1" operator="greaterThanOrEqual">
      <formula>0.1</formula>
    </cfRule>
  </conditionalFormatting>
  <conditionalFormatting sqref="T24:T27">
    <cfRule type="cellIs" dxfId="7394" priority="84" operator="greaterThanOrEqual">
      <formula>0</formula>
    </cfRule>
  </conditionalFormatting>
  <conditionalFormatting sqref="T28:T30">
    <cfRule type="cellIs" dxfId="7393" priority="83" operator="greaterThanOrEqual">
      <formula>0</formula>
    </cfRule>
  </conditionalFormatting>
  <conditionalFormatting sqref="T31:T32">
    <cfRule type="cellIs" dxfId="7392" priority="15" operator="greaterThanOrEqual">
      <formula>0</formula>
    </cfRule>
  </conditionalFormatting>
  <conditionalFormatting sqref="T37:T41">
    <cfRule type="cellIs" dxfId="7391" priority="2232" stopIfTrue="1" operator="greaterThanOrEqual">
      <formula>1</formula>
    </cfRule>
    <cfRule type="cellIs" dxfId="7390" priority="2233" stopIfTrue="1" operator="greaterThanOrEqual">
      <formula>0.1</formula>
    </cfRule>
    <cfRule type="cellIs" dxfId="7389" priority="2234" stopIfTrue="1" operator="greaterThanOrEqual">
      <formula>0.01</formula>
    </cfRule>
    <cfRule type="cellIs" dxfId="7388" priority="2235" stopIfTrue="1" operator="greaterThanOrEqual">
      <formula>0.001</formula>
    </cfRule>
    <cfRule type="cellIs" dxfId="7387" priority="2236" stopIfTrue="1" operator="greaterThanOrEqual">
      <formula>0.0001</formula>
    </cfRule>
    <cfRule type="cellIs" dxfId="7386" priority="2237" stopIfTrue="1" operator="greaterThanOrEqual">
      <formula>0.00001</formula>
    </cfRule>
    <cfRule type="cellIs" dxfId="7385" priority="2238" stopIfTrue="1" operator="greaterThanOrEqual">
      <formula>0.000001</formula>
    </cfRule>
    <cfRule type="cellIs" dxfId="7384" priority="2239" stopIfTrue="1" operator="greaterThanOrEqual">
      <formula>0.0000001</formula>
    </cfRule>
    <cfRule type="cellIs" dxfId="7383" priority="2240" stopIfTrue="1" operator="greaterThanOrEqual">
      <formula>0.00000001</formula>
    </cfRule>
  </conditionalFormatting>
  <conditionalFormatting sqref="T37:T132">
    <cfRule type="cellIs" dxfId="7382" priority="2155" stopIfTrue="1" operator="greaterThanOrEqual">
      <formula>10</formula>
    </cfRule>
  </conditionalFormatting>
  <conditionalFormatting sqref="T42:T43">
    <cfRule type="cellIs" dxfId="7381" priority="2223" stopIfTrue="1" operator="greaterThanOrEqual">
      <formula>1</formula>
    </cfRule>
    <cfRule type="cellIs" dxfId="7380" priority="2224" stopIfTrue="1" operator="greaterThanOrEqual">
      <formula>0.1</formula>
    </cfRule>
    <cfRule type="cellIs" dxfId="7379" priority="2225" stopIfTrue="1" operator="greaterThanOrEqual">
      <formula>0.01</formula>
    </cfRule>
    <cfRule type="cellIs" dxfId="7378" priority="2226" stopIfTrue="1" operator="greaterThanOrEqual">
      <formula>0.001</formula>
    </cfRule>
    <cfRule type="cellIs" dxfId="7377" priority="2227" stopIfTrue="1" operator="greaterThanOrEqual">
      <formula>0.0001</formula>
    </cfRule>
    <cfRule type="cellIs" dxfId="7376" priority="2228" stopIfTrue="1" operator="greaterThanOrEqual">
      <formula>0.00001</formula>
    </cfRule>
    <cfRule type="cellIs" dxfId="7375" priority="2229" stopIfTrue="1" operator="greaterThanOrEqual">
      <formula>0.000001</formula>
    </cfRule>
    <cfRule type="cellIs" dxfId="7374" priority="2230" stopIfTrue="1" operator="greaterThanOrEqual">
      <formula>0.0000001</formula>
    </cfRule>
    <cfRule type="cellIs" dxfId="7373" priority="2231" stopIfTrue="1" operator="greaterThanOrEqual">
      <formula>0.00000001</formula>
    </cfRule>
  </conditionalFormatting>
  <conditionalFormatting sqref="T44 T52 T72:T74 T79:T85 T95 T108:T109 T116 T130">
    <cfRule type="cellIs" dxfId="7372" priority="2217" stopIfTrue="1" operator="greaterThanOrEqual">
      <formula>0.001</formula>
    </cfRule>
    <cfRule type="cellIs" dxfId="7371" priority="2218" stopIfTrue="1" operator="greaterThanOrEqual">
      <formula>0.0001</formula>
    </cfRule>
    <cfRule type="cellIs" dxfId="7370" priority="2219" stopIfTrue="1" operator="greaterThanOrEqual">
      <formula>0.00001</formula>
    </cfRule>
    <cfRule type="cellIs" dxfId="7369" priority="2220" stopIfTrue="1" operator="greaterThanOrEqual">
      <formula>0.000001</formula>
    </cfRule>
    <cfRule type="cellIs" dxfId="7368" priority="2221" stopIfTrue="1" operator="greaterThanOrEqual">
      <formula>0.0000001</formula>
    </cfRule>
    <cfRule type="cellIs" dxfId="7367" priority="2222" stopIfTrue="1" operator="greaterThanOrEqual">
      <formula>0.00000001</formula>
    </cfRule>
  </conditionalFormatting>
  <conditionalFormatting sqref="T44:T49">
    <cfRule type="cellIs" dxfId="7366" priority="2194" stopIfTrue="1" operator="greaterThanOrEqual">
      <formula>0.1</formula>
    </cfRule>
  </conditionalFormatting>
  <conditionalFormatting sqref="T44:T127">
    <cfRule type="cellIs" dxfId="7365" priority="2156" stopIfTrue="1" operator="greaterThanOrEqual">
      <formula>1</formula>
    </cfRule>
  </conditionalFormatting>
  <conditionalFormatting sqref="T45:T46 T53 T57 T60:T61 T64 T69:T71 T75 T77:T78 T86 T92:T94 T99:T101 T105 T110:T112 T123:T124 T126">
    <cfRule type="cellIs" dxfId="7364" priority="2210" stopIfTrue="1" operator="greaterThanOrEqual">
      <formula>0.0001</formula>
    </cfRule>
    <cfRule type="cellIs" dxfId="7363" priority="2211" stopIfTrue="1" operator="greaterThanOrEqual">
      <formula>0.00001</formula>
    </cfRule>
    <cfRule type="cellIs" dxfId="7362" priority="2212" stopIfTrue="1" operator="greaterThanOrEqual">
      <formula>0.000001</formula>
    </cfRule>
    <cfRule type="cellIs" dxfId="7361" priority="2213" stopIfTrue="1" operator="greaterThanOrEqual">
      <formula>0.0000001</formula>
    </cfRule>
    <cfRule type="cellIs" dxfId="7360" priority="2214" stopIfTrue="1" operator="greaterThanOrEqual">
      <formula>0.00000001</formula>
    </cfRule>
  </conditionalFormatting>
  <conditionalFormatting sqref="T45:T49 T53:T71 T86:T94 T96:T107 T110:T115">
    <cfRule type="cellIs" dxfId="7359" priority="2195" stopIfTrue="1" operator="greaterThanOrEqual">
      <formula>0.01</formula>
    </cfRule>
  </conditionalFormatting>
  <conditionalFormatting sqref="T47 T115 T125">
    <cfRule type="cellIs" dxfId="7358" priority="2204" stopIfTrue="1" operator="greaterThanOrEqual">
      <formula>0.00001</formula>
    </cfRule>
    <cfRule type="cellIs" dxfId="7357" priority="2205" stopIfTrue="1" operator="greaterThanOrEqual">
      <formula>0.000001</formula>
    </cfRule>
    <cfRule type="cellIs" dxfId="7356" priority="2206" stopIfTrue="1" operator="greaterThanOrEqual">
      <formula>0.0000001</formula>
    </cfRule>
    <cfRule type="cellIs" dxfId="7355" priority="2207" stopIfTrue="1" operator="greaterThanOrEqual">
      <formula>0.00000001</formula>
    </cfRule>
  </conditionalFormatting>
  <conditionalFormatting sqref="T47:T49 T54:T56 T58:T59 T62:T63 T65:T68 T87:T91 T96:T98 T102:T104 T106:T107 T113:T115 T127">
    <cfRule type="cellIs" dxfId="7354" priority="2196" stopIfTrue="1" operator="greaterThanOrEqual">
      <formula>0.001</formula>
    </cfRule>
  </conditionalFormatting>
  <conditionalFormatting sqref="T48:T49 T54:T56 T58:T59 T62:T63 T65:T68 T87:T91 T96:T98 T102:T104 T106:T107 T113:T114 T117 T127">
    <cfRule type="cellIs" dxfId="7353" priority="2198" stopIfTrue="1" operator="greaterThanOrEqual">
      <formula>0.00001</formula>
    </cfRule>
    <cfRule type="cellIs" dxfId="7352" priority="2199" stopIfTrue="1" operator="greaterThanOrEqual">
      <formula>0.000001</formula>
    </cfRule>
    <cfRule type="cellIs" dxfId="7351" priority="2200" stopIfTrue="1" operator="greaterThanOrEqual">
      <formula>0.0000001</formula>
    </cfRule>
    <cfRule type="cellIs" dxfId="7350" priority="2201" stopIfTrue="1" operator="greaterThanOrEqual">
      <formula>0.00000001</formula>
    </cfRule>
  </conditionalFormatting>
  <conditionalFormatting sqref="T48:T49 T54:T56 T58:T59 T62:T63 T65:T68 T87:T91 T96:T98 T102:T104 T106:T107 T113:T114 T127 T117">
    <cfRule type="cellIs" dxfId="7349" priority="2197" stopIfTrue="1" operator="greaterThanOrEqual">
      <formula>0.0001</formula>
    </cfRule>
  </conditionalFormatting>
  <conditionalFormatting sqref="T50 T76 T129">
    <cfRule type="cellIs" dxfId="7348" priority="2187" stopIfTrue="1" operator="greaterThanOrEqual">
      <formula>0.01</formula>
    </cfRule>
    <cfRule type="cellIs" dxfId="7347" priority="2188" stopIfTrue="1" operator="greaterThanOrEqual">
      <formula>0.001</formula>
    </cfRule>
    <cfRule type="cellIs" dxfId="7346" priority="2189" stopIfTrue="1" operator="greaterThanOrEqual">
      <formula>0.0001</formula>
    </cfRule>
    <cfRule type="cellIs" dxfId="7345" priority="2190" stopIfTrue="1" operator="greaterThanOrEqual">
      <formula>0.00001</formula>
    </cfRule>
    <cfRule type="cellIs" dxfId="7344" priority="2191" stopIfTrue="1" operator="greaterThanOrEqual">
      <formula>0.000001</formula>
    </cfRule>
    <cfRule type="cellIs" dxfId="7343" priority="2192" stopIfTrue="1" operator="greaterThanOrEqual">
      <formula>0.0000001</formula>
    </cfRule>
    <cfRule type="cellIs" dxfId="7342" priority="2193" stopIfTrue="1" operator="greaterThanOrEqual">
      <formula>0.00000001</formula>
    </cfRule>
  </conditionalFormatting>
  <conditionalFormatting sqref="T51">
    <cfRule type="cellIs" dxfId="7341" priority="2178" stopIfTrue="1" operator="greaterThanOrEqual">
      <formula>0.01</formula>
    </cfRule>
    <cfRule type="cellIs" dxfId="7340" priority="2179" stopIfTrue="1" operator="greaterThanOrEqual">
      <formula>0.001</formula>
    </cfRule>
    <cfRule type="cellIs" dxfId="7339" priority="2180" stopIfTrue="1" operator="greaterThanOrEqual">
      <formula>0.0001</formula>
    </cfRule>
    <cfRule type="cellIs" dxfId="7338" priority="2181" stopIfTrue="1" operator="greaterThanOrEqual">
      <formula>0.00001</formula>
    </cfRule>
    <cfRule type="cellIs" dxfId="7337" priority="2182" stopIfTrue="1" operator="greaterThanOrEqual">
      <formula>0.000001</formula>
    </cfRule>
    <cfRule type="cellIs" dxfId="7336" priority="2183" stopIfTrue="1" operator="greaterThanOrEqual">
      <formula>0.0000001</formula>
    </cfRule>
    <cfRule type="cellIs" dxfId="7335" priority="2184" stopIfTrue="1" operator="greaterThanOrEqual">
      <formula>0.00000001</formula>
    </cfRule>
  </conditionalFormatting>
  <conditionalFormatting sqref="T51:T75">
    <cfRule type="cellIs" dxfId="7334" priority="2177" stopIfTrue="1" operator="greaterThanOrEqual">
      <formula>0.1</formula>
    </cfRule>
  </conditionalFormatting>
  <conditionalFormatting sqref="T75 T77:T78 T45:T46 T53 T57 T60:T61 T64 T69:T71 T86 T92:T94 T99:T101 T105 T110:T112 T123:T124 T126">
    <cfRule type="cellIs" dxfId="7333" priority="2209" stopIfTrue="1" operator="greaterThanOrEqual">
      <formula>0.001</formula>
    </cfRule>
  </conditionalFormatting>
  <conditionalFormatting sqref="T75 T77:T78">
    <cfRule type="cellIs" dxfId="7332" priority="2208" stopIfTrue="1" operator="greaterThanOrEqual">
      <formula>0.01</formula>
    </cfRule>
  </conditionalFormatting>
  <conditionalFormatting sqref="T77:T127">
    <cfRule type="cellIs" dxfId="7331" priority="2157" stopIfTrue="1" operator="greaterThanOrEqual">
      <formula>0.1</formula>
    </cfRule>
  </conditionalFormatting>
  <conditionalFormatting sqref="T117:T122">
    <cfRule type="cellIs" dxfId="7330" priority="2159" stopIfTrue="1" operator="greaterThanOrEqual">
      <formula>0.001</formula>
    </cfRule>
  </conditionalFormatting>
  <conditionalFormatting sqref="T117:T127">
    <cfRule type="cellIs" dxfId="7329" priority="2158" stopIfTrue="1" operator="greaterThanOrEqual">
      <formula>0.01</formula>
    </cfRule>
  </conditionalFormatting>
  <conditionalFormatting sqref="T118">
    <cfRule type="cellIs" dxfId="7328" priority="2165" stopIfTrue="1" operator="greaterThanOrEqual">
      <formula>0.000001</formula>
    </cfRule>
    <cfRule type="cellIs" dxfId="7327" priority="2166" stopIfTrue="1" operator="greaterThanOrEqual">
      <formula>0.0000001</formula>
    </cfRule>
    <cfRule type="cellIs" dxfId="7326" priority="2167" stopIfTrue="1" operator="greaterThanOrEqual">
      <formula>0.00000001</formula>
    </cfRule>
  </conditionalFormatting>
  <conditionalFormatting sqref="T118:T122">
    <cfRule type="cellIs" dxfId="7325" priority="2160" stopIfTrue="1" operator="greaterThanOrEqual">
      <formula>0.0001</formula>
    </cfRule>
    <cfRule type="cellIs" dxfId="7324" priority="2161" stopIfTrue="1" operator="greaterThanOrEqual">
      <formula>0.00001</formula>
    </cfRule>
  </conditionalFormatting>
  <conditionalFormatting sqref="T119:T122">
    <cfRule type="cellIs" dxfId="7323" priority="2162" stopIfTrue="1" operator="greaterThanOrEqual">
      <formula>0.000001</formula>
    </cfRule>
    <cfRule type="cellIs" dxfId="7322" priority="2163" stopIfTrue="1" operator="greaterThanOrEqual">
      <formula>0.0000001</formula>
    </cfRule>
    <cfRule type="cellIs" dxfId="7321" priority="2164" stopIfTrue="1" operator="greaterThanOrEqual">
      <formula>0.00000001</formula>
    </cfRule>
  </conditionalFormatting>
  <conditionalFormatting sqref="T125 T47 T115">
    <cfRule type="cellIs" dxfId="7320" priority="2203" stopIfTrue="1" operator="greaterThanOrEqual">
      <formula>0.0001</formula>
    </cfRule>
  </conditionalFormatting>
  <conditionalFormatting sqref="T125">
    <cfRule type="cellIs" dxfId="7319" priority="2202" stopIfTrue="1" operator="greaterThanOrEqual">
      <formula>0.001</formula>
    </cfRule>
  </conditionalFormatting>
  <conditionalFormatting sqref="T128 T131:T132">
    <cfRule type="cellIs" dxfId="7318" priority="2168" stopIfTrue="1" operator="greaterThanOrEqual">
      <formula>1</formula>
    </cfRule>
    <cfRule type="cellIs" dxfId="7317" priority="2169" stopIfTrue="1" operator="greaterThanOrEqual">
      <formula>0.1</formula>
    </cfRule>
    <cfRule type="cellIs" dxfId="7316" priority="2170" stopIfTrue="1" operator="greaterThanOrEqual">
      <formula>0.01</formula>
    </cfRule>
    <cfRule type="cellIs" dxfId="7315" priority="2171" stopIfTrue="1" operator="greaterThanOrEqual">
      <formula>0.001</formula>
    </cfRule>
    <cfRule type="cellIs" dxfId="7314" priority="2172" stopIfTrue="1" operator="greaterThanOrEqual">
      <formula>0.0001</formula>
    </cfRule>
    <cfRule type="cellIs" dxfId="7313" priority="2173" stopIfTrue="1" operator="greaterThanOrEqual">
      <formula>0.00001</formula>
    </cfRule>
    <cfRule type="cellIs" dxfId="7312" priority="2174" stopIfTrue="1" operator="greaterThanOrEqual">
      <formula>0.000001</formula>
    </cfRule>
    <cfRule type="cellIs" dxfId="7311" priority="2175" stopIfTrue="1" operator="greaterThanOrEqual">
      <formula>0.0000001</formula>
    </cfRule>
    <cfRule type="cellIs" dxfId="7310" priority="2176" stopIfTrue="1" operator="greaterThanOrEqual">
      <formula>0.00000001</formula>
    </cfRule>
  </conditionalFormatting>
  <conditionalFormatting sqref="T129 T50 T76">
    <cfRule type="cellIs" dxfId="7309" priority="2186" stopIfTrue="1" operator="greaterThanOrEqual">
      <formula>0.1</formula>
    </cfRule>
  </conditionalFormatting>
  <conditionalFormatting sqref="T129:T130">
    <cfRule type="cellIs" dxfId="7308" priority="2185" stopIfTrue="1" operator="greaterThanOrEqual">
      <formula>1</formula>
    </cfRule>
  </conditionalFormatting>
  <conditionalFormatting sqref="T130 T44 T52 T72:T74 T79:T85 T95 T108:T109 T116">
    <cfRule type="cellIs" dxfId="7307" priority="2216" stopIfTrue="1" operator="greaterThanOrEqual">
      <formula>0.01</formula>
    </cfRule>
  </conditionalFormatting>
  <conditionalFormatting sqref="T130">
    <cfRule type="cellIs" dxfId="7306" priority="2215" stopIfTrue="1" operator="greaterThanOrEqual">
      <formula>0.1</formula>
    </cfRule>
  </conditionalFormatting>
  <conditionalFormatting sqref="W24:W27">
    <cfRule type="cellIs" dxfId="7305" priority="82" operator="greaterThanOrEqual">
      <formula>0</formula>
    </cfRule>
  </conditionalFormatting>
  <conditionalFormatting sqref="W28:W30">
    <cfRule type="cellIs" dxfId="7304" priority="81" operator="greaterThanOrEqual">
      <formula>0</formula>
    </cfRule>
  </conditionalFormatting>
  <conditionalFormatting sqref="W31:W32">
    <cfRule type="cellIs" dxfId="7303" priority="14" operator="greaterThanOrEqual">
      <formula>0</formula>
    </cfRule>
  </conditionalFormatting>
  <conditionalFormatting sqref="W37:W41">
    <cfRule type="cellIs" dxfId="7302" priority="2146" stopIfTrue="1" operator="greaterThanOrEqual">
      <formula>1</formula>
    </cfRule>
    <cfRule type="cellIs" dxfId="7301" priority="2147" stopIfTrue="1" operator="greaterThanOrEqual">
      <formula>0.1</formula>
    </cfRule>
    <cfRule type="cellIs" dxfId="7300" priority="2148" stopIfTrue="1" operator="greaterThanOrEqual">
      <formula>0.01</formula>
    </cfRule>
    <cfRule type="cellIs" dxfId="7299" priority="2149" stopIfTrue="1" operator="greaterThanOrEqual">
      <formula>0.001</formula>
    </cfRule>
    <cfRule type="cellIs" dxfId="7298" priority="2150" stopIfTrue="1" operator="greaterThanOrEqual">
      <formula>0.0001</formula>
    </cfRule>
    <cfRule type="cellIs" dxfId="7297" priority="2151" stopIfTrue="1" operator="greaterThanOrEqual">
      <formula>0.00001</formula>
    </cfRule>
    <cfRule type="cellIs" dxfId="7296" priority="2152" stopIfTrue="1" operator="greaterThanOrEqual">
      <formula>0.000001</formula>
    </cfRule>
    <cfRule type="cellIs" dxfId="7295" priority="2153" stopIfTrue="1" operator="greaterThanOrEqual">
      <formula>0.0000001</formula>
    </cfRule>
    <cfRule type="cellIs" dxfId="7294" priority="2154" stopIfTrue="1" operator="greaterThanOrEqual">
      <formula>0.00000001</formula>
    </cfRule>
  </conditionalFormatting>
  <conditionalFormatting sqref="W37:W132">
    <cfRule type="cellIs" dxfId="7293" priority="2069" stopIfTrue="1" operator="greaterThanOrEqual">
      <formula>10</formula>
    </cfRule>
  </conditionalFormatting>
  <conditionalFormatting sqref="W42:W43">
    <cfRule type="cellIs" dxfId="7292" priority="2137" stopIfTrue="1" operator="greaterThanOrEqual">
      <formula>1</formula>
    </cfRule>
    <cfRule type="cellIs" dxfId="7291" priority="2138" stopIfTrue="1" operator="greaterThanOrEqual">
      <formula>0.1</formula>
    </cfRule>
    <cfRule type="cellIs" dxfId="7290" priority="2139" stopIfTrue="1" operator="greaterThanOrEqual">
      <formula>0.01</formula>
    </cfRule>
    <cfRule type="cellIs" dxfId="7289" priority="2140" stopIfTrue="1" operator="greaterThanOrEqual">
      <formula>0.001</formula>
    </cfRule>
    <cfRule type="cellIs" dxfId="7288" priority="2141" stopIfTrue="1" operator="greaterThanOrEqual">
      <formula>0.0001</formula>
    </cfRule>
    <cfRule type="cellIs" dxfId="7287" priority="2142" stopIfTrue="1" operator="greaterThanOrEqual">
      <formula>0.00001</formula>
    </cfRule>
    <cfRule type="cellIs" dxfId="7286" priority="2143" stopIfTrue="1" operator="greaterThanOrEqual">
      <formula>0.000001</formula>
    </cfRule>
    <cfRule type="cellIs" dxfId="7285" priority="2144" stopIfTrue="1" operator="greaterThanOrEqual">
      <formula>0.0000001</formula>
    </cfRule>
    <cfRule type="cellIs" dxfId="7284" priority="2145" stopIfTrue="1" operator="greaterThanOrEqual">
      <formula>0.00000001</formula>
    </cfRule>
  </conditionalFormatting>
  <conditionalFormatting sqref="W44 W52 W72:W74 W79:W85 W95 W108:W109 W116 W130">
    <cfRule type="cellIs" dxfId="7283" priority="2131" stopIfTrue="1" operator="greaterThanOrEqual">
      <formula>0.001</formula>
    </cfRule>
    <cfRule type="cellIs" dxfId="7282" priority="2132" stopIfTrue="1" operator="greaterThanOrEqual">
      <formula>0.0001</formula>
    </cfRule>
    <cfRule type="cellIs" dxfId="7281" priority="2133" stopIfTrue="1" operator="greaterThanOrEqual">
      <formula>0.00001</formula>
    </cfRule>
    <cfRule type="cellIs" dxfId="7280" priority="2134" stopIfTrue="1" operator="greaterThanOrEqual">
      <formula>0.000001</formula>
    </cfRule>
    <cfRule type="cellIs" dxfId="7279" priority="2135" stopIfTrue="1" operator="greaterThanOrEqual">
      <formula>0.0000001</formula>
    </cfRule>
    <cfRule type="cellIs" dxfId="7278" priority="2136" stopIfTrue="1" operator="greaterThanOrEqual">
      <formula>0.00000001</formula>
    </cfRule>
  </conditionalFormatting>
  <conditionalFormatting sqref="W44:W49">
    <cfRule type="cellIs" dxfId="7277" priority="2108" stopIfTrue="1" operator="greaterThanOrEqual">
      <formula>0.1</formula>
    </cfRule>
  </conditionalFormatting>
  <conditionalFormatting sqref="W44:W127">
    <cfRule type="cellIs" dxfId="7276" priority="2070" stopIfTrue="1" operator="greaterThanOrEqual">
      <formula>1</formula>
    </cfRule>
  </conditionalFormatting>
  <conditionalFormatting sqref="W45:W46 W53 W57 W60:W61 W64 W69:W71 W75 W77:W78 W86 W92:W94 W99:W101 W105 W110:W112 W123:W124 W126">
    <cfRule type="cellIs" dxfId="7275" priority="2124" stopIfTrue="1" operator="greaterThanOrEqual">
      <formula>0.0001</formula>
    </cfRule>
    <cfRule type="cellIs" dxfId="7274" priority="2125" stopIfTrue="1" operator="greaterThanOrEqual">
      <formula>0.00001</formula>
    </cfRule>
    <cfRule type="cellIs" dxfId="7273" priority="2126" stopIfTrue="1" operator="greaterThanOrEqual">
      <formula>0.000001</formula>
    </cfRule>
    <cfRule type="cellIs" dxfId="7272" priority="2127" stopIfTrue="1" operator="greaterThanOrEqual">
      <formula>0.0000001</formula>
    </cfRule>
    <cfRule type="cellIs" dxfId="7271" priority="2128" stopIfTrue="1" operator="greaterThanOrEqual">
      <formula>0.00000001</formula>
    </cfRule>
  </conditionalFormatting>
  <conditionalFormatting sqref="W45:W49 W53:W71 W86:W94 W96:W107 W110:W115">
    <cfRule type="cellIs" dxfId="7270" priority="2109" stopIfTrue="1" operator="greaterThanOrEqual">
      <formula>0.01</formula>
    </cfRule>
  </conditionalFormatting>
  <conditionalFormatting sqref="W47 W115 W125">
    <cfRule type="cellIs" dxfId="7269" priority="2118" stopIfTrue="1" operator="greaterThanOrEqual">
      <formula>0.00001</formula>
    </cfRule>
    <cfRule type="cellIs" dxfId="7268" priority="2119" stopIfTrue="1" operator="greaterThanOrEqual">
      <formula>0.000001</formula>
    </cfRule>
    <cfRule type="cellIs" dxfId="7267" priority="2120" stopIfTrue="1" operator="greaterThanOrEqual">
      <formula>0.0000001</formula>
    </cfRule>
    <cfRule type="cellIs" dxfId="7266" priority="2121" stopIfTrue="1" operator="greaterThanOrEqual">
      <formula>0.00000001</formula>
    </cfRule>
  </conditionalFormatting>
  <conditionalFormatting sqref="W47:W49 W54:W56 W58:W59 W62:W63 W65:W68 W87:W91 W96:W98 W102:W104 W106:W107 W113:W115 W127">
    <cfRule type="cellIs" dxfId="7265" priority="2110" stopIfTrue="1" operator="greaterThanOrEqual">
      <formula>0.001</formula>
    </cfRule>
  </conditionalFormatting>
  <conditionalFormatting sqref="W48:W49 W54:W56 W58:W59 W62:W63 W65:W68 W87:W91 W96:W98 W102:W104 W106:W107 W113:W114 W117 W127">
    <cfRule type="cellIs" dxfId="7264" priority="2112" stopIfTrue="1" operator="greaterThanOrEqual">
      <formula>0.00001</formula>
    </cfRule>
    <cfRule type="cellIs" dxfId="7263" priority="2113" stopIfTrue="1" operator="greaterThanOrEqual">
      <formula>0.000001</formula>
    </cfRule>
    <cfRule type="cellIs" dxfId="7262" priority="2114" stopIfTrue="1" operator="greaterThanOrEqual">
      <formula>0.0000001</formula>
    </cfRule>
    <cfRule type="cellIs" dxfId="7261" priority="2115" stopIfTrue="1" operator="greaterThanOrEqual">
      <formula>0.00000001</formula>
    </cfRule>
  </conditionalFormatting>
  <conditionalFormatting sqref="W48:W49 W54:W56 W58:W59 W62:W63 W65:W68 W87:W91 W96:W98 W102:W104 W106:W107 W113:W114 W127 W117">
    <cfRule type="cellIs" dxfId="7260" priority="2111" stopIfTrue="1" operator="greaterThanOrEqual">
      <formula>0.0001</formula>
    </cfRule>
  </conditionalFormatting>
  <conditionalFormatting sqref="W50 W76 W129">
    <cfRule type="cellIs" dxfId="7259" priority="2101" stopIfTrue="1" operator="greaterThanOrEqual">
      <formula>0.01</formula>
    </cfRule>
    <cfRule type="cellIs" dxfId="7258" priority="2102" stopIfTrue="1" operator="greaterThanOrEqual">
      <formula>0.001</formula>
    </cfRule>
    <cfRule type="cellIs" dxfId="7257" priority="2103" stopIfTrue="1" operator="greaterThanOrEqual">
      <formula>0.0001</formula>
    </cfRule>
    <cfRule type="cellIs" dxfId="7256" priority="2104" stopIfTrue="1" operator="greaterThanOrEqual">
      <formula>0.00001</formula>
    </cfRule>
    <cfRule type="cellIs" dxfId="7255" priority="2105" stopIfTrue="1" operator="greaterThanOrEqual">
      <formula>0.000001</formula>
    </cfRule>
    <cfRule type="cellIs" dxfId="7254" priority="2106" stopIfTrue="1" operator="greaterThanOrEqual">
      <formula>0.0000001</formula>
    </cfRule>
    <cfRule type="cellIs" dxfId="7253" priority="2107" stopIfTrue="1" operator="greaterThanOrEqual">
      <formula>0.00000001</formula>
    </cfRule>
  </conditionalFormatting>
  <conditionalFormatting sqref="W51">
    <cfRule type="cellIs" dxfId="7252" priority="2092" stopIfTrue="1" operator="greaterThanOrEqual">
      <formula>0.01</formula>
    </cfRule>
    <cfRule type="cellIs" dxfId="7251" priority="2093" stopIfTrue="1" operator="greaterThanOrEqual">
      <formula>0.001</formula>
    </cfRule>
    <cfRule type="cellIs" dxfId="7250" priority="2094" stopIfTrue="1" operator="greaterThanOrEqual">
      <formula>0.0001</formula>
    </cfRule>
    <cfRule type="cellIs" dxfId="7249" priority="2095" stopIfTrue="1" operator="greaterThanOrEqual">
      <formula>0.00001</formula>
    </cfRule>
    <cfRule type="cellIs" dxfId="7248" priority="2096" stopIfTrue="1" operator="greaterThanOrEqual">
      <formula>0.000001</formula>
    </cfRule>
    <cfRule type="cellIs" dxfId="7247" priority="2097" stopIfTrue="1" operator="greaterThanOrEqual">
      <formula>0.0000001</formula>
    </cfRule>
    <cfRule type="cellIs" dxfId="7246" priority="2098" stopIfTrue="1" operator="greaterThanOrEqual">
      <formula>0.00000001</formula>
    </cfRule>
  </conditionalFormatting>
  <conditionalFormatting sqref="W51:W75">
    <cfRule type="cellIs" dxfId="7245" priority="2091" stopIfTrue="1" operator="greaterThanOrEqual">
      <formula>0.1</formula>
    </cfRule>
  </conditionalFormatting>
  <conditionalFormatting sqref="W75 W77:W78 W45:W46 W53 W57 W60:W61 W64 W69:W71 W86 W92:W94 W99:W101 W105 W110:W112 W123:W124 W126">
    <cfRule type="cellIs" dxfId="7244" priority="2123" stopIfTrue="1" operator="greaterThanOrEqual">
      <formula>0.001</formula>
    </cfRule>
  </conditionalFormatting>
  <conditionalFormatting sqref="W75 W77:W78">
    <cfRule type="cellIs" dxfId="7243" priority="2122" stopIfTrue="1" operator="greaterThanOrEqual">
      <formula>0.01</formula>
    </cfRule>
  </conditionalFormatting>
  <conditionalFormatting sqref="W77:W127">
    <cfRule type="cellIs" dxfId="7242" priority="2071" stopIfTrue="1" operator="greaterThanOrEqual">
      <formula>0.1</formula>
    </cfRule>
  </conditionalFormatting>
  <conditionalFormatting sqref="W117:W122">
    <cfRule type="cellIs" dxfId="7241" priority="2073" stopIfTrue="1" operator="greaterThanOrEqual">
      <formula>0.001</formula>
    </cfRule>
  </conditionalFormatting>
  <conditionalFormatting sqref="W117:W127">
    <cfRule type="cellIs" dxfId="7240" priority="2072" stopIfTrue="1" operator="greaterThanOrEqual">
      <formula>0.01</formula>
    </cfRule>
  </conditionalFormatting>
  <conditionalFormatting sqref="W118">
    <cfRule type="cellIs" dxfId="7239" priority="2079" stopIfTrue="1" operator="greaterThanOrEqual">
      <formula>0.000001</formula>
    </cfRule>
    <cfRule type="cellIs" dxfId="7238" priority="2080" stopIfTrue="1" operator="greaterThanOrEqual">
      <formula>0.0000001</formula>
    </cfRule>
    <cfRule type="cellIs" dxfId="7237" priority="2081" stopIfTrue="1" operator="greaterThanOrEqual">
      <formula>0.00000001</formula>
    </cfRule>
  </conditionalFormatting>
  <conditionalFormatting sqref="W118:W122">
    <cfRule type="cellIs" dxfId="7236" priority="2074" stopIfTrue="1" operator="greaterThanOrEqual">
      <formula>0.0001</formula>
    </cfRule>
    <cfRule type="cellIs" dxfId="7235" priority="2075" stopIfTrue="1" operator="greaterThanOrEqual">
      <formula>0.00001</formula>
    </cfRule>
  </conditionalFormatting>
  <conditionalFormatting sqref="W119:W122">
    <cfRule type="cellIs" dxfId="7234" priority="2076" stopIfTrue="1" operator="greaterThanOrEqual">
      <formula>0.000001</formula>
    </cfRule>
    <cfRule type="cellIs" dxfId="7233" priority="2077" stopIfTrue="1" operator="greaterThanOrEqual">
      <formula>0.0000001</formula>
    </cfRule>
    <cfRule type="cellIs" dxfId="7232" priority="2078" stopIfTrue="1" operator="greaterThanOrEqual">
      <formula>0.00000001</formula>
    </cfRule>
  </conditionalFormatting>
  <conditionalFormatting sqref="W125 W47 W115">
    <cfRule type="cellIs" dxfId="7231" priority="2117" stopIfTrue="1" operator="greaterThanOrEqual">
      <formula>0.0001</formula>
    </cfRule>
  </conditionalFormatting>
  <conditionalFormatting sqref="W125">
    <cfRule type="cellIs" dxfId="7230" priority="2116" stopIfTrue="1" operator="greaterThanOrEqual">
      <formula>0.001</formula>
    </cfRule>
  </conditionalFormatting>
  <conditionalFormatting sqref="W128 W131:W132">
    <cfRule type="cellIs" dxfId="7229" priority="2082" stopIfTrue="1" operator="greaterThanOrEqual">
      <formula>1</formula>
    </cfRule>
    <cfRule type="cellIs" dxfId="7228" priority="2083" stopIfTrue="1" operator="greaterThanOrEqual">
      <formula>0.1</formula>
    </cfRule>
    <cfRule type="cellIs" dxfId="7227" priority="2084" stopIfTrue="1" operator="greaterThanOrEqual">
      <formula>0.01</formula>
    </cfRule>
    <cfRule type="cellIs" dxfId="7226" priority="2085" stopIfTrue="1" operator="greaterThanOrEqual">
      <formula>0.001</formula>
    </cfRule>
    <cfRule type="cellIs" dxfId="7225" priority="2086" stopIfTrue="1" operator="greaterThanOrEqual">
      <formula>0.0001</formula>
    </cfRule>
    <cfRule type="cellIs" dxfId="7224" priority="2087" stopIfTrue="1" operator="greaterThanOrEqual">
      <formula>0.00001</formula>
    </cfRule>
    <cfRule type="cellIs" dxfId="7223" priority="2088" stopIfTrue="1" operator="greaterThanOrEqual">
      <formula>0.000001</formula>
    </cfRule>
    <cfRule type="cellIs" dxfId="7222" priority="2089" stopIfTrue="1" operator="greaterThanOrEqual">
      <formula>0.0000001</formula>
    </cfRule>
    <cfRule type="cellIs" dxfId="7221" priority="2090" stopIfTrue="1" operator="greaterThanOrEqual">
      <formula>0.00000001</formula>
    </cfRule>
  </conditionalFormatting>
  <conditionalFormatting sqref="W129 W50 W76">
    <cfRule type="cellIs" dxfId="7220" priority="2100" stopIfTrue="1" operator="greaterThanOrEqual">
      <formula>0.1</formula>
    </cfRule>
  </conditionalFormatting>
  <conditionalFormatting sqref="W129:W130">
    <cfRule type="cellIs" dxfId="7219" priority="2099" stopIfTrue="1" operator="greaterThanOrEqual">
      <formula>1</formula>
    </cfRule>
  </conditionalFormatting>
  <conditionalFormatting sqref="W130 W44 W52 W72:W74 W79:W85 W95 W108:W109 W116">
    <cfRule type="cellIs" dxfId="7218" priority="2130" stopIfTrue="1" operator="greaterThanOrEqual">
      <formula>0.01</formula>
    </cfRule>
  </conditionalFormatting>
  <conditionalFormatting sqref="W130">
    <cfRule type="cellIs" dxfId="7217" priority="2129" stopIfTrue="1" operator="greaterThanOrEqual">
      <formula>0.1</formula>
    </cfRule>
  </conditionalFormatting>
  <conditionalFormatting sqref="Z24:Z27">
    <cfRule type="cellIs" dxfId="7216" priority="80" operator="greaterThanOrEqual">
      <formula>0</formula>
    </cfRule>
  </conditionalFormatting>
  <conditionalFormatting sqref="Z28:Z30">
    <cfRule type="cellIs" dxfId="7215" priority="79" operator="greaterThanOrEqual">
      <formula>0</formula>
    </cfRule>
  </conditionalFormatting>
  <conditionalFormatting sqref="Z31:Z32">
    <cfRule type="cellIs" dxfId="7214" priority="13" operator="greaterThanOrEqual">
      <formula>0</formula>
    </cfRule>
  </conditionalFormatting>
  <conditionalFormatting sqref="Z37:Z41">
    <cfRule type="cellIs" dxfId="7213" priority="1974" stopIfTrue="1" operator="greaterThanOrEqual">
      <formula>1</formula>
    </cfRule>
    <cfRule type="cellIs" dxfId="7212" priority="1975" stopIfTrue="1" operator="greaterThanOrEqual">
      <formula>0.1</formula>
    </cfRule>
    <cfRule type="cellIs" dxfId="7211" priority="1976" stopIfTrue="1" operator="greaterThanOrEqual">
      <formula>0.01</formula>
    </cfRule>
    <cfRule type="cellIs" dxfId="7210" priority="1977" stopIfTrue="1" operator="greaterThanOrEqual">
      <formula>0.001</formula>
    </cfRule>
    <cfRule type="cellIs" dxfId="7209" priority="1978" stopIfTrue="1" operator="greaterThanOrEqual">
      <formula>0.0001</formula>
    </cfRule>
    <cfRule type="cellIs" dxfId="7208" priority="1979" stopIfTrue="1" operator="greaterThanOrEqual">
      <formula>0.00001</formula>
    </cfRule>
    <cfRule type="cellIs" dxfId="7207" priority="1980" stopIfTrue="1" operator="greaterThanOrEqual">
      <formula>0.000001</formula>
    </cfRule>
    <cfRule type="cellIs" dxfId="7206" priority="1981" stopIfTrue="1" operator="greaterThanOrEqual">
      <formula>0.0000001</formula>
    </cfRule>
    <cfRule type="cellIs" dxfId="7205" priority="1982" stopIfTrue="1" operator="greaterThanOrEqual">
      <formula>0.00000001</formula>
    </cfRule>
  </conditionalFormatting>
  <conditionalFormatting sqref="Z37:Z132">
    <cfRule type="cellIs" dxfId="7204" priority="1897" stopIfTrue="1" operator="greaterThanOrEqual">
      <formula>10</formula>
    </cfRule>
  </conditionalFormatting>
  <conditionalFormatting sqref="Z42:Z43">
    <cfRule type="cellIs" dxfId="7203" priority="1965" stopIfTrue="1" operator="greaterThanOrEqual">
      <formula>1</formula>
    </cfRule>
    <cfRule type="cellIs" dxfId="7202" priority="1966" stopIfTrue="1" operator="greaterThanOrEqual">
      <formula>0.1</formula>
    </cfRule>
    <cfRule type="cellIs" dxfId="7201" priority="1967" stopIfTrue="1" operator="greaterThanOrEqual">
      <formula>0.01</formula>
    </cfRule>
    <cfRule type="cellIs" dxfId="7200" priority="1968" stopIfTrue="1" operator="greaterThanOrEqual">
      <formula>0.001</formula>
    </cfRule>
    <cfRule type="cellIs" dxfId="7199" priority="1969" stopIfTrue="1" operator="greaterThanOrEqual">
      <formula>0.0001</formula>
    </cfRule>
    <cfRule type="cellIs" dxfId="7198" priority="1970" stopIfTrue="1" operator="greaterThanOrEqual">
      <formula>0.00001</formula>
    </cfRule>
    <cfRule type="cellIs" dxfId="7197" priority="1971" stopIfTrue="1" operator="greaterThanOrEqual">
      <formula>0.000001</formula>
    </cfRule>
    <cfRule type="cellIs" dxfId="7196" priority="1972" stopIfTrue="1" operator="greaterThanOrEqual">
      <formula>0.0000001</formula>
    </cfRule>
    <cfRule type="cellIs" dxfId="7195" priority="1973" stopIfTrue="1" operator="greaterThanOrEqual">
      <formula>0.00000001</formula>
    </cfRule>
  </conditionalFormatting>
  <conditionalFormatting sqref="Z44 Z52 Z72:Z74 Z79:Z85 Z95 Z108:Z109 Z116 Z130">
    <cfRule type="cellIs" dxfId="7194" priority="1959" stopIfTrue="1" operator="greaterThanOrEqual">
      <formula>0.001</formula>
    </cfRule>
    <cfRule type="cellIs" dxfId="7193" priority="1960" stopIfTrue="1" operator="greaterThanOrEqual">
      <formula>0.0001</formula>
    </cfRule>
    <cfRule type="cellIs" dxfId="7192" priority="1961" stopIfTrue="1" operator="greaterThanOrEqual">
      <formula>0.00001</formula>
    </cfRule>
    <cfRule type="cellIs" dxfId="7191" priority="1962" stopIfTrue="1" operator="greaterThanOrEqual">
      <formula>0.000001</formula>
    </cfRule>
    <cfRule type="cellIs" dxfId="7190" priority="1963" stopIfTrue="1" operator="greaterThanOrEqual">
      <formula>0.0000001</formula>
    </cfRule>
    <cfRule type="cellIs" dxfId="7189" priority="1964" stopIfTrue="1" operator="greaterThanOrEqual">
      <formula>0.00000001</formula>
    </cfRule>
  </conditionalFormatting>
  <conditionalFormatting sqref="Z44:Z49">
    <cfRule type="cellIs" dxfId="7188" priority="1936" stopIfTrue="1" operator="greaterThanOrEqual">
      <formula>0.1</formula>
    </cfRule>
  </conditionalFormatting>
  <conditionalFormatting sqref="Z44:Z127">
    <cfRule type="cellIs" dxfId="7187" priority="1898" stopIfTrue="1" operator="greaterThanOrEqual">
      <formula>1</formula>
    </cfRule>
  </conditionalFormatting>
  <conditionalFormatting sqref="Z45:Z46 Z53 Z57 Z60:Z61 Z64 Z69:Z71 Z75 Z77:Z78 Z86 Z92:Z94 Z99:Z101 Z105 Z110:Z112 Z123:Z124 Z126">
    <cfRule type="cellIs" dxfId="7186" priority="1952" stopIfTrue="1" operator="greaterThanOrEqual">
      <formula>0.0001</formula>
    </cfRule>
    <cfRule type="cellIs" dxfId="7185" priority="1953" stopIfTrue="1" operator="greaterThanOrEqual">
      <formula>0.00001</formula>
    </cfRule>
    <cfRule type="cellIs" dxfId="7184" priority="1954" stopIfTrue="1" operator="greaterThanOrEqual">
      <formula>0.000001</formula>
    </cfRule>
    <cfRule type="cellIs" dxfId="7183" priority="1955" stopIfTrue="1" operator="greaterThanOrEqual">
      <formula>0.0000001</formula>
    </cfRule>
    <cfRule type="cellIs" dxfId="7182" priority="1956" stopIfTrue="1" operator="greaterThanOrEqual">
      <formula>0.00000001</formula>
    </cfRule>
  </conditionalFormatting>
  <conditionalFormatting sqref="Z45:Z49 Z53:Z71 Z86:Z94 Z96:Z107 Z110:Z115">
    <cfRule type="cellIs" dxfId="7181" priority="1937" stopIfTrue="1" operator="greaterThanOrEqual">
      <formula>0.01</formula>
    </cfRule>
  </conditionalFormatting>
  <conditionalFormatting sqref="Z47 Z115 Z125">
    <cfRule type="cellIs" dxfId="7180" priority="1946" stopIfTrue="1" operator="greaterThanOrEqual">
      <formula>0.00001</formula>
    </cfRule>
    <cfRule type="cellIs" dxfId="7179" priority="1947" stopIfTrue="1" operator="greaterThanOrEqual">
      <formula>0.000001</formula>
    </cfRule>
    <cfRule type="cellIs" dxfId="7178" priority="1948" stopIfTrue="1" operator="greaterThanOrEqual">
      <formula>0.0000001</formula>
    </cfRule>
    <cfRule type="cellIs" dxfId="7177" priority="1949" stopIfTrue="1" operator="greaterThanOrEqual">
      <formula>0.00000001</formula>
    </cfRule>
  </conditionalFormatting>
  <conditionalFormatting sqref="Z47:Z49 Z54:Z56 Z58:Z59 Z62:Z63 Z65:Z68 Z87:Z91 Z96:Z98 Z102:Z104 Z106:Z107 Z113:Z115 Z127">
    <cfRule type="cellIs" dxfId="7176" priority="1938" stopIfTrue="1" operator="greaterThanOrEqual">
      <formula>0.001</formula>
    </cfRule>
  </conditionalFormatting>
  <conditionalFormatting sqref="Z48:Z49 Z54:Z56 Z58:Z59 Z62:Z63 Z65:Z68 Z87:Z91 Z96:Z98 Z102:Z104 Z106:Z107 Z113:Z114 Z117 Z127">
    <cfRule type="cellIs" dxfId="7175" priority="1940" stopIfTrue="1" operator="greaterThanOrEqual">
      <formula>0.00001</formula>
    </cfRule>
    <cfRule type="cellIs" dxfId="7174" priority="1941" stopIfTrue="1" operator="greaterThanOrEqual">
      <formula>0.000001</formula>
    </cfRule>
    <cfRule type="cellIs" dxfId="7173" priority="1942" stopIfTrue="1" operator="greaterThanOrEqual">
      <formula>0.0000001</formula>
    </cfRule>
    <cfRule type="cellIs" dxfId="7172" priority="1943" stopIfTrue="1" operator="greaterThanOrEqual">
      <formula>0.00000001</formula>
    </cfRule>
  </conditionalFormatting>
  <conditionalFormatting sqref="Z48:Z49 Z54:Z56 Z58:Z59 Z62:Z63 Z65:Z68 Z87:Z91 Z96:Z98 Z102:Z104 Z106:Z107 Z113:Z114 Z127 Z117">
    <cfRule type="cellIs" dxfId="7171" priority="1939" stopIfTrue="1" operator="greaterThanOrEqual">
      <formula>0.0001</formula>
    </cfRule>
  </conditionalFormatting>
  <conditionalFormatting sqref="Z50 Z76 Z129">
    <cfRule type="cellIs" dxfId="7170" priority="1929" stopIfTrue="1" operator="greaterThanOrEqual">
      <formula>0.01</formula>
    </cfRule>
    <cfRule type="cellIs" dxfId="7169" priority="1930" stopIfTrue="1" operator="greaterThanOrEqual">
      <formula>0.001</formula>
    </cfRule>
    <cfRule type="cellIs" dxfId="7168" priority="1931" stopIfTrue="1" operator="greaterThanOrEqual">
      <formula>0.0001</formula>
    </cfRule>
    <cfRule type="cellIs" dxfId="7167" priority="1932" stopIfTrue="1" operator="greaterThanOrEqual">
      <formula>0.00001</formula>
    </cfRule>
    <cfRule type="cellIs" dxfId="7166" priority="1933" stopIfTrue="1" operator="greaterThanOrEqual">
      <formula>0.000001</formula>
    </cfRule>
    <cfRule type="cellIs" dxfId="7165" priority="1934" stopIfTrue="1" operator="greaterThanOrEqual">
      <formula>0.0000001</formula>
    </cfRule>
    <cfRule type="cellIs" dxfId="7164" priority="1935" stopIfTrue="1" operator="greaterThanOrEqual">
      <formula>0.00000001</formula>
    </cfRule>
  </conditionalFormatting>
  <conditionalFormatting sqref="Z51">
    <cfRule type="cellIs" dxfId="7163" priority="1920" stopIfTrue="1" operator="greaterThanOrEqual">
      <formula>0.01</formula>
    </cfRule>
    <cfRule type="cellIs" dxfId="7162" priority="1921" stopIfTrue="1" operator="greaterThanOrEqual">
      <formula>0.001</formula>
    </cfRule>
    <cfRule type="cellIs" dxfId="7161" priority="1922" stopIfTrue="1" operator="greaterThanOrEqual">
      <formula>0.0001</formula>
    </cfRule>
    <cfRule type="cellIs" dxfId="7160" priority="1923" stopIfTrue="1" operator="greaterThanOrEqual">
      <formula>0.00001</formula>
    </cfRule>
    <cfRule type="cellIs" dxfId="7159" priority="1924" stopIfTrue="1" operator="greaterThanOrEqual">
      <formula>0.000001</formula>
    </cfRule>
    <cfRule type="cellIs" dxfId="7158" priority="1925" stopIfTrue="1" operator="greaterThanOrEqual">
      <formula>0.0000001</formula>
    </cfRule>
    <cfRule type="cellIs" dxfId="7157" priority="1926" stopIfTrue="1" operator="greaterThanOrEqual">
      <formula>0.00000001</formula>
    </cfRule>
  </conditionalFormatting>
  <conditionalFormatting sqref="Z51:Z75">
    <cfRule type="cellIs" dxfId="7156" priority="1919" stopIfTrue="1" operator="greaterThanOrEqual">
      <formula>0.1</formula>
    </cfRule>
  </conditionalFormatting>
  <conditionalFormatting sqref="Z75 Z77:Z78 Z45:Z46 Z53 Z57 Z60:Z61 Z64 Z69:Z71 Z86 Z92:Z94 Z99:Z101 Z105 Z110:Z112 Z123:Z124 Z126">
    <cfRule type="cellIs" dxfId="7155" priority="1951" stopIfTrue="1" operator="greaterThanOrEqual">
      <formula>0.001</formula>
    </cfRule>
  </conditionalFormatting>
  <conditionalFormatting sqref="Z75 Z77:Z78">
    <cfRule type="cellIs" dxfId="7154" priority="1950" stopIfTrue="1" operator="greaterThanOrEqual">
      <formula>0.01</formula>
    </cfRule>
  </conditionalFormatting>
  <conditionalFormatting sqref="Z77:Z127">
    <cfRule type="cellIs" dxfId="7153" priority="1899" stopIfTrue="1" operator="greaterThanOrEqual">
      <formula>0.1</formula>
    </cfRule>
  </conditionalFormatting>
  <conditionalFormatting sqref="Z117:Z122">
    <cfRule type="cellIs" dxfId="7152" priority="1901" stopIfTrue="1" operator="greaterThanOrEqual">
      <formula>0.001</formula>
    </cfRule>
  </conditionalFormatting>
  <conditionalFormatting sqref="Z117:Z127">
    <cfRule type="cellIs" dxfId="7151" priority="1900" stopIfTrue="1" operator="greaterThanOrEqual">
      <formula>0.01</formula>
    </cfRule>
  </conditionalFormatting>
  <conditionalFormatting sqref="Z118">
    <cfRule type="cellIs" dxfId="7150" priority="1907" stopIfTrue="1" operator="greaterThanOrEqual">
      <formula>0.000001</formula>
    </cfRule>
    <cfRule type="cellIs" dxfId="7149" priority="1908" stopIfTrue="1" operator="greaterThanOrEqual">
      <formula>0.0000001</formula>
    </cfRule>
    <cfRule type="cellIs" dxfId="7148" priority="1909" stopIfTrue="1" operator="greaterThanOrEqual">
      <formula>0.00000001</formula>
    </cfRule>
  </conditionalFormatting>
  <conditionalFormatting sqref="Z118:Z122">
    <cfRule type="cellIs" dxfId="7147" priority="1902" stopIfTrue="1" operator="greaterThanOrEqual">
      <formula>0.0001</formula>
    </cfRule>
    <cfRule type="cellIs" dxfId="7146" priority="1903" stopIfTrue="1" operator="greaterThanOrEqual">
      <formula>0.00001</formula>
    </cfRule>
  </conditionalFormatting>
  <conditionalFormatting sqref="Z119:Z122">
    <cfRule type="cellIs" dxfId="7145" priority="1904" stopIfTrue="1" operator="greaterThanOrEqual">
      <formula>0.000001</formula>
    </cfRule>
    <cfRule type="cellIs" dxfId="7144" priority="1905" stopIfTrue="1" operator="greaterThanOrEqual">
      <formula>0.0000001</formula>
    </cfRule>
    <cfRule type="cellIs" dxfId="7143" priority="1906" stopIfTrue="1" operator="greaterThanOrEqual">
      <formula>0.00000001</formula>
    </cfRule>
  </conditionalFormatting>
  <conditionalFormatting sqref="Z125 Z47 Z115">
    <cfRule type="cellIs" dxfId="7142" priority="1945" stopIfTrue="1" operator="greaterThanOrEqual">
      <formula>0.0001</formula>
    </cfRule>
  </conditionalFormatting>
  <conditionalFormatting sqref="Z125">
    <cfRule type="cellIs" dxfId="7141" priority="1944" stopIfTrue="1" operator="greaterThanOrEqual">
      <formula>0.001</formula>
    </cfRule>
  </conditionalFormatting>
  <conditionalFormatting sqref="Z128 Z131:Z132">
    <cfRule type="cellIs" dxfId="7140" priority="1910" stopIfTrue="1" operator="greaterThanOrEqual">
      <formula>1</formula>
    </cfRule>
    <cfRule type="cellIs" dxfId="7139" priority="1911" stopIfTrue="1" operator="greaterThanOrEqual">
      <formula>0.1</formula>
    </cfRule>
    <cfRule type="cellIs" dxfId="7138" priority="1912" stopIfTrue="1" operator="greaterThanOrEqual">
      <formula>0.01</formula>
    </cfRule>
    <cfRule type="cellIs" dxfId="7137" priority="1913" stopIfTrue="1" operator="greaterThanOrEqual">
      <formula>0.001</formula>
    </cfRule>
    <cfRule type="cellIs" dxfId="7136" priority="1914" stopIfTrue="1" operator="greaterThanOrEqual">
      <formula>0.0001</formula>
    </cfRule>
    <cfRule type="cellIs" dxfId="7135" priority="1915" stopIfTrue="1" operator="greaterThanOrEqual">
      <formula>0.00001</formula>
    </cfRule>
    <cfRule type="cellIs" dxfId="7134" priority="1916" stopIfTrue="1" operator="greaterThanOrEqual">
      <formula>0.000001</formula>
    </cfRule>
    <cfRule type="cellIs" dxfId="7133" priority="1917" stopIfTrue="1" operator="greaterThanOrEqual">
      <formula>0.0000001</formula>
    </cfRule>
    <cfRule type="cellIs" dxfId="7132" priority="1918" stopIfTrue="1" operator="greaterThanOrEqual">
      <formula>0.00000001</formula>
    </cfRule>
  </conditionalFormatting>
  <conditionalFormatting sqref="Z129 Z50 Z76">
    <cfRule type="cellIs" dxfId="7131" priority="1928" stopIfTrue="1" operator="greaterThanOrEqual">
      <formula>0.1</formula>
    </cfRule>
  </conditionalFormatting>
  <conditionalFormatting sqref="Z129:Z130">
    <cfRule type="cellIs" dxfId="7130" priority="1927" stopIfTrue="1" operator="greaterThanOrEqual">
      <formula>1</formula>
    </cfRule>
  </conditionalFormatting>
  <conditionalFormatting sqref="Z130 Z44 Z52 Z72:Z74 Z79:Z85 Z95 Z108:Z109 Z116">
    <cfRule type="cellIs" dxfId="7129" priority="1958" stopIfTrue="1" operator="greaterThanOrEqual">
      <formula>0.01</formula>
    </cfRule>
  </conditionalFormatting>
  <conditionalFormatting sqref="Z130">
    <cfRule type="cellIs" dxfId="7128" priority="1957" stopIfTrue="1" operator="greaterThanOrEqual">
      <formula>0.1</formula>
    </cfRule>
  </conditionalFormatting>
  <conditionalFormatting sqref="AC24:AC27">
    <cfRule type="cellIs" dxfId="7127" priority="78" operator="greaterThanOrEqual">
      <formula>0</formula>
    </cfRule>
  </conditionalFormatting>
  <conditionalFormatting sqref="AC28:AC30">
    <cfRule type="cellIs" dxfId="7126" priority="77" operator="greaterThanOrEqual">
      <formula>0</formula>
    </cfRule>
  </conditionalFormatting>
  <conditionalFormatting sqref="AC31:AC32">
    <cfRule type="cellIs" dxfId="7125" priority="12" operator="greaterThanOrEqual">
      <formula>0</formula>
    </cfRule>
  </conditionalFormatting>
  <conditionalFormatting sqref="AC37:AC41">
    <cfRule type="cellIs" dxfId="7124" priority="1888" stopIfTrue="1" operator="greaterThanOrEqual">
      <formula>1</formula>
    </cfRule>
    <cfRule type="cellIs" dxfId="7123" priority="1889" stopIfTrue="1" operator="greaterThanOrEqual">
      <formula>0.1</formula>
    </cfRule>
    <cfRule type="cellIs" dxfId="7122" priority="1890" stopIfTrue="1" operator="greaterThanOrEqual">
      <formula>0.01</formula>
    </cfRule>
    <cfRule type="cellIs" dxfId="7121" priority="1891" stopIfTrue="1" operator="greaterThanOrEqual">
      <formula>0.001</formula>
    </cfRule>
    <cfRule type="cellIs" dxfId="7120" priority="1892" stopIfTrue="1" operator="greaterThanOrEqual">
      <formula>0.0001</formula>
    </cfRule>
    <cfRule type="cellIs" dxfId="7119" priority="1893" stopIfTrue="1" operator="greaterThanOrEqual">
      <formula>0.00001</formula>
    </cfRule>
    <cfRule type="cellIs" dxfId="7118" priority="1894" stopIfTrue="1" operator="greaterThanOrEqual">
      <formula>0.000001</formula>
    </cfRule>
    <cfRule type="cellIs" dxfId="7117" priority="1895" stopIfTrue="1" operator="greaterThanOrEqual">
      <formula>0.0000001</formula>
    </cfRule>
    <cfRule type="cellIs" dxfId="7116" priority="1896" stopIfTrue="1" operator="greaterThanOrEqual">
      <formula>0.00000001</formula>
    </cfRule>
  </conditionalFormatting>
  <conditionalFormatting sqref="AC37:AC132">
    <cfRule type="cellIs" dxfId="7115" priority="1811" stopIfTrue="1" operator="greaterThanOrEqual">
      <formula>10</formula>
    </cfRule>
  </conditionalFormatting>
  <conditionalFormatting sqref="AC42:AC43">
    <cfRule type="cellIs" dxfId="7114" priority="1879" stopIfTrue="1" operator="greaterThanOrEqual">
      <formula>1</formula>
    </cfRule>
    <cfRule type="cellIs" dxfId="7113" priority="1880" stopIfTrue="1" operator="greaterThanOrEqual">
      <formula>0.1</formula>
    </cfRule>
    <cfRule type="cellIs" dxfId="7112" priority="1881" stopIfTrue="1" operator="greaterThanOrEqual">
      <formula>0.01</formula>
    </cfRule>
    <cfRule type="cellIs" dxfId="7111" priority="1882" stopIfTrue="1" operator="greaterThanOrEqual">
      <formula>0.001</formula>
    </cfRule>
    <cfRule type="cellIs" dxfId="7110" priority="1883" stopIfTrue="1" operator="greaterThanOrEqual">
      <formula>0.0001</formula>
    </cfRule>
    <cfRule type="cellIs" dxfId="7109" priority="1884" stopIfTrue="1" operator="greaterThanOrEqual">
      <formula>0.00001</formula>
    </cfRule>
    <cfRule type="cellIs" dxfId="7108" priority="1885" stopIfTrue="1" operator="greaterThanOrEqual">
      <formula>0.000001</formula>
    </cfRule>
    <cfRule type="cellIs" dxfId="7107" priority="1886" stopIfTrue="1" operator="greaterThanOrEqual">
      <formula>0.0000001</formula>
    </cfRule>
    <cfRule type="cellIs" dxfId="7106" priority="1887" stopIfTrue="1" operator="greaterThanOrEqual">
      <formula>0.00000001</formula>
    </cfRule>
  </conditionalFormatting>
  <conditionalFormatting sqref="AC44 AC52 AC72:AC74 AC79:AC85 AC95 AC108:AC109 AC116 AC130">
    <cfRule type="cellIs" dxfId="7105" priority="1873" stopIfTrue="1" operator="greaterThanOrEqual">
      <formula>0.001</formula>
    </cfRule>
    <cfRule type="cellIs" dxfId="7104" priority="1874" stopIfTrue="1" operator="greaterThanOrEqual">
      <formula>0.0001</formula>
    </cfRule>
    <cfRule type="cellIs" dxfId="7103" priority="1875" stopIfTrue="1" operator="greaterThanOrEqual">
      <formula>0.00001</formula>
    </cfRule>
    <cfRule type="cellIs" dxfId="7102" priority="1876" stopIfTrue="1" operator="greaterThanOrEqual">
      <formula>0.000001</formula>
    </cfRule>
    <cfRule type="cellIs" dxfId="7101" priority="1877" stopIfTrue="1" operator="greaterThanOrEqual">
      <formula>0.0000001</formula>
    </cfRule>
    <cfRule type="cellIs" dxfId="7100" priority="1878" stopIfTrue="1" operator="greaterThanOrEqual">
      <formula>0.00000001</formula>
    </cfRule>
  </conditionalFormatting>
  <conditionalFormatting sqref="AC44:AC49">
    <cfRule type="cellIs" dxfId="7099" priority="1850" stopIfTrue="1" operator="greaterThanOrEqual">
      <formula>0.1</formula>
    </cfRule>
  </conditionalFormatting>
  <conditionalFormatting sqref="AC44:AC127">
    <cfRule type="cellIs" dxfId="7098" priority="1812" stopIfTrue="1" operator="greaterThanOrEqual">
      <formula>1</formula>
    </cfRule>
  </conditionalFormatting>
  <conditionalFormatting sqref="AC45:AC46 AC53 AC57 AC60:AC61 AC64 AC69:AC71 AC75 AC77:AC78 AC86 AC92:AC94 AC99:AC101 AC105 AC110:AC112 AC123:AC124 AC126">
    <cfRule type="cellIs" dxfId="7097" priority="1866" stopIfTrue="1" operator="greaterThanOrEqual">
      <formula>0.0001</formula>
    </cfRule>
    <cfRule type="cellIs" dxfId="7096" priority="1867" stopIfTrue="1" operator="greaterThanOrEqual">
      <formula>0.00001</formula>
    </cfRule>
    <cfRule type="cellIs" dxfId="7095" priority="1868" stopIfTrue="1" operator="greaterThanOrEqual">
      <formula>0.000001</formula>
    </cfRule>
    <cfRule type="cellIs" dxfId="7094" priority="1869" stopIfTrue="1" operator="greaterThanOrEqual">
      <formula>0.0000001</formula>
    </cfRule>
    <cfRule type="cellIs" dxfId="7093" priority="1870" stopIfTrue="1" operator="greaterThanOrEqual">
      <formula>0.00000001</formula>
    </cfRule>
  </conditionalFormatting>
  <conditionalFormatting sqref="AC45:AC49 AC53:AC71 AC86:AC94 AC96:AC107 AC110:AC115">
    <cfRule type="cellIs" dxfId="7092" priority="1851" stopIfTrue="1" operator="greaterThanOrEqual">
      <formula>0.01</formula>
    </cfRule>
  </conditionalFormatting>
  <conditionalFormatting sqref="AC47 AC115 AC125">
    <cfRule type="cellIs" dxfId="7091" priority="1860" stopIfTrue="1" operator="greaterThanOrEqual">
      <formula>0.00001</formula>
    </cfRule>
    <cfRule type="cellIs" dxfId="7090" priority="1861" stopIfTrue="1" operator="greaterThanOrEqual">
      <formula>0.000001</formula>
    </cfRule>
    <cfRule type="cellIs" dxfId="7089" priority="1862" stopIfTrue="1" operator="greaterThanOrEqual">
      <formula>0.0000001</formula>
    </cfRule>
    <cfRule type="cellIs" dxfId="7088" priority="1863" stopIfTrue="1" operator="greaterThanOrEqual">
      <formula>0.00000001</formula>
    </cfRule>
  </conditionalFormatting>
  <conditionalFormatting sqref="AC47:AC49 AC54:AC56 AC58:AC59 AC62:AC63 AC65:AC68 AC87:AC91 AC96:AC98 AC102:AC104 AC106:AC107 AC113:AC115 AC127">
    <cfRule type="cellIs" dxfId="7087" priority="1852" stopIfTrue="1" operator="greaterThanOrEqual">
      <formula>0.001</formula>
    </cfRule>
  </conditionalFormatting>
  <conditionalFormatting sqref="AC48:AC49 AC54:AC56 AC58:AC59 AC62:AC63 AC65:AC68 AC87:AC91 AC96:AC98 AC102:AC104 AC106:AC107 AC113:AC114 AC117 AC127">
    <cfRule type="cellIs" dxfId="7086" priority="1854" stopIfTrue="1" operator="greaterThanOrEqual">
      <formula>0.00001</formula>
    </cfRule>
    <cfRule type="cellIs" dxfId="7085" priority="1855" stopIfTrue="1" operator="greaterThanOrEqual">
      <formula>0.000001</formula>
    </cfRule>
    <cfRule type="cellIs" dxfId="7084" priority="1856" stopIfTrue="1" operator="greaterThanOrEqual">
      <formula>0.0000001</formula>
    </cfRule>
    <cfRule type="cellIs" dxfId="7083" priority="1857" stopIfTrue="1" operator="greaterThanOrEqual">
      <formula>0.00000001</formula>
    </cfRule>
  </conditionalFormatting>
  <conditionalFormatting sqref="AC48:AC49 AC54:AC56 AC58:AC59 AC62:AC63 AC65:AC68 AC87:AC91 AC96:AC98 AC102:AC104 AC106:AC107 AC113:AC114 AC127 AC117">
    <cfRule type="cellIs" dxfId="7082" priority="1853" stopIfTrue="1" operator="greaterThanOrEqual">
      <formula>0.0001</formula>
    </cfRule>
  </conditionalFormatting>
  <conditionalFormatting sqref="AC50 AC76 AC129">
    <cfRule type="cellIs" dxfId="7081" priority="1843" stopIfTrue="1" operator="greaterThanOrEqual">
      <formula>0.01</formula>
    </cfRule>
    <cfRule type="cellIs" dxfId="7080" priority="1844" stopIfTrue="1" operator="greaterThanOrEqual">
      <formula>0.001</formula>
    </cfRule>
    <cfRule type="cellIs" dxfId="7079" priority="1845" stopIfTrue="1" operator="greaterThanOrEqual">
      <formula>0.0001</formula>
    </cfRule>
    <cfRule type="cellIs" dxfId="7078" priority="1846" stopIfTrue="1" operator="greaterThanOrEqual">
      <formula>0.00001</formula>
    </cfRule>
    <cfRule type="cellIs" dxfId="7077" priority="1847" stopIfTrue="1" operator="greaterThanOrEqual">
      <formula>0.000001</formula>
    </cfRule>
    <cfRule type="cellIs" dxfId="7076" priority="1848" stopIfTrue="1" operator="greaterThanOrEqual">
      <formula>0.0000001</formula>
    </cfRule>
    <cfRule type="cellIs" dxfId="7075" priority="1849" stopIfTrue="1" operator="greaterThanOrEqual">
      <formula>0.00000001</formula>
    </cfRule>
  </conditionalFormatting>
  <conditionalFormatting sqref="AC51">
    <cfRule type="cellIs" dxfId="7074" priority="1834" stopIfTrue="1" operator="greaterThanOrEqual">
      <formula>0.01</formula>
    </cfRule>
    <cfRule type="cellIs" dxfId="7073" priority="1835" stopIfTrue="1" operator="greaterThanOrEqual">
      <formula>0.001</formula>
    </cfRule>
    <cfRule type="cellIs" dxfId="7072" priority="1836" stopIfTrue="1" operator="greaterThanOrEqual">
      <formula>0.0001</formula>
    </cfRule>
    <cfRule type="cellIs" dxfId="7071" priority="1837" stopIfTrue="1" operator="greaterThanOrEqual">
      <formula>0.00001</formula>
    </cfRule>
    <cfRule type="cellIs" dxfId="7070" priority="1838" stopIfTrue="1" operator="greaterThanOrEqual">
      <formula>0.000001</formula>
    </cfRule>
    <cfRule type="cellIs" dxfId="7069" priority="1839" stopIfTrue="1" operator="greaterThanOrEqual">
      <formula>0.0000001</formula>
    </cfRule>
    <cfRule type="cellIs" dxfId="7068" priority="1840" stopIfTrue="1" operator="greaterThanOrEqual">
      <formula>0.00000001</formula>
    </cfRule>
  </conditionalFormatting>
  <conditionalFormatting sqref="AC51:AC75">
    <cfRule type="cellIs" dxfId="7067" priority="1833" stopIfTrue="1" operator="greaterThanOrEqual">
      <formula>0.1</formula>
    </cfRule>
  </conditionalFormatting>
  <conditionalFormatting sqref="AC75 AC77:AC78 AC45:AC46 AC53 AC57 AC60:AC61 AC64 AC69:AC71 AC86 AC92:AC94 AC99:AC101 AC105 AC110:AC112 AC123:AC124 AC126">
    <cfRule type="cellIs" dxfId="7066" priority="1865" stopIfTrue="1" operator="greaterThanOrEqual">
      <formula>0.001</formula>
    </cfRule>
  </conditionalFormatting>
  <conditionalFormatting sqref="AC75 AC77:AC78">
    <cfRule type="cellIs" dxfId="7065" priority="1864" stopIfTrue="1" operator="greaterThanOrEqual">
      <formula>0.01</formula>
    </cfRule>
  </conditionalFormatting>
  <conditionalFormatting sqref="AC77:AC127">
    <cfRule type="cellIs" dxfId="7064" priority="1813" stopIfTrue="1" operator="greaterThanOrEqual">
      <formula>0.1</formula>
    </cfRule>
  </conditionalFormatting>
  <conditionalFormatting sqref="AC117:AC122">
    <cfRule type="cellIs" dxfId="7063" priority="1815" stopIfTrue="1" operator="greaterThanOrEqual">
      <formula>0.001</formula>
    </cfRule>
  </conditionalFormatting>
  <conditionalFormatting sqref="AC117:AC127">
    <cfRule type="cellIs" dxfId="7062" priority="1814" stopIfTrue="1" operator="greaterThanOrEqual">
      <formula>0.01</formula>
    </cfRule>
  </conditionalFormatting>
  <conditionalFormatting sqref="AC118">
    <cfRule type="cellIs" dxfId="7061" priority="1821" stopIfTrue="1" operator="greaterThanOrEqual">
      <formula>0.000001</formula>
    </cfRule>
    <cfRule type="cellIs" dxfId="7060" priority="1822" stopIfTrue="1" operator="greaterThanOrEqual">
      <formula>0.0000001</formula>
    </cfRule>
    <cfRule type="cellIs" dxfId="7059" priority="1823" stopIfTrue="1" operator="greaterThanOrEqual">
      <formula>0.00000001</formula>
    </cfRule>
  </conditionalFormatting>
  <conditionalFormatting sqref="AC118:AC122">
    <cfRule type="cellIs" dxfId="7058" priority="1816" stopIfTrue="1" operator="greaterThanOrEqual">
      <formula>0.0001</formula>
    </cfRule>
    <cfRule type="cellIs" dxfId="7057" priority="1817" stopIfTrue="1" operator="greaterThanOrEqual">
      <formula>0.00001</formula>
    </cfRule>
  </conditionalFormatting>
  <conditionalFormatting sqref="AC119:AC122">
    <cfRule type="cellIs" dxfId="7056" priority="1818" stopIfTrue="1" operator="greaterThanOrEqual">
      <formula>0.000001</formula>
    </cfRule>
    <cfRule type="cellIs" dxfId="7055" priority="1819" stopIfTrue="1" operator="greaterThanOrEqual">
      <formula>0.0000001</formula>
    </cfRule>
    <cfRule type="cellIs" dxfId="7054" priority="1820" stopIfTrue="1" operator="greaterThanOrEqual">
      <formula>0.00000001</formula>
    </cfRule>
  </conditionalFormatting>
  <conditionalFormatting sqref="AC125 AC47 AC115">
    <cfRule type="cellIs" dxfId="7053" priority="1859" stopIfTrue="1" operator="greaterThanOrEqual">
      <formula>0.0001</formula>
    </cfRule>
  </conditionalFormatting>
  <conditionalFormatting sqref="AC125">
    <cfRule type="cellIs" dxfId="7052" priority="1858" stopIfTrue="1" operator="greaterThanOrEqual">
      <formula>0.001</formula>
    </cfRule>
  </conditionalFormatting>
  <conditionalFormatting sqref="AC128 AC131:AC132">
    <cfRule type="cellIs" dxfId="7051" priority="1824" stopIfTrue="1" operator="greaterThanOrEqual">
      <formula>1</formula>
    </cfRule>
    <cfRule type="cellIs" dxfId="7050" priority="1825" stopIfTrue="1" operator="greaterThanOrEqual">
      <formula>0.1</formula>
    </cfRule>
    <cfRule type="cellIs" dxfId="7049" priority="1826" stopIfTrue="1" operator="greaterThanOrEqual">
      <formula>0.01</formula>
    </cfRule>
    <cfRule type="cellIs" dxfId="7048" priority="1827" stopIfTrue="1" operator="greaterThanOrEqual">
      <formula>0.001</formula>
    </cfRule>
    <cfRule type="cellIs" dxfId="7047" priority="1828" stopIfTrue="1" operator="greaterThanOrEqual">
      <formula>0.0001</formula>
    </cfRule>
    <cfRule type="cellIs" dxfId="7046" priority="1829" stopIfTrue="1" operator="greaterThanOrEqual">
      <formula>0.00001</formula>
    </cfRule>
    <cfRule type="cellIs" dxfId="7045" priority="1830" stopIfTrue="1" operator="greaterThanOrEqual">
      <formula>0.000001</formula>
    </cfRule>
    <cfRule type="cellIs" dxfId="7044" priority="1831" stopIfTrue="1" operator="greaterThanOrEqual">
      <formula>0.0000001</formula>
    </cfRule>
    <cfRule type="cellIs" dxfId="7043" priority="1832" stopIfTrue="1" operator="greaterThanOrEqual">
      <formula>0.00000001</formula>
    </cfRule>
  </conditionalFormatting>
  <conditionalFormatting sqref="AC129 AC50 AC76">
    <cfRule type="cellIs" dxfId="7042" priority="1842" stopIfTrue="1" operator="greaterThanOrEqual">
      <formula>0.1</formula>
    </cfRule>
  </conditionalFormatting>
  <conditionalFormatting sqref="AC129:AC130">
    <cfRule type="cellIs" dxfId="7041" priority="1841" stopIfTrue="1" operator="greaterThanOrEqual">
      <formula>1</formula>
    </cfRule>
  </conditionalFormatting>
  <conditionalFormatting sqref="AC130 AC44 AC52 AC72:AC74 AC79:AC85 AC95 AC108:AC109 AC116">
    <cfRule type="cellIs" dxfId="7040" priority="1872" stopIfTrue="1" operator="greaterThanOrEqual">
      <formula>0.01</formula>
    </cfRule>
  </conditionalFormatting>
  <conditionalFormatting sqref="AC130">
    <cfRule type="cellIs" dxfId="7039" priority="1871" stopIfTrue="1" operator="greaterThanOrEqual">
      <formula>0.1</formula>
    </cfRule>
  </conditionalFormatting>
  <conditionalFormatting sqref="AF24:AF27">
    <cfRule type="cellIs" dxfId="7038" priority="76" operator="greaterThanOrEqual">
      <formula>0</formula>
    </cfRule>
  </conditionalFormatting>
  <conditionalFormatting sqref="AF28:AF30">
    <cfRule type="cellIs" dxfId="7037" priority="75" operator="greaterThanOrEqual">
      <formula>0</formula>
    </cfRule>
  </conditionalFormatting>
  <conditionalFormatting sqref="AF31:AF32">
    <cfRule type="cellIs" dxfId="7036" priority="11" operator="greaterThanOrEqual">
      <formula>0</formula>
    </cfRule>
  </conditionalFormatting>
  <conditionalFormatting sqref="AF37:AF41">
    <cfRule type="cellIs" dxfId="7035" priority="1802" stopIfTrue="1" operator="greaterThanOrEqual">
      <formula>1</formula>
    </cfRule>
    <cfRule type="cellIs" dxfId="7034" priority="1803" stopIfTrue="1" operator="greaterThanOrEqual">
      <formula>0.1</formula>
    </cfRule>
    <cfRule type="cellIs" dxfId="7033" priority="1804" stopIfTrue="1" operator="greaterThanOrEqual">
      <formula>0.01</formula>
    </cfRule>
    <cfRule type="cellIs" dxfId="7032" priority="1805" stopIfTrue="1" operator="greaterThanOrEqual">
      <formula>0.001</formula>
    </cfRule>
    <cfRule type="cellIs" dxfId="7031" priority="1806" stopIfTrue="1" operator="greaterThanOrEqual">
      <formula>0.0001</formula>
    </cfRule>
    <cfRule type="cellIs" dxfId="7030" priority="1807" stopIfTrue="1" operator="greaterThanOrEqual">
      <formula>0.00001</formula>
    </cfRule>
    <cfRule type="cellIs" dxfId="7029" priority="1808" stopIfTrue="1" operator="greaterThanOrEqual">
      <formula>0.000001</formula>
    </cfRule>
    <cfRule type="cellIs" dxfId="7028" priority="1809" stopIfTrue="1" operator="greaterThanOrEqual">
      <formula>0.0000001</formula>
    </cfRule>
    <cfRule type="cellIs" dxfId="7027" priority="1810" stopIfTrue="1" operator="greaterThanOrEqual">
      <formula>0.00000001</formula>
    </cfRule>
  </conditionalFormatting>
  <conditionalFormatting sqref="AF37:AF132">
    <cfRule type="cellIs" dxfId="7026" priority="1725" stopIfTrue="1" operator="greaterThanOrEqual">
      <formula>10</formula>
    </cfRule>
  </conditionalFormatting>
  <conditionalFormatting sqref="AF42:AF43">
    <cfRule type="cellIs" dxfId="7025" priority="1793" stopIfTrue="1" operator="greaterThanOrEqual">
      <formula>1</formula>
    </cfRule>
    <cfRule type="cellIs" dxfId="7024" priority="1794" stopIfTrue="1" operator="greaterThanOrEqual">
      <formula>0.1</formula>
    </cfRule>
    <cfRule type="cellIs" dxfId="7023" priority="1795" stopIfTrue="1" operator="greaterThanOrEqual">
      <formula>0.01</formula>
    </cfRule>
    <cfRule type="cellIs" dxfId="7022" priority="1796" stopIfTrue="1" operator="greaterThanOrEqual">
      <formula>0.001</formula>
    </cfRule>
    <cfRule type="cellIs" dxfId="7021" priority="1797" stopIfTrue="1" operator="greaterThanOrEqual">
      <formula>0.0001</formula>
    </cfRule>
    <cfRule type="cellIs" dxfId="7020" priority="1798" stopIfTrue="1" operator="greaterThanOrEqual">
      <formula>0.00001</formula>
    </cfRule>
    <cfRule type="cellIs" dxfId="7019" priority="1799" stopIfTrue="1" operator="greaterThanOrEqual">
      <formula>0.000001</formula>
    </cfRule>
    <cfRule type="cellIs" dxfId="7018" priority="1800" stopIfTrue="1" operator="greaterThanOrEqual">
      <formula>0.0000001</formula>
    </cfRule>
    <cfRule type="cellIs" dxfId="7017" priority="1801" stopIfTrue="1" operator="greaterThanOrEqual">
      <formula>0.00000001</formula>
    </cfRule>
  </conditionalFormatting>
  <conditionalFormatting sqref="AF44 AF52 AF72:AF74 AF79:AF85 AF95 AF108:AF109 AF116 AF130">
    <cfRule type="cellIs" dxfId="7016" priority="1787" stopIfTrue="1" operator="greaterThanOrEqual">
      <formula>0.001</formula>
    </cfRule>
    <cfRule type="cellIs" dxfId="7015" priority="1788" stopIfTrue="1" operator="greaterThanOrEqual">
      <formula>0.0001</formula>
    </cfRule>
    <cfRule type="cellIs" dxfId="7014" priority="1789" stopIfTrue="1" operator="greaterThanOrEqual">
      <formula>0.00001</formula>
    </cfRule>
    <cfRule type="cellIs" dxfId="7013" priority="1790" stopIfTrue="1" operator="greaterThanOrEqual">
      <formula>0.000001</formula>
    </cfRule>
    <cfRule type="cellIs" dxfId="7012" priority="1791" stopIfTrue="1" operator="greaterThanOrEqual">
      <formula>0.0000001</formula>
    </cfRule>
    <cfRule type="cellIs" dxfId="7011" priority="1792" stopIfTrue="1" operator="greaterThanOrEqual">
      <formula>0.00000001</formula>
    </cfRule>
  </conditionalFormatting>
  <conditionalFormatting sqref="AF44:AF49">
    <cfRule type="cellIs" dxfId="7010" priority="1764" stopIfTrue="1" operator="greaterThanOrEqual">
      <formula>0.1</formula>
    </cfRule>
  </conditionalFormatting>
  <conditionalFormatting sqref="AF44:AF127">
    <cfRule type="cellIs" dxfId="7009" priority="1726" stopIfTrue="1" operator="greaterThanOrEqual">
      <formula>1</formula>
    </cfRule>
  </conditionalFormatting>
  <conditionalFormatting sqref="AF45:AF46 AF53 AF57 AF60:AF61 AF64 AF69:AF71 AF75 AF77:AF78 AF86 AF92:AF94 AF99:AF101 AF105 AF110:AF112 AF123:AF124 AF126">
    <cfRule type="cellIs" dxfId="7008" priority="1780" stopIfTrue="1" operator="greaterThanOrEqual">
      <formula>0.0001</formula>
    </cfRule>
    <cfRule type="cellIs" dxfId="7007" priority="1781" stopIfTrue="1" operator="greaterThanOrEqual">
      <formula>0.00001</formula>
    </cfRule>
    <cfRule type="cellIs" dxfId="7006" priority="1782" stopIfTrue="1" operator="greaterThanOrEqual">
      <formula>0.000001</formula>
    </cfRule>
    <cfRule type="cellIs" dxfId="7005" priority="1783" stopIfTrue="1" operator="greaterThanOrEqual">
      <formula>0.0000001</formula>
    </cfRule>
    <cfRule type="cellIs" dxfId="7004" priority="1784" stopIfTrue="1" operator="greaterThanOrEqual">
      <formula>0.00000001</formula>
    </cfRule>
  </conditionalFormatting>
  <conditionalFormatting sqref="AF45:AF49 AF53:AF71 AF86:AF94 AF96:AF107 AF110:AF115">
    <cfRule type="cellIs" dxfId="7003" priority="1765" stopIfTrue="1" operator="greaterThanOrEqual">
      <formula>0.01</formula>
    </cfRule>
  </conditionalFormatting>
  <conditionalFormatting sqref="AF47 AF115 AF125">
    <cfRule type="cellIs" dxfId="7002" priority="1774" stopIfTrue="1" operator="greaterThanOrEqual">
      <formula>0.00001</formula>
    </cfRule>
    <cfRule type="cellIs" dxfId="7001" priority="1775" stopIfTrue="1" operator="greaterThanOrEqual">
      <formula>0.000001</formula>
    </cfRule>
    <cfRule type="cellIs" dxfId="7000" priority="1776" stopIfTrue="1" operator="greaterThanOrEqual">
      <formula>0.0000001</formula>
    </cfRule>
    <cfRule type="cellIs" dxfId="6999" priority="1777" stopIfTrue="1" operator="greaterThanOrEqual">
      <formula>0.00000001</formula>
    </cfRule>
  </conditionalFormatting>
  <conditionalFormatting sqref="AF47:AF49 AF54:AF56 AF58:AF59 AF62:AF63 AF65:AF68 AF87:AF91 AF96:AF98 AF102:AF104 AF106:AF107 AF113:AF115 AF127">
    <cfRule type="cellIs" dxfId="6998" priority="1766" stopIfTrue="1" operator="greaterThanOrEqual">
      <formula>0.001</formula>
    </cfRule>
  </conditionalFormatting>
  <conditionalFormatting sqref="AF48:AF49 AF54:AF56 AF58:AF59 AF62:AF63 AF65:AF68 AF87:AF91 AF96:AF98 AF102:AF104 AF106:AF107 AF113:AF114 AF117 AF127">
    <cfRule type="cellIs" dxfId="6997" priority="1768" stopIfTrue="1" operator="greaterThanOrEqual">
      <formula>0.00001</formula>
    </cfRule>
    <cfRule type="cellIs" dxfId="6996" priority="1769" stopIfTrue="1" operator="greaterThanOrEqual">
      <formula>0.000001</formula>
    </cfRule>
    <cfRule type="cellIs" dxfId="6995" priority="1770" stopIfTrue="1" operator="greaterThanOrEqual">
      <formula>0.0000001</formula>
    </cfRule>
    <cfRule type="cellIs" dxfId="6994" priority="1771" stopIfTrue="1" operator="greaterThanOrEqual">
      <formula>0.00000001</formula>
    </cfRule>
  </conditionalFormatting>
  <conditionalFormatting sqref="AF48:AF49 AF54:AF56 AF58:AF59 AF62:AF63 AF65:AF68 AF87:AF91 AF96:AF98 AF102:AF104 AF106:AF107 AF113:AF114 AF127 AF117">
    <cfRule type="cellIs" dxfId="6993" priority="1767" stopIfTrue="1" operator="greaterThanOrEqual">
      <formula>0.0001</formula>
    </cfRule>
  </conditionalFormatting>
  <conditionalFormatting sqref="AF50 AF76 AF129">
    <cfRule type="cellIs" dxfId="6992" priority="1757" stopIfTrue="1" operator="greaterThanOrEqual">
      <formula>0.01</formula>
    </cfRule>
    <cfRule type="cellIs" dxfId="6991" priority="1758" stopIfTrue="1" operator="greaterThanOrEqual">
      <formula>0.001</formula>
    </cfRule>
    <cfRule type="cellIs" dxfId="6990" priority="1759" stopIfTrue="1" operator="greaterThanOrEqual">
      <formula>0.0001</formula>
    </cfRule>
    <cfRule type="cellIs" dxfId="6989" priority="1760" stopIfTrue="1" operator="greaterThanOrEqual">
      <formula>0.00001</formula>
    </cfRule>
    <cfRule type="cellIs" dxfId="6988" priority="1761" stopIfTrue="1" operator="greaterThanOrEqual">
      <formula>0.000001</formula>
    </cfRule>
    <cfRule type="cellIs" dxfId="6987" priority="1762" stopIfTrue="1" operator="greaterThanOrEqual">
      <formula>0.0000001</formula>
    </cfRule>
    <cfRule type="cellIs" dxfId="6986" priority="1763" stopIfTrue="1" operator="greaterThanOrEqual">
      <formula>0.00000001</formula>
    </cfRule>
  </conditionalFormatting>
  <conditionalFormatting sqref="AF51">
    <cfRule type="cellIs" dxfId="6985" priority="1748" stopIfTrue="1" operator="greaterThanOrEqual">
      <formula>0.01</formula>
    </cfRule>
    <cfRule type="cellIs" dxfId="6984" priority="1749" stopIfTrue="1" operator="greaterThanOrEqual">
      <formula>0.001</formula>
    </cfRule>
    <cfRule type="cellIs" dxfId="6983" priority="1750" stopIfTrue="1" operator="greaterThanOrEqual">
      <formula>0.0001</formula>
    </cfRule>
    <cfRule type="cellIs" dxfId="6982" priority="1751" stopIfTrue="1" operator="greaterThanOrEqual">
      <formula>0.00001</formula>
    </cfRule>
    <cfRule type="cellIs" dxfId="6981" priority="1752" stopIfTrue="1" operator="greaterThanOrEqual">
      <formula>0.000001</formula>
    </cfRule>
    <cfRule type="cellIs" dxfId="6980" priority="1753" stopIfTrue="1" operator="greaterThanOrEqual">
      <formula>0.0000001</formula>
    </cfRule>
    <cfRule type="cellIs" dxfId="6979" priority="1754" stopIfTrue="1" operator="greaterThanOrEqual">
      <formula>0.00000001</formula>
    </cfRule>
  </conditionalFormatting>
  <conditionalFormatting sqref="AF51:AF75">
    <cfRule type="cellIs" dxfId="6978" priority="1747" stopIfTrue="1" operator="greaterThanOrEqual">
      <formula>0.1</formula>
    </cfRule>
  </conditionalFormatting>
  <conditionalFormatting sqref="AF75 AF77:AF78 AF45:AF46 AF53 AF57 AF60:AF61 AF64 AF69:AF71 AF86 AF92:AF94 AF99:AF101 AF105 AF110:AF112 AF123:AF124 AF126">
    <cfRule type="cellIs" dxfId="6977" priority="1779" stopIfTrue="1" operator="greaterThanOrEqual">
      <formula>0.001</formula>
    </cfRule>
  </conditionalFormatting>
  <conditionalFormatting sqref="AF75 AF77:AF78">
    <cfRule type="cellIs" dxfId="6976" priority="1778" stopIfTrue="1" operator="greaterThanOrEqual">
      <formula>0.01</formula>
    </cfRule>
  </conditionalFormatting>
  <conditionalFormatting sqref="AF77:AF127">
    <cfRule type="cellIs" dxfId="6975" priority="1727" stopIfTrue="1" operator="greaterThanOrEqual">
      <formula>0.1</formula>
    </cfRule>
  </conditionalFormatting>
  <conditionalFormatting sqref="AF117:AF122">
    <cfRule type="cellIs" dxfId="6974" priority="1729" stopIfTrue="1" operator="greaterThanOrEqual">
      <formula>0.001</formula>
    </cfRule>
  </conditionalFormatting>
  <conditionalFormatting sqref="AF117:AF127">
    <cfRule type="cellIs" dxfId="6973" priority="1728" stopIfTrue="1" operator="greaterThanOrEqual">
      <formula>0.01</formula>
    </cfRule>
  </conditionalFormatting>
  <conditionalFormatting sqref="AF118">
    <cfRule type="cellIs" dxfId="6972" priority="1735" stopIfTrue="1" operator="greaterThanOrEqual">
      <formula>0.000001</formula>
    </cfRule>
    <cfRule type="cellIs" dxfId="6971" priority="1736" stopIfTrue="1" operator="greaterThanOrEqual">
      <formula>0.0000001</formula>
    </cfRule>
    <cfRule type="cellIs" dxfId="6970" priority="1737" stopIfTrue="1" operator="greaterThanOrEqual">
      <formula>0.00000001</formula>
    </cfRule>
  </conditionalFormatting>
  <conditionalFormatting sqref="AF118:AF122">
    <cfRule type="cellIs" dxfId="6969" priority="1730" stopIfTrue="1" operator="greaterThanOrEqual">
      <formula>0.0001</formula>
    </cfRule>
    <cfRule type="cellIs" dxfId="6968" priority="1731" stopIfTrue="1" operator="greaterThanOrEqual">
      <formula>0.00001</formula>
    </cfRule>
  </conditionalFormatting>
  <conditionalFormatting sqref="AF119:AF122">
    <cfRule type="cellIs" dxfId="6967" priority="1732" stopIfTrue="1" operator="greaterThanOrEqual">
      <formula>0.000001</formula>
    </cfRule>
    <cfRule type="cellIs" dxfId="6966" priority="1733" stopIfTrue="1" operator="greaterThanOrEqual">
      <formula>0.0000001</formula>
    </cfRule>
    <cfRule type="cellIs" dxfId="6965" priority="1734" stopIfTrue="1" operator="greaterThanOrEqual">
      <formula>0.00000001</formula>
    </cfRule>
  </conditionalFormatting>
  <conditionalFormatting sqref="AF125 AF47 AF115">
    <cfRule type="cellIs" dxfId="6964" priority="1773" stopIfTrue="1" operator="greaterThanOrEqual">
      <formula>0.0001</formula>
    </cfRule>
  </conditionalFormatting>
  <conditionalFormatting sqref="AF125">
    <cfRule type="cellIs" dxfId="6963" priority="1772" stopIfTrue="1" operator="greaterThanOrEqual">
      <formula>0.001</formula>
    </cfRule>
  </conditionalFormatting>
  <conditionalFormatting sqref="AF128 AF131:AF132">
    <cfRule type="cellIs" dxfId="6962" priority="1738" stopIfTrue="1" operator="greaterThanOrEqual">
      <formula>1</formula>
    </cfRule>
    <cfRule type="cellIs" dxfId="6961" priority="1739" stopIfTrue="1" operator="greaterThanOrEqual">
      <formula>0.1</formula>
    </cfRule>
    <cfRule type="cellIs" dxfId="6960" priority="1740" stopIfTrue="1" operator="greaterThanOrEqual">
      <formula>0.01</formula>
    </cfRule>
    <cfRule type="cellIs" dxfId="6959" priority="1741" stopIfTrue="1" operator="greaterThanOrEqual">
      <formula>0.001</formula>
    </cfRule>
    <cfRule type="cellIs" dxfId="6958" priority="1742" stopIfTrue="1" operator="greaterThanOrEqual">
      <formula>0.0001</formula>
    </cfRule>
    <cfRule type="cellIs" dxfId="6957" priority="1743" stopIfTrue="1" operator="greaterThanOrEqual">
      <formula>0.00001</formula>
    </cfRule>
    <cfRule type="cellIs" dxfId="6956" priority="1744" stopIfTrue="1" operator="greaterThanOrEqual">
      <formula>0.000001</formula>
    </cfRule>
    <cfRule type="cellIs" dxfId="6955" priority="1745" stopIfTrue="1" operator="greaterThanOrEqual">
      <formula>0.0000001</formula>
    </cfRule>
    <cfRule type="cellIs" dxfId="6954" priority="1746" stopIfTrue="1" operator="greaterThanOrEqual">
      <formula>0.00000001</formula>
    </cfRule>
  </conditionalFormatting>
  <conditionalFormatting sqref="AF129 AF50 AF76">
    <cfRule type="cellIs" dxfId="6953" priority="1756" stopIfTrue="1" operator="greaterThanOrEqual">
      <formula>0.1</formula>
    </cfRule>
  </conditionalFormatting>
  <conditionalFormatting sqref="AF129:AF130">
    <cfRule type="cellIs" dxfId="6952" priority="1755" stopIfTrue="1" operator="greaterThanOrEqual">
      <formula>1</formula>
    </cfRule>
  </conditionalFormatting>
  <conditionalFormatting sqref="AF130 AF44 AF52 AF72:AF74 AF79:AF85 AF95 AF108:AF109 AF116">
    <cfRule type="cellIs" dxfId="6951" priority="1786" stopIfTrue="1" operator="greaterThanOrEqual">
      <formula>0.01</formula>
    </cfRule>
  </conditionalFormatting>
  <conditionalFormatting sqref="AF130">
    <cfRule type="cellIs" dxfId="6950" priority="1785" stopIfTrue="1" operator="greaterThanOrEqual">
      <formula>0.1</formula>
    </cfRule>
  </conditionalFormatting>
  <conditionalFormatting sqref="AI24:AI27">
    <cfRule type="cellIs" dxfId="6949" priority="74" operator="greaterThanOrEqual">
      <formula>0</formula>
    </cfRule>
  </conditionalFormatting>
  <conditionalFormatting sqref="AI28:AI30">
    <cfRule type="cellIs" dxfId="6948" priority="73" operator="greaterThanOrEqual">
      <formula>0</formula>
    </cfRule>
  </conditionalFormatting>
  <conditionalFormatting sqref="AI31:AI32">
    <cfRule type="cellIs" dxfId="6947" priority="10" operator="greaterThanOrEqual">
      <formula>0</formula>
    </cfRule>
  </conditionalFormatting>
  <conditionalFormatting sqref="AI37:AI41">
    <cfRule type="cellIs" dxfId="6946" priority="1630" stopIfTrue="1" operator="greaterThanOrEqual">
      <formula>1</formula>
    </cfRule>
    <cfRule type="cellIs" dxfId="6945" priority="1631" stopIfTrue="1" operator="greaterThanOrEqual">
      <formula>0.1</formula>
    </cfRule>
    <cfRule type="cellIs" dxfId="6944" priority="1632" stopIfTrue="1" operator="greaterThanOrEqual">
      <formula>0.01</formula>
    </cfRule>
    <cfRule type="cellIs" dxfId="6943" priority="1633" stopIfTrue="1" operator="greaterThanOrEqual">
      <formula>0.001</formula>
    </cfRule>
    <cfRule type="cellIs" dxfId="6942" priority="1634" stopIfTrue="1" operator="greaterThanOrEqual">
      <formula>0.0001</formula>
    </cfRule>
    <cfRule type="cellIs" dxfId="6941" priority="1635" stopIfTrue="1" operator="greaterThanOrEqual">
      <formula>0.00001</formula>
    </cfRule>
    <cfRule type="cellIs" dxfId="6940" priority="1636" stopIfTrue="1" operator="greaterThanOrEqual">
      <formula>0.000001</formula>
    </cfRule>
    <cfRule type="cellIs" dxfId="6939" priority="1637" stopIfTrue="1" operator="greaterThanOrEqual">
      <formula>0.0000001</formula>
    </cfRule>
    <cfRule type="cellIs" dxfId="6938" priority="1638" stopIfTrue="1" operator="greaterThanOrEqual">
      <formula>0.00000001</formula>
    </cfRule>
  </conditionalFormatting>
  <conditionalFormatting sqref="AI37:AI132">
    <cfRule type="cellIs" dxfId="6937" priority="1553" stopIfTrue="1" operator="greaterThanOrEqual">
      <formula>10</formula>
    </cfRule>
  </conditionalFormatting>
  <conditionalFormatting sqref="AI42:AI43">
    <cfRule type="cellIs" dxfId="6936" priority="1621" stopIfTrue="1" operator="greaterThanOrEqual">
      <formula>1</formula>
    </cfRule>
    <cfRule type="cellIs" dxfId="6935" priority="1622" stopIfTrue="1" operator="greaterThanOrEqual">
      <formula>0.1</formula>
    </cfRule>
    <cfRule type="cellIs" dxfId="6934" priority="1623" stopIfTrue="1" operator="greaterThanOrEqual">
      <formula>0.01</formula>
    </cfRule>
    <cfRule type="cellIs" dxfId="6933" priority="1624" stopIfTrue="1" operator="greaterThanOrEqual">
      <formula>0.001</formula>
    </cfRule>
    <cfRule type="cellIs" dxfId="6932" priority="1625" stopIfTrue="1" operator="greaterThanOrEqual">
      <formula>0.0001</formula>
    </cfRule>
    <cfRule type="cellIs" dxfId="6931" priority="1626" stopIfTrue="1" operator="greaterThanOrEqual">
      <formula>0.00001</formula>
    </cfRule>
    <cfRule type="cellIs" dxfId="6930" priority="1627" stopIfTrue="1" operator="greaterThanOrEqual">
      <formula>0.000001</formula>
    </cfRule>
    <cfRule type="cellIs" dxfId="6929" priority="1628" stopIfTrue="1" operator="greaterThanOrEqual">
      <formula>0.0000001</formula>
    </cfRule>
    <cfRule type="cellIs" dxfId="6928" priority="1629" stopIfTrue="1" operator="greaterThanOrEqual">
      <formula>0.00000001</formula>
    </cfRule>
  </conditionalFormatting>
  <conditionalFormatting sqref="AI44 AI52 AI72:AI74 AI79:AI85 AI95 AI108:AI109 AI116 AI130">
    <cfRule type="cellIs" dxfId="6927" priority="1615" stopIfTrue="1" operator="greaterThanOrEqual">
      <formula>0.001</formula>
    </cfRule>
    <cfRule type="cellIs" dxfId="6926" priority="1616" stopIfTrue="1" operator="greaterThanOrEqual">
      <formula>0.0001</formula>
    </cfRule>
    <cfRule type="cellIs" dxfId="6925" priority="1617" stopIfTrue="1" operator="greaterThanOrEqual">
      <formula>0.00001</formula>
    </cfRule>
    <cfRule type="cellIs" dxfId="6924" priority="1618" stopIfTrue="1" operator="greaterThanOrEqual">
      <formula>0.000001</formula>
    </cfRule>
    <cfRule type="cellIs" dxfId="6923" priority="1619" stopIfTrue="1" operator="greaterThanOrEqual">
      <formula>0.0000001</formula>
    </cfRule>
    <cfRule type="cellIs" dxfId="6922" priority="1620" stopIfTrue="1" operator="greaterThanOrEqual">
      <formula>0.00000001</formula>
    </cfRule>
  </conditionalFormatting>
  <conditionalFormatting sqref="AI44:AI49">
    <cfRule type="cellIs" dxfId="6921" priority="1592" stopIfTrue="1" operator="greaterThanOrEqual">
      <formula>0.1</formula>
    </cfRule>
  </conditionalFormatting>
  <conditionalFormatting sqref="AI44:AI127">
    <cfRule type="cellIs" dxfId="6920" priority="1554" stopIfTrue="1" operator="greaterThanOrEqual">
      <formula>1</formula>
    </cfRule>
  </conditionalFormatting>
  <conditionalFormatting sqref="AI45:AI46 AI53 AI57 AI60:AI61 AI64 AI69:AI71 AI75 AI77:AI78 AI86 AI92:AI94 AI99:AI101 AI105 AI110:AI112 AI123:AI124 AI126">
    <cfRule type="cellIs" dxfId="6919" priority="1608" stopIfTrue="1" operator="greaterThanOrEqual">
      <formula>0.0001</formula>
    </cfRule>
    <cfRule type="cellIs" dxfId="6918" priority="1609" stopIfTrue="1" operator="greaterThanOrEqual">
      <formula>0.00001</formula>
    </cfRule>
    <cfRule type="cellIs" dxfId="6917" priority="1610" stopIfTrue="1" operator="greaterThanOrEqual">
      <formula>0.000001</formula>
    </cfRule>
    <cfRule type="cellIs" dxfId="6916" priority="1611" stopIfTrue="1" operator="greaterThanOrEqual">
      <formula>0.0000001</formula>
    </cfRule>
    <cfRule type="cellIs" dxfId="6915" priority="1612" stopIfTrue="1" operator="greaterThanOrEqual">
      <formula>0.00000001</formula>
    </cfRule>
  </conditionalFormatting>
  <conditionalFormatting sqref="AI45:AI49 AI53:AI71 AI86:AI94 AI96:AI107 AI110:AI115">
    <cfRule type="cellIs" dxfId="6914" priority="1593" stopIfTrue="1" operator="greaterThanOrEqual">
      <formula>0.01</formula>
    </cfRule>
  </conditionalFormatting>
  <conditionalFormatting sqref="AI47 AI115 AI125">
    <cfRule type="cellIs" dxfId="6913" priority="1602" stopIfTrue="1" operator="greaterThanOrEqual">
      <formula>0.00001</formula>
    </cfRule>
    <cfRule type="cellIs" dxfId="6912" priority="1603" stopIfTrue="1" operator="greaterThanOrEqual">
      <formula>0.000001</formula>
    </cfRule>
    <cfRule type="cellIs" dxfId="6911" priority="1604" stopIfTrue="1" operator="greaterThanOrEqual">
      <formula>0.0000001</formula>
    </cfRule>
    <cfRule type="cellIs" dxfId="6910" priority="1605" stopIfTrue="1" operator="greaterThanOrEqual">
      <formula>0.00000001</formula>
    </cfRule>
  </conditionalFormatting>
  <conditionalFormatting sqref="AI47:AI49 AI54:AI56 AI58:AI59 AI62:AI63 AI65:AI68 AI87:AI91 AI96:AI98 AI102:AI104 AI106:AI107 AI113:AI115 AI127">
    <cfRule type="cellIs" dxfId="6909" priority="1594" stopIfTrue="1" operator="greaterThanOrEqual">
      <formula>0.001</formula>
    </cfRule>
  </conditionalFormatting>
  <conditionalFormatting sqref="AI48:AI49 AI54:AI56 AI58:AI59 AI62:AI63 AI65:AI68 AI87:AI91 AI96:AI98 AI102:AI104 AI106:AI107 AI113:AI114 AI117 AI127">
    <cfRule type="cellIs" dxfId="6908" priority="1596" stopIfTrue="1" operator="greaterThanOrEqual">
      <formula>0.00001</formula>
    </cfRule>
    <cfRule type="cellIs" dxfId="6907" priority="1597" stopIfTrue="1" operator="greaterThanOrEqual">
      <formula>0.000001</formula>
    </cfRule>
    <cfRule type="cellIs" dxfId="6906" priority="1598" stopIfTrue="1" operator="greaterThanOrEqual">
      <formula>0.0000001</formula>
    </cfRule>
    <cfRule type="cellIs" dxfId="6905" priority="1599" stopIfTrue="1" operator="greaterThanOrEqual">
      <formula>0.00000001</formula>
    </cfRule>
  </conditionalFormatting>
  <conditionalFormatting sqref="AI48:AI49 AI54:AI56 AI58:AI59 AI62:AI63 AI65:AI68 AI87:AI91 AI96:AI98 AI102:AI104 AI106:AI107 AI113:AI114 AI127 AI117">
    <cfRule type="cellIs" dxfId="6904" priority="1595" stopIfTrue="1" operator="greaterThanOrEqual">
      <formula>0.0001</formula>
    </cfRule>
  </conditionalFormatting>
  <conditionalFormatting sqref="AI50 AI76 AI129">
    <cfRule type="cellIs" dxfId="6903" priority="1585" stopIfTrue="1" operator="greaterThanOrEqual">
      <formula>0.01</formula>
    </cfRule>
    <cfRule type="cellIs" dxfId="6902" priority="1586" stopIfTrue="1" operator="greaterThanOrEqual">
      <formula>0.001</formula>
    </cfRule>
    <cfRule type="cellIs" dxfId="6901" priority="1587" stopIfTrue="1" operator="greaterThanOrEqual">
      <formula>0.0001</formula>
    </cfRule>
    <cfRule type="cellIs" dxfId="6900" priority="1588" stopIfTrue="1" operator="greaterThanOrEqual">
      <formula>0.00001</formula>
    </cfRule>
    <cfRule type="cellIs" dxfId="6899" priority="1589" stopIfTrue="1" operator="greaterThanOrEqual">
      <formula>0.000001</formula>
    </cfRule>
    <cfRule type="cellIs" dxfId="6898" priority="1590" stopIfTrue="1" operator="greaterThanOrEqual">
      <formula>0.0000001</formula>
    </cfRule>
    <cfRule type="cellIs" dxfId="6897" priority="1591" stopIfTrue="1" operator="greaterThanOrEqual">
      <formula>0.00000001</formula>
    </cfRule>
  </conditionalFormatting>
  <conditionalFormatting sqref="AI51">
    <cfRule type="cellIs" dxfId="6896" priority="1576" stopIfTrue="1" operator="greaterThanOrEqual">
      <formula>0.01</formula>
    </cfRule>
    <cfRule type="cellIs" dxfId="6895" priority="1577" stopIfTrue="1" operator="greaterThanOrEqual">
      <formula>0.001</formula>
    </cfRule>
    <cfRule type="cellIs" dxfId="6894" priority="1578" stopIfTrue="1" operator="greaterThanOrEqual">
      <formula>0.0001</formula>
    </cfRule>
    <cfRule type="cellIs" dxfId="6893" priority="1579" stopIfTrue="1" operator="greaterThanOrEqual">
      <formula>0.00001</formula>
    </cfRule>
    <cfRule type="cellIs" dxfId="6892" priority="1580" stopIfTrue="1" operator="greaterThanOrEqual">
      <formula>0.000001</formula>
    </cfRule>
    <cfRule type="cellIs" dxfId="6891" priority="1581" stopIfTrue="1" operator="greaterThanOrEqual">
      <formula>0.0000001</formula>
    </cfRule>
    <cfRule type="cellIs" dxfId="6890" priority="1582" stopIfTrue="1" operator="greaterThanOrEqual">
      <formula>0.00000001</formula>
    </cfRule>
  </conditionalFormatting>
  <conditionalFormatting sqref="AI51:AI75">
    <cfRule type="cellIs" dxfId="6889" priority="1575" stopIfTrue="1" operator="greaterThanOrEqual">
      <formula>0.1</formula>
    </cfRule>
  </conditionalFormatting>
  <conditionalFormatting sqref="AI75 AI77:AI78 AI45:AI46 AI53 AI57 AI60:AI61 AI64 AI69:AI71 AI86 AI92:AI94 AI99:AI101 AI105 AI110:AI112 AI123:AI124 AI126">
    <cfRule type="cellIs" dxfId="6888" priority="1607" stopIfTrue="1" operator="greaterThanOrEqual">
      <formula>0.001</formula>
    </cfRule>
  </conditionalFormatting>
  <conditionalFormatting sqref="AI75 AI77:AI78">
    <cfRule type="cellIs" dxfId="6887" priority="1606" stopIfTrue="1" operator="greaterThanOrEqual">
      <formula>0.01</formula>
    </cfRule>
  </conditionalFormatting>
  <conditionalFormatting sqref="AI77:AI127">
    <cfRule type="cellIs" dxfId="6886" priority="1555" stopIfTrue="1" operator="greaterThanOrEqual">
      <formula>0.1</formula>
    </cfRule>
  </conditionalFormatting>
  <conditionalFormatting sqref="AI117:AI122">
    <cfRule type="cellIs" dxfId="6885" priority="1557" stopIfTrue="1" operator="greaterThanOrEqual">
      <formula>0.001</formula>
    </cfRule>
  </conditionalFormatting>
  <conditionalFormatting sqref="AI117:AI127">
    <cfRule type="cellIs" dxfId="6884" priority="1556" stopIfTrue="1" operator="greaterThanOrEqual">
      <formula>0.01</formula>
    </cfRule>
  </conditionalFormatting>
  <conditionalFormatting sqref="AI118">
    <cfRule type="cellIs" dxfId="6883" priority="1563" stopIfTrue="1" operator="greaterThanOrEqual">
      <formula>0.000001</formula>
    </cfRule>
    <cfRule type="cellIs" dxfId="6882" priority="1564" stopIfTrue="1" operator="greaterThanOrEqual">
      <formula>0.0000001</formula>
    </cfRule>
    <cfRule type="cellIs" dxfId="6881" priority="1565" stopIfTrue="1" operator="greaterThanOrEqual">
      <formula>0.00000001</formula>
    </cfRule>
  </conditionalFormatting>
  <conditionalFormatting sqref="AI118:AI122">
    <cfRule type="cellIs" dxfId="6880" priority="1558" stopIfTrue="1" operator="greaterThanOrEqual">
      <formula>0.0001</formula>
    </cfRule>
    <cfRule type="cellIs" dxfId="6879" priority="1559" stopIfTrue="1" operator="greaterThanOrEqual">
      <formula>0.00001</formula>
    </cfRule>
  </conditionalFormatting>
  <conditionalFormatting sqref="AI119:AI122">
    <cfRule type="cellIs" dxfId="6878" priority="1560" stopIfTrue="1" operator="greaterThanOrEqual">
      <formula>0.000001</formula>
    </cfRule>
    <cfRule type="cellIs" dxfId="6877" priority="1561" stopIfTrue="1" operator="greaterThanOrEqual">
      <formula>0.0000001</formula>
    </cfRule>
    <cfRule type="cellIs" dxfId="6876" priority="1562" stopIfTrue="1" operator="greaterThanOrEqual">
      <formula>0.00000001</formula>
    </cfRule>
  </conditionalFormatting>
  <conditionalFormatting sqref="AI125 AI47 AI115">
    <cfRule type="cellIs" dxfId="6875" priority="1601" stopIfTrue="1" operator="greaterThanOrEqual">
      <formula>0.0001</formula>
    </cfRule>
  </conditionalFormatting>
  <conditionalFormatting sqref="AI125">
    <cfRule type="cellIs" dxfId="6874" priority="1600" stopIfTrue="1" operator="greaterThanOrEqual">
      <formula>0.001</formula>
    </cfRule>
  </conditionalFormatting>
  <conditionalFormatting sqref="AI128 AI131:AI132">
    <cfRule type="cellIs" dxfId="6873" priority="1566" stopIfTrue="1" operator="greaterThanOrEqual">
      <formula>1</formula>
    </cfRule>
    <cfRule type="cellIs" dxfId="6872" priority="1567" stopIfTrue="1" operator="greaterThanOrEqual">
      <formula>0.1</formula>
    </cfRule>
    <cfRule type="cellIs" dxfId="6871" priority="1568" stopIfTrue="1" operator="greaterThanOrEqual">
      <formula>0.01</formula>
    </cfRule>
    <cfRule type="cellIs" dxfId="6870" priority="1569" stopIfTrue="1" operator="greaterThanOrEqual">
      <formula>0.001</formula>
    </cfRule>
    <cfRule type="cellIs" dxfId="6869" priority="1570" stopIfTrue="1" operator="greaterThanOrEqual">
      <formula>0.0001</formula>
    </cfRule>
    <cfRule type="cellIs" dxfId="6868" priority="1571" stopIfTrue="1" operator="greaterThanOrEqual">
      <formula>0.00001</formula>
    </cfRule>
    <cfRule type="cellIs" dxfId="6867" priority="1572" stopIfTrue="1" operator="greaterThanOrEqual">
      <formula>0.000001</formula>
    </cfRule>
    <cfRule type="cellIs" dxfId="6866" priority="1573" stopIfTrue="1" operator="greaterThanOrEqual">
      <formula>0.0000001</formula>
    </cfRule>
    <cfRule type="cellIs" dxfId="6865" priority="1574" stopIfTrue="1" operator="greaterThanOrEqual">
      <formula>0.00000001</formula>
    </cfRule>
  </conditionalFormatting>
  <conditionalFormatting sqref="AI129 AI50 AI76">
    <cfRule type="cellIs" dxfId="6864" priority="1584" stopIfTrue="1" operator="greaterThanOrEqual">
      <formula>0.1</formula>
    </cfRule>
  </conditionalFormatting>
  <conditionalFormatting sqref="AI129:AI130">
    <cfRule type="cellIs" dxfId="6863" priority="1583" stopIfTrue="1" operator="greaterThanOrEqual">
      <formula>1</formula>
    </cfRule>
  </conditionalFormatting>
  <conditionalFormatting sqref="AI130 AI44 AI52 AI72:AI74 AI79:AI85 AI95 AI108:AI109 AI116">
    <cfRule type="cellIs" dxfId="6862" priority="1614" stopIfTrue="1" operator="greaterThanOrEqual">
      <formula>0.01</formula>
    </cfRule>
  </conditionalFormatting>
  <conditionalFormatting sqref="AI130">
    <cfRule type="cellIs" dxfId="6861" priority="1613" stopIfTrue="1" operator="greaterThanOrEqual">
      <formula>0.1</formula>
    </cfRule>
  </conditionalFormatting>
  <conditionalFormatting sqref="AL24:AL27">
    <cfRule type="cellIs" dxfId="6860" priority="72" operator="greaterThanOrEqual">
      <formula>0</formula>
    </cfRule>
  </conditionalFormatting>
  <conditionalFormatting sqref="AL28:AL30">
    <cfRule type="cellIs" dxfId="6859" priority="71" operator="greaterThanOrEqual">
      <formula>0</formula>
    </cfRule>
  </conditionalFormatting>
  <conditionalFormatting sqref="AL31:AL32">
    <cfRule type="cellIs" dxfId="6858" priority="9" operator="greaterThanOrEqual">
      <formula>0</formula>
    </cfRule>
  </conditionalFormatting>
  <conditionalFormatting sqref="AL37:AL41">
    <cfRule type="cellIs" dxfId="6857" priority="1544" stopIfTrue="1" operator="greaterThanOrEqual">
      <formula>1</formula>
    </cfRule>
    <cfRule type="cellIs" dxfId="6856" priority="1545" stopIfTrue="1" operator="greaterThanOrEqual">
      <formula>0.1</formula>
    </cfRule>
    <cfRule type="cellIs" dxfId="6855" priority="1546" stopIfTrue="1" operator="greaterThanOrEqual">
      <formula>0.01</formula>
    </cfRule>
    <cfRule type="cellIs" dxfId="6854" priority="1547" stopIfTrue="1" operator="greaterThanOrEqual">
      <formula>0.001</formula>
    </cfRule>
    <cfRule type="cellIs" dxfId="6853" priority="1548" stopIfTrue="1" operator="greaterThanOrEqual">
      <formula>0.0001</formula>
    </cfRule>
    <cfRule type="cellIs" dxfId="6852" priority="1549" stopIfTrue="1" operator="greaterThanOrEqual">
      <formula>0.00001</formula>
    </cfRule>
    <cfRule type="cellIs" dxfId="6851" priority="1550" stopIfTrue="1" operator="greaterThanOrEqual">
      <formula>0.000001</formula>
    </cfRule>
    <cfRule type="cellIs" dxfId="6850" priority="1551" stopIfTrue="1" operator="greaterThanOrEqual">
      <formula>0.0000001</formula>
    </cfRule>
    <cfRule type="cellIs" dxfId="6849" priority="1552" stopIfTrue="1" operator="greaterThanOrEqual">
      <formula>0.00000001</formula>
    </cfRule>
  </conditionalFormatting>
  <conditionalFormatting sqref="AL37:AL132">
    <cfRule type="cellIs" dxfId="6848" priority="1467" stopIfTrue="1" operator="greaterThanOrEqual">
      <formula>10</formula>
    </cfRule>
  </conditionalFormatting>
  <conditionalFormatting sqref="AL42:AL43">
    <cfRule type="cellIs" dxfId="6847" priority="1535" stopIfTrue="1" operator="greaterThanOrEqual">
      <formula>1</formula>
    </cfRule>
    <cfRule type="cellIs" dxfId="6846" priority="1536" stopIfTrue="1" operator="greaterThanOrEqual">
      <formula>0.1</formula>
    </cfRule>
    <cfRule type="cellIs" dxfId="6845" priority="1537" stopIfTrue="1" operator="greaterThanOrEqual">
      <formula>0.01</formula>
    </cfRule>
    <cfRule type="cellIs" dxfId="6844" priority="1538" stopIfTrue="1" operator="greaterThanOrEqual">
      <formula>0.001</formula>
    </cfRule>
    <cfRule type="cellIs" dxfId="6843" priority="1539" stopIfTrue="1" operator="greaterThanOrEqual">
      <formula>0.0001</formula>
    </cfRule>
    <cfRule type="cellIs" dxfId="6842" priority="1540" stopIfTrue="1" operator="greaterThanOrEqual">
      <formula>0.00001</formula>
    </cfRule>
    <cfRule type="cellIs" dxfId="6841" priority="1541" stopIfTrue="1" operator="greaterThanOrEqual">
      <formula>0.000001</formula>
    </cfRule>
    <cfRule type="cellIs" dxfId="6840" priority="1542" stopIfTrue="1" operator="greaterThanOrEqual">
      <formula>0.0000001</formula>
    </cfRule>
    <cfRule type="cellIs" dxfId="6839" priority="1543" stopIfTrue="1" operator="greaterThanOrEqual">
      <formula>0.00000001</formula>
    </cfRule>
  </conditionalFormatting>
  <conditionalFormatting sqref="AL44 AL52 AL72:AL74 AL79:AL85 AL95 AL108:AL109 AL116 AL130">
    <cfRule type="cellIs" dxfId="6838" priority="1529" stopIfTrue="1" operator="greaterThanOrEqual">
      <formula>0.001</formula>
    </cfRule>
    <cfRule type="cellIs" dxfId="6837" priority="1530" stopIfTrue="1" operator="greaterThanOrEqual">
      <formula>0.0001</formula>
    </cfRule>
    <cfRule type="cellIs" dxfId="6836" priority="1531" stopIfTrue="1" operator="greaterThanOrEqual">
      <formula>0.00001</formula>
    </cfRule>
    <cfRule type="cellIs" dxfId="6835" priority="1532" stopIfTrue="1" operator="greaterThanOrEqual">
      <formula>0.000001</formula>
    </cfRule>
    <cfRule type="cellIs" dxfId="6834" priority="1533" stopIfTrue="1" operator="greaterThanOrEqual">
      <formula>0.0000001</formula>
    </cfRule>
    <cfRule type="cellIs" dxfId="6833" priority="1534" stopIfTrue="1" operator="greaterThanOrEqual">
      <formula>0.00000001</formula>
    </cfRule>
  </conditionalFormatting>
  <conditionalFormatting sqref="AL44:AL49">
    <cfRule type="cellIs" dxfId="6832" priority="1506" stopIfTrue="1" operator="greaterThanOrEqual">
      <formula>0.1</formula>
    </cfRule>
  </conditionalFormatting>
  <conditionalFormatting sqref="AL44:AL127">
    <cfRule type="cellIs" dxfId="6831" priority="1468" stopIfTrue="1" operator="greaterThanOrEqual">
      <formula>1</formula>
    </cfRule>
  </conditionalFormatting>
  <conditionalFormatting sqref="AL45:AL46 AL53 AL57 AL60:AL61 AL64 AL69:AL71 AL75 AL77:AL78 AL86 AL92:AL94 AL99:AL101 AL105 AL110:AL112 AL123:AL124 AL126">
    <cfRule type="cellIs" dxfId="6830" priority="1522" stopIfTrue="1" operator="greaterThanOrEqual">
      <formula>0.0001</formula>
    </cfRule>
    <cfRule type="cellIs" dxfId="6829" priority="1523" stopIfTrue="1" operator="greaterThanOrEqual">
      <formula>0.00001</formula>
    </cfRule>
    <cfRule type="cellIs" dxfId="6828" priority="1524" stopIfTrue="1" operator="greaterThanOrEqual">
      <formula>0.000001</formula>
    </cfRule>
    <cfRule type="cellIs" dxfId="6827" priority="1525" stopIfTrue="1" operator="greaterThanOrEqual">
      <formula>0.0000001</formula>
    </cfRule>
    <cfRule type="cellIs" dxfId="6826" priority="1526" stopIfTrue="1" operator="greaterThanOrEqual">
      <formula>0.00000001</formula>
    </cfRule>
  </conditionalFormatting>
  <conditionalFormatting sqref="AL45:AL49 AL53:AL71 AL86:AL94 AL96:AL107 AL110:AL115">
    <cfRule type="cellIs" dxfId="6825" priority="1507" stopIfTrue="1" operator="greaterThanOrEqual">
      <formula>0.01</formula>
    </cfRule>
  </conditionalFormatting>
  <conditionalFormatting sqref="AL47 AL115 AL125">
    <cfRule type="cellIs" dxfId="6824" priority="1516" stopIfTrue="1" operator="greaterThanOrEqual">
      <formula>0.00001</formula>
    </cfRule>
    <cfRule type="cellIs" dxfId="6823" priority="1517" stopIfTrue="1" operator="greaterThanOrEqual">
      <formula>0.000001</formula>
    </cfRule>
    <cfRule type="cellIs" dxfId="6822" priority="1518" stopIfTrue="1" operator="greaterThanOrEqual">
      <formula>0.0000001</formula>
    </cfRule>
    <cfRule type="cellIs" dxfId="6821" priority="1519" stopIfTrue="1" operator="greaterThanOrEqual">
      <formula>0.00000001</formula>
    </cfRule>
  </conditionalFormatting>
  <conditionalFormatting sqref="AL47:AL49 AL54:AL56 AL58:AL59 AL62:AL63 AL65:AL68 AL87:AL91 AL96:AL98 AL102:AL104 AL106:AL107 AL113:AL115 AL127">
    <cfRule type="cellIs" dxfId="6820" priority="1508" stopIfTrue="1" operator="greaterThanOrEqual">
      <formula>0.001</formula>
    </cfRule>
  </conditionalFormatting>
  <conditionalFormatting sqref="AL48:AL49 AL54:AL56 AL58:AL59 AL62:AL63 AL65:AL68 AL87:AL91 AL96:AL98 AL102:AL104 AL106:AL107 AL113:AL114 AL117 AL127">
    <cfRule type="cellIs" dxfId="6819" priority="1510" stopIfTrue="1" operator="greaterThanOrEqual">
      <formula>0.00001</formula>
    </cfRule>
    <cfRule type="cellIs" dxfId="6818" priority="1511" stopIfTrue="1" operator="greaterThanOrEqual">
      <formula>0.000001</formula>
    </cfRule>
    <cfRule type="cellIs" dxfId="6817" priority="1512" stopIfTrue="1" operator="greaterThanOrEqual">
      <formula>0.0000001</formula>
    </cfRule>
    <cfRule type="cellIs" dxfId="6816" priority="1513" stopIfTrue="1" operator="greaterThanOrEqual">
      <formula>0.00000001</formula>
    </cfRule>
  </conditionalFormatting>
  <conditionalFormatting sqref="AL48:AL49 AL54:AL56 AL58:AL59 AL62:AL63 AL65:AL68 AL87:AL91 AL96:AL98 AL102:AL104 AL106:AL107 AL113:AL114 AL127 AL117">
    <cfRule type="cellIs" dxfId="6815" priority="1509" stopIfTrue="1" operator="greaterThanOrEqual">
      <formula>0.0001</formula>
    </cfRule>
  </conditionalFormatting>
  <conditionalFormatting sqref="AL50 AL76 AL129">
    <cfRule type="cellIs" dxfId="6814" priority="1499" stopIfTrue="1" operator="greaterThanOrEqual">
      <formula>0.01</formula>
    </cfRule>
    <cfRule type="cellIs" dxfId="6813" priority="1500" stopIfTrue="1" operator="greaterThanOrEqual">
      <formula>0.001</formula>
    </cfRule>
    <cfRule type="cellIs" dxfId="6812" priority="1501" stopIfTrue="1" operator="greaterThanOrEqual">
      <formula>0.0001</formula>
    </cfRule>
    <cfRule type="cellIs" dxfId="6811" priority="1502" stopIfTrue="1" operator="greaterThanOrEqual">
      <formula>0.00001</formula>
    </cfRule>
    <cfRule type="cellIs" dxfId="6810" priority="1503" stopIfTrue="1" operator="greaterThanOrEqual">
      <formula>0.000001</formula>
    </cfRule>
    <cfRule type="cellIs" dxfId="6809" priority="1504" stopIfTrue="1" operator="greaterThanOrEqual">
      <formula>0.0000001</formula>
    </cfRule>
    <cfRule type="cellIs" dxfId="6808" priority="1505" stopIfTrue="1" operator="greaterThanOrEqual">
      <formula>0.00000001</formula>
    </cfRule>
  </conditionalFormatting>
  <conditionalFormatting sqref="AL51">
    <cfRule type="cellIs" dxfId="6807" priority="1490" stopIfTrue="1" operator="greaterThanOrEqual">
      <formula>0.01</formula>
    </cfRule>
    <cfRule type="cellIs" dxfId="6806" priority="1491" stopIfTrue="1" operator="greaterThanOrEqual">
      <formula>0.001</formula>
    </cfRule>
    <cfRule type="cellIs" dxfId="6805" priority="1492" stopIfTrue="1" operator="greaterThanOrEqual">
      <formula>0.0001</formula>
    </cfRule>
    <cfRule type="cellIs" dxfId="6804" priority="1493" stopIfTrue="1" operator="greaterThanOrEqual">
      <formula>0.00001</formula>
    </cfRule>
    <cfRule type="cellIs" dxfId="6803" priority="1494" stopIfTrue="1" operator="greaterThanOrEqual">
      <formula>0.000001</formula>
    </cfRule>
    <cfRule type="cellIs" dxfId="6802" priority="1495" stopIfTrue="1" operator="greaterThanOrEqual">
      <formula>0.0000001</formula>
    </cfRule>
    <cfRule type="cellIs" dxfId="6801" priority="1496" stopIfTrue="1" operator="greaterThanOrEqual">
      <formula>0.00000001</formula>
    </cfRule>
  </conditionalFormatting>
  <conditionalFormatting sqref="AL51:AL75">
    <cfRule type="cellIs" dxfId="6800" priority="1489" stopIfTrue="1" operator="greaterThanOrEqual">
      <formula>0.1</formula>
    </cfRule>
  </conditionalFormatting>
  <conditionalFormatting sqref="AL75 AL77:AL78 AL45:AL46 AL53 AL57 AL60:AL61 AL64 AL69:AL71 AL86 AL92:AL94 AL99:AL101 AL105 AL110:AL112 AL123:AL124 AL126">
    <cfRule type="cellIs" dxfId="6799" priority="1521" stopIfTrue="1" operator="greaterThanOrEqual">
      <formula>0.001</formula>
    </cfRule>
  </conditionalFormatting>
  <conditionalFormatting sqref="AL75 AL77:AL78">
    <cfRule type="cellIs" dxfId="6798" priority="1520" stopIfTrue="1" operator="greaterThanOrEqual">
      <formula>0.01</formula>
    </cfRule>
  </conditionalFormatting>
  <conditionalFormatting sqref="AL77:AL127">
    <cfRule type="cellIs" dxfId="6797" priority="1469" stopIfTrue="1" operator="greaterThanOrEqual">
      <formula>0.1</formula>
    </cfRule>
  </conditionalFormatting>
  <conditionalFormatting sqref="AL117:AL122">
    <cfRule type="cellIs" dxfId="6796" priority="1471" stopIfTrue="1" operator="greaterThanOrEqual">
      <formula>0.001</formula>
    </cfRule>
  </conditionalFormatting>
  <conditionalFormatting sqref="AL117:AL127">
    <cfRule type="cellIs" dxfId="6795" priority="1470" stopIfTrue="1" operator="greaterThanOrEqual">
      <formula>0.01</formula>
    </cfRule>
  </conditionalFormatting>
  <conditionalFormatting sqref="AL118">
    <cfRule type="cellIs" dxfId="6794" priority="1477" stopIfTrue="1" operator="greaterThanOrEqual">
      <formula>0.000001</formula>
    </cfRule>
    <cfRule type="cellIs" dxfId="6793" priority="1478" stopIfTrue="1" operator="greaterThanOrEqual">
      <formula>0.0000001</formula>
    </cfRule>
    <cfRule type="cellIs" dxfId="6792" priority="1479" stopIfTrue="1" operator="greaterThanOrEqual">
      <formula>0.00000001</formula>
    </cfRule>
  </conditionalFormatting>
  <conditionalFormatting sqref="AL118:AL122">
    <cfRule type="cellIs" dxfId="6791" priority="1472" stopIfTrue="1" operator="greaterThanOrEqual">
      <formula>0.0001</formula>
    </cfRule>
    <cfRule type="cellIs" dxfId="6790" priority="1473" stopIfTrue="1" operator="greaterThanOrEqual">
      <formula>0.00001</formula>
    </cfRule>
  </conditionalFormatting>
  <conditionalFormatting sqref="AL119:AL122">
    <cfRule type="cellIs" dxfId="6789" priority="1474" stopIfTrue="1" operator="greaterThanOrEqual">
      <formula>0.000001</formula>
    </cfRule>
    <cfRule type="cellIs" dxfId="6788" priority="1475" stopIfTrue="1" operator="greaterThanOrEqual">
      <formula>0.0000001</formula>
    </cfRule>
    <cfRule type="cellIs" dxfId="6787" priority="1476" stopIfTrue="1" operator="greaterThanOrEqual">
      <formula>0.00000001</formula>
    </cfRule>
  </conditionalFormatting>
  <conditionalFormatting sqref="AL125 AL47 AL115">
    <cfRule type="cellIs" dxfId="6786" priority="1515" stopIfTrue="1" operator="greaterThanOrEqual">
      <formula>0.0001</formula>
    </cfRule>
  </conditionalFormatting>
  <conditionalFormatting sqref="AL125">
    <cfRule type="cellIs" dxfId="6785" priority="1514" stopIfTrue="1" operator="greaterThanOrEqual">
      <formula>0.001</formula>
    </cfRule>
  </conditionalFormatting>
  <conditionalFormatting sqref="AL128 AL131:AL132">
    <cfRule type="cellIs" dxfId="6784" priority="1480" stopIfTrue="1" operator="greaterThanOrEqual">
      <formula>1</formula>
    </cfRule>
    <cfRule type="cellIs" dxfId="6783" priority="1481" stopIfTrue="1" operator="greaterThanOrEqual">
      <formula>0.1</formula>
    </cfRule>
    <cfRule type="cellIs" dxfId="6782" priority="1482" stopIfTrue="1" operator="greaterThanOrEqual">
      <formula>0.01</formula>
    </cfRule>
    <cfRule type="cellIs" dxfId="6781" priority="1483" stopIfTrue="1" operator="greaterThanOrEqual">
      <formula>0.001</formula>
    </cfRule>
    <cfRule type="cellIs" dxfId="6780" priority="1484" stopIfTrue="1" operator="greaterThanOrEqual">
      <formula>0.0001</formula>
    </cfRule>
    <cfRule type="cellIs" dxfId="6779" priority="1485" stopIfTrue="1" operator="greaterThanOrEqual">
      <formula>0.00001</formula>
    </cfRule>
    <cfRule type="cellIs" dxfId="6778" priority="1486" stopIfTrue="1" operator="greaterThanOrEqual">
      <formula>0.000001</formula>
    </cfRule>
    <cfRule type="cellIs" dxfId="6777" priority="1487" stopIfTrue="1" operator="greaterThanOrEqual">
      <formula>0.0000001</formula>
    </cfRule>
    <cfRule type="cellIs" dxfId="6776" priority="1488" stopIfTrue="1" operator="greaterThanOrEqual">
      <formula>0.00000001</formula>
    </cfRule>
  </conditionalFormatting>
  <conditionalFormatting sqref="AL129 AL50 AL76">
    <cfRule type="cellIs" dxfId="6775" priority="1498" stopIfTrue="1" operator="greaterThanOrEqual">
      <formula>0.1</formula>
    </cfRule>
  </conditionalFormatting>
  <conditionalFormatting sqref="AL129:AL130">
    <cfRule type="cellIs" dxfId="6774" priority="1497" stopIfTrue="1" operator="greaterThanOrEqual">
      <formula>1</formula>
    </cfRule>
  </conditionalFormatting>
  <conditionalFormatting sqref="AL130 AL44 AL52 AL72:AL74 AL79:AL85 AL95 AL108:AL109 AL116">
    <cfRule type="cellIs" dxfId="6773" priority="1528" stopIfTrue="1" operator="greaterThanOrEqual">
      <formula>0.01</formula>
    </cfRule>
  </conditionalFormatting>
  <conditionalFormatting sqref="AL130">
    <cfRule type="cellIs" dxfId="6772" priority="1527" stopIfTrue="1" operator="greaterThanOrEqual">
      <formula>0.1</formula>
    </cfRule>
  </conditionalFormatting>
  <conditionalFormatting sqref="AO24:AO27">
    <cfRule type="cellIs" dxfId="6771" priority="70" operator="greaterThanOrEqual">
      <formula>0</formula>
    </cfRule>
  </conditionalFormatting>
  <conditionalFormatting sqref="AO28:AO30">
    <cfRule type="cellIs" dxfId="6770" priority="69" operator="greaterThanOrEqual">
      <formula>0</formula>
    </cfRule>
  </conditionalFormatting>
  <conditionalFormatting sqref="AO31:AO32">
    <cfRule type="cellIs" dxfId="6769" priority="8" operator="greaterThanOrEqual">
      <formula>0</formula>
    </cfRule>
  </conditionalFormatting>
  <conditionalFormatting sqref="AO37:AO41">
    <cfRule type="cellIs" dxfId="6768" priority="1200" stopIfTrue="1" operator="greaterThanOrEqual">
      <formula>1</formula>
    </cfRule>
    <cfRule type="cellIs" dxfId="6767" priority="1201" stopIfTrue="1" operator="greaterThanOrEqual">
      <formula>0.1</formula>
    </cfRule>
    <cfRule type="cellIs" dxfId="6766" priority="1202" stopIfTrue="1" operator="greaterThanOrEqual">
      <formula>0.01</formula>
    </cfRule>
    <cfRule type="cellIs" dxfId="6765" priority="1203" stopIfTrue="1" operator="greaterThanOrEqual">
      <formula>0.001</formula>
    </cfRule>
    <cfRule type="cellIs" dxfId="6764" priority="1204" stopIfTrue="1" operator="greaterThanOrEqual">
      <formula>0.0001</formula>
    </cfRule>
    <cfRule type="cellIs" dxfId="6763" priority="1205" stopIfTrue="1" operator="greaterThanOrEqual">
      <formula>0.00001</formula>
    </cfRule>
    <cfRule type="cellIs" dxfId="6762" priority="1206" stopIfTrue="1" operator="greaterThanOrEqual">
      <formula>0.000001</formula>
    </cfRule>
    <cfRule type="cellIs" dxfId="6761" priority="1207" stopIfTrue="1" operator="greaterThanOrEqual">
      <formula>0.0000001</formula>
    </cfRule>
    <cfRule type="cellIs" dxfId="6760" priority="1208" stopIfTrue="1" operator="greaterThanOrEqual">
      <formula>0.00000001</formula>
    </cfRule>
  </conditionalFormatting>
  <conditionalFormatting sqref="AO37:AO132">
    <cfRule type="cellIs" dxfId="6759" priority="1123" stopIfTrue="1" operator="greaterThanOrEqual">
      <formula>10</formula>
    </cfRule>
  </conditionalFormatting>
  <conditionalFormatting sqref="AO42:AO43">
    <cfRule type="cellIs" dxfId="6758" priority="1191" stopIfTrue="1" operator="greaterThanOrEqual">
      <formula>1</formula>
    </cfRule>
    <cfRule type="cellIs" dxfId="6757" priority="1192" stopIfTrue="1" operator="greaterThanOrEqual">
      <formula>0.1</formula>
    </cfRule>
    <cfRule type="cellIs" dxfId="6756" priority="1193" stopIfTrue="1" operator="greaterThanOrEqual">
      <formula>0.01</formula>
    </cfRule>
    <cfRule type="cellIs" dxfId="6755" priority="1194" stopIfTrue="1" operator="greaterThanOrEqual">
      <formula>0.001</formula>
    </cfRule>
    <cfRule type="cellIs" dxfId="6754" priority="1195" stopIfTrue="1" operator="greaterThanOrEqual">
      <formula>0.0001</formula>
    </cfRule>
    <cfRule type="cellIs" dxfId="6753" priority="1196" stopIfTrue="1" operator="greaterThanOrEqual">
      <formula>0.00001</formula>
    </cfRule>
    <cfRule type="cellIs" dxfId="6752" priority="1197" stopIfTrue="1" operator="greaterThanOrEqual">
      <formula>0.000001</formula>
    </cfRule>
    <cfRule type="cellIs" dxfId="6751" priority="1198" stopIfTrue="1" operator="greaterThanOrEqual">
      <formula>0.0000001</formula>
    </cfRule>
    <cfRule type="cellIs" dxfId="6750" priority="1199" stopIfTrue="1" operator="greaterThanOrEqual">
      <formula>0.00000001</formula>
    </cfRule>
  </conditionalFormatting>
  <conditionalFormatting sqref="AO44 AO52 AO72:AO74 AO79:AO85 AO95 AO108:AO109 AO116 AO130">
    <cfRule type="cellIs" dxfId="6749" priority="1185" stopIfTrue="1" operator="greaterThanOrEqual">
      <formula>0.001</formula>
    </cfRule>
    <cfRule type="cellIs" dxfId="6748" priority="1186" stopIfTrue="1" operator="greaterThanOrEqual">
      <formula>0.0001</formula>
    </cfRule>
    <cfRule type="cellIs" dxfId="6747" priority="1187" stopIfTrue="1" operator="greaterThanOrEqual">
      <formula>0.00001</formula>
    </cfRule>
    <cfRule type="cellIs" dxfId="6746" priority="1188" stopIfTrue="1" operator="greaterThanOrEqual">
      <formula>0.000001</formula>
    </cfRule>
    <cfRule type="cellIs" dxfId="6745" priority="1189" stopIfTrue="1" operator="greaterThanOrEqual">
      <formula>0.0000001</formula>
    </cfRule>
    <cfRule type="cellIs" dxfId="6744" priority="1190" stopIfTrue="1" operator="greaterThanOrEqual">
      <formula>0.00000001</formula>
    </cfRule>
  </conditionalFormatting>
  <conditionalFormatting sqref="AO44:AO49">
    <cfRule type="cellIs" dxfId="6743" priority="1162" stopIfTrue="1" operator="greaterThanOrEqual">
      <formula>0.1</formula>
    </cfRule>
  </conditionalFormatting>
  <conditionalFormatting sqref="AO44:AO127">
    <cfRule type="cellIs" dxfId="6742" priority="1124" stopIfTrue="1" operator="greaterThanOrEqual">
      <formula>1</formula>
    </cfRule>
  </conditionalFormatting>
  <conditionalFormatting sqref="AO45:AO46 AO53 AO57 AO60:AO61 AO64 AO69:AO71 AO75 AO77:AO78 AO86 AO92:AO94 AO99:AO101 AO105 AO110:AO112 AO123:AO124 AO126">
    <cfRule type="cellIs" dxfId="6741" priority="1178" stopIfTrue="1" operator="greaterThanOrEqual">
      <formula>0.0001</formula>
    </cfRule>
    <cfRule type="cellIs" dxfId="6740" priority="1179" stopIfTrue="1" operator="greaterThanOrEqual">
      <formula>0.00001</formula>
    </cfRule>
    <cfRule type="cellIs" dxfId="6739" priority="1180" stopIfTrue="1" operator="greaterThanOrEqual">
      <formula>0.000001</formula>
    </cfRule>
    <cfRule type="cellIs" dxfId="6738" priority="1181" stopIfTrue="1" operator="greaterThanOrEqual">
      <formula>0.0000001</formula>
    </cfRule>
    <cfRule type="cellIs" dxfId="6737" priority="1182" stopIfTrue="1" operator="greaterThanOrEqual">
      <formula>0.00000001</formula>
    </cfRule>
  </conditionalFormatting>
  <conditionalFormatting sqref="AO45:AO49 AO53:AO71 AO86:AO94 AO96:AO107 AO110:AO115">
    <cfRule type="cellIs" dxfId="6736" priority="1163" stopIfTrue="1" operator="greaterThanOrEqual">
      <formula>0.01</formula>
    </cfRule>
  </conditionalFormatting>
  <conditionalFormatting sqref="AO47 AO115 AO125">
    <cfRule type="cellIs" dxfId="6735" priority="1172" stopIfTrue="1" operator="greaterThanOrEqual">
      <formula>0.00001</formula>
    </cfRule>
    <cfRule type="cellIs" dxfId="6734" priority="1173" stopIfTrue="1" operator="greaterThanOrEqual">
      <formula>0.000001</formula>
    </cfRule>
    <cfRule type="cellIs" dxfId="6733" priority="1174" stopIfTrue="1" operator="greaterThanOrEqual">
      <formula>0.0000001</formula>
    </cfRule>
    <cfRule type="cellIs" dxfId="6732" priority="1175" stopIfTrue="1" operator="greaterThanOrEqual">
      <formula>0.00000001</formula>
    </cfRule>
  </conditionalFormatting>
  <conditionalFormatting sqref="AO47:AO49 AO54:AO56 AO58:AO59 AO62:AO63 AO65:AO68 AO87:AO91 AO96:AO98 AO102:AO104 AO106:AO107 AO113:AO115 AO127">
    <cfRule type="cellIs" dxfId="6731" priority="1164" stopIfTrue="1" operator="greaterThanOrEqual">
      <formula>0.001</formula>
    </cfRule>
  </conditionalFormatting>
  <conditionalFormatting sqref="AO48:AO49 AO54:AO56 AO58:AO59 AO62:AO63 AO65:AO68 AO87:AO91 AO96:AO98 AO102:AO104 AO106:AO107 AO113:AO114 AO117 AO127">
    <cfRule type="cellIs" dxfId="6730" priority="1166" stopIfTrue="1" operator="greaterThanOrEqual">
      <formula>0.00001</formula>
    </cfRule>
    <cfRule type="cellIs" dxfId="6729" priority="1167" stopIfTrue="1" operator="greaterThanOrEqual">
      <formula>0.000001</formula>
    </cfRule>
    <cfRule type="cellIs" dxfId="6728" priority="1168" stopIfTrue="1" operator="greaterThanOrEqual">
      <formula>0.0000001</formula>
    </cfRule>
    <cfRule type="cellIs" dxfId="6727" priority="1169" stopIfTrue="1" operator="greaterThanOrEqual">
      <formula>0.00000001</formula>
    </cfRule>
  </conditionalFormatting>
  <conditionalFormatting sqref="AO48:AO49 AO54:AO56 AO58:AO59 AO62:AO63 AO65:AO68 AO87:AO91 AO96:AO98 AO102:AO104 AO106:AO107 AO113:AO114 AO127 AO117">
    <cfRule type="cellIs" dxfId="6726" priority="1165" stopIfTrue="1" operator="greaterThanOrEqual">
      <formula>0.0001</formula>
    </cfRule>
  </conditionalFormatting>
  <conditionalFormatting sqref="AO50 AO76 AO129">
    <cfRule type="cellIs" dxfId="6725" priority="1155" stopIfTrue="1" operator="greaterThanOrEqual">
      <formula>0.01</formula>
    </cfRule>
    <cfRule type="cellIs" dxfId="6724" priority="1156" stopIfTrue="1" operator="greaterThanOrEqual">
      <formula>0.001</formula>
    </cfRule>
    <cfRule type="cellIs" dxfId="6723" priority="1157" stopIfTrue="1" operator="greaterThanOrEqual">
      <formula>0.0001</formula>
    </cfRule>
    <cfRule type="cellIs" dxfId="6722" priority="1158" stopIfTrue="1" operator="greaterThanOrEqual">
      <formula>0.00001</formula>
    </cfRule>
    <cfRule type="cellIs" dxfId="6721" priority="1159" stopIfTrue="1" operator="greaterThanOrEqual">
      <formula>0.000001</formula>
    </cfRule>
    <cfRule type="cellIs" dxfId="6720" priority="1160" stopIfTrue="1" operator="greaterThanOrEqual">
      <formula>0.0000001</formula>
    </cfRule>
    <cfRule type="cellIs" dxfId="6719" priority="1161" stopIfTrue="1" operator="greaterThanOrEqual">
      <formula>0.00000001</formula>
    </cfRule>
  </conditionalFormatting>
  <conditionalFormatting sqref="AO51">
    <cfRule type="cellIs" dxfId="6718" priority="1146" stopIfTrue="1" operator="greaterThanOrEqual">
      <formula>0.01</formula>
    </cfRule>
    <cfRule type="cellIs" dxfId="6717" priority="1147" stopIfTrue="1" operator="greaterThanOrEqual">
      <formula>0.001</formula>
    </cfRule>
    <cfRule type="cellIs" dxfId="6716" priority="1148" stopIfTrue="1" operator="greaterThanOrEqual">
      <formula>0.0001</formula>
    </cfRule>
    <cfRule type="cellIs" dxfId="6715" priority="1149" stopIfTrue="1" operator="greaterThanOrEqual">
      <formula>0.00001</formula>
    </cfRule>
    <cfRule type="cellIs" dxfId="6714" priority="1150" stopIfTrue="1" operator="greaterThanOrEqual">
      <formula>0.000001</formula>
    </cfRule>
    <cfRule type="cellIs" dxfId="6713" priority="1151" stopIfTrue="1" operator="greaterThanOrEqual">
      <formula>0.0000001</formula>
    </cfRule>
    <cfRule type="cellIs" dxfId="6712" priority="1152" stopIfTrue="1" operator="greaterThanOrEqual">
      <formula>0.00000001</formula>
    </cfRule>
  </conditionalFormatting>
  <conditionalFormatting sqref="AO51:AO75">
    <cfRule type="cellIs" dxfId="6711" priority="1145" stopIfTrue="1" operator="greaterThanOrEqual">
      <formula>0.1</formula>
    </cfRule>
  </conditionalFormatting>
  <conditionalFormatting sqref="AO75 AO77:AO78 AO45:AO46 AO53 AO57 AO60:AO61 AO64 AO69:AO71 AO86 AO92:AO94 AO99:AO101 AO105 AO110:AO112 AO123:AO124 AO126">
    <cfRule type="cellIs" dxfId="6710" priority="1177" stopIfTrue="1" operator="greaterThanOrEqual">
      <formula>0.001</formula>
    </cfRule>
  </conditionalFormatting>
  <conditionalFormatting sqref="AO75 AO77:AO78">
    <cfRule type="cellIs" dxfId="6709" priority="1176" stopIfTrue="1" operator="greaterThanOrEqual">
      <formula>0.01</formula>
    </cfRule>
  </conditionalFormatting>
  <conditionalFormatting sqref="AO77:AO127">
    <cfRule type="cellIs" dxfId="6708" priority="1125" stopIfTrue="1" operator="greaterThanOrEqual">
      <formula>0.1</formula>
    </cfRule>
  </conditionalFormatting>
  <conditionalFormatting sqref="AO117:AO122">
    <cfRule type="cellIs" dxfId="6707" priority="1127" stopIfTrue="1" operator="greaterThanOrEqual">
      <formula>0.001</formula>
    </cfRule>
  </conditionalFormatting>
  <conditionalFormatting sqref="AO117:AO127">
    <cfRule type="cellIs" dxfId="6706" priority="1126" stopIfTrue="1" operator="greaterThanOrEqual">
      <formula>0.01</formula>
    </cfRule>
  </conditionalFormatting>
  <conditionalFormatting sqref="AO118">
    <cfRule type="cellIs" dxfId="6705" priority="1133" stopIfTrue="1" operator="greaterThanOrEqual">
      <formula>0.000001</formula>
    </cfRule>
    <cfRule type="cellIs" dxfId="6704" priority="1134" stopIfTrue="1" operator="greaterThanOrEqual">
      <formula>0.0000001</formula>
    </cfRule>
    <cfRule type="cellIs" dxfId="6703" priority="1135" stopIfTrue="1" operator="greaterThanOrEqual">
      <formula>0.00000001</formula>
    </cfRule>
  </conditionalFormatting>
  <conditionalFormatting sqref="AO118:AO122">
    <cfRule type="cellIs" dxfId="6702" priority="1128" stopIfTrue="1" operator="greaterThanOrEqual">
      <formula>0.0001</formula>
    </cfRule>
    <cfRule type="cellIs" dxfId="6701" priority="1129" stopIfTrue="1" operator="greaterThanOrEqual">
      <formula>0.00001</formula>
    </cfRule>
  </conditionalFormatting>
  <conditionalFormatting sqref="AO119:AO122">
    <cfRule type="cellIs" dxfId="6700" priority="1130" stopIfTrue="1" operator="greaterThanOrEqual">
      <formula>0.000001</formula>
    </cfRule>
    <cfRule type="cellIs" dxfId="6699" priority="1131" stopIfTrue="1" operator="greaterThanOrEqual">
      <formula>0.0000001</formula>
    </cfRule>
    <cfRule type="cellIs" dxfId="6698" priority="1132" stopIfTrue="1" operator="greaterThanOrEqual">
      <formula>0.00000001</formula>
    </cfRule>
  </conditionalFormatting>
  <conditionalFormatting sqref="AO125 AO47 AO115">
    <cfRule type="cellIs" dxfId="6697" priority="1171" stopIfTrue="1" operator="greaterThanOrEqual">
      <formula>0.0001</formula>
    </cfRule>
  </conditionalFormatting>
  <conditionalFormatting sqref="AO125">
    <cfRule type="cellIs" dxfId="6696" priority="1170" stopIfTrue="1" operator="greaterThanOrEqual">
      <formula>0.001</formula>
    </cfRule>
  </conditionalFormatting>
  <conditionalFormatting sqref="AO128 AO131:AO132">
    <cfRule type="cellIs" dxfId="6695" priority="1136" stopIfTrue="1" operator="greaterThanOrEqual">
      <formula>1</formula>
    </cfRule>
    <cfRule type="cellIs" dxfId="6694" priority="1137" stopIfTrue="1" operator="greaterThanOrEqual">
      <formula>0.1</formula>
    </cfRule>
    <cfRule type="cellIs" dxfId="6693" priority="1138" stopIfTrue="1" operator="greaterThanOrEqual">
      <formula>0.01</formula>
    </cfRule>
    <cfRule type="cellIs" dxfId="6692" priority="1139" stopIfTrue="1" operator="greaterThanOrEqual">
      <formula>0.001</formula>
    </cfRule>
    <cfRule type="cellIs" dxfId="6691" priority="1140" stopIfTrue="1" operator="greaterThanOrEqual">
      <formula>0.0001</formula>
    </cfRule>
    <cfRule type="cellIs" dxfId="6690" priority="1141" stopIfTrue="1" operator="greaterThanOrEqual">
      <formula>0.00001</formula>
    </cfRule>
    <cfRule type="cellIs" dxfId="6689" priority="1142" stopIfTrue="1" operator="greaterThanOrEqual">
      <formula>0.000001</formula>
    </cfRule>
    <cfRule type="cellIs" dxfId="6688" priority="1143" stopIfTrue="1" operator="greaterThanOrEqual">
      <formula>0.0000001</formula>
    </cfRule>
    <cfRule type="cellIs" dxfId="6687" priority="1144" stopIfTrue="1" operator="greaterThanOrEqual">
      <formula>0.00000001</formula>
    </cfRule>
  </conditionalFormatting>
  <conditionalFormatting sqref="AO129 AO50 AO76">
    <cfRule type="cellIs" dxfId="6686" priority="1154" stopIfTrue="1" operator="greaterThanOrEqual">
      <formula>0.1</formula>
    </cfRule>
  </conditionalFormatting>
  <conditionalFormatting sqref="AO129:AO130">
    <cfRule type="cellIs" dxfId="6685" priority="1153" stopIfTrue="1" operator="greaterThanOrEqual">
      <formula>1</formula>
    </cfRule>
  </conditionalFormatting>
  <conditionalFormatting sqref="AO130 AO44 AO52 AO72:AO74 AO79:AO85 AO95 AO108:AO109 AO116">
    <cfRule type="cellIs" dxfId="6684" priority="1184" stopIfTrue="1" operator="greaterThanOrEqual">
      <formula>0.01</formula>
    </cfRule>
  </conditionalFormatting>
  <conditionalFormatting sqref="AO130">
    <cfRule type="cellIs" dxfId="6683" priority="1183" stopIfTrue="1" operator="greaterThanOrEqual">
      <formula>0.1</formula>
    </cfRule>
  </conditionalFormatting>
  <conditionalFormatting sqref="AR24:AR27">
    <cfRule type="cellIs" dxfId="6682" priority="68" operator="greaterThanOrEqual">
      <formula>0</formula>
    </cfRule>
  </conditionalFormatting>
  <conditionalFormatting sqref="AR28:AR30">
    <cfRule type="cellIs" dxfId="6681" priority="67" operator="greaterThanOrEqual">
      <formula>0</formula>
    </cfRule>
  </conditionalFormatting>
  <conditionalFormatting sqref="AR31:AR32">
    <cfRule type="cellIs" dxfId="6680" priority="7" operator="greaterThanOrEqual">
      <formula>0</formula>
    </cfRule>
  </conditionalFormatting>
  <conditionalFormatting sqref="AR37:AR41">
    <cfRule type="cellIs" dxfId="6679" priority="1114" stopIfTrue="1" operator="greaterThanOrEqual">
      <formula>1</formula>
    </cfRule>
    <cfRule type="cellIs" dxfId="6678" priority="1115" stopIfTrue="1" operator="greaterThanOrEqual">
      <formula>0.1</formula>
    </cfRule>
    <cfRule type="cellIs" dxfId="6677" priority="1116" stopIfTrue="1" operator="greaterThanOrEqual">
      <formula>0.01</formula>
    </cfRule>
    <cfRule type="cellIs" dxfId="6676" priority="1117" stopIfTrue="1" operator="greaterThanOrEqual">
      <formula>0.001</formula>
    </cfRule>
    <cfRule type="cellIs" dxfId="6675" priority="1118" stopIfTrue="1" operator="greaterThanOrEqual">
      <formula>0.0001</formula>
    </cfRule>
    <cfRule type="cellIs" dxfId="6674" priority="1119" stopIfTrue="1" operator="greaterThanOrEqual">
      <formula>0.00001</formula>
    </cfRule>
    <cfRule type="cellIs" dxfId="6673" priority="1120" stopIfTrue="1" operator="greaterThanOrEqual">
      <formula>0.000001</formula>
    </cfRule>
    <cfRule type="cellIs" dxfId="6672" priority="1121" stopIfTrue="1" operator="greaterThanOrEqual">
      <formula>0.0000001</formula>
    </cfRule>
    <cfRule type="cellIs" dxfId="6671" priority="1122" stopIfTrue="1" operator="greaterThanOrEqual">
      <formula>0.00000001</formula>
    </cfRule>
  </conditionalFormatting>
  <conditionalFormatting sqref="AR37:AR132">
    <cfRule type="cellIs" dxfId="6670" priority="1037" stopIfTrue="1" operator="greaterThanOrEqual">
      <formula>10</formula>
    </cfRule>
  </conditionalFormatting>
  <conditionalFormatting sqref="AR42:AR43">
    <cfRule type="cellIs" dxfId="6669" priority="1105" stopIfTrue="1" operator="greaterThanOrEqual">
      <formula>1</formula>
    </cfRule>
    <cfRule type="cellIs" dxfId="6668" priority="1106" stopIfTrue="1" operator="greaterThanOrEqual">
      <formula>0.1</formula>
    </cfRule>
    <cfRule type="cellIs" dxfId="6667" priority="1107" stopIfTrue="1" operator="greaterThanOrEqual">
      <formula>0.01</formula>
    </cfRule>
    <cfRule type="cellIs" dxfId="6666" priority="1108" stopIfTrue="1" operator="greaterThanOrEqual">
      <formula>0.001</formula>
    </cfRule>
    <cfRule type="cellIs" dxfId="6665" priority="1109" stopIfTrue="1" operator="greaterThanOrEqual">
      <formula>0.0001</formula>
    </cfRule>
    <cfRule type="cellIs" dxfId="6664" priority="1110" stopIfTrue="1" operator="greaterThanOrEqual">
      <formula>0.00001</formula>
    </cfRule>
    <cfRule type="cellIs" dxfId="6663" priority="1111" stopIfTrue="1" operator="greaterThanOrEqual">
      <formula>0.000001</formula>
    </cfRule>
    <cfRule type="cellIs" dxfId="6662" priority="1112" stopIfTrue="1" operator="greaterThanOrEqual">
      <formula>0.0000001</formula>
    </cfRule>
    <cfRule type="cellIs" dxfId="6661" priority="1113" stopIfTrue="1" operator="greaterThanOrEqual">
      <formula>0.00000001</formula>
    </cfRule>
  </conditionalFormatting>
  <conditionalFormatting sqref="AR44 AR52 AR72:AR74 AR79:AR85 AR95 AR108:AR109 AR116 AR130">
    <cfRule type="cellIs" dxfId="6660" priority="1099" stopIfTrue="1" operator="greaterThanOrEqual">
      <formula>0.001</formula>
    </cfRule>
    <cfRule type="cellIs" dxfId="6659" priority="1100" stopIfTrue="1" operator="greaterThanOrEqual">
      <formula>0.0001</formula>
    </cfRule>
    <cfRule type="cellIs" dxfId="6658" priority="1101" stopIfTrue="1" operator="greaterThanOrEqual">
      <formula>0.00001</formula>
    </cfRule>
    <cfRule type="cellIs" dxfId="6657" priority="1102" stopIfTrue="1" operator="greaterThanOrEqual">
      <formula>0.000001</formula>
    </cfRule>
    <cfRule type="cellIs" dxfId="6656" priority="1103" stopIfTrue="1" operator="greaterThanOrEqual">
      <formula>0.0000001</formula>
    </cfRule>
    <cfRule type="cellIs" dxfId="6655" priority="1104" stopIfTrue="1" operator="greaterThanOrEqual">
      <formula>0.00000001</formula>
    </cfRule>
  </conditionalFormatting>
  <conditionalFormatting sqref="AR44:AR49">
    <cfRule type="cellIs" dxfId="6654" priority="1076" stopIfTrue="1" operator="greaterThanOrEqual">
      <formula>0.1</formula>
    </cfRule>
  </conditionalFormatting>
  <conditionalFormatting sqref="AR44:AR127">
    <cfRule type="cellIs" dxfId="6653" priority="1038" stopIfTrue="1" operator="greaterThanOrEqual">
      <formula>1</formula>
    </cfRule>
  </conditionalFormatting>
  <conditionalFormatting sqref="AR45:AR46 AR53 AR57 AR60:AR61 AR64 AR69:AR71 AR75 AR77:AR78 AR86 AR92:AR94 AR99:AR101 AR105 AR110:AR112 AR123:AR124 AR126">
    <cfRule type="cellIs" dxfId="6652" priority="1092" stopIfTrue="1" operator="greaterThanOrEqual">
      <formula>0.0001</formula>
    </cfRule>
    <cfRule type="cellIs" dxfId="6651" priority="1093" stopIfTrue="1" operator="greaterThanOrEqual">
      <formula>0.00001</formula>
    </cfRule>
    <cfRule type="cellIs" dxfId="6650" priority="1094" stopIfTrue="1" operator="greaterThanOrEqual">
      <formula>0.000001</formula>
    </cfRule>
    <cfRule type="cellIs" dxfId="6649" priority="1095" stopIfTrue="1" operator="greaterThanOrEqual">
      <formula>0.0000001</formula>
    </cfRule>
    <cfRule type="cellIs" dxfId="6648" priority="1096" stopIfTrue="1" operator="greaterThanOrEqual">
      <formula>0.00000001</formula>
    </cfRule>
  </conditionalFormatting>
  <conditionalFormatting sqref="AR45:AR49 AR53:AR71 AR86:AR94 AR96:AR107 AR110:AR115">
    <cfRule type="cellIs" dxfId="6647" priority="1077" stopIfTrue="1" operator="greaterThanOrEqual">
      <formula>0.01</formula>
    </cfRule>
  </conditionalFormatting>
  <conditionalFormatting sqref="AR47 AR115 AR125">
    <cfRule type="cellIs" dxfId="6646" priority="1086" stopIfTrue="1" operator="greaterThanOrEqual">
      <formula>0.00001</formula>
    </cfRule>
    <cfRule type="cellIs" dxfId="6645" priority="1087" stopIfTrue="1" operator="greaterThanOrEqual">
      <formula>0.000001</formula>
    </cfRule>
    <cfRule type="cellIs" dxfId="6644" priority="1088" stopIfTrue="1" operator="greaterThanOrEqual">
      <formula>0.0000001</formula>
    </cfRule>
    <cfRule type="cellIs" dxfId="6643" priority="1089" stopIfTrue="1" operator="greaterThanOrEqual">
      <formula>0.00000001</formula>
    </cfRule>
  </conditionalFormatting>
  <conditionalFormatting sqref="AR47:AR49 AR54:AR56 AR58:AR59 AR62:AR63 AR65:AR68 AR87:AR91 AR96:AR98 AR102:AR104 AR106:AR107 AR113:AR115 AR127">
    <cfRule type="cellIs" dxfId="6642" priority="1078" stopIfTrue="1" operator="greaterThanOrEqual">
      <formula>0.001</formula>
    </cfRule>
  </conditionalFormatting>
  <conditionalFormatting sqref="AR48:AR49 AR54:AR56 AR58:AR59 AR62:AR63 AR65:AR68 AR87:AR91 AR96:AR98 AR102:AR104 AR106:AR107 AR113:AR114 AR117 AR127">
    <cfRule type="cellIs" dxfId="6641" priority="1080" stopIfTrue="1" operator="greaterThanOrEqual">
      <formula>0.00001</formula>
    </cfRule>
    <cfRule type="cellIs" dxfId="6640" priority="1081" stopIfTrue="1" operator="greaterThanOrEqual">
      <formula>0.000001</formula>
    </cfRule>
    <cfRule type="cellIs" dxfId="6639" priority="1082" stopIfTrue="1" operator="greaterThanOrEqual">
      <formula>0.0000001</formula>
    </cfRule>
    <cfRule type="cellIs" dxfId="6638" priority="1083" stopIfTrue="1" operator="greaterThanOrEqual">
      <formula>0.00000001</formula>
    </cfRule>
  </conditionalFormatting>
  <conditionalFormatting sqref="AR48:AR49 AR54:AR56 AR58:AR59 AR62:AR63 AR65:AR68 AR87:AR91 AR96:AR98 AR102:AR104 AR106:AR107 AR113:AR114 AR127 AR117">
    <cfRule type="cellIs" dxfId="6637" priority="1079" stopIfTrue="1" operator="greaterThanOrEqual">
      <formula>0.0001</formula>
    </cfRule>
  </conditionalFormatting>
  <conditionalFormatting sqref="AR50 AR76 AR129">
    <cfRule type="cellIs" dxfId="6636" priority="1069" stopIfTrue="1" operator="greaterThanOrEqual">
      <formula>0.01</formula>
    </cfRule>
    <cfRule type="cellIs" dxfId="6635" priority="1070" stopIfTrue="1" operator="greaterThanOrEqual">
      <formula>0.001</formula>
    </cfRule>
    <cfRule type="cellIs" dxfId="6634" priority="1071" stopIfTrue="1" operator="greaterThanOrEqual">
      <formula>0.0001</formula>
    </cfRule>
    <cfRule type="cellIs" dxfId="6633" priority="1072" stopIfTrue="1" operator="greaterThanOrEqual">
      <formula>0.00001</formula>
    </cfRule>
    <cfRule type="cellIs" dxfId="6632" priority="1073" stopIfTrue="1" operator="greaterThanOrEqual">
      <formula>0.000001</formula>
    </cfRule>
    <cfRule type="cellIs" dxfId="6631" priority="1074" stopIfTrue="1" operator="greaterThanOrEqual">
      <formula>0.0000001</formula>
    </cfRule>
    <cfRule type="cellIs" dxfId="6630" priority="1075" stopIfTrue="1" operator="greaterThanOrEqual">
      <formula>0.00000001</formula>
    </cfRule>
  </conditionalFormatting>
  <conditionalFormatting sqref="AR51">
    <cfRule type="cellIs" dxfId="6629" priority="1060" stopIfTrue="1" operator="greaterThanOrEqual">
      <formula>0.01</formula>
    </cfRule>
    <cfRule type="cellIs" dxfId="6628" priority="1061" stopIfTrue="1" operator="greaterThanOrEqual">
      <formula>0.001</formula>
    </cfRule>
    <cfRule type="cellIs" dxfId="6627" priority="1062" stopIfTrue="1" operator="greaterThanOrEqual">
      <formula>0.0001</formula>
    </cfRule>
    <cfRule type="cellIs" dxfId="6626" priority="1063" stopIfTrue="1" operator="greaterThanOrEqual">
      <formula>0.00001</formula>
    </cfRule>
    <cfRule type="cellIs" dxfId="6625" priority="1064" stopIfTrue="1" operator="greaterThanOrEqual">
      <formula>0.000001</formula>
    </cfRule>
    <cfRule type="cellIs" dxfId="6624" priority="1065" stopIfTrue="1" operator="greaterThanOrEqual">
      <formula>0.0000001</formula>
    </cfRule>
    <cfRule type="cellIs" dxfId="6623" priority="1066" stopIfTrue="1" operator="greaterThanOrEqual">
      <formula>0.00000001</formula>
    </cfRule>
  </conditionalFormatting>
  <conditionalFormatting sqref="AR51:AR75">
    <cfRule type="cellIs" dxfId="6622" priority="1059" stopIfTrue="1" operator="greaterThanOrEqual">
      <formula>0.1</formula>
    </cfRule>
  </conditionalFormatting>
  <conditionalFormatting sqref="AR75 AR77:AR78 AR45:AR46 AR53 AR57 AR60:AR61 AR64 AR69:AR71 AR86 AR92:AR94 AR99:AR101 AR105 AR110:AR112 AR123:AR124 AR126">
    <cfRule type="cellIs" dxfId="6621" priority="1091" stopIfTrue="1" operator="greaterThanOrEqual">
      <formula>0.001</formula>
    </cfRule>
  </conditionalFormatting>
  <conditionalFormatting sqref="AR75 AR77:AR78">
    <cfRule type="cellIs" dxfId="6620" priority="1090" stopIfTrue="1" operator="greaterThanOrEqual">
      <formula>0.01</formula>
    </cfRule>
  </conditionalFormatting>
  <conditionalFormatting sqref="AR77:AR127">
    <cfRule type="cellIs" dxfId="6619" priority="1039" stopIfTrue="1" operator="greaterThanOrEqual">
      <formula>0.1</formula>
    </cfRule>
  </conditionalFormatting>
  <conditionalFormatting sqref="AR117:AR122">
    <cfRule type="cellIs" dxfId="6618" priority="1041" stopIfTrue="1" operator="greaterThanOrEqual">
      <formula>0.001</formula>
    </cfRule>
  </conditionalFormatting>
  <conditionalFormatting sqref="AR117:AR127">
    <cfRule type="cellIs" dxfId="6617" priority="1040" stopIfTrue="1" operator="greaterThanOrEqual">
      <formula>0.01</formula>
    </cfRule>
  </conditionalFormatting>
  <conditionalFormatting sqref="AR118">
    <cfRule type="cellIs" dxfId="6616" priority="1047" stopIfTrue="1" operator="greaterThanOrEqual">
      <formula>0.000001</formula>
    </cfRule>
    <cfRule type="cellIs" dxfId="6615" priority="1048" stopIfTrue="1" operator="greaterThanOrEqual">
      <formula>0.0000001</formula>
    </cfRule>
    <cfRule type="cellIs" dxfId="6614" priority="1049" stopIfTrue="1" operator="greaterThanOrEqual">
      <formula>0.00000001</formula>
    </cfRule>
  </conditionalFormatting>
  <conditionalFormatting sqref="AR118:AR122">
    <cfRule type="cellIs" dxfId="6613" priority="1042" stopIfTrue="1" operator="greaterThanOrEqual">
      <formula>0.0001</formula>
    </cfRule>
    <cfRule type="cellIs" dxfId="6612" priority="1043" stopIfTrue="1" operator="greaterThanOrEqual">
      <formula>0.00001</formula>
    </cfRule>
  </conditionalFormatting>
  <conditionalFormatting sqref="AR119:AR122">
    <cfRule type="cellIs" dxfId="6611" priority="1044" stopIfTrue="1" operator="greaterThanOrEqual">
      <formula>0.000001</formula>
    </cfRule>
    <cfRule type="cellIs" dxfId="6610" priority="1045" stopIfTrue="1" operator="greaterThanOrEqual">
      <formula>0.0000001</formula>
    </cfRule>
    <cfRule type="cellIs" dxfId="6609" priority="1046" stopIfTrue="1" operator="greaterThanOrEqual">
      <formula>0.00000001</formula>
    </cfRule>
  </conditionalFormatting>
  <conditionalFormatting sqref="AR125 AR47 AR115">
    <cfRule type="cellIs" dxfId="6608" priority="1085" stopIfTrue="1" operator="greaterThanOrEqual">
      <formula>0.0001</formula>
    </cfRule>
  </conditionalFormatting>
  <conditionalFormatting sqref="AR125">
    <cfRule type="cellIs" dxfId="6607" priority="1084" stopIfTrue="1" operator="greaterThanOrEqual">
      <formula>0.001</formula>
    </cfRule>
  </conditionalFormatting>
  <conditionalFormatting sqref="AR128 AR131:AR132">
    <cfRule type="cellIs" dxfId="6606" priority="1050" stopIfTrue="1" operator="greaterThanOrEqual">
      <formula>1</formula>
    </cfRule>
    <cfRule type="cellIs" dxfId="6605" priority="1051" stopIfTrue="1" operator="greaterThanOrEqual">
      <formula>0.1</formula>
    </cfRule>
    <cfRule type="cellIs" dxfId="6604" priority="1052" stopIfTrue="1" operator="greaterThanOrEqual">
      <formula>0.01</formula>
    </cfRule>
    <cfRule type="cellIs" dxfId="6603" priority="1053" stopIfTrue="1" operator="greaterThanOrEqual">
      <formula>0.001</formula>
    </cfRule>
    <cfRule type="cellIs" dxfId="6602" priority="1054" stopIfTrue="1" operator="greaterThanOrEqual">
      <formula>0.0001</formula>
    </cfRule>
    <cfRule type="cellIs" dxfId="6601" priority="1055" stopIfTrue="1" operator="greaterThanOrEqual">
      <formula>0.00001</formula>
    </cfRule>
    <cfRule type="cellIs" dxfId="6600" priority="1056" stopIfTrue="1" operator="greaterThanOrEqual">
      <formula>0.000001</formula>
    </cfRule>
    <cfRule type="cellIs" dxfId="6599" priority="1057" stopIfTrue="1" operator="greaterThanOrEqual">
      <formula>0.0000001</formula>
    </cfRule>
    <cfRule type="cellIs" dxfId="6598" priority="1058" stopIfTrue="1" operator="greaterThanOrEqual">
      <formula>0.00000001</formula>
    </cfRule>
  </conditionalFormatting>
  <conditionalFormatting sqref="AR129 AR50 AR76">
    <cfRule type="cellIs" dxfId="6597" priority="1068" stopIfTrue="1" operator="greaterThanOrEqual">
      <formula>0.1</formula>
    </cfRule>
  </conditionalFormatting>
  <conditionalFormatting sqref="AR129:AR130">
    <cfRule type="cellIs" dxfId="6596" priority="1067" stopIfTrue="1" operator="greaterThanOrEqual">
      <formula>1</formula>
    </cfRule>
  </conditionalFormatting>
  <conditionalFormatting sqref="AR130 AR44 AR52 AR72:AR74 AR79:AR85 AR95 AR108:AR109 AR116">
    <cfRule type="cellIs" dxfId="6595" priority="1098" stopIfTrue="1" operator="greaterThanOrEqual">
      <formula>0.01</formula>
    </cfRule>
  </conditionalFormatting>
  <conditionalFormatting sqref="AR130">
    <cfRule type="cellIs" dxfId="6594" priority="1097" stopIfTrue="1" operator="greaterThanOrEqual">
      <formula>0.1</formula>
    </cfRule>
  </conditionalFormatting>
  <conditionalFormatting sqref="AU24:AU27">
    <cfRule type="cellIs" dxfId="6593" priority="66" operator="greaterThanOrEqual">
      <formula>0</formula>
    </cfRule>
  </conditionalFormatting>
  <conditionalFormatting sqref="AU28:AU30">
    <cfRule type="cellIs" dxfId="6592" priority="65" operator="greaterThanOrEqual">
      <formula>0</formula>
    </cfRule>
  </conditionalFormatting>
  <conditionalFormatting sqref="AU31:AU32">
    <cfRule type="cellIs" dxfId="6591" priority="6" operator="greaterThanOrEqual">
      <formula>0</formula>
    </cfRule>
  </conditionalFormatting>
  <conditionalFormatting sqref="AU37:AU41">
    <cfRule type="cellIs" dxfId="6590" priority="856" stopIfTrue="1" operator="greaterThanOrEqual">
      <formula>1</formula>
    </cfRule>
    <cfRule type="cellIs" dxfId="6589" priority="857" stopIfTrue="1" operator="greaterThanOrEqual">
      <formula>0.1</formula>
    </cfRule>
    <cfRule type="cellIs" dxfId="6588" priority="858" stopIfTrue="1" operator="greaterThanOrEqual">
      <formula>0.01</formula>
    </cfRule>
    <cfRule type="cellIs" dxfId="6587" priority="859" stopIfTrue="1" operator="greaterThanOrEqual">
      <formula>0.001</formula>
    </cfRule>
    <cfRule type="cellIs" dxfId="6586" priority="860" stopIfTrue="1" operator="greaterThanOrEqual">
      <formula>0.0001</formula>
    </cfRule>
    <cfRule type="cellIs" dxfId="6585" priority="861" stopIfTrue="1" operator="greaterThanOrEqual">
      <formula>0.00001</formula>
    </cfRule>
    <cfRule type="cellIs" dxfId="6584" priority="862" stopIfTrue="1" operator="greaterThanOrEqual">
      <formula>0.000001</formula>
    </cfRule>
    <cfRule type="cellIs" dxfId="6583" priority="863" stopIfTrue="1" operator="greaterThanOrEqual">
      <formula>0.0000001</formula>
    </cfRule>
    <cfRule type="cellIs" dxfId="6582" priority="864" stopIfTrue="1" operator="greaterThanOrEqual">
      <formula>0.00000001</formula>
    </cfRule>
  </conditionalFormatting>
  <conditionalFormatting sqref="AU37:AU132">
    <cfRule type="cellIs" dxfId="6581" priority="779" stopIfTrue="1" operator="greaterThanOrEqual">
      <formula>10</formula>
    </cfRule>
  </conditionalFormatting>
  <conditionalFormatting sqref="AU42:AU43">
    <cfRule type="cellIs" dxfId="6580" priority="847" stopIfTrue="1" operator="greaterThanOrEqual">
      <formula>1</formula>
    </cfRule>
    <cfRule type="cellIs" dxfId="6579" priority="848" stopIfTrue="1" operator="greaterThanOrEqual">
      <formula>0.1</formula>
    </cfRule>
    <cfRule type="cellIs" dxfId="6578" priority="849" stopIfTrue="1" operator="greaterThanOrEqual">
      <formula>0.01</formula>
    </cfRule>
    <cfRule type="cellIs" dxfId="6577" priority="850" stopIfTrue="1" operator="greaterThanOrEqual">
      <formula>0.001</formula>
    </cfRule>
    <cfRule type="cellIs" dxfId="6576" priority="851" stopIfTrue="1" operator="greaterThanOrEqual">
      <formula>0.0001</formula>
    </cfRule>
    <cfRule type="cellIs" dxfId="6575" priority="852" stopIfTrue="1" operator="greaterThanOrEqual">
      <formula>0.00001</formula>
    </cfRule>
    <cfRule type="cellIs" dxfId="6574" priority="853" stopIfTrue="1" operator="greaterThanOrEqual">
      <formula>0.000001</formula>
    </cfRule>
    <cfRule type="cellIs" dxfId="6573" priority="854" stopIfTrue="1" operator="greaterThanOrEqual">
      <formula>0.0000001</formula>
    </cfRule>
    <cfRule type="cellIs" dxfId="6572" priority="855" stopIfTrue="1" operator="greaterThanOrEqual">
      <formula>0.00000001</formula>
    </cfRule>
  </conditionalFormatting>
  <conditionalFormatting sqref="AU44 AU52 AU72:AU74 AU79:AU85 AU95 AU108:AU109 AU116 AU130">
    <cfRule type="cellIs" dxfId="6571" priority="841" stopIfTrue="1" operator="greaterThanOrEqual">
      <formula>0.001</formula>
    </cfRule>
    <cfRule type="cellIs" dxfId="6570" priority="842" stopIfTrue="1" operator="greaterThanOrEqual">
      <formula>0.0001</formula>
    </cfRule>
    <cfRule type="cellIs" dxfId="6569" priority="843" stopIfTrue="1" operator="greaterThanOrEqual">
      <formula>0.00001</formula>
    </cfRule>
    <cfRule type="cellIs" dxfId="6568" priority="844" stopIfTrue="1" operator="greaterThanOrEqual">
      <formula>0.000001</formula>
    </cfRule>
    <cfRule type="cellIs" dxfId="6567" priority="845" stopIfTrue="1" operator="greaterThanOrEqual">
      <formula>0.0000001</formula>
    </cfRule>
    <cfRule type="cellIs" dxfId="6566" priority="846" stopIfTrue="1" operator="greaterThanOrEqual">
      <formula>0.00000001</formula>
    </cfRule>
  </conditionalFormatting>
  <conditionalFormatting sqref="AU44:AU49">
    <cfRule type="cellIs" dxfId="6565" priority="818" stopIfTrue="1" operator="greaterThanOrEqual">
      <formula>0.1</formula>
    </cfRule>
  </conditionalFormatting>
  <conditionalFormatting sqref="AU44:AU127">
    <cfRule type="cellIs" dxfId="6564" priority="780" stopIfTrue="1" operator="greaterThanOrEqual">
      <formula>1</formula>
    </cfRule>
  </conditionalFormatting>
  <conditionalFormatting sqref="AU45:AU46 AU53 AU57 AU60:AU61 AU64 AU69:AU71 AU75 AU77:AU78 AU86 AU92:AU94 AU99:AU101 AU105 AU110:AU112 AU123:AU124 AU126">
    <cfRule type="cellIs" dxfId="6563" priority="834" stopIfTrue="1" operator="greaterThanOrEqual">
      <formula>0.0001</formula>
    </cfRule>
    <cfRule type="cellIs" dxfId="6562" priority="835" stopIfTrue="1" operator="greaterThanOrEqual">
      <formula>0.00001</formula>
    </cfRule>
    <cfRule type="cellIs" dxfId="6561" priority="836" stopIfTrue="1" operator="greaterThanOrEqual">
      <formula>0.000001</formula>
    </cfRule>
    <cfRule type="cellIs" dxfId="6560" priority="837" stopIfTrue="1" operator="greaterThanOrEqual">
      <formula>0.0000001</formula>
    </cfRule>
    <cfRule type="cellIs" dxfId="6559" priority="838" stopIfTrue="1" operator="greaterThanOrEqual">
      <formula>0.00000001</formula>
    </cfRule>
  </conditionalFormatting>
  <conditionalFormatting sqref="AU45:AU49 AU53:AU71 AU86:AU94 AU96:AU107 AU110:AU115">
    <cfRule type="cellIs" dxfId="6558" priority="819" stopIfTrue="1" operator="greaterThanOrEqual">
      <formula>0.01</formula>
    </cfRule>
  </conditionalFormatting>
  <conditionalFormatting sqref="AU47 AU115 AU125">
    <cfRule type="cellIs" dxfId="6557" priority="828" stopIfTrue="1" operator="greaterThanOrEqual">
      <formula>0.00001</formula>
    </cfRule>
    <cfRule type="cellIs" dxfId="6556" priority="829" stopIfTrue="1" operator="greaterThanOrEqual">
      <formula>0.000001</formula>
    </cfRule>
    <cfRule type="cellIs" dxfId="6555" priority="830" stopIfTrue="1" operator="greaterThanOrEqual">
      <formula>0.0000001</formula>
    </cfRule>
    <cfRule type="cellIs" dxfId="6554" priority="831" stopIfTrue="1" operator="greaterThanOrEqual">
      <formula>0.00000001</formula>
    </cfRule>
  </conditionalFormatting>
  <conditionalFormatting sqref="AU47:AU49 AU54:AU56 AU58:AU59 AU62:AU63 AU65:AU68 AU87:AU91 AU96:AU98 AU102:AU104 AU106:AU107 AU113:AU115 AU127">
    <cfRule type="cellIs" dxfId="6553" priority="820" stopIfTrue="1" operator="greaterThanOrEqual">
      <formula>0.001</formula>
    </cfRule>
  </conditionalFormatting>
  <conditionalFormatting sqref="AU48:AU49 AU54:AU56 AU58:AU59 AU62:AU63 AU65:AU68 AU87:AU91 AU96:AU98 AU102:AU104 AU106:AU107 AU113:AU114 AU117 AU127">
    <cfRule type="cellIs" dxfId="6552" priority="822" stopIfTrue="1" operator="greaterThanOrEqual">
      <formula>0.00001</formula>
    </cfRule>
    <cfRule type="cellIs" dxfId="6551" priority="823" stopIfTrue="1" operator="greaterThanOrEqual">
      <formula>0.000001</formula>
    </cfRule>
    <cfRule type="cellIs" dxfId="6550" priority="824" stopIfTrue="1" operator="greaterThanOrEqual">
      <formula>0.0000001</formula>
    </cfRule>
    <cfRule type="cellIs" dxfId="6549" priority="825" stopIfTrue="1" operator="greaterThanOrEqual">
      <formula>0.00000001</formula>
    </cfRule>
  </conditionalFormatting>
  <conditionalFormatting sqref="AU48:AU49 AU54:AU56 AU58:AU59 AU62:AU63 AU65:AU68 AU87:AU91 AU96:AU98 AU102:AU104 AU106:AU107 AU113:AU114 AU127 AU117">
    <cfRule type="cellIs" dxfId="6548" priority="821" stopIfTrue="1" operator="greaterThanOrEqual">
      <formula>0.0001</formula>
    </cfRule>
  </conditionalFormatting>
  <conditionalFormatting sqref="AU50 AU76 AU129">
    <cfRule type="cellIs" dxfId="6547" priority="811" stopIfTrue="1" operator="greaterThanOrEqual">
      <formula>0.01</formula>
    </cfRule>
    <cfRule type="cellIs" dxfId="6546" priority="812" stopIfTrue="1" operator="greaterThanOrEqual">
      <formula>0.001</formula>
    </cfRule>
    <cfRule type="cellIs" dxfId="6545" priority="813" stopIfTrue="1" operator="greaterThanOrEqual">
      <formula>0.0001</formula>
    </cfRule>
    <cfRule type="cellIs" dxfId="6544" priority="814" stopIfTrue="1" operator="greaterThanOrEqual">
      <formula>0.00001</formula>
    </cfRule>
    <cfRule type="cellIs" dxfId="6543" priority="815" stopIfTrue="1" operator="greaterThanOrEqual">
      <formula>0.000001</formula>
    </cfRule>
    <cfRule type="cellIs" dxfId="6542" priority="816" stopIfTrue="1" operator="greaterThanOrEqual">
      <formula>0.0000001</formula>
    </cfRule>
    <cfRule type="cellIs" dxfId="6541" priority="817" stopIfTrue="1" operator="greaterThanOrEqual">
      <formula>0.00000001</formula>
    </cfRule>
  </conditionalFormatting>
  <conditionalFormatting sqref="AU51">
    <cfRule type="cellIs" dxfId="6540" priority="802" stopIfTrue="1" operator="greaterThanOrEqual">
      <formula>0.01</formula>
    </cfRule>
    <cfRule type="cellIs" dxfId="6539" priority="803" stopIfTrue="1" operator="greaterThanOrEqual">
      <formula>0.001</formula>
    </cfRule>
    <cfRule type="cellIs" dxfId="6538" priority="804" stopIfTrue="1" operator="greaterThanOrEqual">
      <formula>0.0001</formula>
    </cfRule>
    <cfRule type="cellIs" dxfId="6537" priority="805" stopIfTrue="1" operator="greaterThanOrEqual">
      <formula>0.00001</formula>
    </cfRule>
    <cfRule type="cellIs" dxfId="6536" priority="806" stopIfTrue="1" operator="greaterThanOrEqual">
      <formula>0.000001</formula>
    </cfRule>
    <cfRule type="cellIs" dxfId="6535" priority="807" stopIfTrue="1" operator="greaterThanOrEqual">
      <formula>0.0000001</formula>
    </cfRule>
    <cfRule type="cellIs" dxfId="6534" priority="808" stopIfTrue="1" operator="greaterThanOrEqual">
      <formula>0.00000001</formula>
    </cfRule>
  </conditionalFormatting>
  <conditionalFormatting sqref="AU51:AU75">
    <cfRule type="cellIs" dxfId="6533" priority="801" stopIfTrue="1" operator="greaterThanOrEqual">
      <formula>0.1</formula>
    </cfRule>
  </conditionalFormatting>
  <conditionalFormatting sqref="AU75 AU77:AU78 AU45:AU46 AU53 AU57 AU60:AU61 AU64 AU69:AU71 AU86 AU92:AU94 AU99:AU101 AU105 AU110:AU112 AU123:AU124 AU126">
    <cfRule type="cellIs" dxfId="6532" priority="833" stopIfTrue="1" operator="greaterThanOrEqual">
      <formula>0.001</formula>
    </cfRule>
  </conditionalFormatting>
  <conditionalFormatting sqref="AU75 AU77:AU78">
    <cfRule type="cellIs" dxfId="6531" priority="832" stopIfTrue="1" operator="greaterThanOrEqual">
      <formula>0.01</formula>
    </cfRule>
  </conditionalFormatting>
  <conditionalFormatting sqref="AU77:AU127">
    <cfRule type="cellIs" dxfId="6530" priority="781" stopIfTrue="1" operator="greaterThanOrEqual">
      <formula>0.1</formula>
    </cfRule>
  </conditionalFormatting>
  <conditionalFormatting sqref="AU117:AU122">
    <cfRule type="cellIs" dxfId="6529" priority="783" stopIfTrue="1" operator="greaterThanOrEqual">
      <formula>0.001</formula>
    </cfRule>
  </conditionalFormatting>
  <conditionalFormatting sqref="AU117:AU127">
    <cfRule type="cellIs" dxfId="6528" priority="782" stopIfTrue="1" operator="greaterThanOrEqual">
      <formula>0.01</formula>
    </cfRule>
  </conditionalFormatting>
  <conditionalFormatting sqref="AU118">
    <cfRule type="cellIs" dxfId="6527" priority="789" stopIfTrue="1" operator="greaterThanOrEqual">
      <formula>0.000001</formula>
    </cfRule>
    <cfRule type="cellIs" dxfId="6526" priority="790" stopIfTrue="1" operator="greaterThanOrEqual">
      <formula>0.0000001</formula>
    </cfRule>
    <cfRule type="cellIs" dxfId="6525" priority="791" stopIfTrue="1" operator="greaterThanOrEqual">
      <formula>0.00000001</formula>
    </cfRule>
  </conditionalFormatting>
  <conditionalFormatting sqref="AU118:AU122">
    <cfRule type="cellIs" dxfId="6524" priority="784" stopIfTrue="1" operator="greaterThanOrEqual">
      <formula>0.0001</formula>
    </cfRule>
    <cfRule type="cellIs" dxfId="6523" priority="785" stopIfTrue="1" operator="greaterThanOrEqual">
      <formula>0.00001</formula>
    </cfRule>
  </conditionalFormatting>
  <conditionalFormatting sqref="AU119:AU122">
    <cfRule type="cellIs" dxfId="6522" priority="786" stopIfTrue="1" operator="greaterThanOrEqual">
      <formula>0.000001</formula>
    </cfRule>
    <cfRule type="cellIs" dxfId="6521" priority="787" stopIfTrue="1" operator="greaterThanOrEqual">
      <formula>0.0000001</formula>
    </cfRule>
    <cfRule type="cellIs" dxfId="6520" priority="788" stopIfTrue="1" operator="greaterThanOrEqual">
      <formula>0.00000001</formula>
    </cfRule>
  </conditionalFormatting>
  <conditionalFormatting sqref="AU125 AU47 AU115">
    <cfRule type="cellIs" dxfId="6519" priority="827" stopIfTrue="1" operator="greaterThanOrEqual">
      <formula>0.0001</formula>
    </cfRule>
  </conditionalFormatting>
  <conditionalFormatting sqref="AU125">
    <cfRule type="cellIs" dxfId="6518" priority="826" stopIfTrue="1" operator="greaterThanOrEqual">
      <formula>0.001</formula>
    </cfRule>
  </conditionalFormatting>
  <conditionalFormatting sqref="AU128 AU131:AU132">
    <cfRule type="cellIs" dxfId="6517" priority="792" stopIfTrue="1" operator="greaterThanOrEqual">
      <formula>1</formula>
    </cfRule>
    <cfRule type="cellIs" dxfId="6516" priority="793" stopIfTrue="1" operator="greaterThanOrEqual">
      <formula>0.1</formula>
    </cfRule>
    <cfRule type="cellIs" dxfId="6515" priority="794" stopIfTrue="1" operator="greaterThanOrEqual">
      <formula>0.01</formula>
    </cfRule>
    <cfRule type="cellIs" dxfId="6514" priority="795" stopIfTrue="1" operator="greaterThanOrEqual">
      <formula>0.001</formula>
    </cfRule>
    <cfRule type="cellIs" dxfId="6513" priority="796" stopIfTrue="1" operator="greaterThanOrEqual">
      <formula>0.0001</formula>
    </cfRule>
    <cfRule type="cellIs" dxfId="6512" priority="797" stopIfTrue="1" operator="greaterThanOrEqual">
      <formula>0.00001</formula>
    </cfRule>
    <cfRule type="cellIs" dxfId="6511" priority="798" stopIfTrue="1" operator="greaterThanOrEqual">
      <formula>0.000001</formula>
    </cfRule>
    <cfRule type="cellIs" dxfId="6510" priority="799" stopIfTrue="1" operator="greaterThanOrEqual">
      <formula>0.0000001</formula>
    </cfRule>
    <cfRule type="cellIs" dxfId="6509" priority="800" stopIfTrue="1" operator="greaterThanOrEqual">
      <formula>0.00000001</formula>
    </cfRule>
  </conditionalFormatting>
  <conditionalFormatting sqref="AU129 AU50 AU76">
    <cfRule type="cellIs" dxfId="6508" priority="810" stopIfTrue="1" operator="greaterThanOrEqual">
      <formula>0.1</formula>
    </cfRule>
  </conditionalFormatting>
  <conditionalFormatting sqref="AU129:AU130">
    <cfRule type="cellIs" dxfId="6507" priority="809" stopIfTrue="1" operator="greaterThanOrEqual">
      <formula>1</formula>
    </cfRule>
  </conditionalFormatting>
  <conditionalFormatting sqref="AU130 AU44 AU52 AU72:AU74 AU79:AU85 AU95 AU108:AU109 AU116">
    <cfRule type="cellIs" dxfId="6506" priority="840" stopIfTrue="1" operator="greaterThanOrEqual">
      <formula>0.01</formula>
    </cfRule>
  </conditionalFormatting>
  <conditionalFormatting sqref="AU130">
    <cfRule type="cellIs" dxfId="6505" priority="839" stopIfTrue="1" operator="greaterThanOrEqual">
      <formula>0.1</formula>
    </cfRule>
  </conditionalFormatting>
  <conditionalFormatting sqref="AX24:AX27">
    <cfRule type="cellIs" dxfId="6504" priority="64" operator="greaterThanOrEqual">
      <formula>0</formula>
    </cfRule>
  </conditionalFormatting>
  <conditionalFormatting sqref="AX28:AX30">
    <cfRule type="cellIs" dxfId="6503" priority="63" operator="greaterThanOrEqual">
      <formula>0</formula>
    </cfRule>
  </conditionalFormatting>
  <conditionalFormatting sqref="AX31:AX32">
    <cfRule type="cellIs" dxfId="6502" priority="5" operator="greaterThanOrEqual">
      <formula>0</formula>
    </cfRule>
  </conditionalFormatting>
  <conditionalFormatting sqref="AX37:AX41">
    <cfRule type="cellIs" dxfId="6501" priority="770" stopIfTrue="1" operator="greaterThanOrEqual">
      <formula>1</formula>
    </cfRule>
    <cfRule type="cellIs" dxfId="6500" priority="771" stopIfTrue="1" operator="greaterThanOrEqual">
      <formula>0.1</formula>
    </cfRule>
    <cfRule type="cellIs" dxfId="6499" priority="772" stopIfTrue="1" operator="greaterThanOrEqual">
      <formula>0.01</formula>
    </cfRule>
    <cfRule type="cellIs" dxfId="6498" priority="773" stopIfTrue="1" operator="greaterThanOrEqual">
      <formula>0.001</formula>
    </cfRule>
    <cfRule type="cellIs" dxfId="6497" priority="774" stopIfTrue="1" operator="greaterThanOrEqual">
      <formula>0.0001</formula>
    </cfRule>
    <cfRule type="cellIs" dxfId="6496" priority="775" stopIfTrue="1" operator="greaterThanOrEqual">
      <formula>0.00001</formula>
    </cfRule>
    <cfRule type="cellIs" dxfId="6495" priority="776" stopIfTrue="1" operator="greaterThanOrEqual">
      <formula>0.000001</formula>
    </cfRule>
    <cfRule type="cellIs" dxfId="6494" priority="777" stopIfTrue="1" operator="greaterThanOrEqual">
      <formula>0.0000001</formula>
    </cfRule>
    <cfRule type="cellIs" dxfId="6493" priority="778" stopIfTrue="1" operator="greaterThanOrEqual">
      <formula>0.00000001</formula>
    </cfRule>
  </conditionalFormatting>
  <conditionalFormatting sqref="AX37:AX132">
    <cfRule type="cellIs" dxfId="6492" priority="693" stopIfTrue="1" operator="greaterThanOrEqual">
      <formula>10</formula>
    </cfRule>
  </conditionalFormatting>
  <conditionalFormatting sqref="AX42:AX43">
    <cfRule type="cellIs" dxfId="6491" priority="761" stopIfTrue="1" operator="greaterThanOrEqual">
      <formula>1</formula>
    </cfRule>
    <cfRule type="cellIs" dxfId="6490" priority="762" stopIfTrue="1" operator="greaterThanOrEqual">
      <formula>0.1</formula>
    </cfRule>
    <cfRule type="cellIs" dxfId="6489" priority="763" stopIfTrue="1" operator="greaterThanOrEqual">
      <formula>0.01</formula>
    </cfRule>
    <cfRule type="cellIs" dxfId="6488" priority="764" stopIfTrue="1" operator="greaterThanOrEqual">
      <formula>0.001</formula>
    </cfRule>
    <cfRule type="cellIs" dxfId="6487" priority="765" stopIfTrue="1" operator="greaterThanOrEqual">
      <formula>0.0001</formula>
    </cfRule>
    <cfRule type="cellIs" dxfId="6486" priority="766" stopIfTrue="1" operator="greaterThanOrEqual">
      <formula>0.00001</formula>
    </cfRule>
    <cfRule type="cellIs" dxfId="6485" priority="767" stopIfTrue="1" operator="greaterThanOrEqual">
      <formula>0.000001</formula>
    </cfRule>
    <cfRule type="cellIs" dxfId="6484" priority="768" stopIfTrue="1" operator="greaterThanOrEqual">
      <formula>0.0000001</formula>
    </cfRule>
    <cfRule type="cellIs" dxfId="6483" priority="769" stopIfTrue="1" operator="greaterThanOrEqual">
      <formula>0.00000001</formula>
    </cfRule>
  </conditionalFormatting>
  <conditionalFormatting sqref="AX44 AX52 AX72:AX74 AX79:AX85 AX95 AX108:AX109 AX116 AX130">
    <cfRule type="cellIs" dxfId="6482" priority="755" stopIfTrue="1" operator="greaterThanOrEqual">
      <formula>0.001</formula>
    </cfRule>
    <cfRule type="cellIs" dxfId="6481" priority="756" stopIfTrue="1" operator="greaterThanOrEqual">
      <formula>0.0001</formula>
    </cfRule>
    <cfRule type="cellIs" dxfId="6480" priority="757" stopIfTrue="1" operator="greaterThanOrEqual">
      <formula>0.00001</formula>
    </cfRule>
    <cfRule type="cellIs" dxfId="6479" priority="758" stopIfTrue="1" operator="greaterThanOrEqual">
      <formula>0.000001</formula>
    </cfRule>
    <cfRule type="cellIs" dxfId="6478" priority="759" stopIfTrue="1" operator="greaterThanOrEqual">
      <formula>0.0000001</formula>
    </cfRule>
    <cfRule type="cellIs" dxfId="6477" priority="760" stopIfTrue="1" operator="greaterThanOrEqual">
      <formula>0.00000001</formula>
    </cfRule>
  </conditionalFormatting>
  <conditionalFormatting sqref="AX44:AX49">
    <cfRule type="cellIs" dxfId="6476" priority="732" stopIfTrue="1" operator="greaterThanOrEqual">
      <formula>0.1</formula>
    </cfRule>
  </conditionalFormatting>
  <conditionalFormatting sqref="AX44:AX127">
    <cfRule type="cellIs" dxfId="6475" priority="694" stopIfTrue="1" operator="greaterThanOrEqual">
      <formula>1</formula>
    </cfRule>
  </conditionalFormatting>
  <conditionalFormatting sqref="AX45:AX46 AX53 AX57 AX60:AX61 AX64 AX69:AX71 AX75 AX77:AX78 AX86 AX92:AX94 AX99:AX101 AX105 AX110:AX112 AX123:AX124 AX126">
    <cfRule type="cellIs" dxfId="6474" priority="748" stopIfTrue="1" operator="greaterThanOrEqual">
      <formula>0.0001</formula>
    </cfRule>
    <cfRule type="cellIs" dxfId="6473" priority="749" stopIfTrue="1" operator="greaterThanOrEqual">
      <formula>0.00001</formula>
    </cfRule>
    <cfRule type="cellIs" dxfId="6472" priority="750" stopIfTrue="1" operator="greaterThanOrEqual">
      <formula>0.000001</formula>
    </cfRule>
    <cfRule type="cellIs" dxfId="6471" priority="751" stopIfTrue="1" operator="greaterThanOrEqual">
      <formula>0.0000001</formula>
    </cfRule>
    <cfRule type="cellIs" dxfId="6470" priority="752" stopIfTrue="1" operator="greaterThanOrEqual">
      <formula>0.00000001</formula>
    </cfRule>
  </conditionalFormatting>
  <conditionalFormatting sqref="AX45:AX49 AX53:AX71 AX86:AX94 AX96:AX107 AX110:AX115">
    <cfRule type="cellIs" dxfId="6469" priority="733" stopIfTrue="1" operator="greaterThanOrEqual">
      <formula>0.01</formula>
    </cfRule>
  </conditionalFormatting>
  <conditionalFormatting sqref="AX47 AX115 AX125">
    <cfRule type="cellIs" dxfId="6468" priority="742" stopIfTrue="1" operator="greaterThanOrEqual">
      <formula>0.00001</formula>
    </cfRule>
    <cfRule type="cellIs" dxfId="6467" priority="743" stopIfTrue="1" operator="greaterThanOrEqual">
      <formula>0.000001</formula>
    </cfRule>
    <cfRule type="cellIs" dxfId="6466" priority="744" stopIfTrue="1" operator="greaterThanOrEqual">
      <formula>0.0000001</formula>
    </cfRule>
    <cfRule type="cellIs" dxfId="6465" priority="745" stopIfTrue="1" operator="greaterThanOrEqual">
      <formula>0.00000001</formula>
    </cfRule>
  </conditionalFormatting>
  <conditionalFormatting sqref="AX47:AX49 AX54:AX56 AX58:AX59 AX62:AX63 AX65:AX68 AX87:AX91 AX96:AX98 AX102:AX104 AX106:AX107 AX113:AX115 AX127">
    <cfRule type="cellIs" dxfId="6464" priority="734" stopIfTrue="1" operator="greaterThanOrEqual">
      <formula>0.001</formula>
    </cfRule>
  </conditionalFormatting>
  <conditionalFormatting sqref="AX48:AX49 AX54:AX56 AX58:AX59 AX62:AX63 AX65:AX68 AX87:AX91 AX96:AX98 AX102:AX104 AX106:AX107 AX113:AX114 AX117 AX127">
    <cfRule type="cellIs" dxfId="6463" priority="736" stopIfTrue="1" operator="greaterThanOrEqual">
      <formula>0.00001</formula>
    </cfRule>
    <cfRule type="cellIs" dxfId="6462" priority="737" stopIfTrue="1" operator="greaterThanOrEqual">
      <formula>0.000001</formula>
    </cfRule>
    <cfRule type="cellIs" dxfId="6461" priority="738" stopIfTrue="1" operator="greaterThanOrEqual">
      <formula>0.0000001</formula>
    </cfRule>
    <cfRule type="cellIs" dxfId="6460" priority="739" stopIfTrue="1" operator="greaterThanOrEqual">
      <formula>0.00000001</formula>
    </cfRule>
  </conditionalFormatting>
  <conditionalFormatting sqref="AX48:AX49 AX54:AX56 AX58:AX59 AX62:AX63 AX65:AX68 AX87:AX91 AX96:AX98 AX102:AX104 AX106:AX107 AX113:AX114 AX127 AX117">
    <cfRule type="cellIs" dxfId="6459" priority="735" stopIfTrue="1" operator="greaterThanOrEqual">
      <formula>0.0001</formula>
    </cfRule>
  </conditionalFormatting>
  <conditionalFormatting sqref="AX50 AX76 AX129">
    <cfRule type="cellIs" dxfId="6458" priority="725" stopIfTrue="1" operator="greaterThanOrEqual">
      <formula>0.01</formula>
    </cfRule>
    <cfRule type="cellIs" dxfId="6457" priority="726" stopIfTrue="1" operator="greaterThanOrEqual">
      <formula>0.001</formula>
    </cfRule>
    <cfRule type="cellIs" dxfId="6456" priority="727" stopIfTrue="1" operator="greaterThanOrEqual">
      <formula>0.0001</formula>
    </cfRule>
    <cfRule type="cellIs" dxfId="6455" priority="728" stopIfTrue="1" operator="greaterThanOrEqual">
      <formula>0.00001</formula>
    </cfRule>
    <cfRule type="cellIs" dxfId="6454" priority="729" stopIfTrue="1" operator="greaterThanOrEqual">
      <formula>0.000001</formula>
    </cfRule>
    <cfRule type="cellIs" dxfId="6453" priority="730" stopIfTrue="1" operator="greaterThanOrEqual">
      <formula>0.0000001</formula>
    </cfRule>
    <cfRule type="cellIs" dxfId="6452" priority="731" stopIfTrue="1" operator="greaterThanOrEqual">
      <formula>0.00000001</formula>
    </cfRule>
  </conditionalFormatting>
  <conditionalFormatting sqref="AX51">
    <cfRule type="cellIs" dxfId="6451" priority="716" stopIfTrue="1" operator="greaterThanOrEqual">
      <formula>0.01</formula>
    </cfRule>
    <cfRule type="cellIs" dxfId="6450" priority="717" stopIfTrue="1" operator="greaterThanOrEqual">
      <formula>0.001</formula>
    </cfRule>
    <cfRule type="cellIs" dxfId="6449" priority="718" stopIfTrue="1" operator="greaterThanOrEqual">
      <formula>0.0001</formula>
    </cfRule>
    <cfRule type="cellIs" dxfId="6448" priority="719" stopIfTrue="1" operator="greaterThanOrEqual">
      <formula>0.00001</formula>
    </cfRule>
    <cfRule type="cellIs" dxfId="6447" priority="720" stopIfTrue="1" operator="greaterThanOrEqual">
      <formula>0.000001</formula>
    </cfRule>
    <cfRule type="cellIs" dxfId="6446" priority="721" stopIfTrue="1" operator="greaterThanOrEqual">
      <formula>0.0000001</formula>
    </cfRule>
    <cfRule type="cellIs" dxfId="6445" priority="722" stopIfTrue="1" operator="greaterThanOrEqual">
      <formula>0.00000001</formula>
    </cfRule>
  </conditionalFormatting>
  <conditionalFormatting sqref="AX51:AX75">
    <cfRule type="cellIs" dxfId="6444" priority="715" stopIfTrue="1" operator="greaterThanOrEqual">
      <formula>0.1</formula>
    </cfRule>
  </conditionalFormatting>
  <conditionalFormatting sqref="AX75 AX77:AX78 AX45:AX46 AX53 AX57 AX60:AX61 AX64 AX69:AX71 AX86 AX92:AX94 AX99:AX101 AX105 AX110:AX112 AX123:AX124 AX126">
    <cfRule type="cellIs" dxfId="6443" priority="747" stopIfTrue="1" operator="greaterThanOrEqual">
      <formula>0.001</formula>
    </cfRule>
  </conditionalFormatting>
  <conditionalFormatting sqref="AX75 AX77:AX78">
    <cfRule type="cellIs" dxfId="6442" priority="746" stopIfTrue="1" operator="greaterThanOrEqual">
      <formula>0.01</formula>
    </cfRule>
  </conditionalFormatting>
  <conditionalFormatting sqref="AX77:AX127">
    <cfRule type="cellIs" dxfId="6441" priority="695" stopIfTrue="1" operator="greaterThanOrEqual">
      <formula>0.1</formula>
    </cfRule>
  </conditionalFormatting>
  <conditionalFormatting sqref="AX117:AX122">
    <cfRule type="cellIs" dxfId="6440" priority="697" stopIfTrue="1" operator="greaterThanOrEqual">
      <formula>0.001</formula>
    </cfRule>
  </conditionalFormatting>
  <conditionalFormatting sqref="AX117:AX127">
    <cfRule type="cellIs" dxfId="6439" priority="696" stopIfTrue="1" operator="greaterThanOrEqual">
      <formula>0.01</formula>
    </cfRule>
  </conditionalFormatting>
  <conditionalFormatting sqref="AX118">
    <cfRule type="cellIs" dxfId="6438" priority="703" stopIfTrue="1" operator="greaterThanOrEqual">
      <formula>0.000001</formula>
    </cfRule>
    <cfRule type="cellIs" dxfId="6437" priority="704" stopIfTrue="1" operator="greaterThanOrEqual">
      <formula>0.0000001</formula>
    </cfRule>
    <cfRule type="cellIs" dxfId="6436" priority="705" stopIfTrue="1" operator="greaterThanOrEqual">
      <formula>0.00000001</formula>
    </cfRule>
  </conditionalFormatting>
  <conditionalFormatting sqref="AX118:AX122">
    <cfRule type="cellIs" dxfId="6435" priority="698" stopIfTrue="1" operator="greaterThanOrEqual">
      <formula>0.0001</formula>
    </cfRule>
    <cfRule type="cellIs" dxfId="6434" priority="699" stopIfTrue="1" operator="greaterThanOrEqual">
      <formula>0.00001</formula>
    </cfRule>
  </conditionalFormatting>
  <conditionalFormatting sqref="AX119:AX122">
    <cfRule type="cellIs" dxfId="6433" priority="700" stopIfTrue="1" operator="greaterThanOrEqual">
      <formula>0.000001</formula>
    </cfRule>
    <cfRule type="cellIs" dxfId="6432" priority="701" stopIfTrue="1" operator="greaterThanOrEqual">
      <formula>0.0000001</formula>
    </cfRule>
    <cfRule type="cellIs" dxfId="6431" priority="702" stopIfTrue="1" operator="greaterThanOrEqual">
      <formula>0.00000001</formula>
    </cfRule>
  </conditionalFormatting>
  <conditionalFormatting sqref="AX125 AX47 AX115">
    <cfRule type="cellIs" dxfId="6430" priority="741" stopIfTrue="1" operator="greaterThanOrEqual">
      <formula>0.0001</formula>
    </cfRule>
  </conditionalFormatting>
  <conditionalFormatting sqref="AX125">
    <cfRule type="cellIs" dxfId="6429" priority="740" stopIfTrue="1" operator="greaterThanOrEqual">
      <formula>0.001</formula>
    </cfRule>
  </conditionalFormatting>
  <conditionalFormatting sqref="AX128 AX131:AX132">
    <cfRule type="cellIs" dxfId="6428" priority="706" stopIfTrue="1" operator="greaterThanOrEqual">
      <formula>1</formula>
    </cfRule>
    <cfRule type="cellIs" dxfId="6427" priority="707" stopIfTrue="1" operator="greaterThanOrEqual">
      <formula>0.1</formula>
    </cfRule>
    <cfRule type="cellIs" dxfId="6426" priority="708" stopIfTrue="1" operator="greaterThanOrEqual">
      <formula>0.01</formula>
    </cfRule>
    <cfRule type="cellIs" dxfId="6425" priority="709" stopIfTrue="1" operator="greaterThanOrEqual">
      <formula>0.001</formula>
    </cfRule>
    <cfRule type="cellIs" dxfId="6424" priority="710" stopIfTrue="1" operator="greaterThanOrEqual">
      <formula>0.0001</formula>
    </cfRule>
    <cfRule type="cellIs" dxfId="6423" priority="711" stopIfTrue="1" operator="greaterThanOrEqual">
      <formula>0.00001</formula>
    </cfRule>
    <cfRule type="cellIs" dxfId="6422" priority="712" stopIfTrue="1" operator="greaterThanOrEqual">
      <formula>0.000001</formula>
    </cfRule>
    <cfRule type="cellIs" dxfId="6421" priority="713" stopIfTrue="1" operator="greaterThanOrEqual">
      <formula>0.0000001</formula>
    </cfRule>
    <cfRule type="cellIs" dxfId="6420" priority="714" stopIfTrue="1" operator="greaterThanOrEqual">
      <formula>0.00000001</formula>
    </cfRule>
  </conditionalFormatting>
  <conditionalFormatting sqref="AX129 AX50 AX76">
    <cfRule type="cellIs" dxfId="6419" priority="724" stopIfTrue="1" operator="greaterThanOrEqual">
      <formula>0.1</formula>
    </cfRule>
  </conditionalFormatting>
  <conditionalFormatting sqref="AX129:AX130">
    <cfRule type="cellIs" dxfId="6418" priority="723" stopIfTrue="1" operator="greaterThanOrEqual">
      <formula>1</formula>
    </cfRule>
  </conditionalFormatting>
  <conditionalFormatting sqref="AX130 AX44 AX52 AX72:AX74 AX79:AX85 AX95 AX108:AX109 AX116">
    <cfRule type="cellIs" dxfId="6417" priority="754" stopIfTrue="1" operator="greaterThanOrEqual">
      <formula>0.01</formula>
    </cfRule>
  </conditionalFormatting>
  <conditionalFormatting sqref="AX130">
    <cfRule type="cellIs" dxfId="6416" priority="753" stopIfTrue="1" operator="greaterThanOrEqual">
      <formula>0.1</formula>
    </cfRule>
  </conditionalFormatting>
  <conditionalFormatting sqref="BA24:BA27">
    <cfRule type="cellIs" dxfId="6415" priority="62" operator="greaterThanOrEqual">
      <formula>0</formula>
    </cfRule>
  </conditionalFormatting>
  <conditionalFormatting sqref="BA28:BA30">
    <cfRule type="cellIs" dxfId="6414" priority="61" operator="greaterThanOrEqual">
      <formula>0</formula>
    </cfRule>
  </conditionalFormatting>
  <conditionalFormatting sqref="BA31:BA32">
    <cfRule type="cellIs" dxfId="6413" priority="4" operator="greaterThanOrEqual">
      <formula>0</formula>
    </cfRule>
  </conditionalFormatting>
  <conditionalFormatting sqref="BA37:BA41">
    <cfRule type="cellIs" dxfId="6412" priority="684" stopIfTrue="1" operator="greaterThanOrEqual">
      <formula>1</formula>
    </cfRule>
    <cfRule type="cellIs" dxfId="6411" priority="685" stopIfTrue="1" operator="greaterThanOrEqual">
      <formula>0.1</formula>
    </cfRule>
    <cfRule type="cellIs" dxfId="6410" priority="686" stopIfTrue="1" operator="greaterThanOrEqual">
      <formula>0.01</formula>
    </cfRule>
    <cfRule type="cellIs" dxfId="6409" priority="687" stopIfTrue="1" operator="greaterThanOrEqual">
      <formula>0.001</formula>
    </cfRule>
    <cfRule type="cellIs" dxfId="6408" priority="688" stopIfTrue="1" operator="greaterThanOrEqual">
      <formula>0.0001</formula>
    </cfRule>
    <cfRule type="cellIs" dxfId="6407" priority="689" stopIfTrue="1" operator="greaterThanOrEqual">
      <formula>0.00001</formula>
    </cfRule>
    <cfRule type="cellIs" dxfId="6406" priority="690" stopIfTrue="1" operator="greaterThanOrEqual">
      <formula>0.000001</formula>
    </cfRule>
    <cfRule type="cellIs" dxfId="6405" priority="691" stopIfTrue="1" operator="greaterThanOrEqual">
      <formula>0.0000001</formula>
    </cfRule>
    <cfRule type="cellIs" dxfId="6404" priority="692" stopIfTrue="1" operator="greaterThanOrEqual">
      <formula>0.00000001</formula>
    </cfRule>
  </conditionalFormatting>
  <conditionalFormatting sqref="BA37:BA132">
    <cfRule type="cellIs" dxfId="6403" priority="607" stopIfTrue="1" operator="greaterThanOrEqual">
      <formula>10</formula>
    </cfRule>
  </conditionalFormatting>
  <conditionalFormatting sqref="BA42:BA43">
    <cfRule type="cellIs" dxfId="6402" priority="675" stopIfTrue="1" operator="greaterThanOrEqual">
      <formula>1</formula>
    </cfRule>
    <cfRule type="cellIs" dxfId="6401" priority="676" stopIfTrue="1" operator="greaterThanOrEqual">
      <formula>0.1</formula>
    </cfRule>
    <cfRule type="cellIs" dxfId="6400" priority="677" stopIfTrue="1" operator="greaterThanOrEqual">
      <formula>0.01</formula>
    </cfRule>
    <cfRule type="cellIs" dxfId="6399" priority="678" stopIfTrue="1" operator="greaterThanOrEqual">
      <formula>0.001</formula>
    </cfRule>
    <cfRule type="cellIs" dxfId="6398" priority="679" stopIfTrue="1" operator="greaterThanOrEqual">
      <formula>0.0001</formula>
    </cfRule>
    <cfRule type="cellIs" dxfId="6397" priority="680" stopIfTrue="1" operator="greaterThanOrEqual">
      <formula>0.00001</formula>
    </cfRule>
    <cfRule type="cellIs" dxfId="6396" priority="681" stopIfTrue="1" operator="greaterThanOrEqual">
      <formula>0.000001</formula>
    </cfRule>
    <cfRule type="cellIs" dxfId="6395" priority="682" stopIfTrue="1" operator="greaterThanOrEqual">
      <formula>0.0000001</formula>
    </cfRule>
    <cfRule type="cellIs" dxfId="6394" priority="683" stopIfTrue="1" operator="greaterThanOrEqual">
      <formula>0.00000001</formula>
    </cfRule>
  </conditionalFormatting>
  <conditionalFormatting sqref="BA44 BA52 BA72:BA74 BA79:BA85 BA95 BA108:BA109 BA116 BA130">
    <cfRule type="cellIs" dxfId="6393" priority="669" stopIfTrue="1" operator="greaterThanOrEqual">
      <formula>0.001</formula>
    </cfRule>
    <cfRule type="cellIs" dxfId="6392" priority="670" stopIfTrue="1" operator="greaterThanOrEqual">
      <formula>0.0001</formula>
    </cfRule>
    <cfRule type="cellIs" dxfId="6391" priority="671" stopIfTrue="1" operator="greaterThanOrEqual">
      <formula>0.00001</formula>
    </cfRule>
    <cfRule type="cellIs" dxfId="6390" priority="672" stopIfTrue="1" operator="greaterThanOrEqual">
      <formula>0.000001</formula>
    </cfRule>
    <cfRule type="cellIs" dxfId="6389" priority="673" stopIfTrue="1" operator="greaterThanOrEqual">
      <formula>0.0000001</formula>
    </cfRule>
    <cfRule type="cellIs" dxfId="6388" priority="674" stopIfTrue="1" operator="greaterThanOrEqual">
      <formula>0.00000001</formula>
    </cfRule>
  </conditionalFormatting>
  <conditionalFormatting sqref="BA44:BA49">
    <cfRule type="cellIs" dxfId="6387" priority="646" stopIfTrue="1" operator="greaterThanOrEqual">
      <formula>0.1</formula>
    </cfRule>
  </conditionalFormatting>
  <conditionalFormatting sqref="BA44:BA127">
    <cfRule type="cellIs" dxfId="6386" priority="608" stopIfTrue="1" operator="greaterThanOrEqual">
      <formula>1</formula>
    </cfRule>
  </conditionalFormatting>
  <conditionalFormatting sqref="BA45:BA46 BA53 BA57 BA60:BA61 BA64 BA69:BA71 BA75 BA77:BA78 BA86 BA92:BA94 BA99:BA101 BA105 BA110:BA112 BA123:BA124 BA126">
    <cfRule type="cellIs" dxfId="6385" priority="662" stopIfTrue="1" operator="greaterThanOrEqual">
      <formula>0.0001</formula>
    </cfRule>
    <cfRule type="cellIs" dxfId="6384" priority="663" stopIfTrue="1" operator="greaterThanOrEqual">
      <formula>0.00001</formula>
    </cfRule>
    <cfRule type="cellIs" dxfId="6383" priority="664" stopIfTrue="1" operator="greaterThanOrEqual">
      <formula>0.000001</formula>
    </cfRule>
    <cfRule type="cellIs" dxfId="6382" priority="665" stopIfTrue="1" operator="greaterThanOrEqual">
      <formula>0.0000001</formula>
    </cfRule>
    <cfRule type="cellIs" dxfId="6381" priority="666" stopIfTrue="1" operator="greaterThanOrEqual">
      <formula>0.00000001</formula>
    </cfRule>
  </conditionalFormatting>
  <conditionalFormatting sqref="BA45:BA49 BA53:BA71 BA86:BA94 BA96:BA107 BA110:BA115">
    <cfRule type="cellIs" dxfId="6380" priority="647" stopIfTrue="1" operator="greaterThanOrEqual">
      <formula>0.01</formula>
    </cfRule>
  </conditionalFormatting>
  <conditionalFormatting sqref="BA47 BA115 BA125">
    <cfRule type="cellIs" dxfId="6379" priority="656" stopIfTrue="1" operator="greaterThanOrEqual">
      <formula>0.00001</formula>
    </cfRule>
    <cfRule type="cellIs" dxfId="6378" priority="657" stopIfTrue="1" operator="greaterThanOrEqual">
      <formula>0.000001</formula>
    </cfRule>
    <cfRule type="cellIs" dxfId="6377" priority="658" stopIfTrue="1" operator="greaterThanOrEqual">
      <formula>0.0000001</formula>
    </cfRule>
    <cfRule type="cellIs" dxfId="6376" priority="659" stopIfTrue="1" operator="greaterThanOrEqual">
      <formula>0.00000001</formula>
    </cfRule>
  </conditionalFormatting>
  <conditionalFormatting sqref="BA47:BA49 BA54:BA56 BA58:BA59 BA62:BA63 BA65:BA68 BA87:BA91 BA96:BA98 BA102:BA104 BA106:BA107 BA113:BA115 BA127">
    <cfRule type="cellIs" dxfId="6375" priority="648" stopIfTrue="1" operator="greaterThanOrEqual">
      <formula>0.001</formula>
    </cfRule>
  </conditionalFormatting>
  <conditionalFormatting sqref="BA48:BA49 BA54:BA56 BA58:BA59 BA62:BA63 BA65:BA68 BA87:BA91 BA96:BA98 BA102:BA104 BA106:BA107 BA113:BA114 BA117 BA127">
    <cfRule type="cellIs" dxfId="6374" priority="650" stopIfTrue="1" operator="greaterThanOrEqual">
      <formula>0.00001</formula>
    </cfRule>
    <cfRule type="cellIs" dxfId="6373" priority="651" stopIfTrue="1" operator="greaterThanOrEqual">
      <formula>0.000001</formula>
    </cfRule>
    <cfRule type="cellIs" dxfId="6372" priority="652" stopIfTrue="1" operator="greaterThanOrEqual">
      <formula>0.0000001</formula>
    </cfRule>
    <cfRule type="cellIs" dxfId="6371" priority="653" stopIfTrue="1" operator="greaterThanOrEqual">
      <formula>0.00000001</formula>
    </cfRule>
  </conditionalFormatting>
  <conditionalFormatting sqref="BA48:BA49 BA54:BA56 BA58:BA59 BA62:BA63 BA65:BA68 BA87:BA91 BA96:BA98 BA102:BA104 BA106:BA107 BA113:BA114 BA127 BA117">
    <cfRule type="cellIs" dxfId="6370" priority="649" stopIfTrue="1" operator="greaterThanOrEqual">
      <formula>0.0001</formula>
    </cfRule>
  </conditionalFormatting>
  <conditionalFormatting sqref="BA50 BA76 BA129">
    <cfRule type="cellIs" dxfId="6369" priority="639" stopIfTrue="1" operator="greaterThanOrEqual">
      <formula>0.01</formula>
    </cfRule>
    <cfRule type="cellIs" dxfId="6368" priority="640" stopIfTrue="1" operator="greaterThanOrEqual">
      <formula>0.001</formula>
    </cfRule>
    <cfRule type="cellIs" dxfId="6367" priority="641" stopIfTrue="1" operator="greaterThanOrEqual">
      <formula>0.0001</formula>
    </cfRule>
    <cfRule type="cellIs" dxfId="6366" priority="642" stopIfTrue="1" operator="greaterThanOrEqual">
      <formula>0.00001</formula>
    </cfRule>
    <cfRule type="cellIs" dxfId="6365" priority="643" stopIfTrue="1" operator="greaterThanOrEqual">
      <formula>0.000001</formula>
    </cfRule>
    <cfRule type="cellIs" dxfId="6364" priority="644" stopIfTrue="1" operator="greaterThanOrEqual">
      <formula>0.0000001</formula>
    </cfRule>
    <cfRule type="cellIs" dxfId="6363" priority="645" stopIfTrue="1" operator="greaterThanOrEqual">
      <formula>0.00000001</formula>
    </cfRule>
  </conditionalFormatting>
  <conditionalFormatting sqref="BA51">
    <cfRule type="cellIs" dxfId="6362" priority="630" stopIfTrue="1" operator="greaterThanOrEqual">
      <formula>0.01</formula>
    </cfRule>
    <cfRule type="cellIs" dxfId="6361" priority="631" stopIfTrue="1" operator="greaterThanOrEqual">
      <formula>0.001</formula>
    </cfRule>
    <cfRule type="cellIs" dxfId="6360" priority="632" stopIfTrue="1" operator="greaterThanOrEqual">
      <formula>0.0001</formula>
    </cfRule>
    <cfRule type="cellIs" dxfId="6359" priority="633" stopIfTrue="1" operator="greaterThanOrEqual">
      <formula>0.00001</formula>
    </cfRule>
    <cfRule type="cellIs" dxfId="6358" priority="634" stopIfTrue="1" operator="greaterThanOrEqual">
      <formula>0.000001</formula>
    </cfRule>
    <cfRule type="cellIs" dxfId="6357" priority="635" stopIfTrue="1" operator="greaterThanOrEqual">
      <formula>0.0000001</formula>
    </cfRule>
    <cfRule type="cellIs" dxfId="6356" priority="636" stopIfTrue="1" operator="greaterThanOrEqual">
      <formula>0.00000001</formula>
    </cfRule>
  </conditionalFormatting>
  <conditionalFormatting sqref="BA51:BA75">
    <cfRule type="cellIs" dxfId="6355" priority="629" stopIfTrue="1" operator="greaterThanOrEqual">
      <formula>0.1</formula>
    </cfRule>
  </conditionalFormatting>
  <conditionalFormatting sqref="BA75 BA77:BA78 BA45:BA46 BA53 BA57 BA60:BA61 BA64 BA69:BA71 BA86 BA92:BA94 BA99:BA101 BA105 BA110:BA112 BA123:BA124 BA126">
    <cfRule type="cellIs" dxfId="6354" priority="661" stopIfTrue="1" operator="greaterThanOrEqual">
      <formula>0.001</formula>
    </cfRule>
  </conditionalFormatting>
  <conditionalFormatting sqref="BA75 BA77:BA78">
    <cfRule type="cellIs" dxfId="6353" priority="660" stopIfTrue="1" operator="greaterThanOrEqual">
      <formula>0.01</formula>
    </cfRule>
  </conditionalFormatting>
  <conditionalFormatting sqref="BA77:BA127">
    <cfRule type="cellIs" dxfId="6352" priority="609" stopIfTrue="1" operator="greaterThanOrEqual">
      <formula>0.1</formula>
    </cfRule>
  </conditionalFormatting>
  <conditionalFormatting sqref="BA117:BA122">
    <cfRule type="cellIs" dxfId="6351" priority="611" stopIfTrue="1" operator="greaterThanOrEqual">
      <formula>0.001</formula>
    </cfRule>
  </conditionalFormatting>
  <conditionalFormatting sqref="BA117:BA127">
    <cfRule type="cellIs" dxfId="6350" priority="610" stopIfTrue="1" operator="greaterThanOrEqual">
      <formula>0.01</formula>
    </cfRule>
  </conditionalFormatting>
  <conditionalFormatting sqref="BA118">
    <cfRule type="cellIs" dxfId="6349" priority="617" stopIfTrue="1" operator="greaterThanOrEqual">
      <formula>0.000001</formula>
    </cfRule>
    <cfRule type="cellIs" dxfId="6348" priority="618" stopIfTrue="1" operator="greaterThanOrEqual">
      <formula>0.0000001</formula>
    </cfRule>
    <cfRule type="cellIs" dxfId="6347" priority="619" stopIfTrue="1" operator="greaterThanOrEqual">
      <formula>0.00000001</formula>
    </cfRule>
  </conditionalFormatting>
  <conditionalFormatting sqref="BA118:BA122">
    <cfRule type="cellIs" dxfId="6346" priority="612" stopIfTrue="1" operator="greaterThanOrEqual">
      <formula>0.0001</formula>
    </cfRule>
    <cfRule type="cellIs" dxfId="6345" priority="613" stopIfTrue="1" operator="greaterThanOrEqual">
      <formula>0.00001</formula>
    </cfRule>
  </conditionalFormatting>
  <conditionalFormatting sqref="BA119:BA122">
    <cfRule type="cellIs" dxfId="6344" priority="614" stopIfTrue="1" operator="greaterThanOrEqual">
      <formula>0.000001</formula>
    </cfRule>
    <cfRule type="cellIs" dxfId="6343" priority="615" stopIfTrue="1" operator="greaterThanOrEqual">
      <formula>0.0000001</formula>
    </cfRule>
    <cfRule type="cellIs" dxfId="6342" priority="616" stopIfTrue="1" operator="greaterThanOrEqual">
      <formula>0.00000001</formula>
    </cfRule>
  </conditionalFormatting>
  <conditionalFormatting sqref="BA125 BA47 BA115">
    <cfRule type="cellIs" dxfId="6341" priority="655" stopIfTrue="1" operator="greaterThanOrEqual">
      <formula>0.0001</formula>
    </cfRule>
  </conditionalFormatting>
  <conditionalFormatting sqref="BA125">
    <cfRule type="cellIs" dxfId="6340" priority="654" stopIfTrue="1" operator="greaterThanOrEqual">
      <formula>0.001</formula>
    </cfRule>
  </conditionalFormatting>
  <conditionalFormatting sqref="BA128 BA131:BA132">
    <cfRule type="cellIs" dxfId="6339" priority="620" stopIfTrue="1" operator="greaterThanOrEqual">
      <formula>1</formula>
    </cfRule>
    <cfRule type="cellIs" dxfId="6338" priority="621" stopIfTrue="1" operator="greaterThanOrEqual">
      <formula>0.1</formula>
    </cfRule>
    <cfRule type="cellIs" dxfId="6337" priority="622" stopIfTrue="1" operator="greaterThanOrEqual">
      <formula>0.01</formula>
    </cfRule>
    <cfRule type="cellIs" dxfId="6336" priority="623" stopIfTrue="1" operator="greaterThanOrEqual">
      <formula>0.001</formula>
    </cfRule>
    <cfRule type="cellIs" dxfId="6335" priority="624" stopIfTrue="1" operator="greaterThanOrEqual">
      <formula>0.0001</formula>
    </cfRule>
    <cfRule type="cellIs" dxfId="6334" priority="625" stopIfTrue="1" operator="greaterThanOrEqual">
      <formula>0.00001</formula>
    </cfRule>
    <cfRule type="cellIs" dxfId="6333" priority="626" stopIfTrue="1" operator="greaterThanOrEqual">
      <formula>0.000001</formula>
    </cfRule>
    <cfRule type="cellIs" dxfId="6332" priority="627" stopIfTrue="1" operator="greaterThanOrEqual">
      <formula>0.0000001</formula>
    </cfRule>
    <cfRule type="cellIs" dxfId="6331" priority="628" stopIfTrue="1" operator="greaterThanOrEqual">
      <formula>0.00000001</formula>
    </cfRule>
  </conditionalFormatting>
  <conditionalFormatting sqref="BA129 BA50 BA76">
    <cfRule type="cellIs" dxfId="6330" priority="638" stopIfTrue="1" operator="greaterThanOrEqual">
      <formula>0.1</formula>
    </cfRule>
  </conditionalFormatting>
  <conditionalFormatting sqref="BA129:BA130">
    <cfRule type="cellIs" dxfId="6329" priority="637" stopIfTrue="1" operator="greaterThanOrEqual">
      <formula>1</formula>
    </cfRule>
  </conditionalFormatting>
  <conditionalFormatting sqref="BA130 BA44 BA52 BA72:BA74 BA79:BA85 BA95 BA108:BA109 BA116">
    <cfRule type="cellIs" dxfId="6328" priority="668" stopIfTrue="1" operator="greaterThanOrEqual">
      <formula>0.01</formula>
    </cfRule>
  </conditionalFormatting>
  <conditionalFormatting sqref="BA130">
    <cfRule type="cellIs" dxfId="6327" priority="667" stopIfTrue="1" operator="greaterThanOrEqual">
      <formula>0.1</formula>
    </cfRule>
  </conditionalFormatting>
  <conditionalFormatting sqref="BD24:BD27">
    <cfRule type="cellIs" dxfId="6326" priority="60" operator="greaterThanOrEqual">
      <formula>0</formula>
    </cfRule>
  </conditionalFormatting>
  <conditionalFormatting sqref="BD28:BD30">
    <cfRule type="cellIs" dxfId="6325" priority="59" operator="greaterThanOrEqual">
      <formula>0</formula>
    </cfRule>
  </conditionalFormatting>
  <conditionalFormatting sqref="BD31:BD32">
    <cfRule type="cellIs" dxfId="6324" priority="3" operator="greaterThanOrEqual">
      <formula>0</formula>
    </cfRule>
  </conditionalFormatting>
  <conditionalFormatting sqref="BD37:BD41">
    <cfRule type="cellIs" dxfId="6323" priority="598" stopIfTrue="1" operator="greaterThanOrEqual">
      <formula>1</formula>
    </cfRule>
    <cfRule type="cellIs" dxfId="6322" priority="599" stopIfTrue="1" operator="greaterThanOrEqual">
      <formula>0.1</formula>
    </cfRule>
    <cfRule type="cellIs" dxfId="6321" priority="600" stopIfTrue="1" operator="greaterThanOrEqual">
      <formula>0.01</formula>
    </cfRule>
    <cfRule type="cellIs" dxfId="6320" priority="601" stopIfTrue="1" operator="greaterThanOrEqual">
      <formula>0.001</formula>
    </cfRule>
    <cfRule type="cellIs" dxfId="6319" priority="602" stopIfTrue="1" operator="greaterThanOrEqual">
      <formula>0.0001</formula>
    </cfRule>
    <cfRule type="cellIs" dxfId="6318" priority="603" stopIfTrue="1" operator="greaterThanOrEqual">
      <formula>0.00001</formula>
    </cfRule>
    <cfRule type="cellIs" dxfId="6317" priority="604" stopIfTrue="1" operator="greaterThanOrEqual">
      <formula>0.000001</formula>
    </cfRule>
    <cfRule type="cellIs" dxfId="6316" priority="605" stopIfTrue="1" operator="greaterThanOrEqual">
      <formula>0.0000001</formula>
    </cfRule>
    <cfRule type="cellIs" dxfId="6315" priority="606" stopIfTrue="1" operator="greaterThanOrEqual">
      <formula>0.00000001</formula>
    </cfRule>
  </conditionalFormatting>
  <conditionalFormatting sqref="BD37:BD132">
    <cfRule type="cellIs" dxfId="6314" priority="521" stopIfTrue="1" operator="greaterThanOrEqual">
      <formula>10</formula>
    </cfRule>
  </conditionalFormatting>
  <conditionalFormatting sqref="BD42:BD43">
    <cfRule type="cellIs" dxfId="6313" priority="589" stopIfTrue="1" operator="greaterThanOrEqual">
      <formula>1</formula>
    </cfRule>
    <cfRule type="cellIs" dxfId="6312" priority="590" stopIfTrue="1" operator="greaterThanOrEqual">
      <formula>0.1</formula>
    </cfRule>
    <cfRule type="cellIs" dxfId="6311" priority="591" stopIfTrue="1" operator="greaterThanOrEqual">
      <formula>0.01</formula>
    </cfRule>
    <cfRule type="cellIs" dxfId="6310" priority="592" stopIfTrue="1" operator="greaterThanOrEqual">
      <formula>0.001</formula>
    </cfRule>
    <cfRule type="cellIs" dxfId="6309" priority="593" stopIfTrue="1" operator="greaterThanOrEqual">
      <formula>0.0001</formula>
    </cfRule>
    <cfRule type="cellIs" dxfId="6308" priority="594" stopIfTrue="1" operator="greaterThanOrEqual">
      <formula>0.00001</formula>
    </cfRule>
    <cfRule type="cellIs" dxfId="6307" priority="595" stopIfTrue="1" operator="greaterThanOrEqual">
      <formula>0.000001</formula>
    </cfRule>
    <cfRule type="cellIs" dxfId="6306" priority="596" stopIfTrue="1" operator="greaterThanOrEqual">
      <formula>0.0000001</formula>
    </cfRule>
    <cfRule type="cellIs" dxfId="6305" priority="597" stopIfTrue="1" operator="greaterThanOrEqual">
      <formula>0.00000001</formula>
    </cfRule>
  </conditionalFormatting>
  <conditionalFormatting sqref="BD44 BD52 BD72:BD74 BD79:BD85 BD95 BD108:BD109 BD116 BD130">
    <cfRule type="cellIs" dxfId="6304" priority="583" stopIfTrue="1" operator="greaterThanOrEqual">
      <formula>0.001</formula>
    </cfRule>
    <cfRule type="cellIs" dxfId="6303" priority="584" stopIfTrue="1" operator="greaterThanOrEqual">
      <formula>0.0001</formula>
    </cfRule>
    <cfRule type="cellIs" dxfId="6302" priority="585" stopIfTrue="1" operator="greaterThanOrEqual">
      <formula>0.00001</formula>
    </cfRule>
    <cfRule type="cellIs" dxfId="6301" priority="586" stopIfTrue="1" operator="greaterThanOrEqual">
      <formula>0.000001</formula>
    </cfRule>
    <cfRule type="cellIs" dxfId="6300" priority="587" stopIfTrue="1" operator="greaterThanOrEqual">
      <formula>0.0000001</formula>
    </cfRule>
    <cfRule type="cellIs" dxfId="6299" priority="588" stopIfTrue="1" operator="greaterThanOrEqual">
      <formula>0.00000001</formula>
    </cfRule>
  </conditionalFormatting>
  <conditionalFormatting sqref="BD44:BD49">
    <cfRule type="cellIs" dxfId="6298" priority="560" stopIfTrue="1" operator="greaterThanOrEqual">
      <formula>0.1</formula>
    </cfRule>
  </conditionalFormatting>
  <conditionalFormatting sqref="BD44:BD127">
    <cfRule type="cellIs" dxfId="6297" priority="522" stopIfTrue="1" operator="greaterThanOrEqual">
      <formula>1</formula>
    </cfRule>
  </conditionalFormatting>
  <conditionalFormatting sqref="BD45:BD46 BD53 BD57 BD60:BD61 BD64 BD69:BD71 BD75 BD77:BD78 BD86 BD92:BD94 BD99:BD101 BD105 BD110:BD112 BD123:BD124 BD126">
    <cfRule type="cellIs" dxfId="6296" priority="576" stopIfTrue="1" operator="greaterThanOrEqual">
      <formula>0.0001</formula>
    </cfRule>
    <cfRule type="cellIs" dxfId="6295" priority="577" stopIfTrue="1" operator="greaterThanOrEqual">
      <formula>0.00001</formula>
    </cfRule>
    <cfRule type="cellIs" dxfId="6294" priority="578" stopIfTrue="1" operator="greaterThanOrEqual">
      <formula>0.000001</formula>
    </cfRule>
    <cfRule type="cellIs" dxfId="6293" priority="579" stopIfTrue="1" operator="greaterThanOrEqual">
      <formula>0.0000001</formula>
    </cfRule>
    <cfRule type="cellIs" dxfId="6292" priority="580" stopIfTrue="1" operator="greaterThanOrEqual">
      <formula>0.00000001</formula>
    </cfRule>
  </conditionalFormatting>
  <conditionalFormatting sqref="BD45:BD49 BD53:BD71 BD86:BD94 BD96:BD107 BD110:BD115">
    <cfRule type="cellIs" dxfId="6291" priority="561" stopIfTrue="1" operator="greaterThanOrEqual">
      <formula>0.01</formula>
    </cfRule>
  </conditionalFormatting>
  <conditionalFormatting sqref="BD47 BD115 BD125">
    <cfRule type="cellIs" dxfId="6290" priority="570" stopIfTrue="1" operator="greaterThanOrEqual">
      <formula>0.00001</formula>
    </cfRule>
    <cfRule type="cellIs" dxfId="6289" priority="571" stopIfTrue="1" operator="greaterThanOrEqual">
      <formula>0.000001</formula>
    </cfRule>
    <cfRule type="cellIs" dxfId="6288" priority="572" stopIfTrue="1" operator="greaterThanOrEqual">
      <formula>0.0000001</formula>
    </cfRule>
    <cfRule type="cellIs" dxfId="6287" priority="573" stopIfTrue="1" operator="greaterThanOrEqual">
      <formula>0.00000001</formula>
    </cfRule>
  </conditionalFormatting>
  <conditionalFormatting sqref="BD47:BD49 BD54:BD56 BD58:BD59 BD62:BD63 BD65:BD68 BD87:BD91 BD96:BD98 BD102:BD104 BD106:BD107 BD113:BD115 BD127">
    <cfRule type="cellIs" dxfId="6286" priority="562" stopIfTrue="1" operator="greaterThanOrEqual">
      <formula>0.001</formula>
    </cfRule>
  </conditionalFormatting>
  <conditionalFormatting sqref="BD48:BD49 BD54:BD56 BD58:BD59 BD62:BD63 BD65:BD68 BD87:BD91 BD96:BD98 BD102:BD104 BD106:BD107 BD113:BD114 BD117 BD127">
    <cfRule type="cellIs" dxfId="6285" priority="564" stopIfTrue="1" operator="greaterThanOrEqual">
      <formula>0.00001</formula>
    </cfRule>
    <cfRule type="cellIs" dxfId="6284" priority="565" stopIfTrue="1" operator="greaterThanOrEqual">
      <formula>0.000001</formula>
    </cfRule>
    <cfRule type="cellIs" dxfId="6283" priority="566" stopIfTrue="1" operator="greaterThanOrEqual">
      <formula>0.0000001</formula>
    </cfRule>
    <cfRule type="cellIs" dxfId="6282" priority="567" stopIfTrue="1" operator="greaterThanOrEqual">
      <formula>0.00000001</formula>
    </cfRule>
  </conditionalFormatting>
  <conditionalFormatting sqref="BD48:BD49 BD54:BD56 BD58:BD59 BD62:BD63 BD65:BD68 BD87:BD91 BD96:BD98 BD102:BD104 BD106:BD107 BD113:BD114 BD127 BD117">
    <cfRule type="cellIs" dxfId="6281" priority="563" stopIfTrue="1" operator="greaterThanOrEqual">
      <formula>0.0001</formula>
    </cfRule>
  </conditionalFormatting>
  <conditionalFormatting sqref="BD50 BD76 BD129">
    <cfRule type="cellIs" dxfId="6280" priority="553" stopIfTrue="1" operator="greaterThanOrEqual">
      <formula>0.01</formula>
    </cfRule>
    <cfRule type="cellIs" dxfId="6279" priority="554" stopIfTrue="1" operator="greaterThanOrEqual">
      <formula>0.001</formula>
    </cfRule>
    <cfRule type="cellIs" dxfId="6278" priority="555" stopIfTrue="1" operator="greaterThanOrEqual">
      <formula>0.0001</formula>
    </cfRule>
    <cfRule type="cellIs" dxfId="6277" priority="556" stopIfTrue="1" operator="greaterThanOrEqual">
      <formula>0.00001</formula>
    </cfRule>
    <cfRule type="cellIs" dxfId="6276" priority="557" stopIfTrue="1" operator="greaterThanOrEqual">
      <formula>0.000001</formula>
    </cfRule>
    <cfRule type="cellIs" dxfId="6275" priority="558" stopIfTrue="1" operator="greaterThanOrEqual">
      <formula>0.0000001</formula>
    </cfRule>
    <cfRule type="cellIs" dxfId="6274" priority="559" stopIfTrue="1" operator="greaterThanOrEqual">
      <formula>0.00000001</formula>
    </cfRule>
  </conditionalFormatting>
  <conditionalFormatting sqref="BD51">
    <cfRule type="cellIs" dxfId="6273" priority="544" stopIfTrue="1" operator="greaterThanOrEqual">
      <formula>0.01</formula>
    </cfRule>
    <cfRule type="cellIs" dxfId="6272" priority="545" stopIfTrue="1" operator="greaterThanOrEqual">
      <formula>0.001</formula>
    </cfRule>
    <cfRule type="cellIs" dxfId="6271" priority="546" stopIfTrue="1" operator="greaterThanOrEqual">
      <formula>0.0001</formula>
    </cfRule>
    <cfRule type="cellIs" dxfId="6270" priority="547" stopIfTrue="1" operator="greaterThanOrEqual">
      <formula>0.00001</formula>
    </cfRule>
    <cfRule type="cellIs" dxfId="6269" priority="548" stopIfTrue="1" operator="greaterThanOrEqual">
      <formula>0.000001</formula>
    </cfRule>
    <cfRule type="cellIs" dxfId="6268" priority="549" stopIfTrue="1" operator="greaterThanOrEqual">
      <formula>0.0000001</formula>
    </cfRule>
    <cfRule type="cellIs" dxfId="6267" priority="550" stopIfTrue="1" operator="greaterThanOrEqual">
      <formula>0.00000001</formula>
    </cfRule>
  </conditionalFormatting>
  <conditionalFormatting sqref="BD51:BD75">
    <cfRule type="cellIs" dxfId="6266" priority="543" stopIfTrue="1" operator="greaterThanOrEqual">
      <formula>0.1</formula>
    </cfRule>
  </conditionalFormatting>
  <conditionalFormatting sqref="BD75 BD77:BD78 BD45:BD46 BD53 BD57 BD60:BD61 BD64 BD69:BD71 BD86 BD92:BD94 BD99:BD101 BD105 BD110:BD112 BD123:BD124 BD126">
    <cfRule type="cellIs" dxfId="6265" priority="575" stopIfTrue="1" operator="greaterThanOrEqual">
      <formula>0.001</formula>
    </cfRule>
  </conditionalFormatting>
  <conditionalFormatting sqref="BD75 BD77:BD78">
    <cfRule type="cellIs" dxfId="6264" priority="574" stopIfTrue="1" operator="greaterThanOrEqual">
      <formula>0.01</formula>
    </cfRule>
  </conditionalFormatting>
  <conditionalFormatting sqref="BD77:BD127">
    <cfRule type="cellIs" dxfId="6263" priority="523" stopIfTrue="1" operator="greaterThanOrEqual">
      <formula>0.1</formula>
    </cfRule>
  </conditionalFormatting>
  <conditionalFormatting sqref="BD117:BD122">
    <cfRule type="cellIs" dxfId="6262" priority="525" stopIfTrue="1" operator="greaterThanOrEqual">
      <formula>0.001</formula>
    </cfRule>
  </conditionalFormatting>
  <conditionalFormatting sqref="BD117:BD127">
    <cfRule type="cellIs" dxfId="6261" priority="524" stopIfTrue="1" operator="greaterThanOrEqual">
      <formula>0.01</formula>
    </cfRule>
  </conditionalFormatting>
  <conditionalFormatting sqref="BD118">
    <cfRule type="cellIs" dxfId="6260" priority="531" stopIfTrue="1" operator="greaterThanOrEqual">
      <formula>0.000001</formula>
    </cfRule>
    <cfRule type="cellIs" dxfId="6259" priority="532" stopIfTrue="1" operator="greaterThanOrEqual">
      <formula>0.0000001</formula>
    </cfRule>
    <cfRule type="cellIs" dxfId="6258" priority="533" stopIfTrue="1" operator="greaterThanOrEqual">
      <formula>0.00000001</formula>
    </cfRule>
  </conditionalFormatting>
  <conditionalFormatting sqref="BD118:BD122">
    <cfRule type="cellIs" dxfId="6257" priority="526" stopIfTrue="1" operator="greaterThanOrEqual">
      <formula>0.0001</formula>
    </cfRule>
    <cfRule type="cellIs" dxfId="6256" priority="527" stopIfTrue="1" operator="greaterThanOrEqual">
      <formula>0.00001</formula>
    </cfRule>
  </conditionalFormatting>
  <conditionalFormatting sqref="BD119:BD122">
    <cfRule type="cellIs" dxfId="6255" priority="528" stopIfTrue="1" operator="greaterThanOrEqual">
      <formula>0.000001</formula>
    </cfRule>
    <cfRule type="cellIs" dxfId="6254" priority="529" stopIfTrue="1" operator="greaterThanOrEqual">
      <formula>0.0000001</formula>
    </cfRule>
    <cfRule type="cellIs" dxfId="6253" priority="530" stopIfTrue="1" operator="greaterThanOrEqual">
      <formula>0.00000001</formula>
    </cfRule>
  </conditionalFormatting>
  <conditionalFormatting sqref="BD125 BD47 BD115">
    <cfRule type="cellIs" dxfId="6252" priority="569" stopIfTrue="1" operator="greaterThanOrEqual">
      <formula>0.0001</formula>
    </cfRule>
  </conditionalFormatting>
  <conditionalFormatting sqref="BD125">
    <cfRule type="cellIs" dxfId="6251" priority="568" stopIfTrue="1" operator="greaterThanOrEqual">
      <formula>0.001</formula>
    </cfRule>
  </conditionalFormatting>
  <conditionalFormatting sqref="BD128 BD131:BD132">
    <cfRule type="cellIs" dxfId="6250" priority="534" stopIfTrue="1" operator="greaterThanOrEqual">
      <formula>1</formula>
    </cfRule>
    <cfRule type="cellIs" dxfId="6249" priority="535" stopIfTrue="1" operator="greaterThanOrEqual">
      <formula>0.1</formula>
    </cfRule>
    <cfRule type="cellIs" dxfId="6248" priority="536" stopIfTrue="1" operator="greaterThanOrEqual">
      <formula>0.01</formula>
    </cfRule>
    <cfRule type="cellIs" dxfId="6247" priority="537" stopIfTrue="1" operator="greaterThanOrEqual">
      <formula>0.001</formula>
    </cfRule>
    <cfRule type="cellIs" dxfId="6246" priority="538" stopIfTrue="1" operator="greaterThanOrEqual">
      <formula>0.0001</formula>
    </cfRule>
    <cfRule type="cellIs" dxfId="6245" priority="539" stopIfTrue="1" operator="greaterThanOrEqual">
      <formula>0.00001</formula>
    </cfRule>
    <cfRule type="cellIs" dxfId="6244" priority="540" stopIfTrue="1" operator="greaterThanOrEqual">
      <formula>0.000001</formula>
    </cfRule>
    <cfRule type="cellIs" dxfId="6243" priority="541" stopIfTrue="1" operator="greaterThanOrEqual">
      <formula>0.0000001</formula>
    </cfRule>
    <cfRule type="cellIs" dxfId="6242" priority="542" stopIfTrue="1" operator="greaterThanOrEqual">
      <formula>0.00000001</formula>
    </cfRule>
  </conditionalFormatting>
  <conditionalFormatting sqref="BD129 BD50 BD76">
    <cfRule type="cellIs" dxfId="6241" priority="552" stopIfTrue="1" operator="greaterThanOrEqual">
      <formula>0.1</formula>
    </cfRule>
  </conditionalFormatting>
  <conditionalFormatting sqref="BD129:BD130">
    <cfRule type="cellIs" dxfId="6240" priority="551" stopIfTrue="1" operator="greaterThanOrEqual">
      <formula>1</formula>
    </cfRule>
  </conditionalFormatting>
  <conditionalFormatting sqref="BD130 BD44 BD52 BD72:BD74 BD79:BD85 BD95 BD108:BD109 BD116">
    <cfRule type="cellIs" dxfId="6239" priority="582" stopIfTrue="1" operator="greaterThanOrEqual">
      <formula>0.01</formula>
    </cfRule>
  </conditionalFormatting>
  <conditionalFormatting sqref="BD130">
    <cfRule type="cellIs" dxfId="6238" priority="581" stopIfTrue="1" operator="greaterThanOrEqual">
      <formula>0.1</formula>
    </cfRule>
  </conditionalFormatting>
  <conditionalFormatting sqref="BG24:BG27">
    <cfRule type="cellIs" dxfId="6237" priority="58" operator="greaterThanOrEqual">
      <formula>0</formula>
    </cfRule>
  </conditionalFormatting>
  <conditionalFormatting sqref="BG28:BG30">
    <cfRule type="cellIs" dxfId="6236" priority="57" operator="greaterThanOrEqual">
      <formula>0</formula>
    </cfRule>
  </conditionalFormatting>
  <conditionalFormatting sqref="BG31:BG32">
    <cfRule type="cellIs" dxfId="6235" priority="2" operator="greaterThanOrEqual">
      <formula>0</formula>
    </cfRule>
  </conditionalFormatting>
  <conditionalFormatting sqref="BG37:BG41">
    <cfRule type="cellIs" dxfId="6234" priority="426" stopIfTrue="1" operator="greaterThanOrEqual">
      <formula>1</formula>
    </cfRule>
    <cfRule type="cellIs" dxfId="6233" priority="427" stopIfTrue="1" operator="greaterThanOrEqual">
      <formula>0.1</formula>
    </cfRule>
    <cfRule type="cellIs" dxfId="6232" priority="428" stopIfTrue="1" operator="greaterThanOrEqual">
      <formula>0.01</formula>
    </cfRule>
    <cfRule type="cellIs" dxfId="6231" priority="429" stopIfTrue="1" operator="greaterThanOrEqual">
      <formula>0.001</formula>
    </cfRule>
    <cfRule type="cellIs" dxfId="6230" priority="430" stopIfTrue="1" operator="greaterThanOrEqual">
      <formula>0.0001</formula>
    </cfRule>
    <cfRule type="cellIs" dxfId="6229" priority="431" stopIfTrue="1" operator="greaterThanOrEqual">
      <formula>0.00001</formula>
    </cfRule>
    <cfRule type="cellIs" dxfId="6228" priority="432" stopIfTrue="1" operator="greaterThanOrEqual">
      <formula>0.000001</formula>
    </cfRule>
    <cfRule type="cellIs" dxfId="6227" priority="433" stopIfTrue="1" operator="greaterThanOrEqual">
      <formula>0.0000001</formula>
    </cfRule>
    <cfRule type="cellIs" dxfId="6226" priority="434" stopIfTrue="1" operator="greaterThanOrEqual">
      <formula>0.00000001</formula>
    </cfRule>
  </conditionalFormatting>
  <conditionalFormatting sqref="BG37:BG132">
    <cfRule type="cellIs" dxfId="6225" priority="349" stopIfTrue="1" operator="greaterThanOrEqual">
      <formula>10</formula>
    </cfRule>
  </conditionalFormatting>
  <conditionalFormatting sqref="BG42:BG43">
    <cfRule type="cellIs" dxfId="6224" priority="417" stopIfTrue="1" operator="greaterThanOrEqual">
      <formula>1</formula>
    </cfRule>
    <cfRule type="cellIs" dxfId="6223" priority="418" stopIfTrue="1" operator="greaterThanOrEqual">
      <formula>0.1</formula>
    </cfRule>
    <cfRule type="cellIs" dxfId="6222" priority="419" stopIfTrue="1" operator="greaterThanOrEqual">
      <formula>0.01</formula>
    </cfRule>
    <cfRule type="cellIs" dxfId="6221" priority="420" stopIfTrue="1" operator="greaterThanOrEqual">
      <formula>0.001</formula>
    </cfRule>
    <cfRule type="cellIs" dxfId="6220" priority="421" stopIfTrue="1" operator="greaterThanOrEqual">
      <formula>0.0001</formula>
    </cfRule>
    <cfRule type="cellIs" dxfId="6219" priority="422" stopIfTrue="1" operator="greaterThanOrEqual">
      <formula>0.00001</formula>
    </cfRule>
    <cfRule type="cellIs" dxfId="6218" priority="423" stopIfTrue="1" operator="greaterThanOrEqual">
      <formula>0.000001</formula>
    </cfRule>
    <cfRule type="cellIs" dxfId="6217" priority="424" stopIfTrue="1" operator="greaterThanOrEqual">
      <formula>0.0000001</formula>
    </cfRule>
    <cfRule type="cellIs" dxfId="6216" priority="425" stopIfTrue="1" operator="greaterThanOrEqual">
      <formula>0.00000001</formula>
    </cfRule>
  </conditionalFormatting>
  <conditionalFormatting sqref="BG44 BG52 BG72:BG74 BG79:BG85 BG95 BG108:BG109 BG116 BG130">
    <cfRule type="cellIs" dxfId="6215" priority="411" stopIfTrue="1" operator="greaterThanOrEqual">
      <formula>0.001</formula>
    </cfRule>
    <cfRule type="cellIs" dxfId="6214" priority="412" stopIfTrue="1" operator="greaterThanOrEqual">
      <formula>0.0001</formula>
    </cfRule>
    <cfRule type="cellIs" dxfId="6213" priority="413" stopIfTrue="1" operator="greaterThanOrEqual">
      <formula>0.00001</formula>
    </cfRule>
    <cfRule type="cellIs" dxfId="6212" priority="414" stopIfTrue="1" operator="greaterThanOrEqual">
      <formula>0.000001</formula>
    </cfRule>
    <cfRule type="cellIs" dxfId="6211" priority="415" stopIfTrue="1" operator="greaterThanOrEqual">
      <formula>0.0000001</formula>
    </cfRule>
    <cfRule type="cellIs" dxfId="6210" priority="416" stopIfTrue="1" operator="greaterThanOrEqual">
      <formula>0.00000001</formula>
    </cfRule>
  </conditionalFormatting>
  <conditionalFormatting sqref="BG44:BG49">
    <cfRule type="cellIs" dxfId="6209" priority="388" stopIfTrue="1" operator="greaterThanOrEqual">
      <formula>0.1</formula>
    </cfRule>
  </conditionalFormatting>
  <conditionalFormatting sqref="BG44:BG127">
    <cfRule type="cellIs" dxfId="6208" priority="350" stopIfTrue="1" operator="greaterThanOrEqual">
      <formula>1</formula>
    </cfRule>
  </conditionalFormatting>
  <conditionalFormatting sqref="BG45:BG46 BG53 BG57 BG60:BG61 BG64 BG69:BG71 BG75 BG77:BG78 BG86 BG92:BG94 BG99:BG101 BG105 BG110:BG112 BG123:BG124 BG126">
    <cfRule type="cellIs" dxfId="6207" priority="404" stopIfTrue="1" operator="greaterThanOrEqual">
      <formula>0.0001</formula>
    </cfRule>
    <cfRule type="cellIs" dxfId="6206" priority="405" stopIfTrue="1" operator="greaterThanOrEqual">
      <formula>0.00001</formula>
    </cfRule>
    <cfRule type="cellIs" dxfId="6205" priority="406" stopIfTrue="1" operator="greaterThanOrEqual">
      <formula>0.000001</formula>
    </cfRule>
    <cfRule type="cellIs" dxfId="6204" priority="407" stopIfTrue="1" operator="greaterThanOrEqual">
      <formula>0.0000001</formula>
    </cfRule>
    <cfRule type="cellIs" dxfId="6203" priority="408" stopIfTrue="1" operator="greaterThanOrEqual">
      <formula>0.00000001</formula>
    </cfRule>
  </conditionalFormatting>
  <conditionalFormatting sqref="BG45:BG49 BG53:BG71 BG86:BG94 BG96:BG107 BG110:BG115">
    <cfRule type="cellIs" dxfId="6202" priority="389" stopIfTrue="1" operator="greaterThanOrEqual">
      <formula>0.01</formula>
    </cfRule>
  </conditionalFormatting>
  <conditionalFormatting sqref="BG47 BG115 BG125">
    <cfRule type="cellIs" dxfId="6201" priority="398" stopIfTrue="1" operator="greaterThanOrEqual">
      <formula>0.00001</formula>
    </cfRule>
    <cfRule type="cellIs" dxfId="6200" priority="399" stopIfTrue="1" operator="greaterThanOrEqual">
      <formula>0.000001</formula>
    </cfRule>
    <cfRule type="cellIs" dxfId="6199" priority="400" stopIfTrue="1" operator="greaterThanOrEqual">
      <formula>0.0000001</formula>
    </cfRule>
    <cfRule type="cellIs" dxfId="6198" priority="401" stopIfTrue="1" operator="greaterThanOrEqual">
      <formula>0.00000001</formula>
    </cfRule>
  </conditionalFormatting>
  <conditionalFormatting sqref="BG47:BG49 BG54:BG56 BG58:BG59 BG62:BG63 BG65:BG68 BG87:BG91 BG96:BG98 BG102:BG104 BG106:BG107 BG113:BG115 BG127">
    <cfRule type="cellIs" dxfId="6197" priority="390" stopIfTrue="1" operator="greaterThanOrEqual">
      <formula>0.001</formula>
    </cfRule>
  </conditionalFormatting>
  <conditionalFormatting sqref="BG48:BG49 BG54:BG56 BG58:BG59 BG62:BG63 BG65:BG68 BG87:BG91 BG96:BG98 BG102:BG104 BG106:BG107 BG113:BG114 BG117 BG127">
    <cfRule type="cellIs" dxfId="6196" priority="392" stopIfTrue="1" operator="greaterThanOrEqual">
      <formula>0.00001</formula>
    </cfRule>
    <cfRule type="cellIs" dxfId="6195" priority="393" stopIfTrue="1" operator="greaterThanOrEqual">
      <formula>0.000001</formula>
    </cfRule>
    <cfRule type="cellIs" dxfId="6194" priority="394" stopIfTrue="1" operator="greaterThanOrEqual">
      <formula>0.0000001</formula>
    </cfRule>
    <cfRule type="cellIs" dxfId="6193" priority="395" stopIfTrue="1" operator="greaterThanOrEqual">
      <formula>0.00000001</formula>
    </cfRule>
  </conditionalFormatting>
  <conditionalFormatting sqref="BG48:BG49 BG54:BG56 BG58:BG59 BG62:BG63 BG65:BG68 BG87:BG91 BG96:BG98 BG102:BG104 BG106:BG107 BG113:BG114 BG127 BG117">
    <cfRule type="cellIs" dxfId="6192" priority="391" stopIfTrue="1" operator="greaterThanOrEqual">
      <formula>0.0001</formula>
    </cfRule>
  </conditionalFormatting>
  <conditionalFormatting sqref="BG50 BG76 BG129">
    <cfRule type="cellIs" dxfId="6191" priority="381" stopIfTrue="1" operator="greaterThanOrEqual">
      <formula>0.01</formula>
    </cfRule>
    <cfRule type="cellIs" dxfId="6190" priority="382" stopIfTrue="1" operator="greaterThanOrEqual">
      <formula>0.001</formula>
    </cfRule>
    <cfRule type="cellIs" dxfId="6189" priority="383" stopIfTrue="1" operator="greaterThanOrEqual">
      <formula>0.0001</formula>
    </cfRule>
    <cfRule type="cellIs" dxfId="6188" priority="384" stopIfTrue="1" operator="greaterThanOrEqual">
      <formula>0.00001</formula>
    </cfRule>
    <cfRule type="cellIs" dxfId="6187" priority="385" stopIfTrue="1" operator="greaterThanOrEqual">
      <formula>0.000001</formula>
    </cfRule>
    <cfRule type="cellIs" dxfId="6186" priority="386" stopIfTrue="1" operator="greaterThanOrEqual">
      <formula>0.0000001</formula>
    </cfRule>
    <cfRule type="cellIs" dxfId="6185" priority="387" stopIfTrue="1" operator="greaterThanOrEqual">
      <formula>0.00000001</formula>
    </cfRule>
  </conditionalFormatting>
  <conditionalFormatting sqref="BG51">
    <cfRule type="cellIs" dxfId="6184" priority="372" stopIfTrue="1" operator="greaterThanOrEqual">
      <formula>0.01</formula>
    </cfRule>
    <cfRule type="cellIs" dxfId="6183" priority="373" stopIfTrue="1" operator="greaterThanOrEqual">
      <formula>0.001</formula>
    </cfRule>
    <cfRule type="cellIs" dxfId="6182" priority="374" stopIfTrue="1" operator="greaterThanOrEqual">
      <formula>0.0001</formula>
    </cfRule>
    <cfRule type="cellIs" dxfId="6181" priority="375" stopIfTrue="1" operator="greaterThanOrEqual">
      <formula>0.00001</formula>
    </cfRule>
    <cfRule type="cellIs" dxfId="6180" priority="376" stopIfTrue="1" operator="greaterThanOrEqual">
      <formula>0.000001</formula>
    </cfRule>
    <cfRule type="cellIs" dxfId="6179" priority="377" stopIfTrue="1" operator="greaterThanOrEqual">
      <formula>0.0000001</formula>
    </cfRule>
    <cfRule type="cellIs" dxfId="6178" priority="378" stopIfTrue="1" operator="greaterThanOrEqual">
      <formula>0.00000001</formula>
    </cfRule>
  </conditionalFormatting>
  <conditionalFormatting sqref="BG51:BG75">
    <cfRule type="cellIs" dxfId="6177" priority="371" stopIfTrue="1" operator="greaterThanOrEqual">
      <formula>0.1</formula>
    </cfRule>
  </conditionalFormatting>
  <conditionalFormatting sqref="BG75 BG77:BG78 BG45:BG46 BG53 BG57 BG60:BG61 BG64 BG69:BG71 BG86 BG92:BG94 BG99:BG101 BG105 BG110:BG112 BG123:BG124 BG126">
    <cfRule type="cellIs" dxfId="6176" priority="403" stopIfTrue="1" operator="greaterThanOrEqual">
      <formula>0.001</formula>
    </cfRule>
  </conditionalFormatting>
  <conditionalFormatting sqref="BG75 BG77:BG78">
    <cfRule type="cellIs" dxfId="6175" priority="402" stopIfTrue="1" operator="greaterThanOrEqual">
      <formula>0.01</formula>
    </cfRule>
  </conditionalFormatting>
  <conditionalFormatting sqref="BG77:BG127">
    <cfRule type="cellIs" dxfId="6174" priority="351" stopIfTrue="1" operator="greaterThanOrEqual">
      <formula>0.1</formula>
    </cfRule>
  </conditionalFormatting>
  <conditionalFormatting sqref="BG117:BG122">
    <cfRule type="cellIs" dxfId="6173" priority="353" stopIfTrue="1" operator="greaterThanOrEqual">
      <formula>0.001</formula>
    </cfRule>
  </conditionalFormatting>
  <conditionalFormatting sqref="BG117:BG127">
    <cfRule type="cellIs" dxfId="6172" priority="352" stopIfTrue="1" operator="greaterThanOrEqual">
      <formula>0.01</formula>
    </cfRule>
  </conditionalFormatting>
  <conditionalFormatting sqref="BG118">
    <cfRule type="cellIs" dxfId="6171" priority="359" stopIfTrue="1" operator="greaterThanOrEqual">
      <formula>0.000001</formula>
    </cfRule>
    <cfRule type="cellIs" dxfId="6170" priority="360" stopIfTrue="1" operator="greaterThanOrEqual">
      <formula>0.0000001</formula>
    </cfRule>
    <cfRule type="cellIs" dxfId="6169" priority="361" stopIfTrue="1" operator="greaterThanOrEqual">
      <formula>0.00000001</formula>
    </cfRule>
  </conditionalFormatting>
  <conditionalFormatting sqref="BG118:BG122">
    <cfRule type="cellIs" dxfId="6168" priority="354" stopIfTrue="1" operator="greaterThanOrEqual">
      <formula>0.0001</formula>
    </cfRule>
    <cfRule type="cellIs" dxfId="6167" priority="355" stopIfTrue="1" operator="greaterThanOrEqual">
      <formula>0.00001</formula>
    </cfRule>
  </conditionalFormatting>
  <conditionalFormatting sqref="BG119:BG122">
    <cfRule type="cellIs" dxfId="6166" priority="356" stopIfTrue="1" operator="greaterThanOrEqual">
      <formula>0.000001</formula>
    </cfRule>
    <cfRule type="cellIs" dxfId="6165" priority="357" stopIfTrue="1" operator="greaterThanOrEqual">
      <formula>0.0000001</formula>
    </cfRule>
    <cfRule type="cellIs" dxfId="6164" priority="358" stopIfTrue="1" operator="greaterThanOrEqual">
      <formula>0.00000001</formula>
    </cfRule>
  </conditionalFormatting>
  <conditionalFormatting sqref="BG125 BG47 BG115">
    <cfRule type="cellIs" dxfId="6163" priority="397" stopIfTrue="1" operator="greaterThanOrEqual">
      <formula>0.0001</formula>
    </cfRule>
  </conditionalFormatting>
  <conditionalFormatting sqref="BG125">
    <cfRule type="cellIs" dxfId="6162" priority="396" stopIfTrue="1" operator="greaterThanOrEqual">
      <formula>0.001</formula>
    </cfRule>
  </conditionalFormatting>
  <conditionalFormatting sqref="BG128 BG131:BG132">
    <cfRule type="cellIs" dxfId="6161" priority="362" stopIfTrue="1" operator="greaterThanOrEqual">
      <formula>1</formula>
    </cfRule>
    <cfRule type="cellIs" dxfId="6160" priority="363" stopIfTrue="1" operator="greaterThanOrEqual">
      <formula>0.1</formula>
    </cfRule>
    <cfRule type="cellIs" dxfId="6159" priority="364" stopIfTrue="1" operator="greaterThanOrEqual">
      <formula>0.01</formula>
    </cfRule>
    <cfRule type="cellIs" dxfId="6158" priority="365" stopIfTrue="1" operator="greaterThanOrEqual">
      <formula>0.001</formula>
    </cfRule>
    <cfRule type="cellIs" dxfId="6157" priority="366" stopIfTrue="1" operator="greaterThanOrEqual">
      <formula>0.0001</formula>
    </cfRule>
    <cfRule type="cellIs" dxfId="6156" priority="367" stopIfTrue="1" operator="greaterThanOrEqual">
      <formula>0.00001</formula>
    </cfRule>
    <cfRule type="cellIs" dxfId="6155" priority="368" stopIfTrue="1" operator="greaterThanOrEqual">
      <formula>0.000001</formula>
    </cfRule>
    <cfRule type="cellIs" dxfId="6154" priority="369" stopIfTrue="1" operator="greaterThanOrEqual">
      <formula>0.0000001</formula>
    </cfRule>
    <cfRule type="cellIs" dxfId="6153" priority="370" stopIfTrue="1" operator="greaterThanOrEqual">
      <formula>0.00000001</formula>
    </cfRule>
  </conditionalFormatting>
  <conditionalFormatting sqref="BG129 BG50 BG76">
    <cfRule type="cellIs" dxfId="6152" priority="380" stopIfTrue="1" operator="greaterThanOrEqual">
      <formula>0.1</formula>
    </cfRule>
  </conditionalFormatting>
  <conditionalFormatting sqref="BG129:BG130">
    <cfRule type="cellIs" dxfId="6151" priority="379" stopIfTrue="1" operator="greaterThanOrEqual">
      <formula>1</formula>
    </cfRule>
  </conditionalFormatting>
  <conditionalFormatting sqref="BG130 BG44 BG52 BG72:BG74 BG79:BG85 BG95 BG108:BG109 BG116">
    <cfRule type="cellIs" dxfId="6150" priority="410" stopIfTrue="1" operator="greaterThanOrEqual">
      <formula>0.01</formula>
    </cfRule>
  </conditionalFormatting>
  <conditionalFormatting sqref="BG130">
    <cfRule type="cellIs" dxfId="6149" priority="409" stopIfTrue="1" operator="greaterThanOrEqual">
      <formula>0.1</formula>
    </cfRule>
  </conditionalFormatting>
  <conditionalFormatting sqref="BJ24:BJ27">
    <cfRule type="cellIs" dxfId="6148" priority="56" operator="greaterThanOrEqual">
      <formula>0</formula>
    </cfRule>
  </conditionalFormatting>
  <conditionalFormatting sqref="BJ28:BJ30">
    <cfRule type="cellIs" dxfId="6147" priority="55" operator="greaterThanOrEqual">
      <formula>0</formula>
    </cfRule>
  </conditionalFormatting>
  <conditionalFormatting sqref="BJ31:BJ32">
    <cfRule type="cellIs" dxfId="6146" priority="1" operator="greaterThanOrEqual">
      <formula>0</formula>
    </cfRule>
  </conditionalFormatting>
  <conditionalFormatting sqref="BJ37:BJ41">
    <cfRule type="cellIs" dxfId="6145" priority="340" stopIfTrue="1" operator="greaterThanOrEqual">
      <formula>1</formula>
    </cfRule>
    <cfRule type="cellIs" dxfId="6144" priority="341" stopIfTrue="1" operator="greaterThanOrEqual">
      <formula>0.1</formula>
    </cfRule>
    <cfRule type="cellIs" dxfId="6143" priority="342" stopIfTrue="1" operator="greaterThanOrEqual">
      <formula>0.01</formula>
    </cfRule>
    <cfRule type="cellIs" dxfId="6142" priority="343" stopIfTrue="1" operator="greaterThanOrEqual">
      <formula>0.001</formula>
    </cfRule>
    <cfRule type="cellIs" dxfId="6141" priority="344" stopIfTrue="1" operator="greaterThanOrEqual">
      <formula>0.0001</formula>
    </cfRule>
    <cfRule type="cellIs" dxfId="6140" priority="345" stopIfTrue="1" operator="greaterThanOrEqual">
      <formula>0.00001</formula>
    </cfRule>
    <cfRule type="cellIs" dxfId="6139" priority="346" stopIfTrue="1" operator="greaterThanOrEqual">
      <formula>0.000001</formula>
    </cfRule>
    <cfRule type="cellIs" dxfId="6138" priority="347" stopIfTrue="1" operator="greaterThanOrEqual">
      <formula>0.0000001</formula>
    </cfRule>
    <cfRule type="cellIs" dxfId="6137" priority="348" stopIfTrue="1" operator="greaterThanOrEqual">
      <formula>0.00000001</formula>
    </cfRule>
  </conditionalFormatting>
  <conditionalFormatting sqref="BJ37:BJ132">
    <cfRule type="cellIs" dxfId="6136" priority="263" stopIfTrue="1" operator="greaterThanOrEqual">
      <formula>10</formula>
    </cfRule>
  </conditionalFormatting>
  <conditionalFormatting sqref="BJ42:BJ43">
    <cfRule type="cellIs" dxfId="6135" priority="331" stopIfTrue="1" operator="greaterThanOrEqual">
      <formula>1</formula>
    </cfRule>
    <cfRule type="cellIs" dxfId="6134" priority="332" stopIfTrue="1" operator="greaterThanOrEqual">
      <formula>0.1</formula>
    </cfRule>
    <cfRule type="cellIs" dxfId="6133" priority="333" stopIfTrue="1" operator="greaterThanOrEqual">
      <formula>0.01</formula>
    </cfRule>
    <cfRule type="cellIs" dxfId="6132" priority="334" stopIfTrue="1" operator="greaterThanOrEqual">
      <formula>0.001</formula>
    </cfRule>
    <cfRule type="cellIs" dxfId="6131" priority="335" stopIfTrue="1" operator="greaterThanOrEqual">
      <formula>0.0001</formula>
    </cfRule>
    <cfRule type="cellIs" dxfId="6130" priority="336" stopIfTrue="1" operator="greaterThanOrEqual">
      <formula>0.00001</formula>
    </cfRule>
    <cfRule type="cellIs" dxfId="6129" priority="337" stopIfTrue="1" operator="greaterThanOrEqual">
      <formula>0.000001</formula>
    </cfRule>
    <cfRule type="cellIs" dxfId="6128" priority="338" stopIfTrue="1" operator="greaterThanOrEqual">
      <formula>0.0000001</formula>
    </cfRule>
    <cfRule type="cellIs" dxfId="6127" priority="339" stopIfTrue="1" operator="greaterThanOrEqual">
      <formula>0.00000001</formula>
    </cfRule>
  </conditionalFormatting>
  <conditionalFormatting sqref="BJ44 BJ52 BJ72:BJ74 BJ79:BJ85 BJ95 BJ108:BJ109 BJ116 BJ130">
    <cfRule type="cellIs" dxfId="6126" priority="325" stopIfTrue="1" operator="greaterThanOrEqual">
      <formula>0.001</formula>
    </cfRule>
    <cfRule type="cellIs" dxfId="6125" priority="326" stopIfTrue="1" operator="greaterThanOrEqual">
      <formula>0.0001</formula>
    </cfRule>
    <cfRule type="cellIs" dxfId="6124" priority="327" stopIfTrue="1" operator="greaterThanOrEqual">
      <formula>0.00001</formula>
    </cfRule>
    <cfRule type="cellIs" dxfId="6123" priority="328" stopIfTrue="1" operator="greaterThanOrEqual">
      <formula>0.000001</formula>
    </cfRule>
    <cfRule type="cellIs" dxfId="6122" priority="329" stopIfTrue="1" operator="greaterThanOrEqual">
      <formula>0.0000001</formula>
    </cfRule>
    <cfRule type="cellIs" dxfId="6121" priority="330" stopIfTrue="1" operator="greaterThanOrEqual">
      <formula>0.00000001</formula>
    </cfRule>
  </conditionalFormatting>
  <conditionalFormatting sqref="BJ44:BJ49">
    <cfRule type="cellIs" dxfId="6120" priority="302" stopIfTrue="1" operator="greaterThanOrEqual">
      <formula>0.1</formula>
    </cfRule>
  </conditionalFormatting>
  <conditionalFormatting sqref="BJ44:BJ127">
    <cfRule type="cellIs" dxfId="6119" priority="264" stopIfTrue="1" operator="greaterThanOrEqual">
      <formula>1</formula>
    </cfRule>
  </conditionalFormatting>
  <conditionalFormatting sqref="BJ45:BJ46 BJ53 BJ57 BJ60:BJ61 BJ64 BJ69:BJ71 BJ75 BJ77:BJ78 BJ86 BJ92:BJ94 BJ99:BJ101 BJ105 BJ110:BJ112 BJ123:BJ124 BJ126">
    <cfRule type="cellIs" dxfId="6118" priority="318" stopIfTrue="1" operator="greaterThanOrEqual">
      <formula>0.0001</formula>
    </cfRule>
    <cfRule type="cellIs" dxfId="6117" priority="319" stopIfTrue="1" operator="greaterThanOrEqual">
      <formula>0.00001</formula>
    </cfRule>
    <cfRule type="cellIs" dxfId="6116" priority="320" stopIfTrue="1" operator="greaterThanOrEqual">
      <formula>0.000001</formula>
    </cfRule>
    <cfRule type="cellIs" dxfId="6115" priority="321" stopIfTrue="1" operator="greaterThanOrEqual">
      <formula>0.0000001</formula>
    </cfRule>
    <cfRule type="cellIs" dxfId="6114" priority="322" stopIfTrue="1" operator="greaterThanOrEqual">
      <formula>0.00000001</formula>
    </cfRule>
  </conditionalFormatting>
  <conditionalFormatting sqref="BJ45:BJ49 BJ53:BJ71 BJ86:BJ94 BJ96:BJ107 BJ110:BJ115">
    <cfRule type="cellIs" dxfId="6113" priority="303" stopIfTrue="1" operator="greaterThanOrEqual">
      <formula>0.01</formula>
    </cfRule>
  </conditionalFormatting>
  <conditionalFormatting sqref="BJ47 BJ115 BJ125">
    <cfRule type="cellIs" dxfId="6112" priority="312" stopIfTrue="1" operator="greaterThanOrEqual">
      <formula>0.00001</formula>
    </cfRule>
    <cfRule type="cellIs" dxfId="6111" priority="313" stopIfTrue="1" operator="greaterThanOrEqual">
      <formula>0.000001</formula>
    </cfRule>
    <cfRule type="cellIs" dxfId="6110" priority="314" stopIfTrue="1" operator="greaterThanOrEqual">
      <formula>0.0000001</formula>
    </cfRule>
    <cfRule type="cellIs" dxfId="6109" priority="315" stopIfTrue="1" operator="greaterThanOrEqual">
      <formula>0.00000001</formula>
    </cfRule>
  </conditionalFormatting>
  <conditionalFormatting sqref="BJ47:BJ49 BJ54:BJ56 BJ58:BJ59 BJ62:BJ63 BJ65:BJ68 BJ87:BJ91 BJ96:BJ98 BJ102:BJ104 BJ106:BJ107 BJ113:BJ115 BJ127">
    <cfRule type="cellIs" dxfId="6108" priority="304" stopIfTrue="1" operator="greaterThanOrEqual">
      <formula>0.001</formula>
    </cfRule>
  </conditionalFormatting>
  <conditionalFormatting sqref="BJ48:BJ49 BJ54:BJ56 BJ58:BJ59 BJ62:BJ63 BJ65:BJ68 BJ87:BJ91 BJ96:BJ98 BJ102:BJ104 BJ106:BJ107 BJ113:BJ114 BJ117 BJ127">
    <cfRule type="cellIs" dxfId="6107" priority="306" stopIfTrue="1" operator="greaterThanOrEqual">
      <formula>0.00001</formula>
    </cfRule>
    <cfRule type="cellIs" dxfId="6106" priority="307" stopIfTrue="1" operator="greaterThanOrEqual">
      <formula>0.000001</formula>
    </cfRule>
    <cfRule type="cellIs" dxfId="6105" priority="308" stopIfTrue="1" operator="greaterThanOrEqual">
      <formula>0.0000001</formula>
    </cfRule>
    <cfRule type="cellIs" dxfId="6104" priority="309" stopIfTrue="1" operator="greaterThanOrEqual">
      <formula>0.00000001</formula>
    </cfRule>
  </conditionalFormatting>
  <conditionalFormatting sqref="BJ48:BJ49 BJ54:BJ56 BJ58:BJ59 BJ62:BJ63 BJ65:BJ68 BJ87:BJ91 BJ96:BJ98 BJ102:BJ104 BJ106:BJ107 BJ113:BJ114 BJ127 BJ117">
    <cfRule type="cellIs" dxfId="6103" priority="305" stopIfTrue="1" operator="greaterThanOrEqual">
      <formula>0.0001</formula>
    </cfRule>
  </conditionalFormatting>
  <conditionalFormatting sqref="BJ50 BJ76 BJ129">
    <cfRule type="cellIs" dxfId="6102" priority="295" stopIfTrue="1" operator="greaterThanOrEqual">
      <formula>0.01</formula>
    </cfRule>
    <cfRule type="cellIs" dxfId="6101" priority="296" stopIfTrue="1" operator="greaterThanOrEqual">
      <formula>0.001</formula>
    </cfRule>
    <cfRule type="cellIs" dxfId="6100" priority="297" stopIfTrue="1" operator="greaterThanOrEqual">
      <formula>0.0001</formula>
    </cfRule>
    <cfRule type="cellIs" dxfId="6099" priority="298" stopIfTrue="1" operator="greaterThanOrEqual">
      <formula>0.00001</formula>
    </cfRule>
    <cfRule type="cellIs" dxfId="6098" priority="299" stopIfTrue="1" operator="greaterThanOrEqual">
      <formula>0.000001</formula>
    </cfRule>
    <cfRule type="cellIs" dxfId="6097" priority="300" stopIfTrue="1" operator="greaterThanOrEqual">
      <formula>0.0000001</formula>
    </cfRule>
    <cfRule type="cellIs" dxfId="6096" priority="301" stopIfTrue="1" operator="greaterThanOrEqual">
      <formula>0.00000001</formula>
    </cfRule>
  </conditionalFormatting>
  <conditionalFormatting sqref="BJ51">
    <cfRule type="cellIs" dxfId="6095" priority="286" stopIfTrue="1" operator="greaterThanOrEqual">
      <formula>0.01</formula>
    </cfRule>
    <cfRule type="cellIs" dxfId="6094" priority="287" stopIfTrue="1" operator="greaterThanOrEqual">
      <formula>0.001</formula>
    </cfRule>
    <cfRule type="cellIs" dxfId="6093" priority="288" stopIfTrue="1" operator="greaterThanOrEqual">
      <formula>0.0001</formula>
    </cfRule>
    <cfRule type="cellIs" dxfId="6092" priority="289" stopIfTrue="1" operator="greaterThanOrEqual">
      <formula>0.00001</formula>
    </cfRule>
    <cfRule type="cellIs" dxfId="6091" priority="290" stopIfTrue="1" operator="greaterThanOrEqual">
      <formula>0.000001</formula>
    </cfRule>
    <cfRule type="cellIs" dxfId="6090" priority="291" stopIfTrue="1" operator="greaterThanOrEqual">
      <formula>0.0000001</formula>
    </cfRule>
    <cfRule type="cellIs" dxfId="6089" priority="292" stopIfTrue="1" operator="greaterThanOrEqual">
      <formula>0.00000001</formula>
    </cfRule>
  </conditionalFormatting>
  <conditionalFormatting sqref="BJ51:BJ75">
    <cfRule type="cellIs" dxfId="6088" priority="285" stopIfTrue="1" operator="greaterThanOrEqual">
      <formula>0.1</formula>
    </cfRule>
  </conditionalFormatting>
  <conditionalFormatting sqref="BJ75 BJ77:BJ78 BJ45:BJ46 BJ53 BJ57 BJ60:BJ61 BJ64 BJ69:BJ71 BJ86 BJ92:BJ94 BJ99:BJ101 BJ105 BJ110:BJ112 BJ123:BJ124 BJ126">
    <cfRule type="cellIs" dxfId="6087" priority="317" stopIfTrue="1" operator="greaterThanOrEqual">
      <formula>0.001</formula>
    </cfRule>
  </conditionalFormatting>
  <conditionalFormatting sqref="BJ75 BJ77:BJ78">
    <cfRule type="cellIs" dxfId="6086" priority="316" stopIfTrue="1" operator="greaterThanOrEqual">
      <formula>0.01</formula>
    </cfRule>
  </conditionalFormatting>
  <conditionalFormatting sqref="BJ77:BJ127">
    <cfRule type="cellIs" dxfId="6085" priority="265" stopIfTrue="1" operator="greaterThanOrEqual">
      <formula>0.1</formula>
    </cfRule>
  </conditionalFormatting>
  <conditionalFormatting sqref="BJ117:BJ122">
    <cfRule type="cellIs" dxfId="6084" priority="267" stopIfTrue="1" operator="greaterThanOrEqual">
      <formula>0.001</formula>
    </cfRule>
  </conditionalFormatting>
  <conditionalFormatting sqref="BJ117:BJ127">
    <cfRule type="cellIs" dxfId="6083" priority="266" stopIfTrue="1" operator="greaterThanOrEqual">
      <formula>0.01</formula>
    </cfRule>
  </conditionalFormatting>
  <conditionalFormatting sqref="BJ118">
    <cfRule type="cellIs" dxfId="6082" priority="273" stopIfTrue="1" operator="greaterThanOrEqual">
      <formula>0.000001</formula>
    </cfRule>
    <cfRule type="cellIs" dxfId="6081" priority="274" stopIfTrue="1" operator="greaterThanOrEqual">
      <formula>0.0000001</formula>
    </cfRule>
    <cfRule type="cellIs" dxfId="6080" priority="275" stopIfTrue="1" operator="greaterThanOrEqual">
      <formula>0.00000001</formula>
    </cfRule>
  </conditionalFormatting>
  <conditionalFormatting sqref="BJ118:BJ122">
    <cfRule type="cellIs" dxfId="6079" priority="268" stopIfTrue="1" operator="greaterThanOrEqual">
      <formula>0.0001</formula>
    </cfRule>
    <cfRule type="cellIs" dxfId="6078" priority="269" stopIfTrue="1" operator="greaterThanOrEqual">
      <formula>0.00001</formula>
    </cfRule>
  </conditionalFormatting>
  <conditionalFormatting sqref="BJ119:BJ122">
    <cfRule type="cellIs" dxfId="6077" priority="270" stopIfTrue="1" operator="greaterThanOrEqual">
      <formula>0.000001</formula>
    </cfRule>
    <cfRule type="cellIs" dxfId="6076" priority="271" stopIfTrue="1" operator="greaterThanOrEqual">
      <formula>0.0000001</formula>
    </cfRule>
    <cfRule type="cellIs" dxfId="6075" priority="272" stopIfTrue="1" operator="greaterThanOrEqual">
      <formula>0.00000001</formula>
    </cfRule>
  </conditionalFormatting>
  <conditionalFormatting sqref="BJ125 BJ47 BJ115">
    <cfRule type="cellIs" dxfId="6074" priority="311" stopIfTrue="1" operator="greaterThanOrEqual">
      <formula>0.0001</formula>
    </cfRule>
  </conditionalFormatting>
  <conditionalFormatting sqref="BJ125">
    <cfRule type="cellIs" dxfId="6073" priority="310" stopIfTrue="1" operator="greaterThanOrEqual">
      <formula>0.001</formula>
    </cfRule>
  </conditionalFormatting>
  <conditionalFormatting sqref="BJ128 BJ131:BJ132">
    <cfRule type="cellIs" dxfId="6072" priority="276" stopIfTrue="1" operator="greaterThanOrEqual">
      <formula>1</formula>
    </cfRule>
    <cfRule type="cellIs" dxfId="6071" priority="277" stopIfTrue="1" operator="greaterThanOrEqual">
      <formula>0.1</formula>
    </cfRule>
    <cfRule type="cellIs" dxfId="6070" priority="278" stopIfTrue="1" operator="greaterThanOrEqual">
      <formula>0.01</formula>
    </cfRule>
    <cfRule type="cellIs" dxfId="6069" priority="279" stopIfTrue="1" operator="greaterThanOrEqual">
      <formula>0.001</formula>
    </cfRule>
    <cfRule type="cellIs" dxfId="6068" priority="280" stopIfTrue="1" operator="greaterThanOrEqual">
      <formula>0.0001</formula>
    </cfRule>
    <cfRule type="cellIs" dxfId="6067" priority="281" stopIfTrue="1" operator="greaterThanOrEqual">
      <formula>0.00001</formula>
    </cfRule>
    <cfRule type="cellIs" dxfId="6066" priority="282" stopIfTrue="1" operator="greaterThanOrEqual">
      <formula>0.000001</formula>
    </cfRule>
    <cfRule type="cellIs" dxfId="6065" priority="283" stopIfTrue="1" operator="greaterThanOrEqual">
      <formula>0.0000001</formula>
    </cfRule>
    <cfRule type="cellIs" dxfId="6064" priority="284" stopIfTrue="1" operator="greaterThanOrEqual">
      <formula>0.00000001</formula>
    </cfRule>
  </conditionalFormatting>
  <conditionalFormatting sqref="BJ129 BJ50 BJ76">
    <cfRule type="cellIs" dxfId="6063" priority="294" stopIfTrue="1" operator="greaterThanOrEqual">
      <formula>0.1</formula>
    </cfRule>
  </conditionalFormatting>
  <conditionalFormatting sqref="BJ129:BJ130">
    <cfRule type="cellIs" dxfId="6062" priority="293" stopIfTrue="1" operator="greaterThanOrEqual">
      <formula>1</formula>
    </cfRule>
  </conditionalFormatting>
  <conditionalFormatting sqref="BJ130 BJ44 BJ52 BJ72:BJ74 BJ79:BJ85 BJ95 BJ108:BJ109 BJ116">
    <cfRule type="cellIs" dxfId="6061" priority="324" stopIfTrue="1" operator="greaterThanOrEqual">
      <formula>0.01</formula>
    </cfRule>
  </conditionalFormatting>
  <conditionalFormatting sqref="BJ130">
    <cfRule type="cellIs" dxfId="6060" priority="323" stopIfTrue="1" operator="greaterThanOrEqual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  <colBreaks count="2" manualBreakCount="2">
    <brk id="27" max="135" man="1"/>
    <brk id="45" max="1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262E2-682A-461F-83A8-875D489867F0}">
  <dimension ref="A1:DG146"/>
  <sheetViews>
    <sheetView view="pageBreakPreview" zoomScale="80" zoomScaleNormal="100" zoomScaleSheetLayoutView="80" workbookViewId="0"/>
  </sheetViews>
  <sheetFormatPr defaultColWidth="9" defaultRowHeight="12" x14ac:dyDescent="0.2"/>
  <cols>
    <col min="1" max="1" width="5.26953125" style="431" customWidth="1"/>
    <col min="2" max="2" width="3" style="431" customWidth="1"/>
    <col min="3" max="3" width="3.26953125" style="431" customWidth="1"/>
    <col min="4" max="4" width="9.26953125" style="431" customWidth="1"/>
    <col min="5" max="5" width="8.6328125" style="431" customWidth="1"/>
    <col min="6" max="6" width="4.26953125" style="431" customWidth="1"/>
    <col min="7" max="7" width="5.90625" style="431" customWidth="1"/>
    <col min="8" max="8" width="8.6328125" style="431" customWidth="1"/>
    <col min="9" max="9" width="4.6328125" style="431" customWidth="1"/>
    <col min="10" max="10" width="2.08984375" style="431" customWidth="1"/>
    <col min="11" max="11" width="10" style="431" customWidth="1"/>
    <col min="12" max="12" width="4.6328125" style="431" customWidth="1"/>
    <col min="13" max="13" width="2.08984375" style="431" customWidth="1"/>
    <col min="14" max="14" width="10" style="431" customWidth="1"/>
    <col min="15" max="15" width="4.7265625" style="431" customWidth="1"/>
    <col min="16" max="16" width="2.08984375" style="431" customWidth="1"/>
    <col min="17" max="17" width="10" style="431" customWidth="1"/>
    <col min="18" max="18" width="4.6328125" style="431" customWidth="1"/>
    <col min="19" max="19" width="2.08984375" style="431" customWidth="1"/>
    <col min="20" max="20" width="10" style="431" customWidth="1"/>
    <col min="21" max="21" width="4.6328125" style="431" customWidth="1"/>
    <col min="22" max="22" width="2.08984375" style="431" customWidth="1"/>
    <col min="23" max="23" width="10" style="431" customWidth="1"/>
    <col min="24" max="24" width="4.6328125" style="431" customWidth="1"/>
    <col min="25" max="25" width="2.08984375" style="431" customWidth="1"/>
    <col min="26" max="26" width="10" style="431" customWidth="1"/>
    <col min="27" max="27" width="4.7265625" style="431" customWidth="1"/>
    <col min="28" max="28" width="2.08984375" style="431" customWidth="1"/>
    <col min="29" max="29" width="10" style="431" customWidth="1"/>
    <col min="30" max="30" width="4.6328125" style="431" customWidth="1"/>
    <col min="31" max="31" width="2.08984375" style="431" customWidth="1"/>
    <col min="32" max="32" width="10" style="431" customWidth="1"/>
    <col min="33" max="33" width="4.6328125" style="431" customWidth="1"/>
    <col min="34" max="34" width="2.08984375" style="431" customWidth="1"/>
    <col min="35" max="35" width="10" style="431" customWidth="1"/>
    <col min="36" max="36" width="4.6328125" style="431" customWidth="1"/>
    <col min="37" max="37" width="2.08984375" style="431" customWidth="1"/>
    <col min="38" max="38" width="10" style="431" customWidth="1"/>
    <col min="39" max="39" width="4.6328125" style="431" customWidth="1"/>
    <col min="40" max="40" width="2.08984375" style="431" customWidth="1"/>
    <col min="41" max="41" width="10" style="431" customWidth="1"/>
    <col min="42" max="42" width="4.6328125" style="431" customWidth="1"/>
    <col min="43" max="43" width="2.08984375" style="431" customWidth="1"/>
    <col min="44" max="44" width="10" style="431" customWidth="1"/>
    <col min="45" max="45" width="4.6328125" style="431" customWidth="1"/>
    <col min="46" max="46" width="2.08984375" style="431" customWidth="1"/>
    <col min="47" max="47" width="10" style="431" customWidth="1"/>
    <col min="48" max="48" width="4.7265625" style="431" customWidth="1"/>
    <col min="49" max="49" width="2.08984375" style="431" customWidth="1"/>
    <col min="50" max="50" width="10" style="431" customWidth="1"/>
    <col min="51" max="51" width="4.6328125" style="431" customWidth="1"/>
    <col min="52" max="52" width="2.08984375" style="431" customWidth="1"/>
    <col min="53" max="53" width="10" style="431" customWidth="1"/>
    <col min="54" max="54" width="4.6328125" style="431" customWidth="1"/>
    <col min="55" max="55" width="2.08984375" style="431" customWidth="1"/>
    <col min="56" max="56" width="10" style="431" customWidth="1"/>
    <col min="57" max="57" width="4.6328125" style="431" customWidth="1"/>
    <col min="58" max="58" width="2.08984375" style="431" customWidth="1"/>
    <col min="59" max="59" width="10" style="431" customWidth="1"/>
    <col min="60" max="60" width="4.6328125" style="431" customWidth="1"/>
    <col min="61" max="61" width="2.08984375" style="431" customWidth="1"/>
    <col min="62" max="62" width="10" style="431" customWidth="1"/>
    <col min="63" max="63" width="4.6328125" style="431" customWidth="1"/>
    <col min="64" max="64" width="2.08984375" style="431" customWidth="1"/>
    <col min="65" max="65" width="10" style="431" customWidth="1"/>
    <col min="66" max="66" width="4.6328125" style="431" customWidth="1"/>
    <col min="67" max="67" width="2.08984375" style="431" customWidth="1"/>
    <col min="68" max="68" width="10" style="431" customWidth="1"/>
    <col min="69" max="69" width="4.6328125" style="431" customWidth="1"/>
    <col min="70" max="70" width="2.08984375" style="431" customWidth="1"/>
    <col min="71" max="71" width="10" style="431" customWidth="1"/>
    <col min="72" max="72" width="4.6328125" style="431" customWidth="1"/>
    <col min="73" max="73" width="2.08984375" style="431" customWidth="1"/>
    <col min="74" max="74" width="10" style="431" customWidth="1"/>
    <col min="75" max="75" width="4.6328125" style="431" customWidth="1"/>
    <col min="76" max="76" width="2.08984375" style="431" customWidth="1"/>
    <col min="77" max="77" width="10" style="431" customWidth="1"/>
    <col min="78" max="78" width="4.6328125" style="431" customWidth="1"/>
    <col min="79" max="79" width="2.08984375" style="431" customWidth="1"/>
    <col min="80" max="80" width="10" style="431" customWidth="1"/>
    <col min="81" max="81" width="4.6328125" style="431" customWidth="1"/>
    <col min="82" max="82" width="2.08984375" style="431" customWidth="1"/>
    <col min="83" max="83" width="10" style="431" customWidth="1"/>
    <col min="84" max="84" width="4.6328125" style="431" customWidth="1"/>
    <col min="85" max="85" width="2.08984375" style="431" customWidth="1"/>
    <col min="86" max="86" width="10" style="431" customWidth="1"/>
    <col min="87" max="87" width="4.6328125" style="431" customWidth="1"/>
    <col min="88" max="88" width="2.08984375" style="431" customWidth="1"/>
    <col min="89" max="89" width="10" style="431" customWidth="1"/>
    <col min="90" max="90" width="4.6328125" style="431" customWidth="1"/>
    <col min="91" max="91" width="2.08984375" style="431" customWidth="1"/>
    <col min="92" max="92" width="10" style="431" customWidth="1"/>
    <col min="93" max="93" width="4.6328125" style="431" customWidth="1"/>
    <col min="94" max="94" width="2.08984375" style="431" customWidth="1"/>
    <col min="95" max="95" width="10" style="431" customWidth="1"/>
    <col min="96" max="96" width="4.6328125" style="431" customWidth="1"/>
    <col min="97" max="97" width="2.08984375" style="431" customWidth="1"/>
    <col min="98" max="98" width="10" style="431" customWidth="1"/>
    <col min="99" max="99" width="4.6328125" style="431" customWidth="1"/>
    <col min="100" max="100" width="2.08984375" style="431" customWidth="1"/>
    <col min="101" max="16384" width="9" style="431"/>
  </cols>
  <sheetData>
    <row r="1" spans="3:100" ht="18" customHeight="1" x14ac:dyDescent="0.2"/>
    <row r="2" spans="3:100" ht="20.25" customHeight="1" x14ac:dyDescent="0.2">
      <c r="C2" s="2" t="s">
        <v>0</v>
      </c>
      <c r="D2" s="2"/>
      <c r="E2" s="3"/>
      <c r="F2" s="3"/>
      <c r="G2" s="3"/>
      <c r="H2" s="3"/>
      <c r="I2" s="3"/>
      <c r="J2" s="600" t="s">
        <v>1</v>
      </c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 t="s">
        <v>1</v>
      </c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 t="s">
        <v>1</v>
      </c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  <c r="BL2" s="600" t="s">
        <v>1</v>
      </c>
      <c r="BM2" s="600"/>
      <c r="BN2" s="600"/>
      <c r="BO2" s="600"/>
      <c r="BP2" s="600"/>
      <c r="BQ2" s="600"/>
      <c r="BR2" s="600"/>
      <c r="BS2" s="600"/>
      <c r="BT2" s="600"/>
      <c r="BU2" s="600"/>
      <c r="BV2" s="600"/>
      <c r="BW2" s="600"/>
      <c r="BX2" s="600"/>
      <c r="BY2" s="600"/>
      <c r="BZ2" s="600"/>
      <c r="CA2" s="600"/>
      <c r="CB2" s="600"/>
      <c r="CC2" s="600"/>
      <c r="CD2" s="600" t="s">
        <v>1</v>
      </c>
      <c r="CE2" s="600"/>
      <c r="CF2" s="600"/>
      <c r="CG2" s="600"/>
      <c r="CH2" s="600"/>
      <c r="CI2" s="600"/>
      <c r="CJ2" s="600"/>
      <c r="CK2" s="600"/>
      <c r="CL2" s="600"/>
      <c r="CM2" s="600"/>
      <c r="CN2" s="600"/>
      <c r="CO2" s="600"/>
      <c r="CP2" s="600"/>
      <c r="CQ2" s="600"/>
      <c r="CR2" s="600"/>
      <c r="CS2" s="600"/>
      <c r="CT2" s="600"/>
      <c r="CU2" s="600"/>
    </row>
    <row r="3" spans="3:100" ht="20.25" customHeight="1" x14ac:dyDescent="0.2">
      <c r="C3" s="601">
        <f>Q19</f>
        <v>45875</v>
      </c>
      <c r="D3" s="601"/>
      <c r="E3" s="601"/>
      <c r="F3" s="601"/>
      <c r="G3" s="601"/>
      <c r="H3" s="4"/>
      <c r="I3" s="4"/>
      <c r="Y3" s="602">
        <f>$Q$19</f>
        <v>45875</v>
      </c>
      <c r="Z3" s="602"/>
      <c r="AA3" s="602"/>
      <c r="AQ3" s="602">
        <f>$Q$19</f>
        <v>45875</v>
      </c>
      <c r="AR3" s="602"/>
      <c r="AS3" s="602"/>
      <c r="AW3" s="603"/>
      <c r="AX3" s="604"/>
      <c r="AY3" s="604"/>
      <c r="BI3" s="602">
        <f>$Q$19</f>
        <v>45875</v>
      </c>
      <c r="BJ3" s="602"/>
      <c r="BK3" s="602"/>
      <c r="BR3" s="603"/>
      <c r="BS3" s="604"/>
      <c r="BT3" s="604"/>
      <c r="CA3" s="602">
        <f>$Q$19</f>
        <v>45875</v>
      </c>
      <c r="CB3" s="602"/>
      <c r="CC3" s="602"/>
      <c r="CL3" s="6"/>
      <c r="CS3" s="602">
        <f>$Q$19</f>
        <v>45875</v>
      </c>
      <c r="CT3" s="602"/>
      <c r="CU3" s="602"/>
    </row>
    <row r="4" spans="3:100" ht="11.9" customHeight="1" x14ac:dyDescent="0.2">
      <c r="C4" s="551" t="s">
        <v>2</v>
      </c>
      <c r="D4" s="552"/>
      <c r="E4" s="552"/>
      <c r="F4" s="552"/>
      <c r="G4" s="572"/>
      <c r="H4" s="427"/>
      <c r="I4" s="429"/>
      <c r="J4" s="594" t="s">
        <v>232</v>
      </c>
      <c r="K4" s="595"/>
      <c r="L4" s="596"/>
      <c r="M4" s="594" t="s">
        <v>233</v>
      </c>
      <c r="N4" s="595"/>
      <c r="O4" s="596"/>
      <c r="P4" s="594" t="s">
        <v>3</v>
      </c>
      <c r="Q4" s="595"/>
      <c r="R4" s="596"/>
      <c r="S4" s="594" t="s">
        <v>3</v>
      </c>
      <c r="T4" s="595"/>
      <c r="U4" s="596"/>
      <c r="V4" s="594" t="s">
        <v>4</v>
      </c>
      <c r="W4" s="595"/>
      <c r="X4" s="596"/>
      <c r="Y4" s="594" t="s">
        <v>5</v>
      </c>
      <c r="Z4" s="595"/>
      <c r="AA4" s="596"/>
      <c r="AB4" s="594" t="s">
        <v>6</v>
      </c>
      <c r="AC4" s="595"/>
      <c r="AD4" s="596"/>
      <c r="AE4" s="594" t="s">
        <v>234</v>
      </c>
      <c r="AF4" s="595"/>
      <c r="AG4" s="596"/>
      <c r="AH4" s="594" t="s">
        <v>7</v>
      </c>
      <c r="AI4" s="595"/>
      <c r="AJ4" s="596"/>
      <c r="AK4" s="594" t="s">
        <v>8</v>
      </c>
      <c r="AL4" s="595"/>
      <c r="AM4" s="596"/>
      <c r="AN4" s="594" t="s">
        <v>8</v>
      </c>
      <c r="AO4" s="595"/>
      <c r="AP4" s="596"/>
      <c r="AQ4" s="594" t="s">
        <v>235</v>
      </c>
      <c r="AR4" s="595"/>
      <c r="AS4" s="596"/>
      <c r="AT4" s="594" t="s">
        <v>9</v>
      </c>
      <c r="AU4" s="595"/>
      <c r="AV4" s="596"/>
      <c r="AW4" s="594" t="s">
        <v>10</v>
      </c>
      <c r="AX4" s="595"/>
      <c r="AY4" s="596"/>
      <c r="AZ4" s="595" t="s">
        <v>236</v>
      </c>
      <c r="BA4" s="595"/>
      <c r="BB4" s="596"/>
      <c r="BC4" s="594" t="s">
        <v>237</v>
      </c>
      <c r="BD4" s="595"/>
      <c r="BE4" s="596"/>
      <c r="BF4" s="594" t="s">
        <v>238</v>
      </c>
      <c r="BG4" s="595"/>
      <c r="BH4" s="596"/>
      <c r="BI4" s="594" t="s">
        <v>11</v>
      </c>
      <c r="BJ4" s="595"/>
      <c r="BK4" s="596"/>
      <c r="BL4" s="594" t="s">
        <v>11</v>
      </c>
      <c r="BM4" s="595"/>
      <c r="BN4" s="596"/>
      <c r="BO4" s="594" t="s">
        <v>239</v>
      </c>
      <c r="BP4" s="595"/>
      <c r="BQ4" s="596"/>
      <c r="BR4" s="594" t="s">
        <v>240</v>
      </c>
      <c r="BS4" s="595"/>
      <c r="BT4" s="596"/>
      <c r="BU4" s="594" t="s">
        <v>12</v>
      </c>
      <c r="BV4" s="595"/>
      <c r="BW4" s="596"/>
      <c r="BX4" s="594" t="s">
        <v>13</v>
      </c>
      <c r="BY4" s="595"/>
      <c r="BZ4" s="596"/>
      <c r="CA4" s="594" t="s">
        <v>14</v>
      </c>
      <c r="CB4" s="595"/>
      <c r="CC4" s="596"/>
      <c r="CD4" s="594" t="s">
        <v>15</v>
      </c>
      <c r="CE4" s="595"/>
      <c r="CF4" s="596"/>
      <c r="CG4" s="594" t="s">
        <v>241</v>
      </c>
      <c r="CH4" s="595"/>
      <c r="CI4" s="596"/>
      <c r="CJ4" s="594" t="s">
        <v>16</v>
      </c>
      <c r="CK4" s="595"/>
      <c r="CL4" s="596"/>
      <c r="CM4" s="594" t="s">
        <v>17</v>
      </c>
      <c r="CN4" s="595"/>
      <c r="CO4" s="596"/>
      <c r="CP4" s="594" t="s">
        <v>242</v>
      </c>
      <c r="CQ4" s="595"/>
      <c r="CR4" s="596"/>
      <c r="CS4" s="594" t="s">
        <v>243</v>
      </c>
      <c r="CT4" s="595"/>
      <c r="CU4" s="596"/>
      <c r="CV4" s="430"/>
    </row>
    <row r="5" spans="3:100" ht="11.9" customHeight="1" x14ac:dyDescent="0.2">
      <c r="C5" s="597" t="s">
        <v>18</v>
      </c>
      <c r="D5" s="598"/>
      <c r="E5" s="598"/>
      <c r="F5" s="598"/>
      <c r="G5" s="599"/>
      <c r="H5" s="425"/>
      <c r="I5" s="426"/>
      <c r="J5" s="597" t="s">
        <v>244</v>
      </c>
      <c r="K5" s="598"/>
      <c r="L5" s="599"/>
      <c r="M5" s="597" t="s">
        <v>245</v>
      </c>
      <c r="N5" s="598"/>
      <c r="O5" s="599"/>
      <c r="P5" s="597" t="s">
        <v>19</v>
      </c>
      <c r="Q5" s="598"/>
      <c r="R5" s="599"/>
      <c r="S5" s="597" t="s">
        <v>20</v>
      </c>
      <c r="T5" s="598"/>
      <c r="U5" s="599"/>
      <c r="V5" s="597" t="s">
        <v>21</v>
      </c>
      <c r="W5" s="598"/>
      <c r="X5" s="599"/>
      <c r="Y5" s="597" t="s">
        <v>22</v>
      </c>
      <c r="Z5" s="598"/>
      <c r="AA5" s="599"/>
      <c r="AB5" s="597" t="s">
        <v>23</v>
      </c>
      <c r="AC5" s="598"/>
      <c r="AD5" s="599"/>
      <c r="AE5" s="597" t="s">
        <v>246</v>
      </c>
      <c r="AF5" s="598"/>
      <c r="AG5" s="599"/>
      <c r="AH5" s="597" t="s">
        <v>24</v>
      </c>
      <c r="AI5" s="598"/>
      <c r="AJ5" s="599"/>
      <c r="AK5" s="597" t="s">
        <v>25</v>
      </c>
      <c r="AL5" s="598"/>
      <c r="AM5" s="599"/>
      <c r="AN5" s="597" t="s">
        <v>26</v>
      </c>
      <c r="AO5" s="598"/>
      <c r="AP5" s="599"/>
      <c r="AQ5" s="597" t="s">
        <v>247</v>
      </c>
      <c r="AR5" s="598"/>
      <c r="AS5" s="599"/>
      <c r="AT5" s="597" t="s">
        <v>27</v>
      </c>
      <c r="AU5" s="598"/>
      <c r="AV5" s="599"/>
      <c r="AW5" s="597" t="s">
        <v>28</v>
      </c>
      <c r="AX5" s="598"/>
      <c r="AY5" s="599"/>
      <c r="AZ5" s="547" t="s">
        <v>248</v>
      </c>
      <c r="BA5" s="547"/>
      <c r="BB5" s="543"/>
      <c r="BC5" s="597" t="s">
        <v>249</v>
      </c>
      <c r="BD5" s="598"/>
      <c r="BE5" s="599"/>
      <c r="BF5" s="546" t="s">
        <v>250</v>
      </c>
      <c r="BG5" s="547"/>
      <c r="BH5" s="543"/>
      <c r="BI5" s="597" t="s">
        <v>29</v>
      </c>
      <c r="BJ5" s="598"/>
      <c r="BK5" s="599"/>
      <c r="BL5" s="597" t="s">
        <v>30</v>
      </c>
      <c r="BM5" s="598"/>
      <c r="BN5" s="599"/>
      <c r="BO5" s="597" t="s">
        <v>251</v>
      </c>
      <c r="BP5" s="598"/>
      <c r="BQ5" s="599"/>
      <c r="BR5" s="597" t="s">
        <v>245</v>
      </c>
      <c r="BS5" s="598"/>
      <c r="BT5" s="599"/>
      <c r="BU5" s="597" t="s">
        <v>31</v>
      </c>
      <c r="BV5" s="598"/>
      <c r="BW5" s="599"/>
      <c r="BX5" s="597" t="s">
        <v>32</v>
      </c>
      <c r="BY5" s="598"/>
      <c r="BZ5" s="599"/>
      <c r="CA5" s="597" t="s">
        <v>33</v>
      </c>
      <c r="CB5" s="598"/>
      <c r="CC5" s="599"/>
      <c r="CD5" s="597" t="s">
        <v>34</v>
      </c>
      <c r="CE5" s="598"/>
      <c r="CF5" s="599"/>
      <c r="CG5" s="597" t="s">
        <v>252</v>
      </c>
      <c r="CH5" s="598"/>
      <c r="CI5" s="599"/>
      <c r="CJ5" s="597" t="s">
        <v>35</v>
      </c>
      <c r="CK5" s="598"/>
      <c r="CL5" s="599"/>
      <c r="CM5" s="597" t="s">
        <v>36</v>
      </c>
      <c r="CN5" s="598"/>
      <c r="CO5" s="599"/>
      <c r="CP5" s="597" t="s">
        <v>253</v>
      </c>
      <c r="CQ5" s="598"/>
      <c r="CR5" s="599"/>
      <c r="CS5" s="597" t="s">
        <v>254</v>
      </c>
      <c r="CT5" s="598"/>
      <c r="CU5" s="599"/>
      <c r="CV5" s="430"/>
    </row>
    <row r="6" spans="3:100" ht="11.9" customHeight="1" x14ac:dyDescent="0.2">
      <c r="C6" s="594" t="s">
        <v>37</v>
      </c>
      <c r="D6" s="595"/>
      <c r="E6" s="595"/>
      <c r="F6" s="595"/>
      <c r="G6" s="596"/>
      <c r="H6" s="422"/>
      <c r="I6" s="424"/>
      <c r="J6" s="594">
        <v>1</v>
      </c>
      <c r="K6" s="595"/>
      <c r="L6" s="596"/>
      <c r="M6" s="594">
        <v>2</v>
      </c>
      <c r="N6" s="595"/>
      <c r="O6" s="596"/>
      <c r="P6" s="594">
        <v>3</v>
      </c>
      <c r="Q6" s="595"/>
      <c r="R6" s="596"/>
      <c r="S6" s="594">
        <v>4</v>
      </c>
      <c r="T6" s="595"/>
      <c r="U6" s="596"/>
      <c r="V6" s="594">
        <v>5</v>
      </c>
      <c r="W6" s="595"/>
      <c r="X6" s="596"/>
      <c r="Y6" s="594">
        <v>6</v>
      </c>
      <c r="Z6" s="595"/>
      <c r="AA6" s="596"/>
      <c r="AB6" s="594">
        <v>7</v>
      </c>
      <c r="AC6" s="595"/>
      <c r="AD6" s="596"/>
      <c r="AE6" s="594">
        <v>8</v>
      </c>
      <c r="AF6" s="595"/>
      <c r="AG6" s="596"/>
      <c r="AH6" s="594">
        <v>9</v>
      </c>
      <c r="AI6" s="595"/>
      <c r="AJ6" s="596"/>
      <c r="AK6" s="594">
        <v>10</v>
      </c>
      <c r="AL6" s="595"/>
      <c r="AM6" s="596"/>
      <c r="AN6" s="594">
        <v>11</v>
      </c>
      <c r="AO6" s="595"/>
      <c r="AP6" s="596"/>
      <c r="AQ6" s="594">
        <v>12</v>
      </c>
      <c r="AR6" s="595"/>
      <c r="AS6" s="596"/>
      <c r="AT6" s="594">
        <v>13</v>
      </c>
      <c r="AU6" s="595"/>
      <c r="AV6" s="596"/>
      <c r="AW6" s="594">
        <v>14</v>
      </c>
      <c r="AX6" s="595"/>
      <c r="AY6" s="596"/>
      <c r="AZ6" s="595">
        <v>15</v>
      </c>
      <c r="BA6" s="595"/>
      <c r="BB6" s="596"/>
      <c r="BC6" s="594">
        <v>16</v>
      </c>
      <c r="BD6" s="595"/>
      <c r="BE6" s="596"/>
      <c r="BF6" s="594">
        <v>17</v>
      </c>
      <c r="BG6" s="595"/>
      <c r="BH6" s="596"/>
      <c r="BI6" s="594">
        <v>18</v>
      </c>
      <c r="BJ6" s="595"/>
      <c r="BK6" s="596"/>
      <c r="BL6" s="594">
        <v>19</v>
      </c>
      <c r="BM6" s="595"/>
      <c r="BN6" s="596"/>
      <c r="BO6" s="594">
        <v>20</v>
      </c>
      <c r="BP6" s="595"/>
      <c r="BQ6" s="596"/>
      <c r="BR6" s="594">
        <v>21</v>
      </c>
      <c r="BS6" s="595"/>
      <c r="BT6" s="596"/>
      <c r="BU6" s="594">
        <v>22</v>
      </c>
      <c r="BV6" s="595"/>
      <c r="BW6" s="596"/>
      <c r="BX6" s="594">
        <v>23</v>
      </c>
      <c r="BY6" s="595"/>
      <c r="BZ6" s="596"/>
      <c r="CA6" s="594">
        <v>24</v>
      </c>
      <c r="CB6" s="595"/>
      <c r="CC6" s="596"/>
      <c r="CD6" s="594">
        <v>25</v>
      </c>
      <c r="CE6" s="595"/>
      <c r="CF6" s="596"/>
      <c r="CG6" s="594">
        <v>26</v>
      </c>
      <c r="CH6" s="595"/>
      <c r="CI6" s="596"/>
      <c r="CJ6" s="594">
        <v>27</v>
      </c>
      <c r="CK6" s="595"/>
      <c r="CL6" s="596"/>
      <c r="CM6" s="594">
        <v>28</v>
      </c>
      <c r="CN6" s="595"/>
      <c r="CO6" s="596"/>
      <c r="CP6" s="594">
        <v>29</v>
      </c>
      <c r="CQ6" s="595"/>
      <c r="CR6" s="596"/>
      <c r="CS6" s="594">
        <v>30</v>
      </c>
      <c r="CT6" s="595"/>
      <c r="CU6" s="596"/>
      <c r="CV6" s="430"/>
    </row>
    <row r="7" spans="3:100" ht="11.9" customHeight="1" x14ac:dyDescent="0.2">
      <c r="C7" s="581" t="s">
        <v>38</v>
      </c>
      <c r="D7" s="582"/>
      <c r="E7" s="582"/>
      <c r="F7" s="582"/>
      <c r="G7" s="589"/>
      <c r="H7" s="430"/>
      <c r="I7" s="432"/>
      <c r="J7" s="586" t="s">
        <v>255</v>
      </c>
      <c r="K7" s="587"/>
      <c r="L7" s="588"/>
      <c r="M7" s="586" t="s">
        <v>256</v>
      </c>
      <c r="N7" s="587"/>
      <c r="O7" s="588"/>
      <c r="P7" s="586" t="s">
        <v>39</v>
      </c>
      <c r="Q7" s="587"/>
      <c r="R7" s="588"/>
      <c r="S7" s="586" t="s">
        <v>40</v>
      </c>
      <c r="T7" s="587"/>
      <c r="U7" s="588"/>
      <c r="V7" s="586" t="s">
        <v>41</v>
      </c>
      <c r="W7" s="587"/>
      <c r="X7" s="588"/>
      <c r="Y7" s="586" t="s">
        <v>42</v>
      </c>
      <c r="Z7" s="587"/>
      <c r="AA7" s="588"/>
      <c r="AB7" s="586" t="s">
        <v>43</v>
      </c>
      <c r="AC7" s="587"/>
      <c r="AD7" s="588"/>
      <c r="AE7" s="586" t="s">
        <v>257</v>
      </c>
      <c r="AF7" s="587"/>
      <c r="AG7" s="588"/>
      <c r="AH7" s="586" t="s">
        <v>44</v>
      </c>
      <c r="AI7" s="587"/>
      <c r="AJ7" s="588"/>
      <c r="AK7" s="586" t="s">
        <v>45</v>
      </c>
      <c r="AL7" s="587"/>
      <c r="AM7" s="588"/>
      <c r="AN7" s="586" t="s">
        <v>46</v>
      </c>
      <c r="AO7" s="587"/>
      <c r="AP7" s="588"/>
      <c r="AQ7" s="586" t="s">
        <v>258</v>
      </c>
      <c r="AR7" s="587"/>
      <c r="AS7" s="588"/>
      <c r="AT7" s="586" t="s">
        <v>47</v>
      </c>
      <c r="AU7" s="587"/>
      <c r="AV7" s="588"/>
      <c r="AW7" s="586" t="s">
        <v>48</v>
      </c>
      <c r="AX7" s="587"/>
      <c r="AY7" s="588"/>
      <c r="AZ7" s="587" t="s">
        <v>259</v>
      </c>
      <c r="BA7" s="587"/>
      <c r="BB7" s="588"/>
      <c r="BC7" s="586" t="s">
        <v>260</v>
      </c>
      <c r="BD7" s="587"/>
      <c r="BE7" s="588"/>
      <c r="BF7" s="586" t="s">
        <v>261</v>
      </c>
      <c r="BG7" s="587"/>
      <c r="BH7" s="588"/>
      <c r="BI7" s="586" t="s">
        <v>49</v>
      </c>
      <c r="BJ7" s="587"/>
      <c r="BK7" s="588"/>
      <c r="BL7" s="586" t="s">
        <v>50</v>
      </c>
      <c r="BM7" s="587"/>
      <c r="BN7" s="588"/>
      <c r="BO7" s="586" t="s">
        <v>262</v>
      </c>
      <c r="BP7" s="587"/>
      <c r="BQ7" s="588"/>
      <c r="BR7" s="586" t="s">
        <v>263</v>
      </c>
      <c r="BS7" s="587"/>
      <c r="BT7" s="588"/>
      <c r="BU7" s="586" t="s">
        <v>51</v>
      </c>
      <c r="BV7" s="587"/>
      <c r="BW7" s="588"/>
      <c r="BX7" s="586" t="s">
        <v>52</v>
      </c>
      <c r="BY7" s="587"/>
      <c r="BZ7" s="588"/>
      <c r="CA7" s="586" t="s">
        <v>53</v>
      </c>
      <c r="CB7" s="587"/>
      <c r="CC7" s="588"/>
      <c r="CD7" s="586" t="s">
        <v>54</v>
      </c>
      <c r="CE7" s="587"/>
      <c r="CF7" s="588"/>
      <c r="CG7" s="586" t="s">
        <v>264</v>
      </c>
      <c r="CH7" s="587"/>
      <c r="CI7" s="588"/>
      <c r="CJ7" s="586" t="s">
        <v>55</v>
      </c>
      <c r="CK7" s="587"/>
      <c r="CL7" s="588"/>
      <c r="CM7" s="586" t="s">
        <v>56</v>
      </c>
      <c r="CN7" s="587"/>
      <c r="CO7" s="588"/>
      <c r="CP7" s="586" t="s">
        <v>265</v>
      </c>
      <c r="CQ7" s="587"/>
      <c r="CR7" s="588"/>
      <c r="CS7" s="586" t="s">
        <v>266</v>
      </c>
      <c r="CT7" s="587"/>
      <c r="CU7" s="588"/>
      <c r="CV7" s="433"/>
    </row>
    <row r="8" spans="3:100" ht="11.9" customHeight="1" x14ac:dyDescent="0.2">
      <c r="C8" s="581" t="s">
        <v>57</v>
      </c>
      <c r="D8" s="582"/>
      <c r="E8" s="582"/>
      <c r="F8" s="582"/>
      <c r="G8" s="589"/>
      <c r="H8" s="430"/>
      <c r="I8" s="432"/>
      <c r="J8" s="586" t="s">
        <v>267</v>
      </c>
      <c r="K8" s="587"/>
      <c r="L8" s="588"/>
      <c r="M8" s="586" t="s">
        <v>268</v>
      </c>
      <c r="N8" s="587"/>
      <c r="O8" s="588"/>
      <c r="P8" s="590" t="s">
        <v>58</v>
      </c>
      <c r="Q8" s="591"/>
      <c r="R8" s="592"/>
      <c r="S8" s="586" t="s">
        <v>59</v>
      </c>
      <c r="T8" s="587"/>
      <c r="U8" s="588"/>
      <c r="V8" s="586" t="s">
        <v>60</v>
      </c>
      <c r="W8" s="587"/>
      <c r="X8" s="588"/>
      <c r="Y8" s="590" t="s">
        <v>61</v>
      </c>
      <c r="Z8" s="591"/>
      <c r="AA8" s="592"/>
      <c r="AB8" s="586" t="s">
        <v>62</v>
      </c>
      <c r="AC8" s="587"/>
      <c r="AD8" s="588"/>
      <c r="AE8" s="586" t="s">
        <v>269</v>
      </c>
      <c r="AF8" s="587"/>
      <c r="AG8" s="588"/>
      <c r="AH8" s="586" t="s">
        <v>63</v>
      </c>
      <c r="AI8" s="587"/>
      <c r="AJ8" s="588"/>
      <c r="AK8" s="586" t="s">
        <v>64</v>
      </c>
      <c r="AL8" s="587"/>
      <c r="AM8" s="588"/>
      <c r="AN8" s="586" t="s">
        <v>65</v>
      </c>
      <c r="AO8" s="587"/>
      <c r="AP8" s="588"/>
      <c r="AQ8" s="586" t="s">
        <v>270</v>
      </c>
      <c r="AR8" s="587"/>
      <c r="AS8" s="588"/>
      <c r="AT8" s="586" t="s">
        <v>66</v>
      </c>
      <c r="AU8" s="587"/>
      <c r="AV8" s="588"/>
      <c r="AW8" s="586" t="s">
        <v>67</v>
      </c>
      <c r="AX8" s="587"/>
      <c r="AY8" s="588"/>
      <c r="AZ8" s="587" t="s">
        <v>271</v>
      </c>
      <c r="BA8" s="587"/>
      <c r="BB8" s="588"/>
      <c r="BC8" s="586" t="s">
        <v>272</v>
      </c>
      <c r="BD8" s="587"/>
      <c r="BE8" s="588"/>
      <c r="BF8" s="586" t="s">
        <v>273</v>
      </c>
      <c r="BG8" s="587"/>
      <c r="BH8" s="588"/>
      <c r="BI8" s="586" t="s">
        <v>68</v>
      </c>
      <c r="BJ8" s="587"/>
      <c r="BK8" s="588"/>
      <c r="BL8" s="586" t="s">
        <v>69</v>
      </c>
      <c r="BM8" s="587"/>
      <c r="BN8" s="588"/>
      <c r="BO8" s="586" t="s">
        <v>274</v>
      </c>
      <c r="BP8" s="587"/>
      <c r="BQ8" s="588"/>
      <c r="BR8" s="586" t="s">
        <v>275</v>
      </c>
      <c r="BS8" s="587"/>
      <c r="BT8" s="588"/>
      <c r="BU8" s="586" t="s">
        <v>70</v>
      </c>
      <c r="BV8" s="587"/>
      <c r="BW8" s="588"/>
      <c r="BX8" s="586" t="s">
        <v>71</v>
      </c>
      <c r="BY8" s="587"/>
      <c r="BZ8" s="588"/>
      <c r="CA8" s="586" t="s">
        <v>72</v>
      </c>
      <c r="CB8" s="587"/>
      <c r="CC8" s="588"/>
      <c r="CD8" s="586" t="s">
        <v>73</v>
      </c>
      <c r="CE8" s="587"/>
      <c r="CF8" s="588"/>
      <c r="CG8" s="586" t="s">
        <v>276</v>
      </c>
      <c r="CH8" s="587"/>
      <c r="CI8" s="588"/>
      <c r="CJ8" s="586" t="s">
        <v>74</v>
      </c>
      <c r="CK8" s="587"/>
      <c r="CL8" s="588"/>
      <c r="CM8" s="586" t="s">
        <v>75</v>
      </c>
      <c r="CN8" s="587"/>
      <c r="CO8" s="588"/>
      <c r="CP8" s="586" t="s">
        <v>277</v>
      </c>
      <c r="CQ8" s="587"/>
      <c r="CR8" s="588"/>
      <c r="CS8" s="586" t="s">
        <v>278</v>
      </c>
      <c r="CT8" s="587"/>
      <c r="CU8" s="588"/>
      <c r="CV8" s="433"/>
    </row>
    <row r="9" spans="3:100" ht="11.9" customHeight="1" x14ac:dyDescent="0.2">
      <c r="C9" s="583" t="s">
        <v>76</v>
      </c>
      <c r="D9" s="584"/>
      <c r="E9" s="584"/>
      <c r="F9" s="584"/>
      <c r="G9" s="585"/>
      <c r="H9" s="583" t="s">
        <v>77</v>
      </c>
      <c r="I9" s="585"/>
      <c r="J9" s="338"/>
      <c r="K9" s="339"/>
      <c r="L9" s="340"/>
      <c r="M9" s="341"/>
      <c r="N9" s="339"/>
      <c r="O9" s="340"/>
      <c r="P9" s="575" t="s">
        <v>78</v>
      </c>
      <c r="Q9" s="576"/>
      <c r="R9" s="577"/>
      <c r="S9" s="575" t="s">
        <v>79</v>
      </c>
      <c r="T9" s="576"/>
      <c r="U9" s="577"/>
      <c r="V9" s="575" t="s">
        <v>80</v>
      </c>
      <c r="W9" s="576"/>
      <c r="X9" s="577"/>
      <c r="Y9" s="575" t="s">
        <v>80</v>
      </c>
      <c r="Z9" s="576"/>
      <c r="AA9" s="577"/>
      <c r="AB9" s="575" t="s">
        <v>81</v>
      </c>
      <c r="AC9" s="576"/>
      <c r="AD9" s="577"/>
      <c r="AE9" s="341"/>
      <c r="AF9" s="339"/>
      <c r="AG9" s="340"/>
      <c r="AH9" s="575" t="s">
        <v>82</v>
      </c>
      <c r="AI9" s="576"/>
      <c r="AJ9" s="577"/>
      <c r="AK9" s="575" t="s">
        <v>80</v>
      </c>
      <c r="AL9" s="576"/>
      <c r="AM9" s="577"/>
      <c r="AN9" s="575" t="s">
        <v>82</v>
      </c>
      <c r="AO9" s="576"/>
      <c r="AP9" s="577"/>
      <c r="AQ9" s="341"/>
      <c r="AR9" s="339"/>
      <c r="AS9" s="340"/>
      <c r="AT9" s="575" t="s">
        <v>82</v>
      </c>
      <c r="AU9" s="576"/>
      <c r="AV9" s="577"/>
      <c r="AW9" s="575" t="s">
        <v>82</v>
      </c>
      <c r="AX9" s="576"/>
      <c r="AY9" s="577"/>
      <c r="AZ9" s="339"/>
      <c r="BA9" s="339"/>
      <c r="BB9" s="340"/>
      <c r="BC9" s="341"/>
      <c r="BD9" s="339"/>
      <c r="BE9" s="340"/>
      <c r="BF9" s="341"/>
      <c r="BG9" s="339"/>
      <c r="BH9" s="340"/>
      <c r="BI9" s="575" t="s">
        <v>80</v>
      </c>
      <c r="BJ9" s="576"/>
      <c r="BK9" s="577"/>
      <c r="BL9" s="575" t="s">
        <v>79</v>
      </c>
      <c r="BM9" s="576"/>
      <c r="BN9" s="577"/>
      <c r="BO9" s="341"/>
      <c r="BP9" s="339"/>
      <c r="BQ9" s="340"/>
      <c r="BR9" s="341"/>
      <c r="BS9" s="339"/>
      <c r="BT9" s="340"/>
      <c r="BU9" s="575" t="s">
        <v>81</v>
      </c>
      <c r="BV9" s="576"/>
      <c r="BW9" s="577"/>
      <c r="BX9" s="575" t="s">
        <v>81</v>
      </c>
      <c r="BY9" s="576"/>
      <c r="BZ9" s="577"/>
      <c r="CA9" s="575" t="s">
        <v>81</v>
      </c>
      <c r="CB9" s="576"/>
      <c r="CC9" s="577"/>
      <c r="CD9" s="575" t="s">
        <v>81</v>
      </c>
      <c r="CE9" s="576"/>
      <c r="CF9" s="577"/>
      <c r="CG9" s="341"/>
      <c r="CH9" s="339"/>
      <c r="CI9" s="340"/>
      <c r="CJ9" s="575" t="s">
        <v>81</v>
      </c>
      <c r="CK9" s="576"/>
      <c r="CL9" s="577"/>
      <c r="CM9" s="575" t="s">
        <v>81</v>
      </c>
      <c r="CN9" s="576"/>
      <c r="CO9" s="577"/>
      <c r="CP9" s="575" t="s">
        <v>81</v>
      </c>
      <c r="CQ9" s="576"/>
      <c r="CR9" s="577"/>
      <c r="CS9" s="575" t="s">
        <v>81</v>
      </c>
      <c r="CT9" s="576"/>
      <c r="CU9" s="577"/>
      <c r="CV9" s="433"/>
    </row>
    <row r="10" spans="3:100" ht="11.9" customHeight="1" x14ac:dyDescent="0.2">
      <c r="C10" s="578" t="s">
        <v>83</v>
      </c>
      <c r="D10" s="581" t="s">
        <v>84</v>
      </c>
      <c r="E10" s="582"/>
      <c r="F10" s="582"/>
      <c r="G10" s="432" t="s">
        <v>85</v>
      </c>
      <c r="H10" s="430"/>
      <c r="I10" s="432"/>
      <c r="J10" s="342"/>
      <c r="K10" s="343"/>
      <c r="L10" s="343"/>
      <c r="M10" s="344"/>
      <c r="N10" s="343"/>
      <c r="O10" s="343"/>
      <c r="P10" s="433"/>
      <c r="Q10" s="434" t="s">
        <v>86</v>
      </c>
      <c r="R10" s="434"/>
      <c r="S10" s="433"/>
      <c r="T10" s="431" t="s">
        <v>86</v>
      </c>
      <c r="U10" s="434"/>
      <c r="V10" s="433"/>
      <c r="W10" s="434" t="s">
        <v>86</v>
      </c>
      <c r="X10" s="435"/>
      <c r="Y10" s="433"/>
      <c r="Z10" s="434" t="s">
        <v>86</v>
      </c>
      <c r="AA10" s="435"/>
      <c r="AB10" s="433"/>
      <c r="AC10" s="434" t="s">
        <v>86</v>
      </c>
      <c r="AD10" s="435"/>
      <c r="AE10" s="344"/>
      <c r="AF10" s="343"/>
      <c r="AG10" s="343"/>
      <c r="AH10" s="433"/>
      <c r="AI10" s="431" t="s">
        <v>87</v>
      </c>
      <c r="AJ10" s="434"/>
      <c r="AK10" s="433"/>
      <c r="AL10" s="434" t="s">
        <v>86</v>
      </c>
      <c r="AM10" s="435"/>
      <c r="AN10" s="433"/>
      <c r="AO10" s="431" t="s">
        <v>87</v>
      </c>
      <c r="AP10" s="434"/>
      <c r="AQ10" s="344"/>
      <c r="AR10" s="343"/>
      <c r="AS10" s="345"/>
      <c r="AT10" s="433"/>
      <c r="AU10" s="431" t="s">
        <v>87</v>
      </c>
      <c r="AV10" s="434"/>
      <c r="AW10" s="433"/>
      <c r="AX10" s="431" t="s">
        <v>87</v>
      </c>
      <c r="AY10" s="435"/>
      <c r="AZ10" s="343"/>
      <c r="BA10" s="343"/>
      <c r="BB10" s="345"/>
      <c r="BC10" s="344"/>
      <c r="BD10" s="343"/>
      <c r="BE10" s="343"/>
      <c r="BF10" s="344"/>
      <c r="BG10" s="343"/>
      <c r="BH10" s="343"/>
      <c r="BI10" s="433"/>
      <c r="BJ10" s="434" t="s">
        <v>86</v>
      </c>
      <c r="BK10" s="435"/>
      <c r="BL10" s="433"/>
      <c r="BM10" s="431" t="s">
        <v>86</v>
      </c>
      <c r="BN10" s="434"/>
      <c r="BO10" s="344"/>
      <c r="BP10" s="343"/>
      <c r="BQ10" s="345"/>
      <c r="BR10" s="344"/>
      <c r="BS10" s="343"/>
      <c r="BT10" s="345"/>
      <c r="BU10" s="433"/>
      <c r="BV10" s="434" t="s">
        <v>86</v>
      </c>
      <c r="BW10" s="434"/>
      <c r="BX10" s="433"/>
      <c r="BY10" s="434" t="s">
        <v>86</v>
      </c>
      <c r="BZ10" s="434"/>
      <c r="CA10" s="433"/>
      <c r="CB10" s="434" t="s">
        <v>86</v>
      </c>
      <c r="CC10" s="435"/>
      <c r="CD10" s="433"/>
      <c r="CE10" s="434" t="s">
        <v>86</v>
      </c>
      <c r="CF10" s="435"/>
      <c r="CG10" s="344"/>
      <c r="CH10" s="343"/>
      <c r="CI10" s="343"/>
      <c r="CJ10" s="433"/>
      <c r="CK10" s="434" t="s">
        <v>86</v>
      </c>
      <c r="CL10" s="434"/>
      <c r="CM10" s="433"/>
      <c r="CN10" s="434" t="s">
        <v>86</v>
      </c>
      <c r="CO10" s="435"/>
      <c r="CP10" s="433"/>
      <c r="CQ10" s="434" t="s">
        <v>86</v>
      </c>
      <c r="CR10" s="434"/>
      <c r="CS10" s="433"/>
      <c r="CT10" s="434" t="s">
        <v>86</v>
      </c>
      <c r="CU10" s="435"/>
      <c r="CV10" s="433"/>
    </row>
    <row r="11" spans="3:100" ht="11.9" customHeight="1" x14ac:dyDescent="0.2">
      <c r="C11" s="579"/>
      <c r="D11" s="544" t="s">
        <v>88</v>
      </c>
      <c r="E11" s="545"/>
      <c r="F11" s="545"/>
      <c r="G11" s="442" t="s">
        <v>89</v>
      </c>
      <c r="H11" s="430"/>
      <c r="I11" s="432"/>
      <c r="J11" s="342"/>
      <c r="K11" s="343"/>
      <c r="L11" s="343"/>
      <c r="M11" s="344"/>
      <c r="N11" s="343"/>
      <c r="O11" s="343"/>
      <c r="P11" s="433"/>
      <c r="Q11" s="431">
        <v>5</v>
      </c>
      <c r="R11" s="434" t="s">
        <v>90</v>
      </c>
      <c r="S11" s="433"/>
      <c r="T11" s="431">
        <v>5</v>
      </c>
      <c r="U11" s="434" t="s">
        <v>90</v>
      </c>
      <c r="V11" s="433"/>
      <c r="W11" s="431">
        <v>5</v>
      </c>
      <c r="X11" s="435" t="s">
        <v>90</v>
      </c>
      <c r="Y11" s="433"/>
      <c r="Z11" s="431">
        <v>5</v>
      </c>
      <c r="AA11" s="435" t="s">
        <v>90</v>
      </c>
      <c r="AB11" s="433"/>
      <c r="AC11" s="431">
        <v>7.5</v>
      </c>
      <c r="AD11" s="435" t="s">
        <v>90</v>
      </c>
      <c r="AE11" s="344"/>
      <c r="AF11" s="343"/>
      <c r="AG11" s="343"/>
      <c r="AH11" s="433"/>
      <c r="AI11" s="431">
        <v>2</v>
      </c>
      <c r="AJ11" s="434" t="s">
        <v>90</v>
      </c>
      <c r="AK11" s="433"/>
      <c r="AL11" s="431">
        <v>5</v>
      </c>
      <c r="AM11" s="435" t="s">
        <v>90</v>
      </c>
      <c r="AN11" s="433"/>
      <c r="AO11" s="431">
        <v>2</v>
      </c>
      <c r="AP11" s="434" t="s">
        <v>90</v>
      </c>
      <c r="AQ11" s="344"/>
      <c r="AR11" s="343"/>
      <c r="AS11" s="345"/>
      <c r="AT11" s="433"/>
      <c r="AU11" s="431">
        <v>2</v>
      </c>
      <c r="AV11" s="434" t="s">
        <v>90</v>
      </c>
      <c r="AW11" s="433"/>
      <c r="AX11" s="431">
        <v>2</v>
      </c>
      <c r="AY11" s="435" t="s">
        <v>90</v>
      </c>
      <c r="AZ11" s="343"/>
      <c r="BA11" s="343"/>
      <c r="BB11" s="345"/>
      <c r="BC11" s="344"/>
      <c r="BD11" s="343"/>
      <c r="BE11" s="343"/>
      <c r="BF11" s="344"/>
      <c r="BG11" s="343"/>
      <c r="BH11" s="343"/>
      <c r="BI11" s="433"/>
      <c r="BJ11" s="431">
        <v>5</v>
      </c>
      <c r="BK11" s="435" t="s">
        <v>90</v>
      </c>
      <c r="BL11" s="433"/>
      <c r="BM11" s="431">
        <v>5</v>
      </c>
      <c r="BN11" s="434" t="s">
        <v>90</v>
      </c>
      <c r="BO11" s="344"/>
      <c r="BP11" s="343"/>
      <c r="BQ11" s="345"/>
      <c r="BR11" s="344"/>
      <c r="BS11" s="343"/>
      <c r="BT11" s="345"/>
      <c r="BU11" s="433"/>
      <c r="BV11" s="431">
        <v>7.5</v>
      </c>
      <c r="BW11" s="434" t="s">
        <v>90</v>
      </c>
      <c r="BX11" s="433"/>
      <c r="BY11" s="431">
        <v>7.5</v>
      </c>
      <c r="BZ11" s="434" t="s">
        <v>90</v>
      </c>
      <c r="CA11" s="433"/>
      <c r="CB11" s="431">
        <v>7.5</v>
      </c>
      <c r="CC11" s="435" t="s">
        <v>90</v>
      </c>
      <c r="CD11" s="433"/>
      <c r="CE11" s="431">
        <v>7.5</v>
      </c>
      <c r="CF11" s="435" t="s">
        <v>90</v>
      </c>
      <c r="CG11" s="344"/>
      <c r="CH11" s="343"/>
      <c r="CI11" s="343"/>
      <c r="CJ11" s="433"/>
      <c r="CK11" s="431">
        <v>7.5</v>
      </c>
      <c r="CL11" s="434" t="s">
        <v>90</v>
      </c>
      <c r="CM11" s="433"/>
      <c r="CN11" s="431">
        <v>7.5</v>
      </c>
      <c r="CO11" s="435" t="s">
        <v>90</v>
      </c>
      <c r="CP11" s="433"/>
      <c r="CQ11" s="431">
        <v>7.5</v>
      </c>
      <c r="CR11" s="434" t="s">
        <v>90</v>
      </c>
      <c r="CS11" s="433"/>
      <c r="CT11" s="431">
        <v>7.5</v>
      </c>
      <c r="CU11" s="435" t="s">
        <v>90</v>
      </c>
      <c r="CV11" s="433"/>
    </row>
    <row r="12" spans="3:100" ht="11.9" customHeight="1" x14ac:dyDescent="0.2">
      <c r="C12" s="579"/>
      <c r="D12" s="544" t="s">
        <v>91</v>
      </c>
      <c r="E12" s="545"/>
      <c r="F12" s="545"/>
      <c r="G12" s="442" t="s">
        <v>89</v>
      </c>
      <c r="H12" s="430"/>
      <c r="I12" s="432"/>
      <c r="J12" s="342"/>
      <c r="K12" s="343"/>
      <c r="L12" s="343"/>
      <c r="M12" s="344"/>
      <c r="N12" s="343"/>
      <c r="O12" s="343"/>
      <c r="P12" s="433"/>
      <c r="Q12" s="431">
        <v>3</v>
      </c>
      <c r="R12" s="434" t="s">
        <v>92</v>
      </c>
      <c r="S12" s="433"/>
      <c r="T12" s="431">
        <v>5</v>
      </c>
      <c r="U12" s="434" t="s">
        <v>92</v>
      </c>
      <c r="V12" s="433"/>
      <c r="W12" s="431">
        <v>3</v>
      </c>
      <c r="X12" s="435" t="s">
        <v>92</v>
      </c>
      <c r="Y12" s="433"/>
      <c r="Z12" s="431">
        <v>3</v>
      </c>
      <c r="AA12" s="435" t="s">
        <v>92</v>
      </c>
      <c r="AB12" s="433"/>
      <c r="AC12" s="431">
        <v>2</v>
      </c>
      <c r="AD12" s="435" t="s">
        <v>92</v>
      </c>
      <c r="AE12" s="344"/>
      <c r="AF12" s="343"/>
      <c r="AG12" s="343"/>
      <c r="AH12" s="433"/>
      <c r="AI12" s="431">
        <v>8</v>
      </c>
      <c r="AJ12" s="434" t="s">
        <v>92</v>
      </c>
      <c r="AK12" s="433"/>
      <c r="AL12" s="431">
        <v>3</v>
      </c>
      <c r="AM12" s="435" t="s">
        <v>92</v>
      </c>
      <c r="AN12" s="433"/>
      <c r="AO12" s="431">
        <v>8</v>
      </c>
      <c r="AP12" s="434" t="s">
        <v>92</v>
      </c>
      <c r="AQ12" s="344"/>
      <c r="AR12" s="343"/>
      <c r="AS12" s="345"/>
      <c r="AT12" s="433"/>
      <c r="AU12" s="431">
        <v>8</v>
      </c>
      <c r="AV12" s="434" t="s">
        <v>92</v>
      </c>
      <c r="AW12" s="433"/>
      <c r="AX12" s="431">
        <v>8</v>
      </c>
      <c r="AY12" s="435" t="s">
        <v>92</v>
      </c>
      <c r="AZ12" s="343"/>
      <c r="BA12" s="343"/>
      <c r="BB12" s="345"/>
      <c r="BC12" s="344"/>
      <c r="BD12" s="343"/>
      <c r="BE12" s="343"/>
      <c r="BF12" s="344"/>
      <c r="BG12" s="343"/>
      <c r="BH12" s="343"/>
      <c r="BI12" s="433"/>
      <c r="BJ12" s="431">
        <v>3</v>
      </c>
      <c r="BK12" s="435" t="s">
        <v>92</v>
      </c>
      <c r="BL12" s="433"/>
      <c r="BM12" s="431">
        <v>5</v>
      </c>
      <c r="BN12" s="434" t="s">
        <v>92</v>
      </c>
      <c r="BO12" s="344"/>
      <c r="BP12" s="343"/>
      <c r="BQ12" s="345"/>
      <c r="BR12" s="344"/>
      <c r="BS12" s="343"/>
      <c r="BT12" s="345"/>
      <c r="BU12" s="433"/>
      <c r="BV12" s="431">
        <v>2</v>
      </c>
      <c r="BW12" s="434" t="s">
        <v>92</v>
      </c>
      <c r="BX12" s="433"/>
      <c r="BY12" s="431">
        <v>2</v>
      </c>
      <c r="BZ12" s="434" t="s">
        <v>92</v>
      </c>
      <c r="CA12" s="433"/>
      <c r="CB12" s="431">
        <v>2</v>
      </c>
      <c r="CC12" s="435" t="s">
        <v>92</v>
      </c>
      <c r="CD12" s="433"/>
      <c r="CE12" s="431">
        <v>2</v>
      </c>
      <c r="CF12" s="435" t="s">
        <v>92</v>
      </c>
      <c r="CG12" s="344"/>
      <c r="CH12" s="343"/>
      <c r="CI12" s="343"/>
      <c r="CJ12" s="433"/>
      <c r="CK12" s="431">
        <v>2</v>
      </c>
      <c r="CL12" s="434" t="s">
        <v>92</v>
      </c>
      <c r="CM12" s="433"/>
      <c r="CN12" s="431">
        <v>2</v>
      </c>
      <c r="CO12" s="435" t="s">
        <v>92</v>
      </c>
      <c r="CP12" s="433"/>
      <c r="CQ12" s="431">
        <v>2</v>
      </c>
      <c r="CR12" s="434" t="s">
        <v>92</v>
      </c>
      <c r="CS12" s="433"/>
      <c r="CT12" s="431">
        <v>2</v>
      </c>
      <c r="CU12" s="435" t="s">
        <v>92</v>
      </c>
      <c r="CV12" s="433"/>
    </row>
    <row r="13" spans="3:100" ht="11.9" customHeight="1" x14ac:dyDescent="0.2">
      <c r="C13" s="579"/>
      <c r="D13" s="544" t="s">
        <v>93</v>
      </c>
      <c r="E13" s="545"/>
      <c r="F13" s="545"/>
      <c r="G13" s="442" t="s">
        <v>89</v>
      </c>
      <c r="H13" s="430"/>
      <c r="I13" s="432"/>
      <c r="J13" s="342"/>
      <c r="K13" s="343"/>
      <c r="L13" s="343"/>
      <c r="M13" s="344"/>
      <c r="N13" s="343"/>
      <c r="O13" s="343"/>
      <c r="P13" s="344"/>
      <c r="Q13" s="346"/>
      <c r="R13" s="343"/>
      <c r="S13" s="344"/>
      <c r="T13" s="346"/>
      <c r="U13" s="343"/>
      <c r="V13" s="344"/>
      <c r="W13" s="346"/>
      <c r="X13" s="345"/>
      <c r="Y13" s="344"/>
      <c r="Z13" s="346"/>
      <c r="AA13" s="345"/>
      <c r="AB13" s="344"/>
      <c r="AC13" s="346"/>
      <c r="AD13" s="345"/>
      <c r="AE13" s="344"/>
      <c r="AF13" s="343"/>
      <c r="AG13" s="343"/>
      <c r="AH13" s="344"/>
      <c r="AI13" s="346"/>
      <c r="AJ13" s="343"/>
      <c r="AK13" s="344"/>
      <c r="AL13" s="346"/>
      <c r="AM13" s="345"/>
      <c r="AN13" s="344"/>
      <c r="AO13" s="346"/>
      <c r="AP13" s="343"/>
      <c r="AQ13" s="344"/>
      <c r="AR13" s="343"/>
      <c r="AS13" s="345"/>
      <c r="AT13" s="344"/>
      <c r="AU13" s="346"/>
      <c r="AV13" s="343"/>
      <c r="AW13" s="344"/>
      <c r="AX13" s="346"/>
      <c r="AY13" s="345"/>
      <c r="AZ13" s="343"/>
      <c r="BA13" s="343"/>
      <c r="BB13" s="345"/>
      <c r="BC13" s="344"/>
      <c r="BD13" s="343"/>
      <c r="BE13" s="343"/>
      <c r="BF13" s="344"/>
      <c r="BG13" s="343"/>
      <c r="BH13" s="343"/>
      <c r="BI13" s="344"/>
      <c r="BJ13" s="346"/>
      <c r="BK13" s="345"/>
      <c r="BL13" s="344"/>
      <c r="BM13" s="346"/>
      <c r="BN13" s="343"/>
      <c r="BO13" s="344"/>
      <c r="BP13" s="343"/>
      <c r="BQ13" s="345"/>
      <c r="BR13" s="344"/>
      <c r="BS13" s="343"/>
      <c r="BT13" s="345"/>
      <c r="BU13" s="344"/>
      <c r="BV13" s="346"/>
      <c r="BW13" s="343"/>
      <c r="BX13" s="344"/>
      <c r="BY13" s="346"/>
      <c r="BZ13" s="343"/>
      <c r="CA13" s="344"/>
      <c r="CB13" s="346"/>
      <c r="CC13" s="345"/>
      <c r="CD13" s="344"/>
      <c r="CE13" s="346"/>
      <c r="CF13" s="345"/>
      <c r="CG13" s="344"/>
      <c r="CH13" s="343"/>
      <c r="CI13" s="343"/>
      <c r="CJ13" s="344"/>
      <c r="CK13" s="346"/>
      <c r="CL13" s="343"/>
      <c r="CM13" s="344"/>
      <c r="CN13" s="346"/>
      <c r="CO13" s="345"/>
      <c r="CP13" s="344"/>
      <c r="CQ13" s="346"/>
      <c r="CR13" s="343"/>
      <c r="CS13" s="344"/>
      <c r="CT13" s="346"/>
      <c r="CU13" s="345"/>
      <c r="CV13" s="433"/>
    </row>
    <row r="14" spans="3:100" ht="19.5" customHeight="1" x14ac:dyDescent="0.2">
      <c r="C14" s="579"/>
      <c r="D14" s="544" t="s">
        <v>94</v>
      </c>
      <c r="E14" s="545"/>
      <c r="F14" s="545"/>
      <c r="G14" s="442" t="s">
        <v>89</v>
      </c>
      <c r="H14" s="430"/>
      <c r="I14" s="432"/>
      <c r="J14" s="342"/>
      <c r="K14" s="343"/>
      <c r="L14" s="343"/>
      <c r="M14" s="344"/>
      <c r="N14" s="343"/>
      <c r="O14" s="343"/>
      <c r="P14" s="433"/>
      <c r="Q14" s="431">
        <v>25</v>
      </c>
      <c r="R14" s="434" t="s">
        <v>92</v>
      </c>
      <c r="S14" s="433"/>
      <c r="T14" s="431">
        <v>50</v>
      </c>
      <c r="U14" s="434" t="s">
        <v>92</v>
      </c>
      <c r="V14" s="433"/>
      <c r="W14" s="431">
        <v>25</v>
      </c>
      <c r="X14" s="435" t="s">
        <v>92</v>
      </c>
      <c r="Y14" s="433"/>
      <c r="Z14" s="431">
        <v>25</v>
      </c>
      <c r="AA14" s="435" t="s">
        <v>92</v>
      </c>
      <c r="AB14" s="433"/>
      <c r="AC14" s="431">
        <v>25</v>
      </c>
      <c r="AD14" s="435" t="s">
        <v>92</v>
      </c>
      <c r="AE14" s="344"/>
      <c r="AF14" s="343"/>
      <c r="AG14" s="343"/>
      <c r="AH14" s="433"/>
      <c r="AI14" s="431">
        <v>100</v>
      </c>
      <c r="AJ14" s="434" t="s">
        <v>92</v>
      </c>
      <c r="AK14" s="433"/>
      <c r="AL14" s="431">
        <v>25</v>
      </c>
      <c r="AM14" s="435" t="s">
        <v>92</v>
      </c>
      <c r="AN14" s="433"/>
      <c r="AO14" s="431">
        <v>100</v>
      </c>
      <c r="AP14" s="434" t="s">
        <v>92</v>
      </c>
      <c r="AQ14" s="344"/>
      <c r="AR14" s="343"/>
      <c r="AS14" s="345"/>
      <c r="AT14" s="433"/>
      <c r="AU14" s="431">
        <v>100</v>
      </c>
      <c r="AV14" s="434" t="s">
        <v>92</v>
      </c>
      <c r="AW14" s="433"/>
      <c r="AX14" s="431">
        <v>100</v>
      </c>
      <c r="AY14" s="435" t="s">
        <v>92</v>
      </c>
      <c r="AZ14" s="343"/>
      <c r="BA14" s="343"/>
      <c r="BB14" s="345"/>
      <c r="BC14" s="344"/>
      <c r="BD14" s="343"/>
      <c r="BE14" s="343"/>
      <c r="BF14" s="344"/>
      <c r="BG14" s="343"/>
      <c r="BH14" s="343"/>
      <c r="BI14" s="433"/>
      <c r="BJ14" s="431">
        <v>25</v>
      </c>
      <c r="BK14" s="435" t="s">
        <v>92</v>
      </c>
      <c r="BL14" s="433"/>
      <c r="BM14" s="431">
        <v>50</v>
      </c>
      <c r="BN14" s="435" t="s">
        <v>92</v>
      </c>
      <c r="BO14" s="344"/>
      <c r="BP14" s="343"/>
      <c r="BQ14" s="345"/>
      <c r="BR14" s="344"/>
      <c r="BS14" s="343"/>
      <c r="BT14" s="345"/>
      <c r="BU14" s="433"/>
      <c r="BV14" s="431">
        <v>25</v>
      </c>
      <c r="BW14" s="434" t="s">
        <v>92</v>
      </c>
      <c r="BX14" s="433"/>
      <c r="BY14" s="431">
        <v>25</v>
      </c>
      <c r="BZ14" s="434" t="s">
        <v>92</v>
      </c>
      <c r="CA14" s="433"/>
      <c r="CB14" s="431">
        <v>25</v>
      </c>
      <c r="CC14" s="435" t="s">
        <v>92</v>
      </c>
      <c r="CD14" s="433"/>
      <c r="CE14" s="431">
        <v>25</v>
      </c>
      <c r="CF14" s="435" t="s">
        <v>92</v>
      </c>
      <c r="CG14" s="344"/>
      <c r="CH14" s="343"/>
      <c r="CI14" s="343"/>
      <c r="CJ14" s="433"/>
      <c r="CK14" s="431">
        <v>25</v>
      </c>
      <c r="CL14" s="434" t="s">
        <v>92</v>
      </c>
      <c r="CM14" s="433"/>
      <c r="CN14" s="431">
        <v>25</v>
      </c>
      <c r="CO14" s="435" t="s">
        <v>92</v>
      </c>
      <c r="CP14" s="433"/>
      <c r="CQ14" s="431">
        <v>25</v>
      </c>
      <c r="CR14" s="434" t="s">
        <v>92</v>
      </c>
      <c r="CS14" s="433"/>
      <c r="CT14" s="431">
        <v>25</v>
      </c>
      <c r="CU14" s="435" t="s">
        <v>92</v>
      </c>
      <c r="CV14" s="433"/>
    </row>
    <row r="15" spans="3:100" ht="13.5" customHeight="1" x14ac:dyDescent="0.2">
      <c r="C15" s="579"/>
      <c r="D15" s="544" t="s">
        <v>95</v>
      </c>
      <c r="E15" s="545"/>
      <c r="F15" s="573" t="s">
        <v>96</v>
      </c>
      <c r="G15" s="574"/>
      <c r="H15" s="436"/>
      <c r="I15" s="442"/>
      <c r="J15" s="342"/>
      <c r="K15" s="343"/>
      <c r="L15" s="343"/>
      <c r="M15" s="344"/>
      <c r="N15" s="343"/>
      <c r="O15" s="343"/>
      <c r="P15" s="32"/>
      <c r="Q15" s="437">
        <v>1000</v>
      </c>
      <c r="R15" s="35" t="s">
        <v>92</v>
      </c>
      <c r="S15" s="482"/>
      <c r="T15" s="348"/>
      <c r="U15" s="483"/>
      <c r="V15" s="32"/>
      <c r="W15" s="437">
        <v>1000</v>
      </c>
      <c r="X15" s="35" t="s">
        <v>92</v>
      </c>
      <c r="Y15" s="32"/>
      <c r="Z15" s="437">
        <v>1000</v>
      </c>
      <c r="AA15" s="35" t="s">
        <v>92</v>
      </c>
      <c r="AB15" s="32"/>
      <c r="AC15" s="437">
        <v>300</v>
      </c>
      <c r="AD15" s="35" t="s">
        <v>92</v>
      </c>
      <c r="AE15" s="344"/>
      <c r="AF15" s="343"/>
      <c r="AG15" s="343"/>
      <c r="AH15" s="354"/>
      <c r="AI15" s="351"/>
      <c r="AJ15" s="356"/>
      <c r="AK15" s="32"/>
      <c r="AL15" s="437">
        <v>1000</v>
      </c>
      <c r="AM15" s="35" t="s">
        <v>92</v>
      </c>
      <c r="AN15" s="354"/>
      <c r="AO15" s="351"/>
      <c r="AP15" s="356"/>
      <c r="AQ15" s="344"/>
      <c r="AR15" s="343"/>
      <c r="AS15" s="345"/>
      <c r="AT15" s="354"/>
      <c r="AU15" s="351"/>
      <c r="AV15" s="356"/>
      <c r="AW15" s="354"/>
      <c r="AX15" s="351"/>
      <c r="AY15" s="356"/>
      <c r="AZ15" s="343"/>
      <c r="BA15" s="343"/>
      <c r="BB15" s="345"/>
      <c r="BC15" s="344"/>
      <c r="BD15" s="343"/>
      <c r="BE15" s="343"/>
      <c r="BF15" s="344"/>
      <c r="BG15" s="343"/>
      <c r="BH15" s="343"/>
      <c r="BI15" s="32"/>
      <c r="BJ15" s="153">
        <v>1000</v>
      </c>
      <c r="BK15" s="35" t="s">
        <v>92</v>
      </c>
      <c r="BL15" s="482"/>
      <c r="BM15" s="348"/>
      <c r="BN15" s="483"/>
      <c r="BO15" s="344"/>
      <c r="BP15" s="343"/>
      <c r="BQ15" s="345"/>
      <c r="BR15" s="344"/>
      <c r="BS15" s="343"/>
      <c r="BT15" s="345"/>
      <c r="BU15" s="32"/>
      <c r="BV15" s="437">
        <v>300</v>
      </c>
      <c r="BW15" s="35" t="s">
        <v>92</v>
      </c>
      <c r="BX15" s="32"/>
      <c r="BY15" s="437">
        <v>300</v>
      </c>
      <c r="BZ15" s="35" t="s">
        <v>92</v>
      </c>
      <c r="CA15" s="32"/>
      <c r="CB15" s="437">
        <v>300</v>
      </c>
      <c r="CC15" s="35" t="s">
        <v>92</v>
      </c>
      <c r="CD15" s="32"/>
      <c r="CE15" s="437">
        <v>300</v>
      </c>
      <c r="CF15" s="35" t="s">
        <v>92</v>
      </c>
      <c r="CG15" s="344"/>
      <c r="CH15" s="343"/>
      <c r="CI15" s="343"/>
      <c r="CJ15" s="32"/>
      <c r="CK15" s="437">
        <v>300</v>
      </c>
      <c r="CL15" s="35" t="s">
        <v>92</v>
      </c>
      <c r="CM15" s="32"/>
      <c r="CN15" s="437">
        <v>300</v>
      </c>
      <c r="CO15" s="35" t="s">
        <v>92</v>
      </c>
      <c r="CP15" s="32"/>
      <c r="CQ15" s="437">
        <v>300</v>
      </c>
      <c r="CR15" s="35" t="s">
        <v>92</v>
      </c>
      <c r="CS15" s="32"/>
      <c r="CT15" s="437">
        <v>300</v>
      </c>
      <c r="CU15" s="35" t="s">
        <v>92</v>
      </c>
      <c r="CV15" s="32"/>
    </row>
    <row r="16" spans="3:100" ht="13.5" customHeight="1" x14ac:dyDescent="0.2">
      <c r="C16" s="579"/>
      <c r="D16" s="544" t="s">
        <v>97</v>
      </c>
      <c r="E16" s="545"/>
      <c r="F16" s="545"/>
      <c r="G16" s="442" t="s">
        <v>98</v>
      </c>
      <c r="H16" s="436"/>
      <c r="I16" s="442"/>
      <c r="J16" s="342"/>
      <c r="K16" s="343"/>
      <c r="L16" s="343"/>
      <c r="M16" s="344"/>
      <c r="N16" s="343"/>
      <c r="O16" s="343"/>
      <c r="P16" s="32"/>
      <c r="Q16" s="33">
        <v>0.03</v>
      </c>
      <c r="R16" s="34" t="s">
        <v>92</v>
      </c>
      <c r="S16" s="32"/>
      <c r="T16" s="437">
        <v>0.03</v>
      </c>
      <c r="U16" s="34" t="s">
        <v>92</v>
      </c>
      <c r="V16" s="32"/>
      <c r="W16" s="33">
        <v>0.03</v>
      </c>
      <c r="X16" s="34" t="s">
        <v>92</v>
      </c>
      <c r="Y16" s="32"/>
      <c r="Z16" s="33">
        <v>0.03</v>
      </c>
      <c r="AA16" s="35" t="s">
        <v>92</v>
      </c>
      <c r="AB16" s="32"/>
      <c r="AC16" s="33">
        <v>0.03</v>
      </c>
      <c r="AD16" s="35" t="s">
        <v>92</v>
      </c>
      <c r="AE16" s="344"/>
      <c r="AF16" s="343"/>
      <c r="AG16" s="343"/>
      <c r="AH16" s="354"/>
      <c r="AI16" s="351"/>
      <c r="AJ16" s="355"/>
      <c r="AK16" s="32"/>
      <c r="AL16" s="33">
        <v>0.03</v>
      </c>
      <c r="AM16" s="34" t="s">
        <v>92</v>
      </c>
      <c r="AN16" s="354"/>
      <c r="AO16" s="351"/>
      <c r="AP16" s="355"/>
      <c r="AQ16" s="344"/>
      <c r="AR16" s="343"/>
      <c r="AS16" s="345"/>
      <c r="AT16" s="354"/>
      <c r="AU16" s="351"/>
      <c r="AV16" s="355"/>
      <c r="AW16" s="354"/>
      <c r="AX16" s="351"/>
      <c r="AY16" s="356"/>
      <c r="AZ16" s="343"/>
      <c r="BA16" s="343"/>
      <c r="BB16" s="343"/>
      <c r="BC16" s="344"/>
      <c r="BD16" s="343"/>
      <c r="BE16" s="343"/>
      <c r="BF16" s="344"/>
      <c r="BG16" s="343"/>
      <c r="BH16" s="343"/>
      <c r="BI16" s="32"/>
      <c r="BJ16" s="437">
        <v>0.03</v>
      </c>
      <c r="BK16" s="35" t="s">
        <v>92</v>
      </c>
      <c r="BL16" s="32"/>
      <c r="BM16" s="437">
        <v>0.03</v>
      </c>
      <c r="BN16" s="34" t="s">
        <v>92</v>
      </c>
      <c r="BO16" s="344"/>
      <c r="BP16" s="343"/>
      <c r="BQ16" s="343"/>
      <c r="BR16" s="344"/>
      <c r="BS16" s="343"/>
      <c r="BT16" s="343"/>
      <c r="BU16" s="32"/>
      <c r="BV16" s="33">
        <v>0.03</v>
      </c>
      <c r="BW16" s="34" t="s">
        <v>92</v>
      </c>
      <c r="BX16" s="32"/>
      <c r="BY16" s="33">
        <v>0.03</v>
      </c>
      <c r="BZ16" s="34" t="s">
        <v>92</v>
      </c>
      <c r="CA16" s="32"/>
      <c r="CB16" s="33">
        <v>0.03</v>
      </c>
      <c r="CC16" s="35" t="s">
        <v>92</v>
      </c>
      <c r="CD16" s="32"/>
      <c r="CE16" s="33">
        <v>0.03</v>
      </c>
      <c r="CF16" s="35" t="s">
        <v>92</v>
      </c>
      <c r="CG16" s="344"/>
      <c r="CH16" s="343"/>
      <c r="CI16" s="343"/>
      <c r="CJ16" s="32"/>
      <c r="CK16" s="33">
        <v>0.03</v>
      </c>
      <c r="CL16" s="34" t="s">
        <v>92</v>
      </c>
      <c r="CM16" s="32"/>
      <c r="CN16" s="33">
        <v>0.03</v>
      </c>
      <c r="CO16" s="34" t="s">
        <v>92</v>
      </c>
      <c r="CP16" s="32"/>
      <c r="CQ16" s="33">
        <v>0.03</v>
      </c>
      <c r="CR16" s="34" t="s">
        <v>92</v>
      </c>
      <c r="CS16" s="32"/>
      <c r="CT16" s="33">
        <v>0.03</v>
      </c>
      <c r="CU16" s="35" t="s">
        <v>92</v>
      </c>
      <c r="CV16" s="32"/>
    </row>
    <row r="17" spans="3:111" ht="13.5" customHeight="1" x14ac:dyDescent="0.2">
      <c r="C17" s="579"/>
      <c r="D17" s="544" t="s">
        <v>99</v>
      </c>
      <c r="E17" s="545"/>
      <c r="F17" s="545"/>
      <c r="G17" s="442" t="s">
        <v>98</v>
      </c>
      <c r="H17" s="436"/>
      <c r="I17" s="442"/>
      <c r="J17" s="342"/>
      <c r="K17" s="343"/>
      <c r="L17" s="343"/>
      <c r="M17" s="344"/>
      <c r="N17" s="343"/>
      <c r="O17" s="343"/>
      <c r="P17" s="32"/>
      <c r="Q17" s="39">
        <v>2E-3</v>
      </c>
      <c r="R17" s="34" t="s">
        <v>92</v>
      </c>
      <c r="S17" s="32"/>
      <c r="T17" s="437">
        <v>2E-3</v>
      </c>
      <c r="U17" s="34" t="s">
        <v>92</v>
      </c>
      <c r="V17" s="32"/>
      <c r="W17" s="39">
        <v>2E-3</v>
      </c>
      <c r="X17" s="34" t="s">
        <v>92</v>
      </c>
      <c r="Y17" s="32"/>
      <c r="Z17" s="39">
        <v>2E-3</v>
      </c>
      <c r="AA17" s="35" t="s">
        <v>92</v>
      </c>
      <c r="AB17" s="32"/>
      <c r="AC17" s="39">
        <v>2E-3</v>
      </c>
      <c r="AD17" s="35" t="s">
        <v>92</v>
      </c>
      <c r="AE17" s="344"/>
      <c r="AF17" s="343"/>
      <c r="AG17" s="343"/>
      <c r="AH17" s="354"/>
      <c r="AI17" s="351"/>
      <c r="AJ17" s="355"/>
      <c r="AK17" s="32"/>
      <c r="AL17" s="39">
        <v>2E-3</v>
      </c>
      <c r="AM17" s="34" t="s">
        <v>92</v>
      </c>
      <c r="AN17" s="354"/>
      <c r="AO17" s="351"/>
      <c r="AP17" s="355"/>
      <c r="AQ17" s="344"/>
      <c r="AR17" s="343"/>
      <c r="AS17" s="345"/>
      <c r="AT17" s="354"/>
      <c r="AU17" s="351"/>
      <c r="AV17" s="355"/>
      <c r="AW17" s="354"/>
      <c r="AX17" s="351"/>
      <c r="AY17" s="356"/>
      <c r="AZ17" s="343"/>
      <c r="BA17" s="343"/>
      <c r="BB17" s="343"/>
      <c r="BC17" s="344"/>
      <c r="BD17" s="343"/>
      <c r="BE17" s="343"/>
      <c r="BF17" s="344"/>
      <c r="BG17" s="343"/>
      <c r="BH17" s="343"/>
      <c r="BI17" s="32"/>
      <c r="BJ17" s="39">
        <v>2E-3</v>
      </c>
      <c r="BK17" s="35" t="s">
        <v>92</v>
      </c>
      <c r="BL17" s="32"/>
      <c r="BM17" s="437">
        <v>2E-3</v>
      </c>
      <c r="BN17" s="34" t="s">
        <v>92</v>
      </c>
      <c r="BO17" s="344"/>
      <c r="BP17" s="343"/>
      <c r="BQ17" s="343"/>
      <c r="BR17" s="344"/>
      <c r="BS17" s="343"/>
      <c r="BT17" s="343"/>
      <c r="BU17" s="32"/>
      <c r="BV17" s="39">
        <v>2E-3</v>
      </c>
      <c r="BW17" s="34" t="s">
        <v>92</v>
      </c>
      <c r="BX17" s="32"/>
      <c r="BY17" s="39">
        <v>2E-3</v>
      </c>
      <c r="BZ17" s="34" t="s">
        <v>92</v>
      </c>
      <c r="CA17" s="32"/>
      <c r="CB17" s="39">
        <v>2E-3</v>
      </c>
      <c r="CC17" s="35" t="s">
        <v>92</v>
      </c>
      <c r="CD17" s="32"/>
      <c r="CE17" s="39">
        <v>2E-3</v>
      </c>
      <c r="CF17" s="35" t="s">
        <v>92</v>
      </c>
      <c r="CG17" s="344"/>
      <c r="CH17" s="343"/>
      <c r="CI17" s="343"/>
      <c r="CJ17" s="32"/>
      <c r="CK17" s="39">
        <v>2E-3</v>
      </c>
      <c r="CL17" s="34" t="s">
        <v>92</v>
      </c>
      <c r="CM17" s="32"/>
      <c r="CN17" s="39">
        <v>2E-3</v>
      </c>
      <c r="CO17" s="34" t="s">
        <v>92</v>
      </c>
      <c r="CP17" s="32"/>
      <c r="CQ17" s="39">
        <v>2E-3</v>
      </c>
      <c r="CR17" s="34" t="s">
        <v>92</v>
      </c>
      <c r="CS17" s="32"/>
      <c r="CT17" s="39">
        <v>2E-3</v>
      </c>
      <c r="CU17" s="35" t="s">
        <v>92</v>
      </c>
      <c r="CV17" s="32"/>
    </row>
    <row r="18" spans="3:111" ht="13.5" customHeight="1" x14ac:dyDescent="0.2">
      <c r="C18" s="580"/>
      <c r="D18" s="546" t="s">
        <v>100</v>
      </c>
      <c r="E18" s="547"/>
      <c r="F18" s="547"/>
      <c r="G18" s="442" t="s">
        <v>98</v>
      </c>
      <c r="H18" s="436"/>
      <c r="I18" s="442"/>
      <c r="J18" s="342"/>
      <c r="K18" s="343"/>
      <c r="L18" s="357"/>
      <c r="M18" s="344"/>
      <c r="N18" s="343"/>
      <c r="O18" s="357"/>
      <c r="P18" s="32"/>
      <c r="Q18" s="33">
        <v>0.05</v>
      </c>
      <c r="R18" s="40" t="s">
        <v>92</v>
      </c>
      <c r="S18" s="32"/>
      <c r="T18" s="33">
        <v>0.05</v>
      </c>
      <c r="U18" s="40" t="s">
        <v>92</v>
      </c>
      <c r="V18" s="32"/>
      <c r="W18" s="33">
        <v>0.05</v>
      </c>
      <c r="X18" s="40" t="s">
        <v>92</v>
      </c>
      <c r="Y18" s="32"/>
      <c r="Z18" s="33">
        <v>0.05</v>
      </c>
      <c r="AA18" s="41" t="s">
        <v>92</v>
      </c>
      <c r="AB18" s="32"/>
      <c r="AC18" s="33">
        <v>0.05</v>
      </c>
      <c r="AD18" s="41" t="s">
        <v>92</v>
      </c>
      <c r="AE18" s="344"/>
      <c r="AF18" s="343"/>
      <c r="AG18" s="357"/>
      <c r="AH18" s="354"/>
      <c r="AI18" s="351"/>
      <c r="AJ18" s="358"/>
      <c r="AK18" s="32"/>
      <c r="AL18" s="33">
        <v>0.05</v>
      </c>
      <c r="AM18" s="40" t="s">
        <v>92</v>
      </c>
      <c r="AN18" s="354"/>
      <c r="AO18" s="351"/>
      <c r="AP18" s="358"/>
      <c r="AQ18" s="344"/>
      <c r="AR18" s="343"/>
      <c r="AS18" s="359"/>
      <c r="AT18" s="354"/>
      <c r="AU18" s="351"/>
      <c r="AV18" s="358"/>
      <c r="AW18" s="360"/>
      <c r="AX18" s="361"/>
      <c r="AY18" s="362"/>
      <c r="AZ18" s="343"/>
      <c r="BA18" s="343"/>
      <c r="BB18" s="357"/>
      <c r="BC18" s="344"/>
      <c r="BD18" s="343"/>
      <c r="BE18" s="357"/>
      <c r="BF18" s="344"/>
      <c r="BG18" s="343"/>
      <c r="BH18" s="357"/>
      <c r="BI18" s="32"/>
      <c r="BJ18" s="33">
        <v>0.05</v>
      </c>
      <c r="BK18" s="41" t="s">
        <v>92</v>
      </c>
      <c r="BL18" s="32"/>
      <c r="BM18" s="33">
        <v>0.05</v>
      </c>
      <c r="BN18" s="40" t="s">
        <v>92</v>
      </c>
      <c r="BO18" s="344"/>
      <c r="BP18" s="343"/>
      <c r="BQ18" s="357"/>
      <c r="BR18" s="344"/>
      <c r="BS18" s="343"/>
      <c r="BT18" s="357"/>
      <c r="BU18" s="32"/>
      <c r="BV18" s="33">
        <v>0.05</v>
      </c>
      <c r="BW18" s="40" t="s">
        <v>92</v>
      </c>
      <c r="BX18" s="32"/>
      <c r="BY18" s="33">
        <v>0.05</v>
      </c>
      <c r="BZ18" s="40" t="s">
        <v>92</v>
      </c>
      <c r="CA18" s="32"/>
      <c r="CB18" s="33">
        <v>0.05</v>
      </c>
      <c r="CC18" s="41" t="s">
        <v>92</v>
      </c>
      <c r="CD18" s="32"/>
      <c r="CE18" s="33">
        <v>0.05</v>
      </c>
      <c r="CF18" s="41" t="s">
        <v>92</v>
      </c>
      <c r="CG18" s="344"/>
      <c r="CH18" s="343"/>
      <c r="CI18" s="357"/>
      <c r="CJ18" s="32"/>
      <c r="CK18" s="33">
        <v>0.05</v>
      </c>
      <c r="CL18" s="40" t="s">
        <v>92</v>
      </c>
      <c r="CM18" s="32"/>
      <c r="CN18" s="33">
        <v>0.05</v>
      </c>
      <c r="CO18" s="40" t="s">
        <v>92</v>
      </c>
      <c r="CP18" s="70"/>
      <c r="CQ18" s="33">
        <v>0.05</v>
      </c>
      <c r="CR18" s="40" t="s">
        <v>92</v>
      </c>
      <c r="CS18" s="32"/>
      <c r="CT18" s="33">
        <v>0.05</v>
      </c>
      <c r="CU18" s="41" t="s">
        <v>92</v>
      </c>
      <c r="CV18" s="32"/>
    </row>
    <row r="19" spans="3:111" ht="11.9" customHeight="1" x14ac:dyDescent="0.2">
      <c r="C19" s="569" t="s">
        <v>101</v>
      </c>
      <c r="D19" s="570"/>
      <c r="E19" s="570"/>
      <c r="F19" s="570"/>
      <c r="G19" s="571"/>
      <c r="H19" s="438"/>
      <c r="I19" s="439"/>
      <c r="J19" s="438"/>
      <c r="K19" s="48">
        <f>$Q$19</f>
        <v>45875</v>
      </c>
      <c r="L19" s="49" t="s">
        <v>102</v>
      </c>
      <c r="M19" s="438"/>
      <c r="N19" s="48">
        <f>$Q$19</f>
        <v>45875</v>
      </c>
      <c r="O19" s="49" t="s">
        <v>102</v>
      </c>
      <c r="P19" s="438"/>
      <c r="Q19" s="48">
        <v>45875</v>
      </c>
      <c r="R19" s="49" t="s">
        <v>102</v>
      </c>
      <c r="S19" s="438"/>
      <c r="T19" s="48">
        <f t="shared" ref="T19" si="0">$Q$19</f>
        <v>45875</v>
      </c>
      <c r="U19" s="49" t="s">
        <v>102</v>
      </c>
      <c r="V19" s="438"/>
      <c r="W19" s="48">
        <f t="shared" ref="W19" si="1">$Q$19</f>
        <v>45875</v>
      </c>
      <c r="X19" s="49" t="s">
        <v>102</v>
      </c>
      <c r="Y19" s="438"/>
      <c r="Z19" s="48">
        <f t="shared" ref="Z19" si="2">$Q$19</f>
        <v>45875</v>
      </c>
      <c r="AA19" s="50" t="s">
        <v>102</v>
      </c>
      <c r="AB19" s="438"/>
      <c r="AC19" s="48">
        <f t="shared" ref="AC19" si="3">$Q$19</f>
        <v>45875</v>
      </c>
      <c r="AD19" s="49" t="s">
        <v>102</v>
      </c>
      <c r="AE19" s="438"/>
      <c r="AF19" s="48">
        <f t="shared" ref="AF19" si="4">$Q$19</f>
        <v>45875</v>
      </c>
      <c r="AG19" s="49" t="s">
        <v>102</v>
      </c>
      <c r="AH19" s="438"/>
      <c r="AI19" s="48">
        <f t="shared" ref="AI19" si="5">$Q$19</f>
        <v>45875</v>
      </c>
      <c r="AJ19" s="49" t="s">
        <v>102</v>
      </c>
      <c r="AK19" s="438"/>
      <c r="AL19" s="48">
        <f t="shared" ref="AL19" si="6">$Q$19</f>
        <v>45875</v>
      </c>
      <c r="AM19" s="49" t="s">
        <v>102</v>
      </c>
      <c r="AN19" s="438"/>
      <c r="AO19" s="48">
        <f t="shared" ref="AO19" si="7">$Q$19</f>
        <v>45875</v>
      </c>
      <c r="AP19" s="49" t="s">
        <v>102</v>
      </c>
      <c r="AQ19" s="438"/>
      <c r="AR19" s="48">
        <f t="shared" ref="AR19" si="8">$Q$19</f>
        <v>45875</v>
      </c>
      <c r="AS19" s="50" t="s">
        <v>102</v>
      </c>
      <c r="AT19" s="438"/>
      <c r="AU19" s="48">
        <f t="shared" ref="AU19" si="9">$Q$19</f>
        <v>45875</v>
      </c>
      <c r="AV19" s="49" t="s">
        <v>102</v>
      </c>
      <c r="AW19" s="438"/>
      <c r="AX19" s="48">
        <f t="shared" ref="AX19" si="10">$Q$19</f>
        <v>45875</v>
      </c>
      <c r="AY19" s="49" t="s">
        <v>102</v>
      </c>
      <c r="AZ19" s="438"/>
      <c r="BA19" s="48">
        <f t="shared" ref="BA19" si="11">$Q$19</f>
        <v>45875</v>
      </c>
      <c r="BB19" s="49" t="s">
        <v>102</v>
      </c>
      <c r="BC19" s="438"/>
      <c r="BD19" s="48">
        <f t="shared" ref="BD19" si="12">$Q$19</f>
        <v>45875</v>
      </c>
      <c r="BE19" s="49" t="s">
        <v>102</v>
      </c>
      <c r="BF19" s="438"/>
      <c r="BG19" s="48">
        <f t="shared" ref="BG19" si="13">$Q$19</f>
        <v>45875</v>
      </c>
      <c r="BH19" s="49" t="s">
        <v>102</v>
      </c>
      <c r="BI19" s="438"/>
      <c r="BJ19" s="48">
        <f t="shared" ref="BJ19" si="14">$Q$19</f>
        <v>45875</v>
      </c>
      <c r="BK19" s="50" t="s">
        <v>102</v>
      </c>
      <c r="BL19" s="438"/>
      <c r="BM19" s="48">
        <f t="shared" ref="BM19" si="15">$Q$19</f>
        <v>45875</v>
      </c>
      <c r="BN19" s="49" t="s">
        <v>102</v>
      </c>
      <c r="BO19" s="438"/>
      <c r="BP19" s="48">
        <f t="shared" ref="BP19" si="16">$Q$19</f>
        <v>45875</v>
      </c>
      <c r="BQ19" s="49" t="s">
        <v>102</v>
      </c>
      <c r="BR19" s="438"/>
      <c r="BS19" s="48">
        <f t="shared" ref="BS19" si="17">$Q$19</f>
        <v>45875</v>
      </c>
      <c r="BT19" s="49" t="s">
        <v>102</v>
      </c>
      <c r="BU19" s="438"/>
      <c r="BV19" s="48">
        <f t="shared" ref="BV19" si="18">$Q$19</f>
        <v>45875</v>
      </c>
      <c r="BW19" s="49" t="s">
        <v>102</v>
      </c>
      <c r="BX19" s="438"/>
      <c r="BY19" s="48">
        <f t="shared" ref="BY19" si="19">$Q$19</f>
        <v>45875</v>
      </c>
      <c r="BZ19" s="49" t="s">
        <v>102</v>
      </c>
      <c r="CA19" s="438"/>
      <c r="CB19" s="48">
        <f t="shared" ref="CB19" si="20">$Q$19</f>
        <v>45875</v>
      </c>
      <c r="CC19" s="50" t="s">
        <v>102</v>
      </c>
      <c r="CD19" s="438"/>
      <c r="CE19" s="48">
        <f t="shared" ref="CE19" si="21">$Q$19</f>
        <v>45875</v>
      </c>
      <c r="CF19" s="49" t="s">
        <v>102</v>
      </c>
      <c r="CG19" s="438"/>
      <c r="CH19" s="48">
        <f t="shared" ref="CH19" si="22">$Q$19</f>
        <v>45875</v>
      </c>
      <c r="CI19" s="49" t="s">
        <v>102</v>
      </c>
      <c r="CJ19" s="438"/>
      <c r="CK19" s="48">
        <f t="shared" ref="CK19" si="23">$Q$19</f>
        <v>45875</v>
      </c>
      <c r="CL19" s="49" t="s">
        <v>102</v>
      </c>
      <c r="CM19" s="438"/>
      <c r="CN19" s="48">
        <f t="shared" ref="CN19" si="24">$Q$19</f>
        <v>45875</v>
      </c>
      <c r="CO19" s="49" t="s">
        <v>102</v>
      </c>
      <c r="CP19" s="438"/>
      <c r="CQ19" s="48">
        <f t="shared" ref="CQ19" si="25">$Q$19</f>
        <v>45875</v>
      </c>
      <c r="CR19" s="49" t="s">
        <v>102</v>
      </c>
      <c r="CS19" s="438"/>
      <c r="CT19" s="48">
        <f t="shared" ref="CT19" si="26">$Q$19</f>
        <v>45875</v>
      </c>
      <c r="CU19" s="50" t="s">
        <v>102</v>
      </c>
      <c r="CV19" s="436"/>
    </row>
    <row r="20" spans="3:111" ht="12" customHeight="1" x14ac:dyDescent="0.2">
      <c r="C20" s="551" t="s">
        <v>103</v>
      </c>
      <c r="D20" s="552"/>
      <c r="E20" s="552"/>
      <c r="F20" s="552"/>
      <c r="G20" s="552"/>
      <c r="H20" s="427"/>
      <c r="I20" s="429"/>
      <c r="J20" s="427"/>
      <c r="K20" s="51">
        <v>700</v>
      </c>
      <c r="L20" s="52"/>
      <c r="M20" s="427"/>
      <c r="N20" s="51">
        <v>735</v>
      </c>
      <c r="O20" s="52"/>
      <c r="P20" s="427"/>
      <c r="Q20" s="51">
        <v>840</v>
      </c>
      <c r="R20" s="52"/>
      <c r="S20" s="427"/>
      <c r="T20" s="51">
        <v>805</v>
      </c>
      <c r="U20" s="52"/>
      <c r="V20" s="427"/>
      <c r="W20" s="51">
        <v>1020</v>
      </c>
      <c r="X20" s="52"/>
      <c r="Y20" s="427"/>
      <c r="Z20" s="51">
        <v>930</v>
      </c>
      <c r="AA20" s="55"/>
      <c r="AB20" s="427"/>
      <c r="AC20" s="51">
        <v>930</v>
      </c>
      <c r="AD20" s="52"/>
      <c r="AE20" s="427"/>
      <c r="AF20" s="51">
        <v>1000</v>
      </c>
      <c r="AG20" s="52"/>
      <c r="AH20" s="427"/>
      <c r="AI20" s="51">
        <v>1105</v>
      </c>
      <c r="AJ20" s="52"/>
      <c r="AK20" s="427"/>
      <c r="AL20" s="51">
        <v>850</v>
      </c>
      <c r="AM20" s="52"/>
      <c r="AN20" s="427"/>
      <c r="AO20" s="51">
        <v>700</v>
      </c>
      <c r="AP20" s="52"/>
      <c r="AQ20" s="427"/>
      <c r="AR20" s="51">
        <v>830</v>
      </c>
      <c r="AS20" s="55"/>
      <c r="AT20" s="427"/>
      <c r="AU20" s="51">
        <v>720</v>
      </c>
      <c r="AV20" s="52"/>
      <c r="AW20" s="427"/>
      <c r="AX20" s="51">
        <v>750</v>
      </c>
      <c r="AY20" s="52"/>
      <c r="AZ20" s="427"/>
      <c r="BA20" s="51">
        <v>720</v>
      </c>
      <c r="BB20" s="52"/>
      <c r="BC20" s="427"/>
      <c r="BD20" s="51">
        <v>700</v>
      </c>
      <c r="BE20" s="52"/>
      <c r="BF20" s="427"/>
      <c r="BG20" s="51">
        <v>940</v>
      </c>
      <c r="BH20" s="52"/>
      <c r="BI20" s="427"/>
      <c r="BJ20" s="51">
        <v>755</v>
      </c>
      <c r="BK20" s="55"/>
      <c r="BL20" s="427"/>
      <c r="BM20" s="51">
        <v>850</v>
      </c>
      <c r="BN20" s="52"/>
      <c r="BO20" s="427"/>
      <c r="BP20" s="51">
        <v>830</v>
      </c>
      <c r="BQ20" s="52"/>
      <c r="BR20" s="427"/>
      <c r="BS20" s="51">
        <v>1020</v>
      </c>
      <c r="BT20" s="52"/>
      <c r="BU20" s="427"/>
      <c r="BV20" s="51">
        <v>1015</v>
      </c>
      <c r="BW20" s="52"/>
      <c r="BX20" s="427"/>
      <c r="BY20" s="51">
        <v>955</v>
      </c>
      <c r="BZ20" s="52"/>
      <c r="CA20" s="427"/>
      <c r="CB20" s="51">
        <v>910</v>
      </c>
      <c r="CC20" s="55"/>
      <c r="CD20" s="427"/>
      <c r="CE20" s="51">
        <v>930</v>
      </c>
      <c r="CF20" s="52"/>
      <c r="CG20" s="427"/>
      <c r="CH20" s="51">
        <v>840</v>
      </c>
      <c r="CI20" s="52"/>
      <c r="CJ20" s="427"/>
      <c r="CK20" s="51">
        <v>820</v>
      </c>
      <c r="CL20" s="52"/>
      <c r="CM20" s="427"/>
      <c r="CN20" s="51">
        <v>755</v>
      </c>
      <c r="CO20" s="52"/>
      <c r="CP20" s="427"/>
      <c r="CQ20" s="51">
        <v>725</v>
      </c>
      <c r="CR20" s="52"/>
      <c r="CS20" s="427"/>
      <c r="CT20" s="51">
        <v>700</v>
      </c>
      <c r="CU20" s="55"/>
      <c r="CV20" s="419"/>
      <c r="CZ20" s="57"/>
    </row>
    <row r="21" spans="3:111" ht="12" customHeight="1" x14ac:dyDescent="0.2">
      <c r="C21" s="544"/>
      <c r="D21" s="545"/>
      <c r="E21" s="545"/>
      <c r="F21" s="545"/>
      <c r="G21" s="545"/>
      <c r="H21" s="436"/>
      <c r="I21" s="442"/>
      <c r="J21" s="436"/>
      <c r="K21" s="58">
        <v>1300</v>
      </c>
      <c r="L21" s="59"/>
      <c r="M21" s="436"/>
      <c r="N21" s="58">
        <v>1336</v>
      </c>
      <c r="O21" s="59"/>
      <c r="P21" s="436"/>
      <c r="Q21" s="58">
        <v>1445</v>
      </c>
      <c r="R21" s="59"/>
      <c r="S21" s="436"/>
      <c r="T21" s="58">
        <v>1410</v>
      </c>
      <c r="U21" s="59"/>
      <c r="V21" s="436"/>
      <c r="W21" s="58">
        <v>1615</v>
      </c>
      <c r="X21" s="59"/>
      <c r="Y21" s="436"/>
      <c r="Z21" s="58">
        <v>1530</v>
      </c>
      <c r="AA21" s="61"/>
      <c r="AB21" s="436"/>
      <c r="AC21" s="58">
        <v>1600</v>
      </c>
      <c r="AD21" s="59"/>
      <c r="AE21" s="436"/>
      <c r="AF21" s="58">
        <v>1630</v>
      </c>
      <c r="AG21" s="59"/>
      <c r="AH21" s="436"/>
      <c r="AI21" s="58">
        <v>1715</v>
      </c>
      <c r="AJ21" s="59"/>
      <c r="AK21" s="436"/>
      <c r="AL21" s="58">
        <v>1500</v>
      </c>
      <c r="AM21" s="59"/>
      <c r="AN21" s="436"/>
      <c r="AO21" s="58">
        <v>1300</v>
      </c>
      <c r="AP21" s="59"/>
      <c r="AQ21" s="436"/>
      <c r="AR21" s="58">
        <v>1440</v>
      </c>
      <c r="AS21" s="61"/>
      <c r="AT21" s="436"/>
      <c r="AU21" s="58">
        <v>1320</v>
      </c>
      <c r="AV21" s="59"/>
      <c r="AW21" s="436"/>
      <c r="AX21" s="58">
        <v>1350</v>
      </c>
      <c r="AY21" s="59"/>
      <c r="AZ21" s="436"/>
      <c r="BA21" s="58">
        <v>1320</v>
      </c>
      <c r="BB21" s="59"/>
      <c r="BC21" s="436"/>
      <c r="BD21" s="58">
        <v>1300</v>
      </c>
      <c r="BE21" s="59"/>
      <c r="BF21" s="436"/>
      <c r="BG21" s="58">
        <v>1545</v>
      </c>
      <c r="BH21" s="59"/>
      <c r="BI21" s="436"/>
      <c r="BJ21" s="58">
        <v>1405</v>
      </c>
      <c r="BK21" s="61"/>
      <c r="BL21" s="436"/>
      <c r="BM21" s="58">
        <v>1515</v>
      </c>
      <c r="BN21" s="59"/>
      <c r="BO21" s="436"/>
      <c r="BP21" s="58">
        <v>1445</v>
      </c>
      <c r="BQ21" s="59"/>
      <c r="BR21" s="436"/>
      <c r="BS21" s="58">
        <v>1620</v>
      </c>
      <c r="BT21" s="59"/>
      <c r="BU21" s="436"/>
      <c r="BV21" s="58">
        <v>1620</v>
      </c>
      <c r="BW21" s="59"/>
      <c r="BX21" s="436"/>
      <c r="BY21" s="58">
        <v>1600</v>
      </c>
      <c r="BZ21" s="59"/>
      <c r="CA21" s="436"/>
      <c r="CB21" s="58">
        <v>1315</v>
      </c>
      <c r="CC21" s="61"/>
      <c r="CD21" s="436"/>
      <c r="CE21" s="58">
        <v>1540</v>
      </c>
      <c r="CF21" s="59"/>
      <c r="CG21" s="436"/>
      <c r="CH21" s="58">
        <v>1440</v>
      </c>
      <c r="CI21" s="59"/>
      <c r="CJ21" s="436"/>
      <c r="CK21" s="58">
        <v>1415</v>
      </c>
      <c r="CL21" s="59"/>
      <c r="CM21" s="436"/>
      <c r="CN21" s="58">
        <v>1350</v>
      </c>
      <c r="CO21" s="59"/>
      <c r="CP21" s="436"/>
      <c r="CQ21" s="58">
        <v>1320</v>
      </c>
      <c r="CR21" s="59"/>
      <c r="CS21" s="436"/>
      <c r="CT21" s="58">
        <v>1300</v>
      </c>
      <c r="CU21" s="61"/>
      <c r="CV21" s="420"/>
      <c r="CZ21" s="57"/>
    </row>
    <row r="22" spans="3:111" ht="12" customHeight="1" x14ac:dyDescent="0.2">
      <c r="C22" s="551" t="s">
        <v>104</v>
      </c>
      <c r="D22" s="552"/>
      <c r="E22" s="552"/>
      <c r="F22" s="552"/>
      <c r="G22" s="552"/>
      <c r="H22" s="427"/>
      <c r="I22" s="429"/>
      <c r="J22" s="427"/>
      <c r="K22" s="65" t="s">
        <v>106</v>
      </c>
      <c r="L22" s="64"/>
      <c r="M22" s="62"/>
      <c r="N22" s="63" t="s">
        <v>106</v>
      </c>
      <c r="O22" s="65"/>
      <c r="P22" s="62"/>
      <c r="Q22" s="63" t="s">
        <v>105</v>
      </c>
      <c r="R22" s="64"/>
      <c r="S22" s="62"/>
      <c r="T22" s="63" t="s">
        <v>105</v>
      </c>
      <c r="U22" s="65"/>
      <c r="V22" s="62"/>
      <c r="W22" s="63" t="s">
        <v>105</v>
      </c>
      <c r="X22" s="65"/>
      <c r="Y22" s="62"/>
      <c r="Z22" s="63" t="s">
        <v>105</v>
      </c>
      <c r="AA22" s="66"/>
      <c r="AB22" s="62"/>
      <c r="AC22" s="63" t="s">
        <v>105</v>
      </c>
      <c r="AD22" s="67"/>
      <c r="AE22" s="62"/>
      <c r="AF22" s="63" t="s">
        <v>105</v>
      </c>
      <c r="AG22" s="66"/>
      <c r="AH22" s="62"/>
      <c r="AI22" s="63" t="s">
        <v>105</v>
      </c>
      <c r="AJ22" s="64"/>
      <c r="AK22" s="62"/>
      <c r="AL22" s="63" t="s">
        <v>105</v>
      </c>
      <c r="AM22" s="64"/>
      <c r="AN22" s="62"/>
      <c r="AO22" s="63" t="s">
        <v>105</v>
      </c>
      <c r="AP22" s="65"/>
      <c r="AQ22" s="62"/>
      <c r="AR22" s="63" t="s">
        <v>105</v>
      </c>
      <c r="AS22" s="67"/>
      <c r="AT22" s="62"/>
      <c r="AU22" s="63" t="s">
        <v>105</v>
      </c>
      <c r="AV22" s="65"/>
      <c r="AW22" s="62"/>
      <c r="AX22" s="63" t="s">
        <v>105</v>
      </c>
      <c r="AY22" s="67"/>
      <c r="AZ22" s="65"/>
      <c r="BA22" s="63" t="s">
        <v>105</v>
      </c>
      <c r="BB22" s="66"/>
      <c r="BC22" s="427"/>
      <c r="BD22" s="63" t="s">
        <v>105</v>
      </c>
      <c r="BE22" s="64"/>
      <c r="BF22" s="62"/>
      <c r="BG22" s="63" t="s">
        <v>106</v>
      </c>
      <c r="BH22" s="67"/>
      <c r="BI22" s="62"/>
      <c r="BJ22" s="63" t="s">
        <v>106</v>
      </c>
      <c r="BK22" s="67"/>
      <c r="BL22" s="62"/>
      <c r="BM22" s="63" t="s">
        <v>106</v>
      </c>
      <c r="BN22" s="65"/>
      <c r="BO22" s="62"/>
      <c r="BP22" s="63" t="s">
        <v>106</v>
      </c>
      <c r="BQ22" s="64"/>
      <c r="BR22" s="62"/>
      <c r="BS22" s="63" t="s">
        <v>106</v>
      </c>
      <c r="BT22" s="67"/>
      <c r="BU22" s="62"/>
      <c r="BV22" s="63" t="s">
        <v>106</v>
      </c>
      <c r="BW22" s="65"/>
      <c r="BX22" s="62"/>
      <c r="BY22" s="63" t="s">
        <v>106</v>
      </c>
      <c r="BZ22" s="64"/>
      <c r="CA22" s="62"/>
      <c r="CB22" s="63" t="s">
        <v>106</v>
      </c>
      <c r="CC22" s="66"/>
      <c r="CD22" s="62"/>
      <c r="CE22" s="63" t="s">
        <v>106</v>
      </c>
      <c r="CF22" s="67"/>
      <c r="CG22" s="62"/>
      <c r="CH22" s="63" t="s">
        <v>106</v>
      </c>
      <c r="CI22" s="64"/>
      <c r="CJ22" s="62"/>
      <c r="CK22" s="63" t="s">
        <v>106</v>
      </c>
      <c r="CL22" s="67"/>
      <c r="CM22" s="62"/>
      <c r="CN22" s="63" t="s">
        <v>106</v>
      </c>
      <c r="CO22" s="66"/>
      <c r="CP22" s="62"/>
      <c r="CQ22" s="63" t="s">
        <v>106</v>
      </c>
      <c r="CR22" s="65"/>
      <c r="CS22" s="62"/>
      <c r="CT22" s="63" t="s">
        <v>106</v>
      </c>
      <c r="CU22" s="67"/>
      <c r="CV22" s="32"/>
      <c r="CZ22" s="34"/>
    </row>
    <row r="23" spans="3:111" ht="12" customHeight="1" x14ac:dyDescent="0.2">
      <c r="C23" s="546"/>
      <c r="D23" s="547"/>
      <c r="E23" s="547"/>
      <c r="F23" s="547"/>
      <c r="G23" s="547"/>
      <c r="H23" s="440"/>
      <c r="I23" s="451"/>
      <c r="J23" s="440"/>
      <c r="K23" s="40" t="s">
        <v>105</v>
      </c>
      <c r="L23" s="72"/>
      <c r="M23" s="70"/>
      <c r="N23" s="71" t="s">
        <v>105</v>
      </c>
      <c r="O23" s="40"/>
      <c r="P23" s="70"/>
      <c r="Q23" s="71" t="s">
        <v>105</v>
      </c>
      <c r="R23" s="72"/>
      <c r="S23" s="70"/>
      <c r="T23" s="71" t="s">
        <v>105</v>
      </c>
      <c r="U23" s="40"/>
      <c r="V23" s="70"/>
      <c r="W23" s="71" t="s">
        <v>105</v>
      </c>
      <c r="X23" s="40"/>
      <c r="Y23" s="70"/>
      <c r="Z23" s="71" t="s">
        <v>105</v>
      </c>
      <c r="AA23" s="41"/>
      <c r="AB23" s="70"/>
      <c r="AC23" s="71" t="s">
        <v>105</v>
      </c>
      <c r="AD23" s="73"/>
      <c r="AE23" s="70"/>
      <c r="AF23" s="71" t="s">
        <v>106</v>
      </c>
      <c r="AG23" s="41"/>
      <c r="AH23" s="70"/>
      <c r="AI23" s="71" t="s">
        <v>106</v>
      </c>
      <c r="AJ23" s="72"/>
      <c r="AK23" s="70"/>
      <c r="AL23" s="71" t="s">
        <v>106</v>
      </c>
      <c r="AM23" s="72"/>
      <c r="AN23" s="70"/>
      <c r="AO23" s="71" t="s">
        <v>105</v>
      </c>
      <c r="AP23" s="40"/>
      <c r="AQ23" s="70"/>
      <c r="AR23" s="71" t="s">
        <v>105</v>
      </c>
      <c r="AS23" s="73"/>
      <c r="AT23" s="70"/>
      <c r="AU23" s="71" t="s">
        <v>105</v>
      </c>
      <c r="AV23" s="40"/>
      <c r="AW23" s="70"/>
      <c r="AX23" s="71" t="s">
        <v>105</v>
      </c>
      <c r="AY23" s="73"/>
      <c r="AZ23" s="40"/>
      <c r="BA23" s="71" t="s">
        <v>106</v>
      </c>
      <c r="BB23" s="41"/>
      <c r="BC23" s="440"/>
      <c r="BD23" s="71" t="s">
        <v>106</v>
      </c>
      <c r="BE23" s="72"/>
      <c r="BF23" s="70"/>
      <c r="BG23" s="71" t="s">
        <v>106</v>
      </c>
      <c r="BH23" s="73"/>
      <c r="BI23" s="70"/>
      <c r="BJ23" s="71" t="s">
        <v>106</v>
      </c>
      <c r="BK23" s="73"/>
      <c r="BL23" s="70"/>
      <c r="BM23" s="71" t="s">
        <v>106</v>
      </c>
      <c r="BN23" s="40"/>
      <c r="BO23" s="70"/>
      <c r="BP23" s="71" t="s">
        <v>106</v>
      </c>
      <c r="BQ23" s="72"/>
      <c r="BR23" s="70"/>
      <c r="BS23" s="71" t="s">
        <v>106</v>
      </c>
      <c r="BT23" s="73"/>
      <c r="BU23" s="70"/>
      <c r="BV23" s="71" t="s">
        <v>106</v>
      </c>
      <c r="BW23" s="40"/>
      <c r="BX23" s="70"/>
      <c r="BY23" s="71" t="s">
        <v>106</v>
      </c>
      <c r="BZ23" s="72"/>
      <c r="CA23" s="70"/>
      <c r="CB23" s="71" t="s">
        <v>106</v>
      </c>
      <c r="CC23" s="41"/>
      <c r="CD23" s="70"/>
      <c r="CE23" s="71" t="s">
        <v>106</v>
      </c>
      <c r="CF23" s="73"/>
      <c r="CG23" s="70"/>
      <c r="CH23" s="71" t="s">
        <v>106</v>
      </c>
      <c r="CI23" s="72"/>
      <c r="CJ23" s="70"/>
      <c r="CK23" s="71" t="s">
        <v>106</v>
      </c>
      <c r="CL23" s="73"/>
      <c r="CM23" s="70"/>
      <c r="CN23" s="71" t="s">
        <v>106</v>
      </c>
      <c r="CO23" s="41"/>
      <c r="CP23" s="70"/>
      <c r="CQ23" s="71" t="s">
        <v>106</v>
      </c>
      <c r="CR23" s="40"/>
      <c r="CS23" s="70"/>
      <c r="CT23" s="71" t="s">
        <v>106</v>
      </c>
      <c r="CU23" s="73"/>
      <c r="CV23" s="32"/>
      <c r="CZ23" s="34"/>
    </row>
    <row r="24" spans="3:111" ht="12" customHeight="1" x14ac:dyDescent="0.2">
      <c r="C24" s="551" t="s">
        <v>107</v>
      </c>
      <c r="D24" s="552"/>
      <c r="E24" s="552"/>
      <c r="F24" s="552"/>
      <c r="G24" s="423"/>
      <c r="H24" s="422"/>
      <c r="I24" s="424"/>
      <c r="J24" s="422"/>
      <c r="K24" s="363">
        <v>31.2</v>
      </c>
      <c r="L24" s="77"/>
      <c r="M24" s="75"/>
      <c r="N24" s="363">
        <v>32.1</v>
      </c>
      <c r="O24" s="76"/>
      <c r="P24" s="75"/>
      <c r="Q24" s="363">
        <v>32.6</v>
      </c>
      <c r="R24" s="77"/>
      <c r="S24" s="75"/>
      <c r="T24" s="363">
        <v>32.299999999999997</v>
      </c>
      <c r="U24" s="76"/>
      <c r="V24" s="75"/>
      <c r="W24" s="363">
        <v>33.9</v>
      </c>
      <c r="X24" s="76"/>
      <c r="Y24" s="75"/>
      <c r="Z24" s="363">
        <v>33.700000000000003</v>
      </c>
      <c r="AA24" s="79"/>
      <c r="AB24" s="75"/>
      <c r="AC24" s="363">
        <v>32.9</v>
      </c>
      <c r="AD24" s="80"/>
      <c r="AE24" s="75"/>
      <c r="AF24" s="363">
        <v>33</v>
      </c>
      <c r="AG24" s="79"/>
      <c r="AH24" s="75"/>
      <c r="AI24" s="363">
        <v>34.5</v>
      </c>
      <c r="AJ24" s="77"/>
      <c r="AK24" s="75"/>
      <c r="AL24" s="363">
        <v>29.2</v>
      </c>
      <c r="AM24" s="77"/>
      <c r="AN24" s="75"/>
      <c r="AO24" s="363">
        <v>30.5</v>
      </c>
      <c r="AP24" s="76"/>
      <c r="AQ24" s="75"/>
      <c r="AR24" s="363">
        <v>29.4</v>
      </c>
      <c r="AS24" s="79"/>
      <c r="AT24" s="81"/>
      <c r="AU24" s="363">
        <v>30.7</v>
      </c>
      <c r="AV24" s="76"/>
      <c r="AW24" s="75"/>
      <c r="AX24" s="363">
        <v>27.6</v>
      </c>
      <c r="AY24" s="80"/>
      <c r="AZ24" s="76"/>
      <c r="BA24" s="363">
        <v>31</v>
      </c>
      <c r="BB24" s="79"/>
      <c r="BC24" s="81"/>
      <c r="BD24" s="363">
        <v>30.8</v>
      </c>
      <c r="BE24" s="77"/>
      <c r="BF24" s="75"/>
      <c r="BG24" s="363">
        <v>32.1</v>
      </c>
      <c r="BH24" s="79"/>
      <c r="BI24" s="75"/>
      <c r="BJ24" s="363">
        <v>31</v>
      </c>
      <c r="BK24" s="80"/>
      <c r="BL24" s="75"/>
      <c r="BM24" s="363">
        <v>31</v>
      </c>
      <c r="BN24" s="76"/>
      <c r="BO24" s="75"/>
      <c r="BP24" s="363">
        <v>32.200000000000003</v>
      </c>
      <c r="BQ24" s="77"/>
      <c r="BR24" s="75"/>
      <c r="BS24" s="363">
        <v>32.4</v>
      </c>
      <c r="BT24" s="79"/>
      <c r="BU24" s="75"/>
      <c r="BV24" s="363">
        <v>33</v>
      </c>
      <c r="BW24" s="76"/>
      <c r="BX24" s="75"/>
      <c r="BY24" s="363">
        <v>33</v>
      </c>
      <c r="BZ24" s="77"/>
      <c r="CA24" s="75"/>
      <c r="CB24" s="363">
        <v>32.6</v>
      </c>
      <c r="CC24" s="79"/>
      <c r="CD24" s="75"/>
      <c r="CE24" s="363">
        <v>33.1</v>
      </c>
      <c r="CF24" s="80"/>
      <c r="CG24" s="75"/>
      <c r="CH24" s="363">
        <v>31.4</v>
      </c>
      <c r="CI24" s="76"/>
      <c r="CJ24" s="75"/>
      <c r="CK24" s="363">
        <v>30</v>
      </c>
      <c r="CL24" s="80"/>
      <c r="CM24" s="75"/>
      <c r="CN24" s="363">
        <v>32.700000000000003</v>
      </c>
      <c r="CO24" s="79"/>
      <c r="CP24" s="75"/>
      <c r="CQ24" s="363">
        <v>30.8</v>
      </c>
      <c r="CR24" s="76"/>
      <c r="CS24" s="75"/>
      <c r="CT24" s="363">
        <v>29.3</v>
      </c>
      <c r="CU24" s="80"/>
      <c r="CV24" s="139"/>
      <c r="CZ24" s="76"/>
    </row>
    <row r="25" spans="3:111" ht="12" customHeight="1" x14ac:dyDescent="0.2">
      <c r="C25" s="546"/>
      <c r="D25" s="547"/>
      <c r="E25" s="547"/>
      <c r="F25" s="547"/>
      <c r="G25" s="451" t="s">
        <v>108</v>
      </c>
      <c r="H25" s="440"/>
      <c r="I25" s="451"/>
      <c r="J25" s="440"/>
      <c r="K25" s="364">
        <v>35.4</v>
      </c>
      <c r="L25" s="77"/>
      <c r="M25" s="75"/>
      <c r="N25" s="364">
        <v>34.9</v>
      </c>
      <c r="O25" s="76"/>
      <c r="P25" s="75"/>
      <c r="Q25" s="364">
        <v>35</v>
      </c>
      <c r="R25" s="77"/>
      <c r="S25" s="75"/>
      <c r="T25" s="364">
        <v>35.799999999999997</v>
      </c>
      <c r="U25" s="76"/>
      <c r="V25" s="75"/>
      <c r="W25" s="364">
        <v>35.799999999999997</v>
      </c>
      <c r="X25" s="76"/>
      <c r="Y25" s="75"/>
      <c r="Z25" s="364">
        <v>34.1</v>
      </c>
      <c r="AA25" s="79"/>
      <c r="AB25" s="75"/>
      <c r="AC25" s="364">
        <v>32.1</v>
      </c>
      <c r="AD25" s="80"/>
      <c r="AE25" s="75"/>
      <c r="AF25" s="364">
        <v>33.4</v>
      </c>
      <c r="AG25" s="79"/>
      <c r="AH25" s="75"/>
      <c r="AI25" s="364">
        <v>34.799999999999997</v>
      </c>
      <c r="AJ25" s="77"/>
      <c r="AK25" s="75"/>
      <c r="AL25" s="364">
        <v>32.5</v>
      </c>
      <c r="AM25" s="77"/>
      <c r="AN25" s="75"/>
      <c r="AO25" s="364">
        <v>34.1</v>
      </c>
      <c r="AP25" s="76"/>
      <c r="AQ25" s="75"/>
      <c r="AR25" s="364">
        <v>34.700000000000003</v>
      </c>
      <c r="AS25" s="79"/>
      <c r="AT25" s="82"/>
      <c r="AU25" s="364">
        <v>33.6</v>
      </c>
      <c r="AV25" s="76"/>
      <c r="AW25" s="75"/>
      <c r="AX25" s="364">
        <v>35.799999999999997</v>
      </c>
      <c r="AY25" s="80"/>
      <c r="AZ25" s="76"/>
      <c r="BA25" s="364">
        <v>35.1</v>
      </c>
      <c r="BB25" s="79"/>
      <c r="BC25" s="82"/>
      <c r="BD25" s="364">
        <v>35.1</v>
      </c>
      <c r="BE25" s="77"/>
      <c r="BF25" s="75"/>
      <c r="BG25" s="364">
        <v>36.1</v>
      </c>
      <c r="BH25" s="79"/>
      <c r="BI25" s="75"/>
      <c r="BJ25" s="364">
        <v>33.200000000000003</v>
      </c>
      <c r="BK25" s="80"/>
      <c r="BL25" s="75"/>
      <c r="BM25" s="364">
        <v>34.4</v>
      </c>
      <c r="BN25" s="76"/>
      <c r="BO25" s="75"/>
      <c r="BP25" s="364">
        <v>34.799999999999997</v>
      </c>
      <c r="BQ25" s="77"/>
      <c r="BR25" s="75"/>
      <c r="BS25" s="364">
        <v>36.299999999999997</v>
      </c>
      <c r="BT25" s="79"/>
      <c r="BU25" s="75"/>
      <c r="BV25" s="364">
        <v>35.6</v>
      </c>
      <c r="BW25" s="76"/>
      <c r="BX25" s="75"/>
      <c r="BY25" s="364">
        <v>35.9</v>
      </c>
      <c r="BZ25" s="77"/>
      <c r="CA25" s="75"/>
      <c r="CB25" s="364">
        <v>36.200000000000003</v>
      </c>
      <c r="CC25" s="79"/>
      <c r="CD25" s="75"/>
      <c r="CE25" s="364">
        <v>35.299999999999997</v>
      </c>
      <c r="CF25" s="80"/>
      <c r="CG25" s="75"/>
      <c r="CH25" s="364">
        <v>36.799999999999997</v>
      </c>
      <c r="CI25" s="76"/>
      <c r="CJ25" s="75"/>
      <c r="CK25" s="364">
        <v>36.700000000000003</v>
      </c>
      <c r="CL25" s="80"/>
      <c r="CM25" s="75"/>
      <c r="CN25" s="364">
        <v>35.5</v>
      </c>
      <c r="CO25" s="79"/>
      <c r="CP25" s="75"/>
      <c r="CQ25" s="364">
        <v>36.1</v>
      </c>
      <c r="CR25" s="76"/>
      <c r="CS25" s="75"/>
      <c r="CT25" s="364">
        <v>33.9</v>
      </c>
      <c r="CU25" s="80"/>
      <c r="CV25" s="139"/>
      <c r="CZ25" s="76"/>
    </row>
    <row r="26" spans="3:111" ht="12" customHeight="1" x14ac:dyDescent="0.2">
      <c r="C26" s="544" t="s">
        <v>109</v>
      </c>
      <c r="D26" s="545"/>
      <c r="E26" s="545"/>
      <c r="F26" s="545"/>
      <c r="H26" s="430"/>
      <c r="I26" s="432"/>
      <c r="J26" s="430"/>
      <c r="K26" s="363">
        <v>30.6</v>
      </c>
      <c r="L26" s="85"/>
      <c r="M26" s="83"/>
      <c r="N26" s="363">
        <v>29.4</v>
      </c>
      <c r="O26" s="84"/>
      <c r="P26" s="83"/>
      <c r="Q26" s="363">
        <v>29.5</v>
      </c>
      <c r="R26" s="85"/>
      <c r="S26" s="83"/>
      <c r="T26" s="363">
        <v>29.5</v>
      </c>
      <c r="U26" s="84"/>
      <c r="V26" s="83"/>
      <c r="W26" s="363">
        <v>32</v>
      </c>
      <c r="X26" s="84"/>
      <c r="Y26" s="83"/>
      <c r="Z26" s="363">
        <v>32.200000000000003</v>
      </c>
      <c r="AA26" s="87"/>
      <c r="AB26" s="83"/>
      <c r="AC26" s="363">
        <v>32</v>
      </c>
      <c r="AD26" s="88"/>
      <c r="AE26" s="83"/>
      <c r="AF26" s="363">
        <v>29.5</v>
      </c>
      <c r="AG26" s="87"/>
      <c r="AH26" s="83"/>
      <c r="AI26" s="363">
        <v>32.799999999999997</v>
      </c>
      <c r="AJ26" s="85"/>
      <c r="AK26" s="83"/>
      <c r="AL26" s="363">
        <v>28.6</v>
      </c>
      <c r="AM26" s="85"/>
      <c r="AN26" s="83"/>
      <c r="AO26" s="363">
        <v>27.8</v>
      </c>
      <c r="AP26" s="84"/>
      <c r="AQ26" s="83"/>
      <c r="AR26" s="363">
        <v>27.3</v>
      </c>
      <c r="AS26" s="87"/>
      <c r="AT26" s="81"/>
      <c r="AU26" s="363">
        <v>28.8</v>
      </c>
      <c r="AV26" s="84"/>
      <c r="AW26" s="83"/>
      <c r="AX26" s="363">
        <v>28.9</v>
      </c>
      <c r="AY26" s="88"/>
      <c r="AZ26" s="84"/>
      <c r="BA26" s="363">
        <v>27.9</v>
      </c>
      <c r="BB26" s="87"/>
      <c r="BC26" s="81"/>
      <c r="BD26" s="363">
        <v>28.6</v>
      </c>
      <c r="BE26" s="85"/>
      <c r="BF26" s="83"/>
      <c r="BG26" s="363">
        <v>30.3</v>
      </c>
      <c r="BH26" s="87"/>
      <c r="BI26" s="83"/>
      <c r="BJ26" s="363">
        <v>30.3</v>
      </c>
      <c r="BK26" s="88"/>
      <c r="BL26" s="83"/>
      <c r="BM26" s="363">
        <v>31</v>
      </c>
      <c r="BN26" s="84"/>
      <c r="BO26" s="83"/>
      <c r="BP26" s="363">
        <v>28.9</v>
      </c>
      <c r="BQ26" s="85"/>
      <c r="BR26" s="83"/>
      <c r="BS26" s="363">
        <v>32.5</v>
      </c>
      <c r="BT26" s="87"/>
      <c r="BU26" s="83"/>
      <c r="BV26" s="363">
        <v>30.3</v>
      </c>
      <c r="BW26" s="84"/>
      <c r="BX26" s="83"/>
      <c r="BY26" s="363">
        <v>28.9</v>
      </c>
      <c r="BZ26" s="85"/>
      <c r="CA26" s="83"/>
      <c r="CB26" s="363">
        <v>28.9</v>
      </c>
      <c r="CC26" s="87"/>
      <c r="CD26" s="83"/>
      <c r="CE26" s="363">
        <v>27.9</v>
      </c>
      <c r="CF26" s="88"/>
      <c r="CG26" s="83"/>
      <c r="CH26" s="363">
        <v>28.5</v>
      </c>
      <c r="CI26" s="84"/>
      <c r="CJ26" s="83"/>
      <c r="CK26" s="363">
        <v>28</v>
      </c>
      <c r="CL26" s="88"/>
      <c r="CM26" s="83"/>
      <c r="CN26" s="363">
        <v>27.2</v>
      </c>
      <c r="CO26" s="87"/>
      <c r="CP26" s="83"/>
      <c r="CQ26" s="363">
        <v>27.3</v>
      </c>
      <c r="CR26" s="84"/>
      <c r="CS26" s="83"/>
      <c r="CT26" s="363">
        <v>28</v>
      </c>
      <c r="CU26" s="88"/>
      <c r="CV26" s="139"/>
      <c r="CZ26" s="76"/>
    </row>
    <row r="27" spans="3:111" ht="12" customHeight="1" x14ac:dyDescent="0.2">
      <c r="C27" s="544"/>
      <c r="D27" s="545"/>
      <c r="E27" s="545"/>
      <c r="F27" s="545"/>
      <c r="G27" s="442" t="s">
        <v>108</v>
      </c>
      <c r="H27" s="436"/>
      <c r="I27" s="442"/>
      <c r="J27" s="436"/>
      <c r="K27" s="364">
        <v>36.4</v>
      </c>
      <c r="L27" s="77"/>
      <c r="M27" s="75"/>
      <c r="N27" s="364">
        <v>35.1</v>
      </c>
      <c r="O27" s="76"/>
      <c r="P27" s="75"/>
      <c r="Q27" s="364">
        <v>35.4</v>
      </c>
      <c r="R27" s="77"/>
      <c r="S27" s="75"/>
      <c r="T27" s="364">
        <v>35.1</v>
      </c>
      <c r="U27" s="76"/>
      <c r="V27" s="75"/>
      <c r="W27" s="364">
        <v>35</v>
      </c>
      <c r="X27" s="76"/>
      <c r="Y27" s="75"/>
      <c r="Z27" s="364">
        <v>36.799999999999997</v>
      </c>
      <c r="AA27" s="79"/>
      <c r="AB27" s="75"/>
      <c r="AC27" s="364">
        <v>32.4</v>
      </c>
      <c r="AD27" s="80"/>
      <c r="AE27" s="75"/>
      <c r="AF27" s="364">
        <v>30.1</v>
      </c>
      <c r="AG27" s="79"/>
      <c r="AH27" s="75"/>
      <c r="AI27" s="364">
        <v>34.700000000000003</v>
      </c>
      <c r="AJ27" s="77"/>
      <c r="AK27" s="75"/>
      <c r="AL27" s="364">
        <v>32.200000000000003</v>
      </c>
      <c r="AM27" s="77"/>
      <c r="AN27" s="75"/>
      <c r="AO27" s="364">
        <v>33.799999999999997</v>
      </c>
      <c r="AP27" s="76"/>
      <c r="AQ27" s="75"/>
      <c r="AR27" s="364">
        <v>33.700000000000003</v>
      </c>
      <c r="AS27" s="79"/>
      <c r="AT27" s="75"/>
      <c r="AU27" s="364">
        <v>33.4</v>
      </c>
      <c r="AV27" s="76"/>
      <c r="AW27" s="75"/>
      <c r="AX27" s="364">
        <v>36.5</v>
      </c>
      <c r="AY27" s="80"/>
      <c r="AZ27" s="76"/>
      <c r="BA27" s="364">
        <v>33.6</v>
      </c>
      <c r="BB27" s="79"/>
      <c r="BC27" s="75"/>
      <c r="BD27" s="364">
        <v>34</v>
      </c>
      <c r="BE27" s="77"/>
      <c r="BF27" s="75"/>
      <c r="BG27" s="364">
        <v>35.200000000000003</v>
      </c>
      <c r="BH27" s="79"/>
      <c r="BI27" s="75"/>
      <c r="BJ27" s="364">
        <v>35.6</v>
      </c>
      <c r="BK27" s="80"/>
      <c r="BL27" s="75"/>
      <c r="BM27" s="364">
        <v>35.299999999999997</v>
      </c>
      <c r="BN27" s="76"/>
      <c r="BO27" s="75"/>
      <c r="BP27" s="364">
        <v>34</v>
      </c>
      <c r="BQ27" s="77"/>
      <c r="BR27" s="75"/>
      <c r="BS27" s="364">
        <v>32.9</v>
      </c>
      <c r="BT27" s="79"/>
      <c r="BU27" s="75"/>
      <c r="BV27" s="364">
        <v>33.6</v>
      </c>
      <c r="BW27" s="76"/>
      <c r="BX27" s="75"/>
      <c r="BY27" s="364">
        <v>32.799999999999997</v>
      </c>
      <c r="BZ27" s="77"/>
      <c r="CA27" s="75"/>
      <c r="CB27" s="364">
        <v>34.5</v>
      </c>
      <c r="CC27" s="79"/>
      <c r="CD27" s="75"/>
      <c r="CE27" s="364">
        <v>32.1</v>
      </c>
      <c r="CF27" s="80"/>
      <c r="CG27" s="75"/>
      <c r="CH27" s="364">
        <v>35.5</v>
      </c>
      <c r="CI27" s="76"/>
      <c r="CJ27" s="75"/>
      <c r="CK27" s="364">
        <v>33.799999999999997</v>
      </c>
      <c r="CL27" s="80"/>
      <c r="CM27" s="75"/>
      <c r="CN27" s="364">
        <v>32.1</v>
      </c>
      <c r="CO27" s="79"/>
      <c r="CP27" s="75"/>
      <c r="CQ27" s="364">
        <v>32.799999999999997</v>
      </c>
      <c r="CR27" s="76"/>
      <c r="CS27" s="75"/>
      <c r="CT27" s="364">
        <v>34.299999999999997</v>
      </c>
      <c r="CU27" s="80"/>
      <c r="CV27" s="139"/>
      <c r="CZ27" s="76"/>
    </row>
    <row r="28" spans="3:111" s="421" customFormat="1" ht="12" customHeight="1" x14ac:dyDescent="0.2">
      <c r="C28" s="605" t="s">
        <v>110</v>
      </c>
      <c r="D28" s="606"/>
      <c r="E28" s="606"/>
      <c r="F28" s="606"/>
      <c r="G28" s="609" t="s">
        <v>283</v>
      </c>
      <c r="H28" s="365"/>
      <c r="I28" s="366"/>
      <c r="J28" s="365"/>
      <c r="K28" s="367">
        <v>0.22</v>
      </c>
      <c r="L28" s="368"/>
      <c r="M28" s="369"/>
      <c r="N28" s="367">
        <v>7.0000000000000007E-2</v>
      </c>
      <c r="O28" s="370"/>
      <c r="P28" s="371"/>
      <c r="Q28" s="367">
        <v>0.33</v>
      </c>
      <c r="R28" s="372"/>
      <c r="S28" s="371"/>
      <c r="T28" s="367">
        <v>0.37</v>
      </c>
      <c r="U28" s="370"/>
      <c r="V28" s="371"/>
      <c r="W28" s="367">
        <v>0.01</v>
      </c>
      <c r="X28" s="373"/>
      <c r="Y28" s="369"/>
      <c r="Z28" s="367">
        <v>0.09</v>
      </c>
      <c r="AA28" s="374"/>
      <c r="AB28" s="369"/>
      <c r="AC28" s="367">
        <v>0.1</v>
      </c>
      <c r="AD28" s="375"/>
      <c r="AE28" s="369"/>
      <c r="AF28" s="367">
        <v>0.06</v>
      </c>
      <c r="AG28" s="374"/>
      <c r="AH28" s="369"/>
      <c r="AI28" s="367">
        <v>0.03</v>
      </c>
      <c r="AJ28" s="368"/>
      <c r="AK28" s="369"/>
      <c r="AL28" s="367">
        <v>0.01</v>
      </c>
      <c r="AM28" s="368"/>
      <c r="AN28" s="371"/>
      <c r="AO28" s="367">
        <v>7.0000000000000007E-2</v>
      </c>
      <c r="AP28" s="370"/>
      <c r="AQ28" s="371"/>
      <c r="AR28" s="367">
        <v>0.03</v>
      </c>
      <c r="AS28" s="376"/>
      <c r="AT28" s="377"/>
      <c r="AU28" s="367">
        <v>0.18</v>
      </c>
      <c r="AV28" s="370"/>
      <c r="AW28" s="369"/>
      <c r="AX28" s="367">
        <v>0.06</v>
      </c>
      <c r="AY28" s="375"/>
      <c r="AZ28" s="373"/>
      <c r="BA28" s="367">
        <v>0.02</v>
      </c>
      <c r="BB28" s="375"/>
      <c r="BC28" s="365"/>
      <c r="BD28" s="367">
        <v>0.01</v>
      </c>
      <c r="BE28" s="368"/>
      <c r="BF28" s="369"/>
      <c r="BG28" s="367">
        <v>0.11</v>
      </c>
      <c r="BH28" s="374"/>
      <c r="BI28" s="369"/>
      <c r="BJ28" s="367">
        <v>0.04</v>
      </c>
      <c r="BK28" s="375"/>
      <c r="BL28" s="369"/>
      <c r="BM28" s="367">
        <v>0.12</v>
      </c>
      <c r="BN28" s="373"/>
      <c r="BO28" s="369"/>
      <c r="BP28" s="367">
        <v>0.08</v>
      </c>
      <c r="BQ28" s="368"/>
      <c r="BR28" s="369"/>
      <c r="BS28" s="367">
        <v>0.17</v>
      </c>
      <c r="BT28" s="374"/>
      <c r="BU28" s="369"/>
      <c r="BV28" s="367">
        <v>0.17</v>
      </c>
      <c r="BW28" s="373"/>
      <c r="BX28" s="369"/>
      <c r="BY28" s="367">
        <v>7.0000000000000007E-2</v>
      </c>
      <c r="BZ28" s="368"/>
      <c r="CA28" s="369"/>
      <c r="CB28" s="367">
        <v>0.02</v>
      </c>
      <c r="CC28" s="374"/>
      <c r="CD28" s="369"/>
      <c r="CE28" s="367">
        <v>0.03</v>
      </c>
      <c r="CF28" s="375"/>
      <c r="CG28" s="369"/>
      <c r="CH28" s="367">
        <v>0.01</v>
      </c>
      <c r="CI28" s="373"/>
      <c r="CJ28" s="369"/>
      <c r="CK28" s="367">
        <v>0.02</v>
      </c>
      <c r="CL28" s="375"/>
      <c r="CM28" s="369"/>
      <c r="CN28" s="367">
        <v>0.09</v>
      </c>
      <c r="CO28" s="374"/>
      <c r="CP28" s="369"/>
      <c r="CQ28" s="367">
        <v>0.02</v>
      </c>
      <c r="CR28" s="373"/>
      <c r="CS28" s="369"/>
      <c r="CT28" s="367">
        <v>0</v>
      </c>
      <c r="CU28" s="375"/>
      <c r="CV28" s="382"/>
      <c r="CZ28" s="386"/>
    </row>
    <row r="29" spans="3:111" s="421" customFormat="1" ht="12" customHeight="1" x14ac:dyDescent="0.2">
      <c r="C29" s="607"/>
      <c r="D29" s="608"/>
      <c r="E29" s="608"/>
      <c r="F29" s="608"/>
      <c r="G29" s="610"/>
      <c r="H29" s="454"/>
      <c r="I29" s="455"/>
      <c r="J29" s="454"/>
      <c r="K29" s="380" t="s">
        <v>289</v>
      </c>
      <c r="L29" s="381"/>
      <c r="M29" s="382"/>
      <c r="N29" s="380">
        <v>0.08</v>
      </c>
      <c r="O29" s="383"/>
      <c r="P29" s="384"/>
      <c r="Q29" s="380">
        <v>0.33</v>
      </c>
      <c r="R29" s="385"/>
      <c r="S29" s="384"/>
      <c r="T29" s="380">
        <v>0.39</v>
      </c>
      <c r="U29" s="383"/>
      <c r="V29" s="384"/>
      <c r="W29" s="380">
        <v>0.02</v>
      </c>
      <c r="X29" s="386"/>
      <c r="Y29" s="382"/>
      <c r="Z29" s="380">
        <v>0.08</v>
      </c>
      <c r="AA29" s="387"/>
      <c r="AB29" s="382"/>
      <c r="AC29" s="380">
        <v>0.09</v>
      </c>
      <c r="AD29" s="388"/>
      <c r="AE29" s="382"/>
      <c r="AF29" s="380">
        <v>0.05</v>
      </c>
      <c r="AG29" s="387"/>
      <c r="AH29" s="382"/>
      <c r="AI29" s="380">
        <v>0.03</v>
      </c>
      <c r="AJ29" s="381"/>
      <c r="AK29" s="382"/>
      <c r="AL29" s="380">
        <v>0.01</v>
      </c>
      <c r="AM29" s="381"/>
      <c r="AN29" s="384"/>
      <c r="AO29" s="380">
        <v>0.08</v>
      </c>
      <c r="AP29" s="383"/>
      <c r="AQ29" s="384"/>
      <c r="AR29" s="380">
        <v>0.03</v>
      </c>
      <c r="AS29" s="389"/>
      <c r="AT29" s="384"/>
      <c r="AU29" s="380">
        <v>0.16</v>
      </c>
      <c r="AV29" s="383"/>
      <c r="AW29" s="382"/>
      <c r="AX29" s="380">
        <v>0.04</v>
      </c>
      <c r="AY29" s="388"/>
      <c r="AZ29" s="386"/>
      <c r="BA29" s="380">
        <v>0.02</v>
      </c>
      <c r="BB29" s="388"/>
      <c r="BC29" s="454"/>
      <c r="BD29" s="380">
        <v>0.02</v>
      </c>
      <c r="BE29" s="381"/>
      <c r="BF29" s="382"/>
      <c r="BG29" s="380">
        <v>0.11</v>
      </c>
      <c r="BH29" s="387"/>
      <c r="BI29" s="382"/>
      <c r="BJ29" s="380">
        <v>0.03</v>
      </c>
      <c r="BK29" s="388"/>
      <c r="BL29" s="382"/>
      <c r="BM29" s="380">
        <v>0.12</v>
      </c>
      <c r="BN29" s="386"/>
      <c r="BO29" s="382"/>
      <c r="BP29" s="380">
        <v>0.08</v>
      </c>
      <c r="BQ29" s="381"/>
      <c r="BR29" s="382"/>
      <c r="BS29" s="380" t="s">
        <v>289</v>
      </c>
      <c r="BT29" s="387"/>
      <c r="BU29" s="382"/>
      <c r="BV29" s="380">
        <v>0.18</v>
      </c>
      <c r="BW29" s="386"/>
      <c r="BX29" s="382"/>
      <c r="BY29" s="380">
        <v>0.1</v>
      </c>
      <c r="BZ29" s="381"/>
      <c r="CA29" s="382"/>
      <c r="CB29" s="380">
        <v>0.03</v>
      </c>
      <c r="CC29" s="387"/>
      <c r="CD29" s="382"/>
      <c r="CE29" s="380">
        <v>0.03</v>
      </c>
      <c r="CF29" s="388"/>
      <c r="CG29" s="382"/>
      <c r="CH29" s="380">
        <v>0.01</v>
      </c>
      <c r="CI29" s="386"/>
      <c r="CJ29" s="382"/>
      <c r="CK29" s="380">
        <v>0.02</v>
      </c>
      <c r="CL29" s="388"/>
      <c r="CM29" s="382"/>
      <c r="CN29" s="380">
        <v>0.08</v>
      </c>
      <c r="CO29" s="387"/>
      <c r="CP29" s="382"/>
      <c r="CQ29" s="380">
        <v>0.02</v>
      </c>
      <c r="CR29" s="386"/>
      <c r="CS29" s="382"/>
      <c r="CT29" s="380">
        <v>0</v>
      </c>
      <c r="CU29" s="388"/>
      <c r="CV29" s="382"/>
      <c r="CZ29" s="386"/>
    </row>
    <row r="30" spans="3:111" s="421" customFormat="1" ht="12" customHeight="1" x14ac:dyDescent="0.2">
      <c r="C30" s="611" t="s">
        <v>112</v>
      </c>
      <c r="D30" s="612"/>
      <c r="E30" s="612"/>
      <c r="F30" s="612"/>
      <c r="G30" s="453"/>
      <c r="H30" s="452"/>
      <c r="I30" s="392"/>
      <c r="J30" s="393"/>
      <c r="K30" s="394">
        <v>0.22</v>
      </c>
      <c r="L30" s="111"/>
      <c r="M30" s="395"/>
      <c r="N30" s="394">
        <f t="shared" ref="N30:BV30" si="27">ROUND((N28+N29)/2,2)</f>
        <v>0.08</v>
      </c>
      <c r="O30" s="396"/>
      <c r="P30" s="395"/>
      <c r="Q30" s="394">
        <f t="shared" si="27"/>
        <v>0.33</v>
      </c>
      <c r="R30" s="396"/>
      <c r="S30" s="395"/>
      <c r="T30" s="394">
        <f t="shared" si="27"/>
        <v>0.38</v>
      </c>
      <c r="U30" s="396"/>
      <c r="V30" s="395"/>
      <c r="W30" s="394">
        <f t="shared" si="27"/>
        <v>0.02</v>
      </c>
      <c r="X30" s="396"/>
      <c r="Y30" s="395"/>
      <c r="Z30" s="394">
        <f t="shared" si="27"/>
        <v>0.09</v>
      </c>
      <c r="AA30" s="398"/>
      <c r="AB30" s="395"/>
      <c r="AC30" s="394">
        <f t="shared" si="27"/>
        <v>0.1</v>
      </c>
      <c r="AD30" s="396"/>
      <c r="AE30" s="395"/>
      <c r="AF30" s="394">
        <f t="shared" si="27"/>
        <v>0.06</v>
      </c>
      <c r="AG30" s="396"/>
      <c r="AH30" s="395"/>
      <c r="AI30" s="394">
        <f t="shared" si="27"/>
        <v>0.03</v>
      </c>
      <c r="AJ30" s="396"/>
      <c r="AK30" s="395"/>
      <c r="AL30" s="394">
        <f t="shared" si="27"/>
        <v>0.01</v>
      </c>
      <c r="AM30" s="396"/>
      <c r="AN30" s="395"/>
      <c r="AO30" s="394">
        <f t="shared" si="27"/>
        <v>0.08</v>
      </c>
      <c r="AP30" s="396"/>
      <c r="AQ30" s="395"/>
      <c r="AR30" s="394">
        <f t="shared" si="27"/>
        <v>0.03</v>
      </c>
      <c r="AS30" s="398"/>
      <c r="AT30" s="395"/>
      <c r="AU30" s="394">
        <f t="shared" si="27"/>
        <v>0.17</v>
      </c>
      <c r="AV30" s="396"/>
      <c r="AW30" s="395"/>
      <c r="AX30" s="394">
        <f t="shared" si="27"/>
        <v>0.05</v>
      </c>
      <c r="AY30" s="396"/>
      <c r="AZ30" s="395"/>
      <c r="BA30" s="394">
        <f t="shared" si="27"/>
        <v>0.02</v>
      </c>
      <c r="BB30" s="396"/>
      <c r="BC30" s="395"/>
      <c r="BD30" s="394">
        <f t="shared" si="27"/>
        <v>0.02</v>
      </c>
      <c r="BE30" s="396"/>
      <c r="BF30" s="395"/>
      <c r="BG30" s="394">
        <f t="shared" si="27"/>
        <v>0.11</v>
      </c>
      <c r="BH30" s="396"/>
      <c r="BI30" s="395"/>
      <c r="BJ30" s="394">
        <f t="shared" si="27"/>
        <v>0.04</v>
      </c>
      <c r="BK30" s="398"/>
      <c r="BL30" s="395"/>
      <c r="BM30" s="394">
        <f t="shared" si="27"/>
        <v>0.12</v>
      </c>
      <c r="BN30" s="396"/>
      <c r="BO30" s="395"/>
      <c r="BP30" s="394">
        <f t="shared" si="27"/>
        <v>0.08</v>
      </c>
      <c r="BQ30" s="396"/>
      <c r="BR30" s="395"/>
      <c r="BS30" s="394">
        <v>0.17</v>
      </c>
      <c r="BT30" s="396"/>
      <c r="BU30" s="395"/>
      <c r="BV30" s="394">
        <f t="shared" si="27"/>
        <v>0.18</v>
      </c>
      <c r="BW30" s="396"/>
      <c r="BX30" s="395"/>
      <c r="BY30" s="394">
        <f t="shared" ref="BY30:CT30" si="28">ROUND((BY28+BY29)/2,2)</f>
        <v>0.09</v>
      </c>
      <c r="BZ30" s="396"/>
      <c r="CA30" s="395"/>
      <c r="CB30" s="394">
        <f t="shared" si="28"/>
        <v>0.03</v>
      </c>
      <c r="CC30" s="398"/>
      <c r="CD30" s="395"/>
      <c r="CE30" s="394">
        <f t="shared" si="28"/>
        <v>0.03</v>
      </c>
      <c r="CF30" s="396"/>
      <c r="CG30" s="395"/>
      <c r="CH30" s="394">
        <f t="shared" si="28"/>
        <v>0.01</v>
      </c>
      <c r="CI30" s="396"/>
      <c r="CJ30" s="395"/>
      <c r="CK30" s="394">
        <f t="shared" si="28"/>
        <v>0.02</v>
      </c>
      <c r="CL30" s="396"/>
      <c r="CM30" s="395"/>
      <c r="CN30" s="394">
        <f t="shared" si="28"/>
        <v>0.09</v>
      </c>
      <c r="CO30" s="396"/>
      <c r="CP30" s="395"/>
      <c r="CQ30" s="394">
        <f t="shared" si="28"/>
        <v>0.02</v>
      </c>
      <c r="CR30" s="396"/>
      <c r="CS30" s="395"/>
      <c r="CT30" s="394">
        <f t="shared" si="28"/>
        <v>0</v>
      </c>
      <c r="CU30" s="398"/>
      <c r="CV30" s="384"/>
      <c r="CW30" s="383"/>
      <c r="CX30" s="386"/>
      <c r="CY30" s="383"/>
      <c r="CZ30" s="386"/>
      <c r="DA30" s="386"/>
      <c r="DB30" s="383"/>
      <c r="DC30" s="383"/>
      <c r="DD30" s="386"/>
      <c r="DE30" s="383"/>
      <c r="DF30" s="383"/>
      <c r="DG30" s="386"/>
    </row>
    <row r="31" spans="3:111" ht="12" customHeight="1" x14ac:dyDescent="0.2">
      <c r="C31" s="551" t="s">
        <v>113</v>
      </c>
      <c r="D31" s="552"/>
      <c r="E31" s="552"/>
      <c r="F31" s="552"/>
      <c r="G31" s="428"/>
      <c r="H31" s="427"/>
      <c r="I31" s="429"/>
      <c r="J31" s="113" t="s">
        <v>114</v>
      </c>
      <c r="K31" s="428">
        <v>30</v>
      </c>
      <c r="L31" s="114"/>
      <c r="M31" s="113" t="s">
        <v>114</v>
      </c>
      <c r="N31" s="428">
        <v>30</v>
      </c>
      <c r="O31" s="114"/>
      <c r="P31" s="113" t="s">
        <v>114</v>
      </c>
      <c r="Q31" s="428">
        <v>30</v>
      </c>
      <c r="R31" s="114"/>
      <c r="S31" s="113" t="s">
        <v>114</v>
      </c>
      <c r="T31" s="115">
        <v>30</v>
      </c>
      <c r="U31" s="116"/>
      <c r="V31" s="113" t="s">
        <v>114</v>
      </c>
      <c r="W31" s="115">
        <v>30</v>
      </c>
      <c r="X31" s="116"/>
      <c r="Y31" s="113" t="s">
        <v>114</v>
      </c>
      <c r="Z31" s="115">
        <v>30</v>
      </c>
      <c r="AA31" s="118"/>
      <c r="AB31" s="113" t="s">
        <v>114</v>
      </c>
      <c r="AC31" s="428">
        <v>30</v>
      </c>
      <c r="AD31" s="120"/>
      <c r="AE31" s="113" t="s">
        <v>114</v>
      </c>
      <c r="AF31" s="428">
        <v>30</v>
      </c>
      <c r="AG31" s="114"/>
      <c r="AH31" s="113" t="s">
        <v>114</v>
      </c>
      <c r="AI31" s="428">
        <v>30</v>
      </c>
      <c r="AJ31" s="114"/>
      <c r="AK31" s="113" t="s">
        <v>114</v>
      </c>
      <c r="AL31" s="428">
        <v>30</v>
      </c>
      <c r="AM31" s="114"/>
      <c r="AN31" s="113" t="s">
        <v>114</v>
      </c>
      <c r="AO31" s="115">
        <v>30</v>
      </c>
      <c r="AP31" s="116"/>
      <c r="AQ31" s="113" t="s">
        <v>114</v>
      </c>
      <c r="AR31" s="428">
        <v>30</v>
      </c>
      <c r="AS31" s="120"/>
      <c r="AT31" s="113" t="s">
        <v>114</v>
      </c>
      <c r="AU31" s="115">
        <v>30</v>
      </c>
      <c r="AV31" s="116"/>
      <c r="AW31" s="113" t="s">
        <v>114</v>
      </c>
      <c r="AX31" s="428">
        <v>30</v>
      </c>
      <c r="AY31" s="120"/>
      <c r="AZ31" s="113" t="s">
        <v>114</v>
      </c>
      <c r="BA31" s="428">
        <v>30</v>
      </c>
      <c r="BB31" s="114"/>
      <c r="BC31" s="113" t="s">
        <v>114</v>
      </c>
      <c r="BD31" s="428">
        <v>30</v>
      </c>
      <c r="BE31" s="114"/>
      <c r="BF31" s="113" t="s">
        <v>114</v>
      </c>
      <c r="BG31" s="428">
        <v>30</v>
      </c>
      <c r="BH31" s="114"/>
      <c r="BI31" s="113" t="s">
        <v>114</v>
      </c>
      <c r="BJ31" s="428">
        <v>30</v>
      </c>
      <c r="BK31" s="120"/>
      <c r="BL31" s="113" t="s">
        <v>114</v>
      </c>
      <c r="BM31" s="115">
        <v>30</v>
      </c>
      <c r="BN31" s="116"/>
      <c r="BO31" s="113" t="s">
        <v>114</v>
      </c>
      <c r="BP31" s="428">
        <v>30</v>
      </c>
      <c r="BQ31" s="114"/>
      <c r="BR31" s="113" t="s">
        <v>114</v>
      </c>
      <c r="BS31" s="428">
        <v>30</v>
      </c>
      <c r="BT31" s="120"/>
      <c r="BU31" s="113" t="s">
        <v>114</v>
      </c>
      <c r="BV31" s="115">
        <v>30</v>
      </c>
      <c r="BW31" s="116"/>
      <c r="BX31" s="113" t="s">
        <v>114</v>
      </c>
      <c r="BY31" s="428">
        <v>30</v>
      </c>
      <c r="BZ31" s="114"/>
      <c r="CA31" s="113" t="s">
        <v>114</v>
      </c>
      <c r="CB31" s="115">
        <v>30</v>
      </c>
      <c r="CC31" s="118"/>
      <c r="CD31" s="113" t="s">
        <v>114</v>
      </c>
      <c r="CE31" s="428">
        <v>30</v>
      </c>
      <c r="CF31" s="120"/>
      <c r="CG31" s="113" t="s">
        <v>114</v>
      </c>
      <c r="CH31" s="428">
        <v>30</v>
      </c>
      <c r="CI31" s="114"/>
      <c r="CJ31" s="113" t="s">
        <v>114</v>
      </c>
      <c r="CK31" s="428">
        <v>30</v>
      </c>
      <c r="CL31" s="120"/>
      <c r="CM31" s="113" t="s">
        <v>114</v>
      </c>
      <c r="CN31" s="115">
        <v>30</v>
      </c>
      <c r="CO31" s="118"/>
      <c r="CP31" s="113" t="s">
        <v>114</v>
      </c>
      <c r="CQ31" s="115">
        <v>30</v>
      </c>
      <c r="CR31" s="116"/>
      <c r="CS31" s="113" t="s">
        <v>114</v>
      </c>
      <c r="CT31" s="428">
        <v>30</v>
      </c>
      <c r="CU31" s="120"/>
      <c r="CV31" s="152"/>
      <c r="CZ31" s="437"/>
    </row>
    <row r="32" spans="3:111" ht="12" customHeight="1" x14ac:dyDescent="0.2">
      <c r="C32" s="546"/>
      <c r="D32" s="547"/>
      <c r="E32" s="547"/>
      <c r="F32" s="547"/>
      <c r="G32" s="451" t="s">
        <v>115</v>
      </c>
      <c r="H32" s="440"/>
      <c r="I32" s="451"/>
      <c r="J32" s="121" t="s">
        <v>114</v>
      </c>
      <c r="K32" s="441">
        <v>30</v>
      </c>
      <c r="L32" s="123"/>
      <c r="M32" s="121" t="s">
        <v>114</v>
      </c>
      <c r="N32" s="441">
        <v>30</v>
      </c>
      <c r="O32" s="123"/>
      <c r="P32" s="121" t="s">
        <v>114</v>
      </c>
      <c r="Q32" s="441">
        <v>30</v>
      </c>
      <c r="R32" s="123"/>
      <c r="S32" s="121" t="s">
        <v>114</v>
      </c>
      <c r="T32" s="124">
        <v>30</v>
      </c>
      <c r="U32" s="125"/>
      <c r="V32" s="121" t="s">
        <v>114</v>
      </c>
      <c r="W32" s="124">
        <v>30</v>
      </c>
      <c r="X32" s="125"/>
      <c r="Y32" s="121" t="s">
        <v>114</v>
      </c>
      <c r="Z32" s="124">
        <v>30</v>
      </c>
      <c r="AA32" s="127"/>
      <c r="AB32" s="121" t="s">
        <v>114</v>
      </c>
      <c r="AC32" s="441">
        <v>30</v>
      </c>
      <c r="AD32" s="129"/>
      <c r="AE32" s="121" t="s">
        <v>114</v>
      </c>
      <c r="AF32" s="441">
        <v>30</v>
      </c>
      <c r="AG32" s="123"/>
      <c r="AH32" s="121" t="s">
        <v>114</v>
      </c>
      <c r="AI32" s="441">
        <v>30</v>
      </c>
      <c r="AJ32" s="123"/>
      <c r="AK32" s="121" t="s">
        <v>114</v>
      </c>
      <c r="AL32" s="441">
        <v>30</v>
      </c>
      <c r="AM32" s="123"/>
      <c r="AN32" s="121" t="s">
        <v>114</v>
      </c>
      <c r="AO32" s="124">
        <v>30</v>
      </c>
      <c r="AP32" s="125"/>
      <c r="AQ32" s="121" t="s">
        <v>114</v>
      </c>
      <c r="AR32" s="441">
        <v>30</v>
      </c>
      <c r="AS32" s="129"/>
      <c r="AT32" s="121" t="s">
        <v>114</v>
      </c>
      <c r="AU32" s="124">
        <v>30</v>
      </c>
      <c r="AV32" s="125"/>
      <c r="AW32" s="121" t="s">
        <v>114</v>
      </c>
      <c r="AX32" s="441">
        <v>30</v>
      </c>
      <c r="AY32" s="129"/>
      <c r="AZ32" s="121" t="s">
        <v>114</v>
      </c>
      <c r="BA32" s="441">
        <v>30</v>
      </c>
      <c r="BB32" s="123"/>
      <c r="BC32" s="121" t="s">
        <v>114</v>
      </c>
      <c r="BD32" s="441">
        <v>30</v>
      </c>
      <c r="BE32" s="123"/>
      <c r="BF32" s="121" t="s">
        <v>114</v>
      </c>
      <c r="BG32" s="441">
        <v>30</v>
      </c>
      <c r="BH32" s="123"/>
      <c r="BI32" s="121" t="s">
        <v>114</v>
      </c>
      <c r="BJ32" s="441">
        <v>30</v>
      </c>
      <c r="BK32" s="129"/>
      <c r="BL32" s="121" t="s">
        <v>114</v>
      </c>
      <c r="BM32" s="124">
        <v>30</v>
      </c>
      <c r="BN32" s="125"/>
      <c r="BO32" s="121" t="s">
        <v>114</v>
      </c>
      <c r="BP32" s="441">
        <v>30</v>
      </c>
      <c r="BQ32" s="123"/>
      <c r="BR32" s="121" t="s">
        <v>114</v>
      </c>
      <c r="BS32" s="441">
        <v>30</v>
      </c>
      <c r="BT32" s="129"/>
      <c r="BU32" s="121" t="s">
        <v>114</v>
      </c>
      <c r="BV32" s="124">
        <v>30</v>
      </c>
      <c r="BW32" s="125"/>
      <c r="BX32" s="121" t="s">
        <v>114</v>
      </c>
      <c r="BY32" s="441">
        <v>30</v>
      </c>
      <c r="BZ32" s="123"/>
      <c r="CA32" s="121" t="s">
        <v>114</v>
      </c>
      <c r="CB32" s="124">
        <v>30</v>
      </c>
      <c r="CC32" s="127"/>
      <c r="CD32" s="121" t="s">
        <v>114</v>
      </c>
      <c r="CE32" s="441">
        <v>30</v>
      </c>
      <c r="CF32" s="129"/>
      <c r="CG32" s="121" t="s">
        <v>114</v>
      </c>
      <c r="CH32" s="441">
        <v>30</v>
      </c>
      <c r="CI32" s="123"/>
      <c r="CJ32" s="121" t="s">
        <v>114</v>
      </c>
      <c r="CK32" s="441">
        <v>30</v>
      </c>
      <c r="CL32" s="129"/>
      <c r="CM32" s="121" t="s">
        <v>114</v>
      </c>
      <c r="CN32" s="124">
        <v>30</v>
      </c>
      <c r="CO32" s="127"/>
      <c r="CP32" s="121" t="s">
        <v>114</v>
      </c>
      <c r="CQ32" s="124">
        <v>30</v>
      </c>
      <c r="CR32" s="125"/>
      <c r="CS32" s="121" t="s">
        <v>114</v>
      </c>
      <c r="CT32" s="441">
        <v>30</v>
      </c>
      <c r="CU32" s="129"/>
      <c r="CV32" s="152"/>
      <c r="CZ32" s="437"/>
    </row>
    <row r="33" spans="1:104" ht="12" customHeight="1" x14ac:dyDescent="0.2">
      <c r="C33" s="551" t="s">
        <v>116</v>
      </c>
      <c r="D33" s="552"/>
      <c r="E33" s="552"/>
      <c r="F33" s="552"/>
      <c r="G33" s="428"/>
      <c r="H33" s="427"/>
      <c r="I33" s="429"/>
      <c r="J33" s="427"/>
      <c r="K33" s="65" t="s">
        <v>118</v>
      </c>
      <c r="L33" s="114"/>
      <c r="M33" s="113"/>
      <c r="N33" s="63" t="s">
        <v>118</v>
      </c>
      <c r="O33" s="116"/>
      <c r="P33" s="113"/>
      <c r="Q33" s="65" t="s">
        <v>118</v>
      </c>
      <c r="R33" s="114"/>
      <c r="S33" s="113"/>
      <c r="T33" s="65" t="s">
        <v>296</v>
      </c>
      <c r="U33" s="114"/>
      <c r="V33" s="113"/>
      <c r="W33" s="63" t="s">
        <v>118</v>
      </c>
      <c r="X33" s="116"/>
      <c r="Y33" s="113"/>
      <c r="Z33" s="63" t="s">
        <v>118</v>
      </c>
      <c r="AA33" s="120"/>
      <c r="AB33" s="113"/>
      <c r="AC33" s="63" t="s">
        <v>117</v>
      </c>
      <c r="AD33" s="120"/>
      <c r="AE33" s="113"/>
      <c r="AF33" s="63" t="s">
        <v>117</v>
      </c>
      <c r="AG33" s="118"/>
      <c r="AH33" s="113"/>
      <c r="AI33" s="63" t="s">
        <v>118</v>
      </c>
      <c r="AJ33" s="114"/>
      <c r="AK33" s="113"/>
      <c r="AL33" s="65" t="s">
        <v>117</v>
      </c>
      <c r="AM33" s="114"/>
      <c r="AN33" s="113"/>
      <c r="AO33" s="63" t="s">
        <v>117</v>
      </c>
      <c r="AP33" s="116"/>
      <c r="AQ33" s="113"/>
      <c r="AR33" s="65" t="s">
        <v>117</v>
      </c>
      <c r="AS33" s="120"/>
      <c r="AT33" s="427"/>
      <c r="AU33" s="63" t="s">
        <v>118</v>
      </c>
      <c r="AV33" s="116"/>
      <c r="AW33" s="113"/>
      <c r="AX33" s="63" t="s">
        <v>118</v>
      </c>
      <c r="AY33" s="120"/>
      <c r="AZ33" s="116"/>
      <c r="BA33" s="63" t="s">
        <v>118</v>
      </c>
      <c r="BB33" s="118"/>
      <c r="BC33" s="427"/>
      <c r="BD33" s="63" t="s">
        <v>117</v>
      </c>
      <c r="BE33" s="114"/>
      <c r="BF33" s="113"/>
      <c r="BG33" s="63" t="s">
        <v>118</v>
      </c>
      <c r="BH33" s="118"/>
      <c r="BI33" s="113"/>
      <c r="BJ33" s="63" t="s">
        <v>119</v>
      </c>
      <c r="BK33" s="120"/>
      <c r="BL33" s="113"/>
      <c r="BM33" s="63" t="s">
        <v>118</v>
      </c>
      <c r="BN33" s="116"/>
      <c r="BO33" s="113"/>
      <c r="BP33" s="63" t="s">
        <v>118</v>
      </c>
      <c r="BQ33" s="114"/>
      <c r="BR33" s="113"/>
      <c r="BS33" s="63" t="s">
        <v>118</v>
      </c>
      <c r="BT33" s="118"/>
      <c r="BU33" s="113"/>
      <c r="BV33" s="63" t="s">
        <v>117</v>
      </c>
      <c r="BW33" s="116"/>
      <c r="BX33" s="113"/>
      <c r="BY33" s="65" t="s">
        <v>117</v>
      </c>
      <c r="BZ33" s="114"/>
      <c r="CA33" s="62"/>
      <c r="CB33" s="63" t="s">
        <v>117</v>
      </c>
      <c r="CC33" s="118"/>
      <c r="CD33" s="113"/>
      <c r="CE33" s="63" t="s">
        <v>117</v>
      </c>
      <c r="CF33" s="120"/>
      <c r="CG33" s="113"/>
      <c r="CH33" s="63" t="s">
        <v>117</v>
      </c>
      <c r="CI33" s="116"/>
      <c r="CJ33" s="113"/>
      <c r="CK33" s="65" t="s">
        <v>117</v>
      </c>
      <c r="CL33" s="120"/>
      <c r="CM33" s="113"/>
      <c r="CN33" s="63" t="s">
        <v>117</v>
      </c>
      <c r="CO33" s="118"/>
      <c r="CP33" s="113"/>
      <c r="CQ33" s="63" t="s">
        <v>117</v>
      </c>
      <c r="CR33" s="116"/>
      <c r="CS33" s="113"/>
      <c r="CT33" s="65" t="s">
        <v>117</v>
      </c>
      <c r="CU33" s="120"/>
      <c r="CV33" s="152"/>
      <c r="CZ33" s="34"/>
    </row>
    <row r="34" spans="1:104" ht="12" customHeight="1" x14ac:dyDescent="0.2">
      <c r="C34" s="546"/>
      <c r="D34" s="547"/>
      <c r="E34" s="547"/>
      <c r="F34" s="547"/>
      <c r="G34" s="441"/>
      <c r="H34" s="440"/>
      <c r="I34" s="451"/>
      <c r="J34" s="440"/>
      <c r="K34" s="40" t="s">
        <v>118</v>
      </c>
      <c r="L34" s="123"/>
      <c r="M34" s="121"/>
      <c r="N34" s="71" t="s">
        <v>118</v>
      </c>
      <c r="O34" s="125"/>
      <c r="P34" s="121"/>
      <c r="Q34" s="40" t="s">
        <v>118</v>
      </c>
      <c r="R34" s="123"/>
      <c r="S34" s="121"/>
      <c r="T34" s="40" t="s">
        <v>119</v>
      </c>
      <c r="U34" s="123"/>
      <c r="V34" s="121"/>
      <c r="W34" s="71" t="s">
        <v>118</v>
      </c>
      <c r="X34" s="40"/>
      <c r="Y34" s="121"/>
      <c r="Z34" s="71" t="s">
        <v>118</v>
      </c>
      <c r="AA34" s="129"/>
      <c r="AB34" s="121"/>
      <c r="AC34" s="71" t="s">
        <v>117</v>
      </c>
      <c r="AD34" s="129"/>
      <c r="AE34" s="121"/>
      <c r="AF34" s="71" t="s">
        <v>117</v>
      </c>
      <c r="AG34" s="127"/>
      <c r="AH34" s="121"/>
      <c r="AI34" s="71" t="s">
        <v>118</v>
      </c>
      <c r="AJ34" s="123"/>
      <c r="AK34" s="121"/>
      <c r="AL34" s="40" t="s">
        <v>117</v>
      </c>
      <c r="AM34" s="123"/>
      <c r="AN34" s="121"/>
      <c r="AO34" s="71" t="s">
        <v>117</v>
      </c>
      <c r="AP34" s="125"/>
      <c r="AQ34" s="121"/>
      <c r="AR34" s="40" t="s">
        <v>117</v>
      </c>
      <c r="AS34" s="129"/>
      <c r="AT34" s="440"/>
      <c r="AU34" s="71" t="s">
        <v>118</v>
      </c>
      <c r="AV34" s="125"/>
      <c r="AW34" s="121"/>
      <c r="AX34" s="71" t="s">
        <v>118</v>
      </c>
      <c r="AY34" s="129"/>
      <c r="AZ34" s="125"/>
      <c r="BA34" s="71" t="s">
        <v>118</v>
      </c>
      <c r="BB34" s="127"/>
      <c r="BC34" s="440"/>
      <c r="BD34" s="71" t="s">
        <v>297</v>
      </c>
      <c r="BE34" s="123"/>
      <c r="BF34" s="121"/>
      <c r="BG34" s="71" t="s">
        <v>118</v>
      </c>
      <c r="BH34" s="127"/>
      <c r="BI34" s="121"/>
      <c r="BJ34" s="71" t="s">
        <v>119</v>
      </c>
      <c r="BK34" s="129"/>
      <c r="BL34" s="121"/>
      <c r="BM34" s="71" t="s">
        <v>118</v>
      </c>
      <c r="BN34" s="125"/>
      <c r="BO34" s="121"/>
      <c r="BP34" s="71" t="s">
        <v>118</v>
      </c>
      <c r="BQ34" s="123"/>
      <c r="BR34" s="121"/>
      <c r="BS34" s="71" t="s">
        <v>118</v>
      </c>
      <c r="BT34" s="127"/>
      <c r="BU34" s="121"/>
      <c r="BV34" s="71" t="s">
        <v>117</v>
      </c>
      <c r="BW34" s="125"/>
      <c r="BX34" s="121"/>
      <c r="BY34" s="40" t="s">
        <v>117</v>
      </c>
      <c r="BZ34" s="123"/>
      <c r="CA34" s="70"/>
      <c r="CB34" s="71" t="s">
        <v>117</v>
      </c>
      <c r="CC34" s="127"/>
      <c r="CD34" s="121"/>
      <c r="CE34" s="71" t="s">
        <v>117</v>
      </c>
      <c r="CF34" s="129"/>
      <c r="CG34" s="121"/>
      <c r="CH34" s="71" t="s">
        <v>117</v>
      </c>
      <c r="CI34" s="125"/>
      <c r="CJ34" s="121"/>
      <c r="CK34" s="40" t="s">
        <v>117</v>
      </c>
      <c r="CL34" s="129"/>
      <c r="CM34" s="121"/>
      <c r="CN34" s="71" t="s">
        <v>117</v>
      </c>
      <c r="CO34" s="127"/>
      <c r="CP34" s="121"/>
      <c r="CQ34" s="71" t="s">
        <v>117</v>
      </c>
      <c r="CR34" s="125"/>
      <c r="CS34" s="121"/>
      <c r="CT34" s="40" t="s">
        <v>117</v>
      </c>
      <c r="CU34" s="129"/>
      <c r="CV34" s="152"/>
      <c r="CZ34" s="34"/>
    </row>
    <row r="35" spans="1:104" ht="12" customHeight="1" x14ac:dyDescent="0.2">
      <c r="C35" s="551" t="s">
        <v>120</v>
      </c>
      <c r="D35" s="552"/>
      <c r="E35" s="552"/>
      <c r="F35" s="552"/>
      <c r="G35" s="429"/>
      <c r="H35" s="436"/>
      <c r="I35" s="442"/>
      <c r="J35" s="436"/>
      <c r="K35" s="34" t="s">
        <v>298</v>
      </c>
      <c r="L35" s="130"/>
      <c r="M35" s="32"/>
      <c r="N35" s="131" t="s">
        <v>121</v>
      </c>
      <c r="O35" s="34"/>
      <c r="P35" s="32"/>
      <c r="Q35" s="34" t="s">
        <v>123</v>
      </c>
      <c r="R35" s="130"/>
      <c r="S35" s="32"/>
      <c r="T35" s="131" t="s">
        <v>123</v>
      </c>
      <c r="U35" s="34"/>
      <c r="V35" s="32"/>
      <c r="W35" s="131" t="s">
        <v>123</v>
      </c>
      <c r="X35" s="34"/>
      <c r="Y35" s="32"/>
      <c r="Z35" s="131" t="s">
        <v>123</v>
      </c>
      <c r="AA35" s="35"/>
      <c r="AB35" s="32"/>
      <c r="AC35" s="34" t="s">
        <v>121</v>
      </c>
      <c r="AD35" s="132"/>
      <c r="AE35" s="32"/>
      <c r="AF35" s="131" t="s">
        <v>123</v>
      </c>
      <c r="AG35" s="35"/>
      <c r="AH35" s="32"/>
      <c r="AI35" s="131" t="s">
        <v>299</v>
      </c>
      <c r="AJ35" s="130"/>
      <c r="AK35" s="32"/>
      <c r="AL35" s="131" t="s">
        <v>121</v>
      </c>
      <c r="AM35" s="130"/>
      <c r="AN35" s="32"/>
      <c r="AO35" s="131" t="s">
        <v>121</v>
      </c>
      <c r="AP35" s="34"/>
      <c r="AQ35" s="32"/>
      <c r="AR35" s="131" t="s">
        <v>121</v>
      </c>
      <c r="AS35" s="35"/>
      <c r="AT35" s="436"/>
      <c r="AU35" s="131" t="s">
        <v>123</v>
      </c>
      <c r="AV35" s="34"/>
      <c r="AW35" s="32"/>
      <c r="AX35" s="131" t="s">
        <v>123</v>
      </c>
      <c r="AY35" s="132"/>
      <c r="AZ35" s="34"/>
      <c r="BA35" s="131" t="s">
        <v>123</v>
      </c>
      <c r="BB35" s="35"/>
      <c r="BC35" s="436"/>
      <c r="BD35" s="131" t="s">
        <v>123</v>
      </c>
      <c r="BE35" s="130"/>
      <c r="BF35" s="32"/>
      <c r="BG35" s="131" t="s">
        <v>123</v>
      </c>
      <c r="BH35" s="132"/>
      <c r="BI35" s="32"/>
      <c r="BJ35" s="34" t="s">
        <v>299</v>
      </c>
      <c r="BK35" s="132"/>
      <c r="BL35" s="32"/>
      <c r="BM35" s="131" t="s">
        <v>299</v>
      </c>
      <c r="BN35" s="35"/>
      <c r="BO35" s="32"/>
      <c r="BP35" s="34" t="s">
        <v>123</v>
      </c>
      <c r="BQ35" s="130"/>
      <c r="BR35" s="32"/>
      <c r="BS35" s="131" t="s">
        <v>123</v>
      </c>
      <c r="BT35" s="35"/>
      <c r="BU35" s="32"/>
      <c r="BV35" s="131" t="s">
        <v>121</v>
      </c>
      <c r="BW35" s="34"/>
      <c r="BX35" s="32"/>
      <c r="BY35" s="131" t="s">
        <v>121</v>
      </c>
      <c r="BZ35" s="130"/>
      <c r="CA35" s="32"/>
      <c r="CB35" s="131" t="s">
        <v>300</v>
      </c>
      <c r="CC35" s="35"/>
      <c r="CD35" s="32"/>
      <c r="CE35" s="131" t="s">
        <v>121</v>
      </c>
      <c r="CF35" s="132"/>
      <c r="CG35" s="32"/>
      <c r="CH35" s="131" t="s">
        <v>299</v>
      </c>
      <c r="CI35" s="34"/>
      <c r="CJ35" s="32"/>
      <c r="CK35" s="34" t="s">
        <v>121</v>
      </c>
      <c r="CL35" s="132"/>
      <c r="CM35" s="32"/>
      <c r="CN35" s="131" t="s">
        <v>299</v>
      </c>
      <c r="CO35" s="35"/>
      <c r="CP35" s="32"/>
      <c r="CQ35" s="131" t="s">
        <v>299</v>
      </c>
      <c r="CR35" s="34"/>
      <c r="CS35" s="32"/>
      <c r="CT35" s="34" t="s">
        <v>121</v>
      </c>
      <c r="CU35" s="132"/>
      <c r="CV35" s="32"/>
      <c r="CZ35" s="34"/>
    </row>
    <row r="36" spans="1:104" ht="12" customHeight="1" x14ac:dyDescent="0.2">
      <c r="C36" s="546"/>
      <c r="D36" s="547"/>
      <c r="E36" s="547"/>
      <c r="F36" s="547"/>
      <c r="G36" s="451"/>
      <c r="H36" s="436"/>
      <c r="I36" s="442"/>
      <c r="J36" s="436"/>
      <c r="K36" s="34" t="s">
        <v>298</v>
      </c>
      <c r="L36" s="130"/>
      <c r="M36" s="32"/>
      <c r="N36" s="131" t="s">
        <v>123</v>
      </c>
      <c r="O36" s="34"/>
      <c r="P36" s="32"/>
      <c r="Q36" s="34" t="s">
        <v>301</v>
      </c>
      <c r="R36" s="130"/>
      <c r="S36" s="32"/>
      <c r="T36" s="131" t="s">
        <v>301</v>
      </c>
      <c r="U36" s="34"/>
      <c r="V36" s="32"/>
      <c r="W36" s="131" t="s">
        <v>123</v>
      </c>
      <c r="X36" s="34"/>
      <c r="Y36" s="32"/>
      <c r="Z36" s="131" t="s">
        <v>123</v>
      </c>
      <c r="AA36" s="35"/>
      <c r="AB36" s="32"/>
      <c r="AC36" s="34" t="s">
        <v>121</v>
      </c>
      <c r="AD36" s="132"/>
      <c r="AE36" s="32"/>
      <c r="AF36" s="131" t="s">
        <v>123</v>
      </c>
      <c r="AG36" s="35"/>
      <c r="AH36" s="32"/>
      <c r="AI36" s="131" t="s">
        <v>299</v>
      </c>
      <c r="AJ36" s="130"/>
      <c r="AK36" s="32"/>
      <c r="AL36" s="131" t="s">
        <v>121</v>
      </c>
      <c r="AM36" s="130"/>
      <c r="AN36" s="32"/>
      <c r="AO36" s="131" t="s">
        <v>123</v>
      </c>
      <c r="AP36" s="34"/>
      <c r="AQ36" s="32"/>
      <c r="AR36" s="131" t="s">
        <v>121</v>
      </c>
      <c r="AS36" s="35"/>
      <c r="AT36" s="436"/>
      <c r="AU36" s="131" t="s">
        <v>123</v>
      </c>
      <c r="AV36" s="34"/>
      <c r="AW36" s="32"/>
      <c r="AX36" s="131" t="s">
        <v>123</v>
      </c>
      <c r="AY36" s="132"/>
      <c r="AZ36" s="34"/>
      <c r="BA36" s="131" t="s">
        <v>123</v>
      </c>
      <c r="BB36" s="35"/>
      <c r="BC36" s="436"/>
      <c r="BD36" s="131" t="s">
        <v>123</v>
      </c>
      <c r="BE36" s="130"/>
      <c r="BF36" s="32"/>
      <c r="BG36" s="131" t="s">
        <v>123</v>
      </c>
      <c r="BH36" s="132"/>
      <c r="BI36" s="32"/>
      <c r="BJ36" s="34" t="s">
        <v>299</v>
      </c>
      <c r="BK36" s="132"/>
      <c r="BL36" s="32"/>
      <c r="BM36" s="131" t="s">
        <v>299</v>
      </c>
      <c r="BN36" s="35"/>
      <c r="BO36" s="32"/>
      <c r="BP36" s="34" t="s">
        <v>123</v>
      </c>
      <c r="BQ36" s="130"/>
      <c r="BR36" s="32"/>
      <c r="BS36" s="131" t="s">
        <v>123</v>
      </c>
      <c r="BT36" s="35"/>
      <c r="BU36" s="32"/>
      <c r="BV36" s="131" t="s">
        <v>121</v>
      </c>
      <c r="BW36" s="34"/>
      <c r="BX36" s="32"/>
      <c r="BY36" s="131" t="s">
        <v>291</v>
      </c>
      <c r="BZ36" s="130"/>
      <c r="CA36" s="32"/>
      <c r="CB36" s="131" t="s">
        <v>123</v>
      </c>
      <c r="CC36" s="35"/>
      <c r="CD36" s="32"/>
      <c r="CE36" s="131" t="s">
        <v>121</v>
      </c>
      <c r="CF36" s="132"/>
      <c r="CG36" s="32"/>
      <c r="CH36" s="131" t="s">
        <v>299</v>
      </c>
      <c r="CI36" s="34"/>
      <c r="CJ36" s="32"/>
      <c r="CK36" s="34" t="s">
        <v>121</v>
      </c>
      <c r="CL36" s="132"/>
      <c r="CM36" s="32"/>
      <c r="CN36" s="71" t="s">
        <v>299</v>
      </c>
      <c r="CO36" s="35"/>
      <c r="CP36" s="32"/>
      <c r="CQ36" s="71" t="s">
        <v>299</v>
      </c>
      <c r="CR36" s="34"/>
      <c r="CS36" s="32"/>
      <c r="CT36" s="34" t="s">
        <v>121</v>
      </c>
      <c r="CU36" s="132"/>
      <c r="CV36" s="32"/>
      <c r="CZ36" s="34"/>
    </row>
    <row r="37" spans="1:104" ht="12" customHeight="1" x14ac:dyDescent="0.2">
      <c r="C37" s="549" t="s">
        <v>124</v>
      </c>
      <c r="D37" s="551" t="s">
        <v>125</v>
      </c>
      <c r="E37" s="552"/>
      <c r="F37" s="552"/>
      <c r="G37" s="423"/>
      <c r="H37" s="422"/>
      <c r="I37" s="424"/>
      <c r="J37" s="422"/>
      <c r="K37" s="363">
        <v>7.8</v>
      </c>
      <c r="L37" s="399"/>
      <c r="M37" s="133"/>
      <c r="N37" s="363">
        <v>7.3</v>
      </c>
      <c r="O37" s="134"/>
      <c r="P37" s="133"/>
      <c r="Q37" s="363">
        <v>8.6999999999999993</v>
      </c>
      <c r="R37" s="134" t="str">
        <f>IF(Q37="","",(IF(AND(6.5&lt;=Q37,Q37&lt;=8.5),"○","×")))</f>
        <v>×</v>
      </c>
      <c r="S37" s="133"/>
      <c r="T37" s="363">
        <v>8.3000000000000007</v>
      </c>
      <c r="U37" s="134" t="str">
        <f>IF(T37="","",(IF(AND(6.5&lt;=T37,T37&lt;=8.5),"○","×")))</f>
        <v>○</v>
      </c>
      <c r="V37" s="133"/>
      <c r="W37" s="363">
        <v>8.3000000000000007</v>
      </c>
      <c r="X37" s="134" t="str">
        <f>IF(W37="","",(IF(AND(6.5&lt;=W37,W37&lt;=8.5),"○","×")))</f>
        <v>○</v>
      </c>
      <c r="Y37" s="133"/>
      <c r="Z37" s="363">
        <v>8.9</v>
      </c>
      <c r="AA37" s="136" t="str">
        <f>IF(Z37="","",(IF(AND(6.5&lt;=Z37,Z37&lt;=8.5),"○","×")))</f>
        <v>×</v>
      </c>
      <c r="AB37" s="133"/>
      <c r="AC37" s="363">
        <v>9</v>
      </c>
      <c r="AD37" s="135" t="str">
        <f>IF(AC37="","",(IF(AND(6.5&lt;=AC37,AC37&lt;=8.5),"○","×")))</f>
        <v>×</v>
      </c>
      <c r="AE37" s="133"/>
      <c r="AF37" s="363">
        <v>8.9</v>
      </c>
      <c r="AG37" s="134"/>
      <c r="AH37" s="133"/>
      <c r="AI37" s="363">
        <v>8.5</v>
      </c>
      <c r="AJ37" s="134" t="str">
        <f>IF(AI37="","",(IF(AND(6&lt;=AI37,AI37&lt;=8.5),"○","×")))</f>
        <v>○</v>
      </c>
      <c r="AK37" s="133"/>
      <c r="AL37" s="363">
        <v>7.5</v>
      </c>
      <c r="AM37" s="399" t="str">
        <f>IF(AL37="","",(IF(AND(6.5&lt;=AL37,AL37&lt;=8.5),"○","×")))</f>
        <v>○</v>
      </c>
      <c r="AN37" s="422"/>
      <c r="AO37" s="363">
        <v>7.5</v>
      </c>
      <c r="AP37" s="134" t="str">
        <f>IF(AO37="","",(IF(AND(6&lt;=AO37,AO37&lt;=8.5),"○","×")))</f>
        <v>○</v>
      </c>
      <c r="AQ37" s="422"/>
      <c r="AR37" s="363">
        <v>7.6</v>
      </c>
      <c r="AS37" s="135"/>
      <c r="AT37" s="422"/>
      <c r="AU37" s="363">
        <v>7.4</v>
      </c>
      <c r="AV37" s="134" t="str">
        <f>IF(AU37="","",(IF(AND(6&lt;=AU37,AU37&lt;=8.5),"○","×")))</f>
        <v>○</v>
      </c>
      <c r="AW37" s="133"/>
      <c r="AX37" s="363">
        <v>7.3</v>
      </c>
      <c r="AY37" s="135" t="str">
        <f>IF(AX37="","",(IF(AND(6&lt;=AX37,AX37&lt;=8.5),"○","×")))</f>
        <v>○</v>
      </c>
      <c r="AZ37" s="133"/>
      <c r="BA37" s="363">
        <v>7.5</v>
      </c>
      <c r="BB37" s="399"/>
      <c r="BC37" s="422"/>
      <c r="BD37" s="363">
        <v>7.6</v>
      </c>
      <c r="BE37" s="399"/>
      <c r="BF37" s="133"/>
      <c r="BG37" s="363">
        <v>8</v>
      </c>
      <c r="BH37" s="399"/>
      <c r="BI37" s="133"/>
      <c r="BJ37" s="363">
        <v>8.4</v>
      </c>
      <c r="BK37" s="136" t="str">
        <f>IF(BJ37="","",(IF(AND(6.5&lt;=BJ37,BJ37&lt;=8.5),"○","×")))</f>
        <v>○</v>
      </c>
      <c r="BL37" s="133"/>
      <c r="BM37" s="363">
        <v>8</v>
      </c>
      <c r="BN37" s="134" t="str">
        <f>IF(BM37="","",(IF(AND(6&lt;=BM37,BM37&lt;=8.5),"○","×")))</f>
        <v>○</v>
      </c>
      <c r="BO37" s="422"/>
      <c r="BP37" s="363">
        <v>7.5</v>
      </c>
      <c r="BQ37" s="399"/>
      <c r="BR37" s="422"/>
      <c r="BS37" s="363">
        <v>7.3</v>
      </c>
      <c r="BT37" s="135"/>
      <c r="BU37" s="422"/>
      <c r="BV37" s="363">
        <v>7.8</v>
      </c>
      <c r="BW37" s="134" t="str">
        <f>IF(BV37="","",(IF(AND(6.5&lt;=BV37,BV37&lt;=8.5),"○","×")))</f>
        <v>○</v>
      </c>
      <c r="BX37" s="133"/>
      <c r="BY37" s="363">
        <v>7.4</v>
      </c>
      <c r="BZ37" s="134" t="str">
        <f>IF(BY37="","",(IF(AND(6.5&lt;=BY37,BY37&lt;=8.5),"○","×")))</f>
        <v>○</v>
      </c>
      <c r="CA37" s="83"/>
      <c r="CB37" s="363">
        <v>7.1</v>
      </c>
      <c r="CC37" s="136" t="str">
        <f>IF(CB37="","",(IF(AND(6.5&lt;=CB37,CB37&lt;=8.5),"○","×")))</f>
        <v>○</v>
      </c>
      <c r="CD37" s="133"/>
      <c r="CE37" s="363">
        <v>7</v>
      </c>
      <c r="CF37" s="136" t="str">
        <f>IF(CE37="","",(IF(AND(6.5&lt;=CE37,CE37&lt;=8.5),"○","×")))</f>
        <v>○</v>
      </c>
      <c r="CG37" s="133"/>
      <c r="CH37" s="363">
        <v>8.1999999999999993</v>
      </c>
      <c r="CI37" s="134"/>
      <c r="CJ37" s="133"/>
      <c r="CK37" s="363">
        <v>7.3</v>
      </c>
      <c r="CL37" s="134" t="str">
        <f>IF(CK37="","",(IF(AND(6.5&lt;=CK37,CK37&lt;=8.5),"○","×")))</f>
        <v>○</v>
      </c>
      <c r="CM37" s="422"/>
      <c r="CN37" s="363">
        <v>7</v>
      </c>
      <c r="CO37" s="134" t="str">
        <f>IF(CN37="","",(IF(AND(6.5&lt;=CN37,CN37&lt;=8.5),"○","×")))</f>
        <v>○</v>
      </c>
      <c r="CP37" s="422"/>
      <c r="CQ37" s="363">
        <v>7.4</v>
      </c>
      <c r="CR37" s="134" t="str">
        <f>IF(CQ37="","",(IF(AND(6.5&lt;=CQ37,CQ37&lt;=8.5),"○","×")))</f>
        <v>○</v>
      </c>
      <c r="CS37" s="133"/>
      <c r="CT37" s="363">
        <v>7.1</v>
      </c>
      <c r="CU37" s="135" t="str">
        <f>IF(CT37="","",(IF(AND(6.5&lt;=CT37,CT37&lt;=8.5),"○","×")))</f>
        <v>○</v>
      </c>
      <c r="CV37" s="139"/>
      <c r="CZ37" s="76"/>
    </row>
    <row r="38" spans="1:104" ht="12" customHeight="1" x14ac:dyDescent="0.2">
      <c r="C38" s="549"/>
      <c r="D38" s="553"/>
      <c r="E38" s="554"/>
      <c r="F38" s="554"/>
      <c r="G38" s="449" t="s">
        <v>126</v>
      </c>
      <c r="H38" s="447"/>
      <c r="I38" s="442"/>
      <c r="J38" s="436"/>
      <c r="K38" s="400">
        <v>8.6</v>
      </c>
      <c r="L38" s="401"/>
      <c r="M38" s="139"/>
      <c r="N38" s="400">
        <v>8.9</v>
      </c>
      <c r="O38" s="141"/>
      <c r="P38" s="139"/>
      <c r="Q38" s="400">
        <v>9.3000000000000007</v>
      </c>
      <c r="R38" s="140" t="str">
        <f>IF(Q38="","",(IF(AND(6.5&lt;=Q38,Q38&lt;=8.5),"○","×")))</f>
        <v>×</v>
      </c>
      <c r="S38" s="139"/>
      <c r="T38" s="400">
        <v>9.5</v>
      </c>
      <c r="U38" s="402" t="str">
        <f>IF(T38="","",(IF(AND(6.5&lt;=T38,T38&lt;=8.5),"○","×")))</f>
        <v>×</v>
      </c>
      <c r="V38" s="139"/>
      <c r="W38" s="400">
        <v>8.9</v>
      </c>
      <c r="X38" s="402" t="str">
        <f>IF(W38="","",(IF(AND(6.5&lt;=W38,W38&lt;=8.5),"○","×")))</f>
        <v>×</v>
      </c>
      <c r="Y38" s="139"/>
      <c r="Z38" s="400">
        <v>9.4</v>
      </c>
      <c r="AA38" s="402" t="str">
        <f>IF(Z38="","",(IF(AND(6.5&lt;=Z38,Z38&lt;=8.5),"○","×")))</f>
        <v>×</v>
      </c>
      <c r="AB38" s="139"/>
      <c r="AC38" s="400">
        <v>9.5</v>
      </c>
      <c r="AD38" s="140" t="str">
        <f>IF(AC38="","",(IF(AND(6.5&lt;=AC38,AC38&lt;=8.5),"○","×")))</f>
        <v>×</v>
      </c>
      <c r="AE38" s="139"/>
      <c r="AF38" s="400">
        <v>8.9</v>
      </c>
      <c r="AG38" s="402"/>
      <c r="AH38" s="139"/>
      <c r="AI38" s="400">
        <v>9.3000000000000007</v>
      </c>
      <c r="AJ38" s="402" t="str">
        <f>IF(AI38="","",(IF(AND(6&lt;=AI38,AI38&lt;=8.5),"○","×")))</f>
        <v>×</v>
      </c>
      <c r="AK38" s="139"/>
      <c r="AL38" s="400">
        <v>8.6</v>
      </c>
      <c r="AM38" s="140" t="str">
        <f>IF(AL38="","",(IF(AND(6.5&lt;=AL38,AL38&lt;=8.5),"○","×")))</f>
        <v>×</v>
      </c>
      <c r="AN38" s="436"/>
      <c r="AO38" s="400">
        <v>8.8000000000000007</v>
      </c>
      <c r="AP38" s="402" t="str">
        <f>IF(AO38="","",(IF(AND(6&lt;=AO38,AO38&lt;=8.5),"○","×")))</f>
        <v>×</v>
      </c>
      <c r="AQ38" s="436"/>
      <c r="AR38" s="400">
        <v>9.1</v>
      </c>
      <c r="AS38" s="140"/>
      <c r="AT38" s="436"/>
      <c r="AU38" s="400">
        <v>8.6</v>
      </c>
      <c r="AV38" s="402" t="str">
        <f>IF(AU38="","",(IF(AND(6&lt;=AU38,AU38&lt;=8.5),"○","×")))</f>
        <v>×</v>
      </c>
      <c r="AW38" s="139"/>
      <c r="AX38" s="400">
        <v>8.1999999999999993</v>
      </c>
      <c r="AY38" s="140" t="str">
        <f>IF(AX38="","",(IF(AND(6&lt;=AX38,AX38&lt;=8.5),"○","×")))</f>
        <v>○</v>
      </c>
      <c r="AZ38" s="139"/>
      <c r="BA38" s="400">
        <v>8.1999999999999993</v>
      </c>
      <c r="BB38" s="401"/>
      <c r="BC38" s="436"/>
      <c r="BD38" s="400">
        <v>8.6999999999999993</v>
      </c>
      <c r="BE38" s="401"/>
      <c r="BF38" s="139"/>
      <c r="BG38" s="400">
        <v>8.3000000000000007</v>
      </c>
      <c r="BH38" s="401"/>
      <c r="BI38" s="139"/>
      <c r="BJ38" s="400">
        <v>9.4</v>
      </c>
      <c r="BK38" s="140" t="str">
        <f>IF(BJ38="","",(IF(AND(6.5&lt;=BJ38,BJ38&lt;=8.5),"○","×")))</f>
        <v>×</v>
      </c>
      <c r="BL38" s="139"/>
      <c r="BM38" s="400">
        <v>9</v>
      </c>
      <c r="BN38" s="402" t="str">
        <f>IF(BM38="","",(IF(AND(6&lt;=BM38,BM38&lt;=8.5),"○","×")))</f>
        <v>×</v>
      </c>
      <c r="BO38" s="436"/>
      <c r="BP38" s="400">
        <v>8.6</v>
      </c>
      <c r="BQ38" s="401"/>
      <c r="BR38" s="436"/>
      <c r="BS38" s="400">
        <v>8</v>
      </c>
      <c r="BT38" s="140"/>
      <c r="BU38" s="436"/>
      <c r="BV38" s="400">
        <v>8.6</v>
      </c>
      <c r="BW38" s="402" t="str">
        <f>IF(BV38="","",(IF(AND(6.5&lt;=BV38,BV38&lt;=8.5),"○","×")))</f>
        <v>×</v>
      </c>
      <c r="BX38" s="139"/>
      <c r="BY38" s="400">
        <v>8.3000000000000007</v>
      </c>
      <c r="BZ38" s="401" t="str">
        <f>IF(BY38="","",(IF(AND(6.5&lt;=BY38,BY38&lt;=8.5),"○","×")))</f>
        <v>○</v>
      </c>
      <c r="CA38" s="75"/>
      <c r="CB38" s="400">
        <v>8.6999999999999993</v>
      </c>
      <c r="CC38" s="402" t="str">
        <f>IF(CB38="","",(IF(AND(6.5&lt;=CB38,CB38&lt;=8.5),"○","×")))</f>
        <v>×</v>
      </c>
      <c r="CD38" s="139"/>
      <c r="CE38" s="400">
        <v>7.1</v>
      </c>
      <c r="CF38" s="140" t="str">
        <f>IF(CE38="","",(IF(AND(6.5&lt;=CE38,CE38&lt;=8.5),"○","×")))</f>
        <v>○</v>
      </c>
      <c r="CG38" s="139"/>
      <c r="CH38" s="400">
        <v>9.4</v>
      </c>
      <c r="CI38" s="141"/>
      <c r="CJ38" s="139"/>
      <c r="CK38" s="400">
        <v>8.1</v>
      </c>
      <c r="CL38" s="140" t="str">
        <f>IF(CK38="","",(IF(AND(6.5&lt;=CK38,CK38&lt;=8.5),"○","×")))</f>
        <v>○</v>
      </c>
      <c r="CM38" s="436"/>
      <c r="CN38" s="400">
        <v>7.4</v>
      </c>
      <c r="CO38" s="402" t="str">
        <f>IF(CN38="","",(IF(AND(6.5&lt;=CN38,CN38&lt;=8.5),"○","×")))</f>
        <v>○</v>
      </c>
      <c r="CP38" s="436"/>
      <c r="CQ38" s="400">
        <v>7.7</v>
      </c>
      <c r="CR38" s="402" t="str">
        <f>IF(CQ38="","",(IF(AND(6.5&lt;=CQ38,CQ38&lt;=8.5),"○","×")))</f>
        <v>○</v>
      </c>
      <c r="CS38" s="139"/>
      <c r="CT38" s="400">
        <v>7.3</v>
      </c>
      <c r="CU38" s="140" t="str">
        <f>IF(CT38="","",(IF(AND(6.5&lt;=CT38,CT38&lt;=8.5),"○","×")))</f>
        <v>○</v>
      </c>
      <c r="CV38" s="139"/>
      <c r="CZ38" s="76"/>
    </row>
    <row r="39" spans="1:104" ht="12" customHeight="1" x14ac:dyDescent="0.2">
      <c r="C39" s="549"/>
      <c r="D39" s="544" t="s">
        <v>88</v>
      </c>
      <c r="E39" s="545"/>
      <c r="F39" s="545"/>
      <c r="G39" s="437" t="s">
        <v>89</v>
      </c>
      <c r="H39" s="436"/>
      <c r="I39" s="450"/>
      <c r="J39" s="443"/>
      <c r="K39" s="403">
        <v>13</v>
      </c>
      <c r="L39" s="404"/>
      <c r="M39" s="143"/>
      <c r="N39" s="403">
        <v>13</v>
      </c>
      <c r="O39" s="405"/>
      <c r="P39" s="143"/>
      <c r="Q39" s="403">
        <v>13</v>
      </c>
      <c r="R39" s="145" t="str">
        <f>IF(Q39="","",IF(Q39&gt;=5,"○","×"))</f>
        <v>○</v>
      </c>
      <c r="S39" s="143"/>
      <c r="T39" s="403">
        <v>18</v>
      </c>
      <c r="U39" s="147" t="str">
        <f>IF(T39="","",IF(T39&gt;=5,"○","×"))</f>
        <v>○</v>
      </c>
      <c r="V39" s="143"/>
      <c r="W39" s="403">
        <v>10</v>
      </c>
      <c r="X39" s="147" t="str">
        <f>IF(W39="","",IF(W39&gt;=5,"○","×"))</f>
        <v>○</v>
      </c>
      <c r="Y39" s="148"/>
      <c r="Z39" s="403">
        <v>15</v>
      </c>
      <c r="AA39" s="147" t="str">
        <f>IF(Z39="","",IF(Z39&gt;=5,"○","×"))</f>
        <v>○</v>
      </c>
      <c r="AB39" s="143"/>
      <c r="AC39" s="403">
        <v>10</v>
      </c>
      <c r="AD39" s="149" t="str">
        <f>IF(AC39="","",IF(AC39&gt;=7.5,"○","×"))</f>
        <v>○</v>
      </c>
      <c r="AE39" s="143"/>
      <c r="AF39" s="403">
        <v>11</v>
      </c>
      <c r="AG39" s="147"/>
      <c r="AH39" s="143"/>
      <c r="AI39" s="403">
        <v>13</v>
      </c>
      <c r="AJ39" s="147" t="str">
        <f>IF(AI39="","",IF(AI39&gt;=2,"○","×"))</f>
        <v>○</v>
      </c>
      <c r="AK39" s="143"/>
      <c r="AL39" s="403">
        <v>11</v>
      </c>
      <c r="AM39" s="149" t="str">
        <f>IF(AL39="","",IF(AL39&gt;=5,"○","×"))</f>
        <v>○</v>
      </c>
      <c r="AN39" s="443"/>
      <c r="AO39" s="403">
        <v>16</v>
      </c>
      <c r="AP39" s="147" t="str">
        <f>IF(AO39="","",IF(AO39&gt;=2,"○","×"))</f>
        <v>○</v>
      </c>
      <c r="AQ39" s="443"/>
      <c r="AR39" s="403">
        <v>9.6</v>
      </c>
      <c r="AS39" s="149"/>
      <c r="AT39" s="443"/>
      <c r="AU39" s="403">
        <v>9.6</v>
      </c>
      <c r="AV39" s="147" t="str">
        <f>IF(AU39="","",IF(AU39&gt;=2,"○","×"))</f>
        <v>○</v>
      </c>
      <c r="AW39" s="143"/>
      <c r="AX39" s="403">
        <v>11</v>
      </c>
      <c r="AY39" s="149" t="str">
        <f>IF(AX39="","",IF(AX39&gt;=2,"○","×"))</f>
        <v>○</v>
      </c>
      <c r="AZ39" s="143"/>
      <c r="BA39" s="403">
        <v>10</v>
      </c>
      <c r="BB39" s="149"/>
      <c r="BC39" s="443"/>
      <c r="BD39" s="403">
        <v>10</v>
      </c>
      <c r="BE39" s="404"/>
      <c r="BF39" s="143"/>
      <c r="BG39" s="403">
        <v>8.1</v>
      </c>
      <c r="BH39" s="147"/>
      <c r="BI39" s="143"/>
      <c r="BJ39" s="403">
        <v>15</v>
      </c>
      <c r="BK39" s="149" t="str">
        <f>IF(BJ39="","",IF(BJ39&gt;=5,"○","×"))</f>
        <v>○</v>
      </c>
      <c r="BL39" s="143"/>
      <c r="BM39" s="403">
        <v>15</v>
      </c>
      <c r="BN39" s="147" t="str">
        <f>IF(BM39="","",IF(BM39&gt;=5,"○","×"))</f>
        <v>○</v>
      </c>
      <c r="BO39" s="443"/>
      <c r="BP39" s="403">
        <v>8.3000000000000007</v>
      </c>
      <c r="BQ39" s="149"/>
      <c r="BR39" s="443"/>
      <c r="BS39" s="403">
        <v>5.7</v>
      </c>
      <c r="BT39" s="149"/>
      <c r="BU39" s="443"/>
      <c r="BV39" s="403">
        <v>9.9</v>
      </c>
      <c r="BW39" s="147" t="str">
        <f>IF(BV39="","",IF(BV39&gt;=7.5,"○","×"))</f>
        <v>○</v>
      </c>
      <c r="BX39" s="143"/>
      <c r="BY39" s="403">
        <v>12</v>
      </c>
      <c r="BZ39" s="149" t="str">
        <f>IF(BY39="","",IF(BY39&gt;=7.5,"○","×"))</f>
        <v>○</v>
      </c>
      <c r="CA39" s="143"/>
      <c r="CB39" s="403">
        <v>14</v>
      </c>
      <c r="CC39" s="147" t="str">
        <f>IF(CB39="","",IF(CB39&gt;=7.5,"○","×"))</f>
        <v>○</v>
      </c>
      <c r="CD39" s="143"/>
      <c r="CE39" s="403">
        <v>8.5</v>
      </c>
      <c r="CF39" s="149" t="str">
        <f>IF(CE39="","",IF(CE39&gt;=7.5,"○","×"))</f>
        <v>○</v>
      </c>
      <c r="CG39" s="143"/>
      <c r="CH39" s="403">
        <v>10</v>
      </c>
      <c r="CI39" s="405"/>
      <c r="CJ39" s="143"/>
      <c r="CK39" s="403">
        <v>9.3000000000000007</v>
      </c>
      <c r="CL39" s="149" t="str">
        <f>IF(CK39="","",IF(CK39&gt;=7.5,"○","×"))</f>
        <v>○</v>
      </c>
      <c r="CM39" s="443"/>
      <c r="CN39" s="403">
        <v>7</v>
      </c>
      <c r="CO39" s="147" t="str">
        <f>IF(CN39="","",IF(CN39&gt;=7.5,"○","×"))</f>
        <v>×</v>
      </c>
      <c r="CP39" s="443"/>
      <c r="CQ39" s="403">
        <v>7.9</v>
      </c>
      <c r="CR39" s="147" t="str">
        <f>IF(CQ39="","",IF(CQ39&gt;=7.5,"○","×"))</f>
        <v>○</v>
      </c>
      <c r="CS39" s="143"/>
      <c r="CT39" s="403">
        <v>5.7</v>
      </c>
      <c r="CU39" s="149" t="str">
        <f>IF(CT39="","",IF(CT39&gt;=7.5,"○","×"))</f>
        <v>×</v>
      </c>
      <c r="CV39" s="75"/>
      <c r="CZ39" s="151"/>
    </row>
    <row r="40" spans="1:104" ht="12" customHeight="1" x14ac:dyDescent="0.2">
      <c r="A40" s="431" t="s">
        <v>128</v>
      </c>
      <c r="C40" s="549"/>
      <c r="D40" s="544" t="s">
        <v>91</v>
      </c>
      <c r="E40" s="545"/>
      <c r="F40" s="545"/>
      <c r="G40" s="437" t="s">
        <v>89</v>
      </c>
      <c r="H40" s="436"/>
      <c r="I40" s="442"/>
      <c r="J40" s="152"/>
      <c r="K40" s="403">
        <v>2.9</v>
      </c>
      <c r="L40" s="160"/>
      <c r="M40" s="152"/>
      <c r="N40" s="403">
        <v>2</v>
      </c>
      <c r="O40" s="153"/>
      <c r="P40" s="152"/>
      <c r="Q40" s="403">
        <v>2.1</v>
      </c>
      <c r="R40" s="153" t="str">
        <f>IF(Q40="","",(IF(Q40&lt;=3,"○","×")))</f>
        <v>○</v>
      </c>
      <c r="S40" s="152"/>
      <c r="T40" s="403">
        <v>2.6</v>
      </c>
      <c r="U40" s="154" t="str">
        <f>IF(T40="","",(IF(T40&lt;=5,"○","×")))</f>
        <v>○</v>
      </c>
      <c r="V40" s="139"/>
      <c r="W40" s="403">
        <v>2.4</v>
      </c>
      <c r="X40" s="156" t="str">
        <f>IF(W40="","",(IF(W40&lt;=3,"○","×")))</f>
        <v>○</v>
      </c>
      <c r="Y40" s="152"/>
      <c r="Z40" s="403">
        <v>1.8</v>
      </c>
      <c r="AA40" s="154" t="str">
        <f>IF(Z40="","",(IF(Z40&lt;=3,"○","×")))</f>
        <v>○</v>
      </c>
      <c r="AB40" s="152"/>
      <c r="AC40" s="403">
        <v>1.4</v>
      </c>
      <c r="AD40" s="156" t="str">
        <f>IF(AC40="","",(IF(AC40&lt;=2,"○","×")))</f>
        <v>○</v>
      </c>
      <c r="AE40" s="152"/>
      <c r="AF40" s="403">
        <v>1.6</v>
      </c>
      <c r="AG40" s="153"/>
      <c r="AH40" s="436"/>
      <c r="AI40" s="403">
        <v>6.3</v>
      </c>
      <c r="AJ40" s="154" t="str">
        <f>IF(AI40="","",(IF(AI40&lt;=8,"○","×")))</f>
        <v>○</v>
      </c>
      <c r="AK40" s="436"/>
      <c r="AL40" s="403">
        <v>1.4</v>
      </c>
      <c r="AM40" s="80" t="str">
        <f>IF(AL40="","",(IF(AL40&lt;=3,"○","×")))</f>
        <v>○</v>
      </c>
      <c r="AN40" s="436"/>
      <c r="AO40" s="403">
        <v>4</v>
      </c>
      <c r="AP40" s="153" t="str">
        <f>IF(AO40="","",(IF(AO40&lt;=8,"○","×")))</f>
        <v>○</v>
      </c>
      <c r="AQ40" s="152"/>
      <c r="AR40" s="403">
        <v>1.2</v>
      </c>
      <c r="AS40" s="156"/>
      <c r="AT40" s="152"/>
      <c r="AU40" s="403">
        <v>4.5</v>
      </c>
      <c r="AV40" s="153" t="str">
        <f>IF(AU40="","",(IF(AU40&lt;=8,"○","×")))</f>
        <v>○</v>
      </c>
      <c r="AW40" s="436"/>
      <c r="AX40" s="403">
        <v>2.7</v>
      </c>
      <c r="AY40" s="154" t="str">
        <f>IF(AX40="","",(IF(AX40&lt;=8,"○","×")))</f>
        <v>○</v>
      </c>
      <c r="AZ40" s="152"/>
      <c r="BA40" s="403">
        <v>2.6</v>
      </c>
      <c r="BB40" s="154"/>
      <c r="BC40" s="152"/>
      <c r="BD40" s="403">
        <v>1.4</v>
      </c>
      <c r="BE40" s="156"/>
      <c r="BF40" s="152"/>
      <c r="BG40" s="403">
        <v>3.2</v>
      </c>
      <c r="BH40" s="153"/>
      <c r="BI40" s="436"/>
      <c r="BJ40" s="403">
        <v>5.2</v>
      </c>
      <c r="BK40" s="80" t="str">
        <f>IF(BJ40="","",(IF(BJ40&lt;=3,"○","×")))</f>
        <v>×</v>
      </c>
      <c r="BL40" s="436"/>
      <c r="BM40" s="403">
        <v>3.7</v>
      </c>
      <c r="BN40" s="80" t="str">
        <f>IF(BM40="","",(IF(BM40&lt;=5,"○","×")))</f>
        <v>○</v>
      </c>
      <c r="BO40" s="436"/>
      <c r="BP40" s="403">
        <v>2.2999999999999998</v>
      </c>
      <c r="BQ40" s="153"/>
      <c r="BR40" s="152"/>
      <c r="BS40" s="403">
        <v>7.9</v>
      </c>
      <c r="BT40" s="160"/>
      <c r="BU40" s="152"/>
      <c r="BV40" s="403">
        <v>1.5</v>
      </c>
      <c r="BW40" s="154" t="str">
        <f>IF(BV40="","",(IF(BV40&lt;=2,"○","×")))</f>
        <v>○</v>
      </c>
      <c r="BX40" s="139"/>
      <c r="BY40" s="403">
        <v>1.5</v>
      </c>
      <c r="BZ40" s="156" t="str">
        <f>IF(BY40="","",(IF(BY40&lt;=2,"○","×")))</f>
        <v>○</v>
      </c>
      <c r="CA40" s="152"/>
      <c r="CB40" s="403">
        <v>1.4</v>
      </c>
      <c r="CC40" s="154" t="str">
        <f>IF(CB40="","",(IF(CB40&lt;=2,"○","×")))</f>
        <v>○</v>
      </c>
      <c r="CD40" s="152"/>
      <c r="CE40" s="403">
        <v>1.4</v>
      </c>
      <c r="CF40" s="160" t="str">
        <f>IF(CE40="","",(IF(CE40&lt;=2,"○","×")))</f>
        <v>○</v>
      </c>
      <c r="CG40" s="436"/>
      <c r="CH40" s="403">
        <v>1.9</v>
      </c>
      <c r="CI40" s="154"/>
      <c r="CJ40" s="436"/>
      <c r="CK40" s="403">
        <v>0.9</v>
      </c>
      <c r="CL40" s="153" t="str">
        <f>IF(CK40="","",(IF(CK40&lt;=2,"○","×")))</f>
        <v>○</v>
      </c>
      <c r="CM40" s="152"/>
      <c r="CN40" s="403">
        <v>1</v>
      </c>
      <c r="CO40" s="156" t="str">
        <f>IF(CN40="","",(IF(CN40&lt;=2,"○","×")))</f>
        <v>○</v>
      </c>
      <c r="CP40" s="152"/>
      <c r="CQ40" s="403">
        <v>0.9</v>
      </c>
      <c r="CR40" s="160" t="str">
        <f>IF(CQ40="","",(IF(CQ40&lt;=2,"○","×")))</f>
        <v>○</v>
      </c>
      <c r="CS40" s="152"/>
      <c r="CT40" s="403">
        <v>1.1000000000000001</v>
      </c>
      <c r="CU40" s="154" t="str">
        <f>IF(CT40="","",(IF(CT40&lt;=2,"○","×")))</f>
        <v>○</v>
      </c>
      <c r="CV40" s="152"/>
      <c r="CZ40" s="76"/>
    </row>
    <row r="41" spans="1:104" ht="12" customHeight="1" x14ac:dyDescent="0.2">
      <c r="C41" s="549"/>
      <c r="D41" s="544" t="s">
        <v>93</v>
      </c>
      <c r="E41" s="545"/>
      <c r="F41" s="545"/>
      <c r="G41" s="437" t="s">
        <v>89</v>
      </c>
      <c r="H41" s="436"/>
      <c r="I41" s="442"/>
      <c r="J41" s="436"/>
      <c r="K41" s="403">
        <v>7.5</v>
      </c>
      <c r="L41" s="160"/>
      <c r="M41" s="152"/>
      <c r="N41" s="403">
        <v>7.3</v>
      </c>
      <c r="O41" s="153"/>
      <c r="P41" s="152"/>
      <c r="Q41" s="403">
        <v>5.4</v>
      </c>
      <c r="R41" s="160"/>
      <c r="S41" s="152"/>
      <c r="T41" s="403">
        <v>6</v>
      </c>
      <c r="U41" s="153"/>
      <c r="V41" s="152"/>
      <c r="W41" s="403">
        <v>7.6</v>
      </c>
      <c r="X41" s="153"/>
      <c r="Y41" s="152"/>
      <c r="Z41" s="403">
        <v>5.5</v>
      </c>
      <c r="AA41" s="154"/>
      <c r="AB41" s="139"/>
      <c r="AC41" s="403">
        <v>2.9</v>
      </c>
      <c r="AD41" s="156"/>
      <c r="AE41" s="152"/>
      <c r="AF41" s="403">
        <v>4.9000000000000004</v>
      </c>
      <c r="AG41" s="154"/>
      <c r="AH41" s="152"/>
      <c r="AI41" s="403">
        <v>13</v>
      </c>
      <c r="AJ41" s="153"/>
      <c r="AK41" s="152"/>
      <c r="AL41" s="403">
        <v>2.9</v>
      </c>
      <c r="AM41" s="160"/>
      <c r="AN41" s="436"/>
      <c r="AO41" s="403">
        <v>7.9</v>
      </c>
      <c r="AP41" s="153"/>
      <c r="AQ41" s="436"/>
      <c r="AR41" s="403">
        <v>3</v>
      </c>
      <c r="AS41" s="80"/>
      <c r="AT41" s="436"/>
      <c r="AU41" s="403">
        <v>7.4</v>
      </c>
      <c r="AV41" s="153"/>
      <c r="AW41" s="152"/>
      <c r="AX41" s="403">
        <v>7</v>
      </c>
      <c r="AY41" s="156"/>
      <c r="AZ41" s="152"/>
      <c r="BA41" s="403">
        <v>6.1</v>
      </c>
      <c r="BB41" s="156"/>
      <c r="BC41" s="436"/>
      <c r="BD41" s="403">
        <v>4.7</v>
      </c>
      <c r="BE41" s="160"/>
      <c r="BF41" s="152"/>
      <c r="BG41" s="403">
        <v>9.6999999999999993</v>
      </c>
      <c r="BH41" s="154"/>
      <c r="BI41" s="152"/>
      <c r="BJ41" s="403">
        <v>10</v>
      </c>
      <c r="BK41" s="156"/>
      <c r="BL41" s="152"/>
      <c r="BM41" s="403">
        <v>10</v>
      </c>
      <c r="BN41" s="153"/>
      <c r="BO41" s="436"/>
      <c r="BP41" s="403">
        <v>8.4</v>
      </c>
      <c r="BQ41" s="80"/>
      <c r="BR41" s="436"/>
      <c r="BS41" s="403">
        <v>14</v>
      </c>
      <c r="BT41" s="80"/>
      <c r="BU41" s="436"/>
      <c r="BV41" s="403">
        <v>4.4000000000000004</v>
      </c>
      <c r="BW41" s="153"/>
      <c r="BX41" s="152"/>
      <c r="BY41" s="403">
        <v>4.5999999999999996</v>
      </c>
      <c r="BZ41" s="160"/>
      <c r="CA41" s="152"/>
      <c r="CB41" s="403">
        <v>4.9000000000000004</v>
      </c>
      <c r="CC41" s="154"/>
      <c r="CD41" s="139"/>
      <c r="CE41" s="403">
        <v>4.0999999999999996</v>
      </c>
      <c r="CF41" s="156"/>
      <c r="CG41" s="152"/>
      <c r="CH41" s="403">
        <v>5.2</v>
      </c>
      <c r="CI41" s="153"/>
      <c r="CJ41" s="152"/>
      <c r="CK41" s="403">
        <v>3.5</v>
      </c>
      <c r="CL41" s="160"/>
      <c r="CM41" s="436"/>
      <c r="CN41" s="403">
        <v>5.9</v>
      </c>
      <c r="CO41" s="154"/>
      <c r="CP41" s="436"/>
      <c r="CQ41" s="403">
        <v>4.4000000000000004</v>
      </c>
      <c r="CR41" s="153"/>
      <c r="CS41" s="152"/>
      <c r="CT41" s="403">
        <v>5</v>
      </c>
      <c r="CU41" s="156"/>
      <c r="CV41" s="152"/>
      <c r="CZ41" s="76"/>
    </row>
    <row r="42" spans="1:104" ht="12" customHeight="1" x14ac:dyDescent="0.2">
      <c r="C42" s="549"/>
      <c r="D42" s="544" t="s">
        <v>94</v>
      </c>
      <c r="E42" s="545"/>
      <c r="F42" s="545"/>
      <c r="G42" s="437" t="s">
        <v>89</v>
      </c>
      <c r="H42" s="447"/>
      <c r="I42" s="449"/>
      <c r="J42" s="447"/>
      <c r="K42" s="400">
        <v>8</v>
      </c>
      <c r="L42" s="406"/>
      <c r="M42" s="161"/>
      <c r="N42" s="400">
        <v>8</v>
      </c>
      <c r="O42" s="165"/>
      <c r="P42" s="161"/>
      <c r="Q42" s="400">
        <v>5</v>
      </c>
      <c r="R42" s="163" t="str">
        <f>IF(Q42="","",IF(Q42&lt;=25,"○","×"))</f>
        <v>○</v>
      </c>
      <c r="S42" s="161"/>
      <c r="T42" s="400">
        <v>7</v>
      </c>
      <c r="U42" s="165" t="str">
        <f>IF(T42="","",(IF(T42&lt;=50,"○","×")))</f>
        <v>○</v>
      </c>
      <c r="V42" s="161"/>
      <c r="W42" s="400">
        <v>6</v>
      </c>
      <c r="X42" s="165" t="str">
        <f>IF(W42="","",IF(W42&lt;=25,"○","×"))</f>
        <v>○</v>
      </c>
      <c r="Y42" s="161"/>
      <c r="Z42" s="400">
        <v>3</v>
      </c>
      <c r="AA42" s="167" t="str">
        <f>IF(Z42="","",IF(Z42&lt;=25,"○","×"))</f>
        <v>○</v>
      </c>
      <c r="AB42" s="161"/>
      <c r="AC42" s="400">
        <v>1</v>
      </c>
      <c r="AD42" s="166" t="str">
        <f>IF(AC42="","",(IF(AC42&lt;=25,"○","×")))</f>
        <v>○</v>
      </c>
      <c r="AE42" s="161"/>
      <c r="AF42" s="400">
        <v>7</v>
      </c>
      <c r="AG42" s="167"/>
      <c r="AH42" s="161"/>
      <c r="AI42" s="400">
        <v>19</v>
      </c>
      <c r="AJ42" s="165" t="str">
        <f>IF(AI42="","",(IF(AI42&lt;=100,"○","×")))</f>
        <v>○</v>
      </c>
      <c r="AK42" s="161"/>
      <c r="AL42" s="400">
        <v>1</v>
      </c>
      <c r="AM42" s="163" t="str">
        <f>IF(AL42="","",IF(AL42&lt;=25,"○","×"))</f>
        <v>○</v>
      </c>
      <c r="AN42" s="447"/>
      <c r="AO42" s="400">
        <v>4</v>
      </c>
      <c r="AP42" s="165" t="str">
        <f>IF(AO42="","",(IF(AO42&lt;=100,"○","×")))</f>
        <v>○</v>
      </c>
      <c r="AQ42" s="447" t="s">
        <v>285</v>
      </c>
      <c r="AR42" s="400">
        <v>1</v>
      </c>
      <c r="AS42" s="211"/>
      <c r="AT42" s="447"/>
      <c r="AU42" s="400">
        <v>8</v>
      </c>
      <c r="AV42" s="165" t="str">
        <f>IF(AU42="","",(IF(AU42&lt;=100,"○","×")))</f>
        <v>○</v>
      </c>
      <c r="AW42" s="161"/>
      <c r="AX42" s="400">
        <v>4</v>
      </c>
      <c r="AY42" s="167" t="str">
        <f>IF(AX42="","",(IF(AX42&lt;=100,"○","×")))</f>
        <v>○</v>
      </c>
      <c r="AZ42" s="161"/>
      <c r="BA42" s="400">
        <v>4</v>
      </c>
      <c r="BB42" s="166"/>
      <c r="BC42" s="447"/>
      <c r="BD42" s="400">
        <v>1</v>
      </c>
      <c r="BE42" s="163"/>
      <c r="BF42" s="161"/>
      <c r="BG42" s="400">
        <v>8</v>
      </c>
      <c r="BH42" s="167"/>
      <c r="BI42" s="161"/>
      <c r="BJ42" s="400">
        <v>25</v>
      </c>
      <c r="BK42" s="166" t="str">
        <f>IF(BJ42="","",IF(BJ42&lt;=25,"○","×"))</f>
        <v>○</v>
      </c>
      <c r="BL42" s="161"/>
      <c r="BM42" s="400">
        <v>10</v>
      </c>
      <c r="BN42" s="165" t="str">
        <f>IF(BM42="","",(IF(BM42&lt;=50,"○","×")))</f>
        <v>○</v>
      </c>
      <c r="BO42" s="447"/>
      <c r="BP42" s="400">
        <v>4</v>
      </c>
      <c r="BQ42" s="211"/>
      <c r="BR42" s="447"/>
      <c r="BS42" s="400">
        <v>4</v>
      </c>
      <c r="BT42" s="211"/>
      <c r="BU42" s="447"/>
      <c r="BV42" s="400">
        <v>2</v>
      </c>
      <c r="BW42" s="165" t="str">
        <f>IF(BV42="","",(IF(BV42&lt;=25,"○","×")))</f>
        <v>○</v>
      </c>
      <c r="BX42" s="161"/>
      <c r="BY42" s="400">
        <v>3</v>
      </c>
      <c r="BZ42" s="163" t="str">
        <f>IF(BY42="","",(IF(BY42&lt;=25,"○","×")))</f>
        <v>○</v>
      </c>
      <c r="CA42" s="161"/>
      <c r="CB42" s="400">
        <v>2</v>
      </c>
      <c r="CC42" s="167" t="str">
        <f>IF(CB42="","",(IF(CB42&lt;=25,"○","×")))</f>
        <v>○</v>
      </c>
      <c r="CD42" s="161"/>
      <c r="CE42" s="400">
        <v>5</v>
      </c>
      <c r="CF42" s="166" t="str">
        <f>IF(CE42="","",(IF(CE42&lt;=25,"○","×")))</f>
        <v>○</v>
      </c>
      <c r="CG42" s="161"/>
      <c r="CH42" s="400">
        <v>2</v>
      </c>
      <c r="CI42" s="165"/>
      <c r="CJ42" s="161" t="s">
        <v>285</v>
      </c>
      <c r="CK42" s="400">
        <v>1</v>
      </c>
      <c r="CL42" s="163" t="str">
        <f>IF(CK42="","",(IF(CK42&lt;=25,"○","×")))</f>
        <v>○</v>
      </c>
      <c r="CM42" s="447"/>
      <c r="CN42" s="400">
        <v>4</v>
      </c>
      <c r="CO42" s="167" t="str">
        <f>IF(CN42="","",(IF(CN42&lt;=25,"○","×")))</f>
        <v>○</v>
      </c>
      <c r="CP42" s="447"/>
      <c r="CQ42" s="400">
        <v>4</v>
      </c>
      <c r="CR42" s="165" t="str">
        <f>IF(CQ42="","",(IF(CQ42&lt;=25,"○","×")))</f>
        <v>○</v>
      </c>
      <c r="CS42" s="161"/>
      <c r="CT42" s="400">
        <v>5</v>
      </c>
      <c r="CU42" s="166" t="str">
        <f>IF(CT42="","",(IF(CT42&lt;=25,"○","×")))</f>
        <v>○</v>
      </c>
      <c r="CV42" s="152"/>
      <c r="CZ42" s="151"/>
    </row>
    <row r="43" spans="1:104" s="437" customFormat="1" ht="11.25" customHeight="1" x14ac:dyDescent="0.2">
      <c r="C43" s="549"/>
      <c r="D43" s="555" t="s">
        <v>95</v>
      </c>
      <c r="E43" s="556"/>
      <c r="F43" s="556" t="s">
        <v>96</v>
      </c>
      <c r="G43" s="556"/>
      <c r="H43" s="436"/>
      <c r="I43" s="442"/>
      <c r="J43" s="168"/>
      <c r="K43" s="403"/>
      <c r="L43" s="407"/>
      <c r="M43" s="168"/>
      <c r="N43" s="403"/>
      <c r="O43" s="151"/>
      <c r="P43" s="168"/>
      <c r="Q43" s="403">
        <v>12</v>
      </c>
      <c r="R43" s="407" t="str">
        <f>IF(Q43="","",IF(Q43&lt;=1000,"○","×"))</f>
        <v>○</v>
      </c>
      <c r="S43" s="168"/>
      <c r="T43" s="403"/>
      <c r="U43" s="169"/>
      <c r="V43" s="168"/>
      <c r="W43" s="403">
        <v>30</v>
      </c>
      <c r="X43" s="407" t="str">
        <f>IF(W43="","",IF(W43&lt;=1000,"○","×"))</f>
        <v>○</v>
      </c>
      <c r="Y43" s="168"/>
      <c r="Z43" s="403">
        <v>2</v>
      </c>
      <c r="AA43" s="174" t="str">
        <f>IF(Z43="","",IF(Z43&lt;=1000,"○","×"))</f>
        <v>○</v>
      </c>
      <c r="AB43" s="168"/>
      <c r="AC43" s="403">
        <v>9</v>
      </c>
      <c r="AD43" s="169" t="str">
        <f>IF(AC43="","",IF(AC43&lt;=300,"○","×"))</f>
        <v>○</v>
      </c>
      <c r="AE43" s="168"/>
      <c r="AF43" s="403"/>
      <c r="AG43" s="408"/>
      <c r="AH43" s="168"/>
      <c r="AI43" s="403"/>
      <c r="AJ43" s="169"/>
      <c r="AK43" s="168"/>
      <c r="AL43" s="403">
        <v>200</v>
      </c>
      <c r="AM43" s="407" t="str">
        <f>IF(AL43="","",IF(AL43&lt;=1000,"○","×"))</f>
        <v>○</v>
      </c>
      <c r="AN43" s="168"/>
      <c r="AO43" s="403"/>
      <c r="AP43" s="409"/>
      <c r="AQ43" s="168"/>
      <c r="AR43" s="403"/>
      <c r="AS43" s="174"/>
      <c r="AT43" s="168"/>
      <c r="AU43" s="403"/>
      <c r="AV43" s="169"/>
      <c r="AW43" s="168"/>
      <c r="AX43" s="403"/>
      <c r="AY43" s="169"/>
      <c r="AZ43" s="168"/>
      <c r="BA43" s="403"/>
      <c r="BB43" s="408"/>
      <c r="BC43" s="168"/>
      <c r="BD43" s="403"/>
      <c r="BE43" s="407"/>
      <c r="BF43" s="168"/>
      <c r="BG43" s="403"/>
      <c r="BH43" s="408"/>
      <c r="BI43" s="168"/>
      <c r="BJ43" s="403">
        <v>2</v>
      </c>
      <c r="BK43" s="174" t="str">
        <f>IF(BJ43="","",IF(BJ43&lt;=1000,"○","×"))</f>
        <v>○</v>
      </c>
      <c r="BL43" s="168"/>
      <c r="BM43" s="403"/>
      <c r="BN43" s="169"/>
      <c r="BO43" s="168"/>
      <c r="BP43" s="403"/>
      <c r="BQ43" s="407"/>
      <c r="BR43" s="168"/>
      <c r="BS43" s="403"/>
      <c r="BT43" s="174"/>
      <c r="BU43" s="168"/>
      <c r="BV43" s="403">
        <v>51</v>
      </c>
      <c r="BW43" s="407" t="str">
        <f>IF(BV43="","",IF(BV43&lt;=300,"○","×"))</f>
        <v>○</v>
      </c>
      <c r="BX43" s="168"/>
      <c r="BY43" s="403">
        <v>61</v>
      </c>
      <c r="BZ43" s="407" t="str">
        <f>IF(BY43="","",IF(BY43&lt;=300,"○","×"))</f>
        <v>○</v>
      </c>
      <c r="CA43" s="168"/>
      <c r="CB43" s="403">
        <v>17</v>
      </c>
      <c r="CC43" s="169" t="str">
        <f>IF(CB43="","",IF(CB43&lt;=300,"○","×"))</f>
        <v>○</v>
      </c>
      <c r="CD43" s="168"/>
      <c r="CE43" s="403">
        <v>290</v>
      </c>
      <c r="CF43" s="407" t="str">
        <f>IF(CE43="","",IF(CE43&lt;=300,"○","×"))</f>
        <v>○</v>
      </c>
      <c r="CG43" s="168"/>
      <c r="CH43" s="403"/>
      <c r="CI43" s="151"/>
      <c r="CJ43" s="168"/>
      <c r="CK43" s="403">
        <v>55</v>
      </c>
      <c r="CL43" s="407" t="str">
        <f>IF(CK43="","",IF(CK43&lt;=300,"○","×"))</f>
        <v>○</v>
      </c>
      <c r="CM43" s="168"/>
      <c r="CN43" s="403">
        <v>62</v>
      </c>
      <c r="CO43" s="407" t="str">
        <f>IF(CN43="","",IF(CN43&lt;=300,"○","×"))</f>
        <v>○</v>
      </c>
      <c r="CP43" s="168"/>
      <c r="CQ43" s="403">
        <v>330</v>
      </c>
      <c r="CR43" s="407" t="str">
        <f>IF(CQ43="","",IF(CQ43&lt;=300,"○","×"))</f>
        <v>×</v>
      </c>
      <c r="CS43" s="168"/>
      <c r="CT43" s="403">
        <v>220</v>
      </c>
      <c r="CU43" s="169" t="str">
        <f>IF(CT43="","",IF(CT43&lt;=300,"○","×"))</f>
        <v>○</v>
      </c>
      <c r="CV43" s="168"/>
      <c r="CZ43" s="171"/>
    </row>
    <row r="44" spans="1:104" ht="12" customHeight="1" x14ac:dyDescent="0.2">
      <c r="C44" s="549"/>
      <c r="D44" s="544" t="s">
        <v>132</v>
      </c>
      <c r="E44" s="545"/>
      <c r="F44" s="545"/>
      <c r="G44" s="437" t="s">
        <v>89</v>
      </c>
      <c r="H44" s="436"/>
      <c r="I44" s="442"/>
      <c r="J44" s="436"/>
      <c r="K44" s="403">
        <v>1.1000000000000001</v>
      </c>
      <c r="L44" s="130"/>
      <c r="M44" s="32"/>
      <c r="N44" s="403">
        <v>1.1000000000000001</v>
      </c>
      <c r="O44" s="76"/>
      <c r="P44" s="75"/>
      <c r="Q44" s="403">
        <v>0.71</v>
      </c>
      <c r="R44" s="77"/>
      <c r="S44" s="75"/>
      <c r="T44" s="403">
        <v>0.79</v>
      </c>
      <c r="U44" s="76"/>
      <c r="V44" s="75"/>
      <c r="W44" s="403">
        <v>0.7</v>
      </c>
      <c r="X44" s="76"/>
      <c r="Y44" s="75"/>
      <c r="Z44" s="403">
        <v>0.39</v>
      </c>
      <c r="AA44" s="79"/>
      <c r="AB44" s="75"/>
      <c r="AC44" s="403">
        <v>0.35</v>
      </c>
      <c r="AD44" s="80"/>
      <c r="AE44" s="75"/>
      <c r="AF44" s="403">
        <v>0.79</v>
      </c>
      <c r="AG44" s="79"/>
      <c r="AH44" s="75"/>
      <c r="AI44" s="403">
        <v>2.1</v>
      </c>
      <c r="AJ44" s="130"/>
      <c r="AK44" s="32"/>
      <c r="AL44" s="403">
        <v>0.72</v>
      </c>
      <c r="AM44" s="174"/>
      <c r="AN44" s="436"/>
      <c r="AO44" s="403">
        <v>1.3</v>
      </c>
      <c r="AP44" s="34"/>
      <c r="AQ44" s="436"/>
      <c r="AR44" s="403">
        <v>0.72</v>
      </c>
      <c r="AS44" s="132"/>
      <c r="AT44" s="436"/>
      <c r="AU44" s="403">
        <v>3.1</v>
      </c>
      <c r="AV44" s="34"/>
      <c r="AW44" s="168"/>
      <c r="AX44" s="403">
        <v>1.8</v>
      </c>
      <c r="AY44" s="174"/>
      <c r="AZ44" s="168"/>
      <c r="BA44" s="403">
        <v>1.8</v>
      </c>
      <c r="BB44" s="35"/>
      <c r="BC44" s="436"/>
      <c r="BD44" s="403">
        <v>0.82</v>
      </c>
      <c r="BE44" s="130"/>
      <c r="BF44" s="32"/>
      <c r="BG44" s="403">
        <v>2.1</v>
      </c>
      <c r="BH44" s="79"/>
      <c r="BI44" s="75"/>
      <c r="BJ44" s="403">
        <v>1.2</v>
      </c>
      <c r="BK44" s="80"/>
      <c r="BL44" s="75"/>
      <c r="BM44" s="403">
        <v>2.4</v>
      </c>
      <c r="BN44" s="76"/>
      <c r="BO44" s="436"/>
      <c r="BP44" s="403">
        <v>2.1</v>
      </c>
      <c r="BQ44" s="130"/>
      <c r="BR44" s="436"/>
      <c r="BS44" s="403">
        <v>0.98</v>
      </c>
      <c r="BT44" s="132"/>
      <c r="BU44" s="436"/>
      <c r="BV44" s="403">
        <v>0.9</v>
      </c>
      <c r="BW44" s="34"/>
      <c r="BX44" s="75"/>
      <c r="BY44" s="403">
        <v>1.1000000000000001</v>
      </c>
      <c r="BZ44" s="77"/>
      <c r="CA44" s="75"/>
      <c r="CB44" s="403">
        <v>1</v>
      </c>
      <c r="CC44" s="80"/>
      <c r="CD44" s="75"/>
      <c r="CE44" s="403">
        <v>0.9</v>
      </c>
      <c r="CF44" s="80"/>
      <c r="CG44" s="75"/>
      <c r="CH44" s="403">
        <v>1</v>
      </c>
      <c r="CI44" s="76"/>
      <c r="CJ44" s="75"/>
      <c r="CK44" s="403">
        <v>0.54</v>
      </c>
      <c r="CL44" s="132"/>
      <c r="CM44" s="436"/>
      <c r="CN44" s="403">
        <v>0.34</v>
      </c>
      <c r="CO44" s="35"/>
      <c r="CP44" s="436"/>
      <c r="CQ44" s="403">
        <v>0.3</v>
      </c>
      <c r="CR44" s="34"/>
      <c r="CS44" s="75"/>
      <c r="CT44" s="403">
        <v>0.2</v>
      </c>
      <c r="CU44" s="80"/>
      <c r="CV44" s="75"/>
      <c r="CZ44" s="76"/>
    </row>
    <row r="45" spans="1:104" ht="12" customHeight="1" x14ac:dyDescent="0.2">
      <c r="C45" s="549"/>
      <c r="D45" s="544" t="s">
        <v>133</v>
      </c>
      <c r="E45" s="545"/>
      <c r="F45" s="545"/>
      <c r="G45" s="437" t="s">
        <v>89</v>
      </c>
      <c r="H45" s="436"/>
      <c r="I45" s="442"/>
      <c r="J45" s="436"/>
      <c r="K45" s="403">
        <v>0.22</v>
      </c>
      <c r="L45" s="77"/>
      <c r="M45" s="152"/>
      <c r="N45" s="403">
        <v>0.25</v>
      </c>
      <c r="O45" s="153"/>
      <c r="P45" s="152"/>
      <c r="Q45" s="403">
        <v>0.14000000000000001</v>
      </c>
      <c r="R45" s="160"/>
      <c r="S45" s="177"/>
      <c r="T45" s="403">
        <v>0.16</v>
      </c>
      <c r="U45" s="112"/>
      <c r="V45" s="152"/>
      <c r="W45" s="403">
        <v>0.1</v>
      </c>
      <c r="X45" s="153"/>
      <c r="Y45" s="152"/>
      <c r="Z45" s="403">
        <v>0.1</v>
      </c>
      <c r="AA45" s="154"/>
      <c r="AB45" s="139"/>
      <c r="AC45" s="403">
        <v>3.2000000000000001E-2</v>
      </c>
      <c r="AD45" s="156"/>
      <c r="AE45" s="152"/>
      <c r="AF45" s="403">
        <v>5.2999999999999999E-2</v>
      </c>
      <c r="AG45" s="154"/>
      <c r="AH45" s="152"/>
      <c r="AI45" s="403">
        <v>0.78</v>
      </c>
      <c r="AJ45" s="160"/>
      <c r="AK45" s="152"/>
      <c r="AL45" s="403">
        <v>0.12</v>
      </c>
      <c r="AM45" s="160"/>
      <c r="AN45" s="436"/>
      <c r="AO45" s="403">
        <v>0.45</v>
      </c>
      <c r="AP45" s="153"/>
      <c r="AQ45" s="436"/>
      <c r="AR45" s="403">
        <v>8.4000000000000005E-2</v>
      </c>
      <c r="AS45" s="80"/>
      <c r="AT45" s="436"/>
      <c r="AU45" s="403">
        <v>0.34</v>
      </c>
      <c r="AV45" s="153"/>
      <c r="AW45" s="152"/>
      <c r="AX45" s="403">
        <v>0.61</v>
      </c>
      <c r="AY45" s="156"/>
      <c r="AZ45" s="152"/>
      <c r="BA45" s="403">
        <v>0.45</v>
      </c>
      <c r="BB45" s="156"/>
      <c r="BC45" s="436"/>
      <c r="BD45" s="403">
        <v>0.18</v>
      </c>
      <c r="BE45" s="160"/>
      <c r="BF45" s="152"/>
      <c r="BG45" s="403">
        <v>0.73</v>
      </c>
      <c r="BH45" s="154"/>
      <c r="BI45" s="152"/>
      <c r="BJ45" s="403">
        <v>7.1999999999999995E-2</v>
      </c>
      <c r="BK45" s="156"/>
      <c r="BL45" s="152"/>
      <c r="BM45" s="403">
        <v>0.49</v>
      </c>
      <c r="BN45" s="153"/>
      <c r="BO45" s="436"/>
      <c r="BP45" s="403">
        <v>0.56999999999999995</v>
      </c>
      <c r="BQ45" s="80"/>
      <c r="BR45" s="436"/>
      <c r="BS45" s="403">
        <v>0.15</v>
      </c>
      <c r="BT45" s="80"/>
      <c r="BU45" s="436"/>
      <c r="BV45" s="403">
        <v>0.13</v>
      </c>
      <c r="BW45" s="153"/>
      <c r="BX45" s="152"/>
      <c r="BY45" s="403">
        <v>0.17</v>
      </c>
      <c r="BZ45" s="160"/>
      <c r="CA45" s="152"/>
      <c r="CB45" s="403">
        <v>0.17</v>
      </c>
      <c r="CC45" s="154"/>
      <c r="CD45" s="139"/>
      <c r="CE45" s="403">
        <v>0.12</v>
      </c>
      <c r="CF45" s="156"/>
      <c r="CG45" s="152"/>
      <c r="CH45" s="403">
        <v>0.22</v>
      </c>
      <c r="CI45" s="153"/>
      <c r="CJ45" s="152"/>
      <c r="CK45" s="403">
        <v>4.4999999999999998E-2</v>
      </c>
      <c r="CL45" s="160"/>
      <c r="CM45" s="436"/>
      <c r="CN45" s="403">
        <v>6.7000000000000004E-2</v>
      </c>
      <c r="CO45" s="154"/>
      <c r="CP45" s="436"/>
      <c r="CQ45" s="403">
        <v>6.6000000000000003E-2</v>
      </c>
      <c r="CR45" s="153"/>
      <c r="CS45" s="152"/>
      <c r="CT45" s="403">
        <v>4.5999999999999999E-2</v>
      </c>
      <c r="CU45" s="156"/>
      <c r="CV45" s="177"/>
      <c r="CZ45" s="112"/>
    </row>
    <row r="46" spans="1:104" ht="12" customHeight="1" x14ac:dyDescent="0.2">
      <c r="C46" s="549"/>
      <c r="D46" s="544" t="s">
        <v>97</v>
      </c>
      <c r="E46" s="545"/>
      <c r="F46" s="545"/>
      <c r="G46" s="442" t="s">
        <v>89</v>
      </c>
      <c r="H46" s="436"/>
      <c r="I46" s="442"/>
      <c r="J46" s="436"/>
      <c r="K46" s="403">
        <v>0.03</v>
      </c>
      <c r="L46" s="130"/>
      <c r="M46" s="32"/>
      <c r="N46" s="403">
        <v>4.2000000000000003E-2</v>
      </c>
      <c r="O46" s="112"/>
      <c r="P46" s="181"/>
      <c r="Q46" s="403">
        <v>3.7999999999999999E-2</v>
      </c>
      <c r="R46" s="182" t="str">
        <f>IF(Q46="","",(IF(Q46&lt;=0.03,"○","×")))</f>
        <v>×</v>
      </c>
      <c r="S46" s="181"/>
      <c r="T46" s="403">
        <v>9.4E-2</v>
      </c>
      <c r="U46" s="182" t="str">
        <f>IF(T46="","",(IF(T46&lt;=0.03,"○","×")))</f>
        <v>×</v>
      </c>
      <c r="V46" s="181"/>
      <c r="W46" s="403">
        <v>3.5999999999999997E-2</v>
      </c>
      <c r="X46" s="182" t="str">
        <f>IF(W46="","",(IF(W46&lt;=0.03,"○","×")))</f>
        <v>×</v>
      </c>
      <c r="Y46" s="181"/>
      <c r="Z46" s="403">
        <v>0.02</v>
      </c>
      <c r="AA46" s="183" t="str">
        <f>IF(Z46="","",(IF(Z46&lt;=0.03,"○","×")))</f>
        <v>○</v>
      </c>
      <c r="AB46" s="181"/>
      <c r="AC46" s="403">
        <v>7.0000000000000001E-3</v>
      </c>
      <c r="AD46" s="183" t="str">
        <f>IF(AC46="","",(IF(AC46&lt;=0.03,"○","×")))</f>
        <v>○</v>
      </c>
      <c r="AE46" s="181"/>
      <c r="AF46" s="403">
        <v>3.1E-2</v>
      </c>
      <c r="AG46" s="186"/>
      <c r="AH46" s="181"/>
      <c r="AI46" s="403">
        <v>1.9E-2</v>
      </c>
      <c r="AJ46" s="182"/>
      <c r="AK46" s="181"/>
      <c r="AL46" s="403">
        <v>2.5000000000000001E-2</v>
      </c>
      <c r="AM46" s="182" t="str">
        <f>IF(AL46="","",(IF(AL46&lt;=0.03,"○","×")))</f>
        <v>○</v>
      </c>
      <c r="AN46" s="181"/>
      <c r="AO46" s="403">
        <v>3.5000000000000003E-2</v>
      </c>
      <c r="AP46" s="182"/>
      <c r="AQ46" s="181"/>
      <c r="AR46" s="403">
        <v>4.0000000000000001E-3</v>
      </c>
      <c r="AS46" s="186"/>
      <c r="AT46" s="181"/>
      <c r="AU46" s="403">
        <v>4.2000000000000003E-2</v>
      </c>
      <c r="AV46" s="176"/>
      <c r="AW46" s="181"/>
      <c r="AX46" s="403">
        <v>1.2999999999999999E-2</v>
      </c>
      <c r="AY46" s="183"/>
      <c r="AZ46" s="181"/>
      <c r="BA46" s="403">
        <v>2.1999999999999999E-2</v>
      </c>
      <c r="BB46" s="186"/>
      <c r="BC46" s="181"/>
      <c r="BD46" s="403">
        <v>8.9999999999999993E-3</v>
      </c>
      <c r="BE46" s="182"/>
      <c r="BF46" s="181"/>
      <c r="BG46" s="403">
        <v>2.1999999999999999E-2</v>
      </c>
      <c r="BH46" s="186"/>
      <c r="BI46" s="181"/>
      <c r="BJ46" s="403">
        <v>2.5000000000000001E-2</v>
      </c>
      <c r="BK46" s="183" t="str">
        <f>IF(BJ46="","",(IF(BJ46&lt;=0.03,"○","×")))</f>
        <v>○</v>
      </c>
      <c r="BL46" s="181"/>
      <c r="BM46" s="403">
        <v>3.9E-2</v>
      </c>
      <c r="BN46" s="183" t="str">
        <f>IF(BM46="","",(IF(BM46&lt;=0.03,"○","×")))</f>
        <v>×</v>
      </c>
      <c r="BO46" s="181"/>
      <c r="BP46" s="403">
        <v>6.4000000000000001E-2</v>
      </c>
      <c r="BQ46" s="176"/>
      <c r="BR46" s="181"/>
      <c r="BS46" s="403">
        <v>8.0000000000000002E-3</v>
      </c>
      <c r="BT46" s="186"/>
      <c r="BU46" s="181"/>
      <c r="BV46" s="403">
        <v>4.2999999999999997E-2</v>
      </c>
      <c r="BW46" s="176" t="str">
        <f>IF(BV46="","",(IF(BV46&lt;=0.03,"○","×")))</f>
        <v>×</v>
      </c>
      <c r="BX46" s="181"/>
      <c r="BY46" s="403">
        <v>8.0000000000000002E-3</v>
      </c>
      <c r="BZ46" s="176" t="str">
        <f>IF(BY46="","",(IF(BY46&lt;=0.03,"○","×")))</f>
        <v>○</v>
      </c>
      <c r="CA46" s="181"/>
      <c r="CB46" s="403">
        <v>1.7000000000000001E-2</v>
      </c>
      <c r="CC46" s="183" t="str">
        <f>IF(CB46="","",(IF(CB46&lt;=0.03,"○","×")))</f>
        <v>○</v>
      </c>
      <c r="CD46" s="181"/>
      <c r="CE46" s="403">
        <v>8.9999999999999993E-3</v>
      </c>
      <c r="CF46" s="176" t="str">
        <f>IF(CE46="","",(IF(CE46&lt;=0.03,"○","×")))</f>
        <v>○</v>
      </c>
      <c r="CG46" s="181"/>
      <c r="CH46" s="403">
        <v>0.01</v>
      </c>
      <c r="CI46" s="176"/>
      <c r="CJ46" s="181"/>
      <c r="CK46" s="403">
        <v>3.4000000000000002E-2</v>
      </c>
      <c r="CL46" s="176" t="str">
        <f>IF(CK46="","",(IF(CK46&lt;=0.03,"○","×")))</f>
        <v>×</v>
      </c>
      <c r="CM46" s="181"/>
      <c r="CN46" s="403">
        <v>1.2999999999999999E-2</v>
      </c>
      <c r="CO46" s="176" t="str">
        <f>IF(CN46="","",(IF(CN46&lt;=0.03,"○","×")))</f>
        <v>○</v>
      </c>
      <c r="CP46" s="181"/>
      <c r="CQ46" s="403">
        <v>0.01</v>
      </c>
      <c r="CR46" s="176" t="str">
        <f>IF(CQ46="","",(IF(CQ46&lt;=0.03,"○","×")))</f>
        <v>○</v>
      </c>
      <c r="CS46" s="181"/>
      <c r="CT46" s="403">
        <v>2.7E-2</v>
      </c>
      <c r="CU46" s="183" t="str">
        <f>IF(CT46="","",(IF(CT46&lt;=0.03,"○","×")))</f>
        <v>○</v>
      </c>
      <c r="CV46" s="177"/>
      <c r="CZ46" s="176"/>
    </row>
    <row r="47" spans="1:104" ht="12" customHeight="1" x14ac:dyDescent="0.2">
      <c r="C47" s="549"/>
      <c r="D47" s="544" t="s">
        <v>99</v>
      </c>
      <c r="E47" s="545"/>
      <c r="F47" s="545"/>
      <c r="G47" s="442" t="s">
        <v>98</v>
      </c>
      <c r="H47" s="436"/>
      <c r="I47" s="442"/>
      <c r="J47" s="436"/>
      <c r="K47" s="403"/>
      <c r="L47" s="130"/>
      <c r="M47" s="32"/>
      <c r="N47" s="403"/>
      <c r="O47" s="34"/>
      <c r="P47" s="32" t="s">
        <v>285</v>
      </c>
      <c r="Q47" s="403">
        <v>6.0000000000000002E-5</v>
      </c>
      <c r="R47" s="188" t="str">
        <f>IF(Q47="","",IF(Q47&lt;=0.002,"○","×"))</f>
        <v>○</v>
      </c>
      <c r="S47" s="189" t="s">
        <v>285</v>
      </c>
      <c r="T47" s="403">
        <v>6.0000000000000002E-5</v>
      </c>
      <c r="U47" s="188" t="str">
        <f>IF(T47="","",IF(T47&lt;=0.002,"○","×"))</f>
        <v>○</v>
      </c>
      <c r="V47" s="32" t="s">
        <v>285</v>
      </c>
      <c r="W47" s="403">
        <v>6.0000000000000002E-5</v>
      </c>
      <c r="X47" s="188" t="str">
        <f>IF(W47="","",IF(W47&lt;=0.002,"○","×"))</f>
        <v>○</v>
      </c>
      <c r="Y47" s="32" t="s">
        <v>285</v>
      </c>
      <c r="Z47" s="403">
        <v>6.0000000000000002E-5</v>
      </c>
      <c r="AA47" s="191" t="str">
        <f>IF(Z47="","",IF(Z47&lt;=0.002,"○","×"))</f>
        <v>○</v>
      </c>
      <c r="AB47" s="32" t="s">
        <v>285</v>
      </c>
      <c r="AC47" s="403">
        <v>6.0000000000000002E-5</v>
      </c>
      <c r="AD47" s="191" t="str">
        <f>IF(AC47="","",IF(AC47&lt;=0.002,"○","×"))</f>
        <v>○</v>
      </c>
      <c r="AE47" s="189"/>
      <c r="AF47" s="403"/>
      <c r="AG47" s="410"/>
      <c r="AH47" s="189"/>
      <c r="AI47" s="403"/>
      <c r="AJ47" s="188"/>
      <c r="AK47" s="32" t="s">
        <v>285</v>
      </c>
      <c r="AL47" s="403">
        <v>6.0000000000000002E-5</v>
      </c>
      <c r="AM47" s="188" t="str">
        <f>IF(AL47="","",IF(AL47&lt;=0.002,"○","×"))</f>
        <v>○</v>
      </c>
      <c r="AN47" s="189"/>
      <c r="AO47" s="403"/>
      <c r="AP47" s="188"/>
      <c r="AQ47" s="189"/>
      <c r="AR47" s="403"/>
      <c r="AS47" s="410"/>
      <c r="AT47" s="189"/>
      <c r="AU47" s="403"/>
      <c r="AV47" s="188"/>
      <c r="AW47" s="189"/>
      <c r="AX47" s="403"/>
      <c r="AY47" s="191"/>
      <c r="AZ47" s="189"/>
      <c r="BA47" s="403"/>
      <c r="BB47" s="410"/>
      <c r="BC47" s="189"/>
      <c r="BD47" s="403"/>
      <c r="BE47" s="188"/>
      <c r="BF47" s="189"/>
      <c r="BG47" s="403"/>
      <c r="BH47" s="410"/>
      <c r="BI47" s="32"/>
      <c r="BJ47" s="403">
        <v>6.0000000000000002E-5</v>
      </c>
      <c r="BK47" s="191" t="str">
        <f>IF(BJ47="","",IF(BJ47&lt;=0.002,"○","×"))</f>
        <v>○</v>
      </c>
      <c r="BL47" s="189"/>
      <c r="BM47" s="403">
        <v>2.7999999999999998E-4</v>
      </c>
      <c r="BN47" s="191" t="str">
        <f>IF(BM47="","",IF(BM47&lt;=0.002,"○","×"))</f>
        <v>○</v>
      </c>
      <c r="BO47" s="189"/>
      <c r="BP47" s="403"/>
      <c r="BQ47" s="411"/>
      <c r="BR47" s="189"/>
      <c r="BS47" s="403"/>
      <c r="BT47" s="410"/>
      <c r="BU47" s="32" t="s">
        <v>285</v>
      </c>
      <c r="BV47" s="403">
        <v>6.0000000000000002E-5</v>
      </c>
      <c r="BW47" s="188" t="str">
        <f>IF(BV47="","",IF(BV47&lt;=0.002,"○","×"))</f>
        <v>○</v>
      </c>
      <c r="BX47" s="32" t="s">
        <v>285</v>
      </c>
      <c r="BY47" s="403">
        <v>6.0000000000000002E-5</v>
      </c>
      <c r="BZ47" s="188" t="str">
        <f>IF(BY47="","",IF(BY47&lt;=0.002,"○","×"))</f>
        <v>○</v>
      </c>
      <c r="CA47" s="32" t="s">
        <v>285</v>
      </c>
      <c r="CB47" s="403">
        <v>6.0000000000000002E-5</v>
      </c>
      <c r="CC47" s="191" t="str">
        <f>IF(CB47="","",IF(CB47&lt;=0.002,"○","×"))</f>
        <v>○</v>
      </c>
      <c r="CD47" s="32" t="s">
        <v>285</v>
      </c>
      <c r="CE47" s="403">
        <v>6.0000000000000002E-5</v>
      </c>
      <c r="CF47" s="188" t="str">
        <f>IF(CE47="","",IF(CE47&lt;=0.002,"○","×"))</f>
        <v>○</v>
      </c>
      <c r="CG47" s="189"/>
      <c r="CH47" s="403"/>
      <c r="CI47" s="411"/>
      <c r="CJ47" s="32" t="s">
        <v>285</v>
      </c>
      <c r="CK47" s="403">
        <v>6.0000000000000002E-5</v>
      </c>
      <c r="CL47" s="188" t="str">
        <f>IF(CK47="","",IF(CK47&lt;=0.002,"○","×"))</f>
        <v>○</v>
      </c>
      <c r="CM47" s="32" t="s">
        <v>285</v>
      </c>
      <c r="CN47" s="403">
        <v>6.0000000000000002E-5</v>
      </c>
      <c r="CO47" s="188" t="str">
        <f>IF(CN47="","",IF(CN47&lt;=0.002,"○","×"))</f>
        <v>○</v>
      </c>
      <c r="CP47" s="32" t="s">
        <v>285</v>
      </c>
      <c r="CQ47" s="403">
        <v>6.0000000000000002E-5</v>
      </c>
      <c r="CR47" s="188" t="str">
        <f>IF(CQ47="","",IF(CQ47&lt;=0.002,"○","×"))</f>
        <v>○</v>
      </c>
      <c r="CS47" s="32" t="s">
        <v>285</v>
      </c>
      <c r="CT47" s="403">
        <v>6.0000000000000002E-5</v>
      </c>
      <c r="CU47" s="156" t="str">
        <f>IF(CT47="","",IF(CT47&lt;=0.002,"○","×"))</f>
        <v>○</v>
      </c>
      <c r="CV47" s="181"/>
      <c r="CZ47" s="187"/>
    </row>
    <row r="48" spans="1:104" ht="12" customHeight="1" x14ac:dyDescent="0.2">
      <c r="C48" s="550"/>
      <c r="D48" s="546" t="s">
        <v>100</v>
      </c>
      <c r="E48" s="547"/>
      <c r="F48" s="547"/>
      <c r="G48" s="442" t="s">
        <v>89</v>
      </c>
      <c r="H48" s="436"/>
      <c r="I48" s="442"/>
      <c r="J48" s="436"/>
      <c r="K48" s="364"/>
      <c r="L48" s="130"/>
      <c r="M48" s="32"/>
      <c r="N48" s="364"/>
      <c r="O48" s="34"/>
      <c r="P48" s="32"/>
      <c r="Q48" s="364">
        <v>4.3E-3</v>
      </c>
      <c r="R48" s="188" t="str">
        <f>IF(Q48="","",IF(Q48&lt;=0.05,"○","×"))</f>
        <v>○</v>
      </c>
      <c r="S48" s="189"/>
      <c r="T48" s="364">
        <v>5.7000000000000002E-3</v>
      </c>
      <c r="U48" s="188" t="str">
        <f>IF(T48="","",IF(T48&lt;=0.05,"○","×"))</f>
        <v>○</v>
      </c>
      <c r="V48" s="189"/>
      <c r="W48" s="364">
        <v>1.8E-3</v>
      </c>
      <c r="X48" s="188" t="str">
        <f>IF(W48="","",IF(W48&lt;=0.05,"○","×"))</f>
        <v>○</v>
      </c>
      <c r="Y48" s="189"/>
      <c r="Z48" s="364">
        <v>3.0000000000000001E-3</v>
      </c>
      <c r="AA48" s="195" t="str">
        <f>IF(Z48="","",IF(Z48&lt;=0.05,"○","×"))</f>
        <v>○</v>
      </c>
      <c r="AB48" s="189"/>
      <c r="AC48" s="364">
        <v>1.4E-3</v>
      </c>
      <c r="AD48" s="195" t="str">
        <f>IF(AC48="","",IF(AC48&lt;=0.05,"○","×"))</f>
        <v>○</v>
      </c>
      <c r="AE48" s="189"/>
      <c r="AF48" s="364"/>
      <c r="AG48" s="410"/>
      <c r="AH48" s="189"/>
      <c r="AI48" s="364"/>
      <c r="AJ48" s="188"/>
      <c r="AK48" s="189"/>
      <c r="AL48" s="364">
        <v>8.0000000000000002E-3</v>
      </c>
      <c r="AM48" s="188" t="str">
        <f>IF(AL48="","",IF(AL48&lt;=0.05,"○","×"))</f>
        <v>○</v>
      </c>
      <c r="AN48" s="189"/>
      <c r="AO48" s="364"/>
      <c r="AP48" s="188"/>
      <c r="AQ48" s="189"/>
      <c r="AR48" s="364"/>
      <c r="AS48" s="195"/>
      <c r="AT48" s="189"/>
      <c r="AU48" s="364"/>
      <c r="AV48" s="188"/>
      <c r="AW48" s="189"/>
      <c r="AX48" s="364"/>
      <c r="AY48" s="195"/>
      <c r="AZ48" s="189"/>
      <c r="BA48" s="364"/>
      <c r="BB48" s="410"/>
      <c r="BC48" s="189"/>
      <c r="BD48" s="364"/>
      <c r="BE48" s="188"/>
      <c r="BF48" s="189"/>
      <c r="BG48" s="364"/>
      <c r="BH48" s="195"/>
      <c r="BI48" s="189"/>
      <c r="BJ48" s="364">
        <v>6.9999999999999999E-4</v>
      </c>
      <c r="BK48" s="195" t="str">
        <f>IF(BJ48="","",IF(BJ48&lt;=0.05,"○","×"))</f>
        <v>○</v>
      </c>
      <c r="BL48" s="189"/>
      <c r="BM48" s="364">
        <v>1.1999999999999999E-3</v>
      </c>
      <c r="BN48" s="195" t="str">
        <f>IF(BM48="","",IF(BM48&lt;=0.05,"○","×"))</f>
        <v>○</v>
      </c>
      <c r="BO48" s="189"/>
      <c r="BP48" s="364"/>
      <c r="BQ48" s="411"/>
      <c r="BR48" s="189"/>
      <c r="BS48" s="364"/>
      <c r="BT48" s="410"/>
      <c r="BU48" s="189"/>
      <c r="BV48" s="364">
        <v>4.5999999999999999E-3</v>
      </c>
      <c r="BW48" s="188" t="str">
        <f>IF(BV48="","",IF(BV48&lt;=0.05,"○","×"))</f>
        <v>○</v>
      </c>
      <c r="BX48" s="189"/>
      <c r="BY48" s="364">
        <v>1.8E-3</v>
      </c>
      <c r="BZ48" s="188" t="str">
        <f>IF(BY48="","",IF(BY48&lt;=0.05,"○","×"))</f>
        <v>○</v>
      </c>
      <c r="CA48" s="189"/>
      <c r="CB48" s="364">
        <v>7.4000000000000003E-3</v>
      </c>
      <c r="CC48" s="195" t="str">
        <f>IF(CB48="","",IF(CB48&lt;=0.05,"○","×"))</f>
        <v>○</v>
      </c>
      <c r="CD48" s="189"/>
      <c r="CE48" s="364">
        <v>4.0000000000000001E-3</v>
      </c>
      <c r="CF48" s="188" t="str">
        <f>IF(CE48="","",IF(CE48&lt;=0.05,"○","×"))</f>
        <v>○</v>
      </c>
      <c r="CG48" s="189"/>
      <c r="CH48" s="364"/>
      <c r="CI48" s="411"/>
      <c r="CJ48" s="189"/>
      <c r="CK48" s="364">
        <v>6.8999999999999999E-3</v>
      </c>
      <c r="CL48" s="188" t="str">
        <f>IF(CK48="","",IF(CK48&lt;=0.05,"○","×"))</f>
        <v>○</v>
      </c>
      <c r="CM48" s="189"/>
      <c r="CN48" s="364">
        <v>2.7000000000000001E-3</v>
      </c>
      <c r="CO48" s="188" t="str">
        <f>IF(CN48="","",IF(CN48&lt;=0.05,"○","×"))</f>
        <v>○</v>
      </c>
      <c r="CP48" s="189"/>
      <c r="CQ48" s="364">
        <v>6.8999999999999999E-3</v>
      </c>
      <c r="CR48" s="188" t="str">
        <f>IF(CQ48="","",IF(CQ48&lt;=0.05,"○","×"))</f>
        <v>○</v>
      </c>
      <c r="CS48" s="189"/>
      <c r="CT48" s="364">
        <v>2.5000000000000001E-3</v>
      </c>
      <c r="CU48" s="195" t="str">
        <f>IF(CT48="","",IF(CT48&lt;=0.05,"○","×"))</f>
        <v>○</v>
      </c>
      <c r="CV48" s="181"/>
    </row>
    <row r="49" spans="3:104" ht="12" customHeight="1" x14ac:dyDescent="0.2">
      <c r="C49" s="548" t="s">
        <v>134</v>
      </c>
      <c r="D49" s="551" t="s">
        <v>135</v>
      </c>
      <c r="E49" s="552"/>
      <c r="F49" s="552"/>
      <c r="G49" s="429" t="s">
        <v>89</v>
      </c>
      <c r="H49" s="427">
        <v>3.0000000000000001E-3</v>
      </c>
      <c r="I49" s="429" t="s">
        <v>92</v>
      </c>
      <c r="J49" s="196" t="s">
        <v>131</v>
      </c>
      <c r="K49" s="495">
        <v>2.9999999999999997E-4</v>
      </c>
      <c r="L49" s="198" t="str">
        <f t="shared" ref="L49:L75" si="29">IF(K49="","",(IF(K49&lt;=$H49,"○","×")))</f>
        <v>○</v>
      </c>
      <c r="M49" s="196" t="s">
        <v>131</v>
      </c>
      <c r="N49" s="495">
        <v>2.9999999999999997E-4</v>
      </c>
      <c r="O49" s="198" t="str">
        <f t="shared" ref="O49:O75" si="30">IF(N49="","",(IF(N49&lt;=$H49,"○","×")))</f>
        <v>○</v>
      </c>
      <c r="P49" s="196" t="s">
        <v>131</v>
      </c>
      <c r="Q49" s="495">
        <v>2.9999999999999997E-4</v>
      </c>
      <c r="R49" s="198" t="str">
        <f>IF(Q49="","",(IF(Q49&lt;=$H49,"○","×")))</f>
        <v>○</v>
      </c>
      <c r="S49" s="196" t="s">
        <v>131</v>
      </c>
      <c r="T49" s="495">
        <v>2.9999999999999997E-4</v>
      </c>
      <c r="U49" s="198" t="str">
        <f>IF(T49="","",(IF(T49&lt;=$H49,"○","×")))</f>
        <v>○</v>
      </c>
      <c r="V49" s="196" t="s">
        <v>131</v>
      </c>
      <c r="W49" s="495">
        <v>2.9999999999999997E-4</v>
      </c>
      <c r="X49" s="198" t="str">
        <f t="shared" ref="X49:X75" si="31">IF(W49="","",(IF(W49&lt;=$H49,"○","×")))</f>
        <v>○</v>
      </c>
      <c r="Y49" s="196" t="s">
        <v>131</v>
      </c>
      <c r="Z49" s="495">
        <v>2.9999999999999997E-4</v>
      </c>
      <c r="AA49" s="198" t="str">
        <f t="shared" ref="AA49:AA75" si="32">IF(Z49="","",(IF(Z49&lt;=$H49,"○","×")))</f>
        <v>○</v>
      </c>
      <c r="AB49" s="196" t="s">
        <v>131</v>
      </c>
      <c r="AC49" s="495">
        <v>2.9999999999999997E-4</v>
      </c>
      <c r="AD49" s="198" t="str">
        <f t="shared" ref="AD49:AD75" si="33">IF(AC49="","",(IF(AC49&lt;=$H49,"○","×")))</f>
        <v>○</v>
      </c>
      <c r="AE49" s="196" t="s">
        <v>131</v>
      </c>
      <c r="AF49" s="495">
        <v>2.9999999999999997E-4</v>
      </c>
      <c r="AG49" s="198" t="str">
        <f t="shared" ref="AG49:AG75" si="34">IF(AF49="","",(IF(AF49&lt;=$H49,"○","×")))</f>
        <v>○</v>
      </c>
      <c r="AH49" s="196" t="s">
        <v>131</v>
      </c>
      <c r="AI49" s="495">
        <v>2.9999999999999997E-4</v>
      </c>
      <c r="AJ49" s="198" t="str">
        <f t="shared" ref="AJ49:AJ75" si="35">IF(AI49="","",(IF(AI49&lt;=$H49,"○","×")))</f>
        <v>○</v>
      </c>
      <c r="AK49" s="196" t="s">
        <v>131</v>
      </c>
      <c r="AL49" s="495">
        <v>2.9999999999999997E-4</v>
      </c>
      <c r="AM49" s="198" t="str">
        <f t="shared" ref="AM49:AM75" si="36">IF(AL49="","",(IF(AL49&lt;=$H49,"○","×")))</f>
        <v>○</v>
      </c>
      <c r="AN49" s="196" t="s">
        <v>131</v>
      </c>
      <c r="AO49" s="495">
        <v>2.9999999999999997E-4</v>
      </c>
      <c r="AP49" s="198" t="str">
        <f t="shared" ref="AP49:AP75" si="37">IF(AO49="","",(IF(AO49&lt;=$H49,"○","×")))</f>
        <v>○</v>
      </c>
      <c r="AQ49" s="196" t="s">
        <v>131</v>
      </c>
      <c r="AR49" s="495">
        <v>2.9999999999999997E-4</v>
      </c>
      <c r="AS49" s="198" t="str">
        <f t="shared" ref="AS49:AS75" si="38">IF(AR49="","",(IF(AR49&lt;=$H49,"○","×")))</f>
        <v>○</v>
      </c>
      <c r="AT49" s="196" t="s">
        <v>131</v>
      </c>
      <c r="AU49" s="495">
        <v>2.9999999999999997E-4</v>
      </c>
      <c r="AV49" s="198" t="str">
        <f t="shared" ref="AV49:AV75" si="39">IF(AU49="","",(IF(AU49&lt;=$H49,"○","×")))</f>
        <v>○</v>
      </c>
      <c r="AW49" s="196" t="s">
        <v>131</v>
      </c>
      <c r="AX49" s="495">
        <v>2.9999999999999997E-4</v>
      </c>
      <c r="AY49" s="198" t="str">
        <f t="shared" ref="AY49:AY75" si="40">IF(AX49="","",(IF(AX49&lt;=$H49,"○","×")))</f>
        <v>○</v>
      </c>
      <c r="AZ49" s="196" t="s">
        <v>131</v>
      </c>
      <c r="BA49" s="495">
        <v>2.9999999999999997E-4</v>
      </c>
      <c r="BB49" s="198" t="str">
        <f t="shared" ref="BB49:BB75" si="41">IF(BA49="","",(IF(BA49&lt;=$H49,"○","×")))</f>
        <v>○</v>
      </c>
      <c r="BC49" s="196" t="s">
        <v>131</v>
      </c>
      <c r="BD49" s="495">
        <v>2.9999999999999997E-4</v>
      </c>
      <c r="BE49" s="198" t="str">
        <f t="shared" ref="BE49:BE75" si="42">IF(BD49="","",(IF(BD49&lt;=$H49,"○","×")))</f>
        <v>○</v>
      </c>
      <c r="BF49" s="196" t="s">
        <v>131</v>
      </c>
      <c r="BG49" s="495">
        <v>2.9999999999999997E-4</v>
      </c>
      <c r="BH49" s="198" t="str">
        <f t="shared" ref="BH49:BH75" si="43">IF(BG49="","",(IF(BG49&lt;=$H49,"○","×")))</f>
        <v>○</v>
      </c>
      <c r="BI49" s="196" t="s">
        <v>131</v>
      </c>
      <c r="BJ49" s="495">
        <v>2.9999999999999997E-4</v>
      </c>
      <c r="BK49" s="198" t="str">
        <f t="shared" ref="BK49:BK75" si="44">IF(BJ49="","",(IF(BJ49&lt;=$H49,"○","×")))</f>
        <v>○</v>
      </c>
      <c r="BL49" s="196" t="s">
        <v>131</v>
      </c>
      <c r="BM49" s="495">
        <v>2.9999999999999997E-4</v>
      </c>
      <c r="BN49" s="198" t="str">
        <f t="shared" ref="BN49:BN75" si="45">IF(BM49="","",(IF(BM49&lt;=$H49,"○","×")))</f>
        <v>○</v>
      </c>
      <c r="BO49" s="196" t="s">
        <v>131</v>
      </c>
      <c r="BP49" s="495">
        <v>2.9999999999999997E-4</v>
      </c>
      <c r="BQ49" s="198" t="str">
        <f t="shared" ref="BQ49:BQ75" si="46">IF(BP49="","",(IF(BP49&lt;=$H49,"○","×")))</f>
        <v>○</v>
      </c>
      <c r="BR49" s="196" t="s">
        <v>131</v>
      </c>
      <c r="BS49" s="495">
        <v>2.9999999999999997E-4</v>
      </c>
      <c r="BT49" s="198" t="str">
        <f t="shared" ref="BT49:BT75" si="47">IF(BS49="","",(IF(BS49&lt;=$H49,"○","×")))</f>
        <v>○</v>
      </c>
      <c r="BU49" s="196" t="s">
        <v>131</v>
      </c>
      <c r="BV49" s="495">
        <v>2.9999999999999997E-4</v>
      </c>
      <c r="BW49" s="198" t="str">
        <f t="shared" ref="BW49:BW75" si="48">IF(BV49="","",(IF(BV49&lt;=$H49,"○","×")))</f>
        <v>○</v>
      </c>
      <c r="BX49" s="196" t="s">
        <v>131</v>
      </c>
      <c r="BY49" s="495">
        <v>2.9999999999999997E-4</v>
      </c>
      <c r="BZ49" s="198" t="str">
        <f t="shared" ref="BZ49:BZ75" si="49">IF(BY49="","",(IF(BY49&lt;=$H49,"○","×")))</f>
        <v>○</v>
      </c>
      <c r="CA49" s="196" t="s">
        <v>131</v>
      </c>
      <c r="CB49" s="495">
        <v>2.9999999999999997E-4</v>
      </c>
      <c r="CC49" s="198" t="str">
        <f t="shared" ref="CC49:CC75" si="50">IF(CB49="","",(IF(CB49&lt;=$H49,"○","×")))</f>
        <v>○</v>
      </c>
      <c r="CD49" s="196" t="s">
        <v>131</v>
      </c>
      <c r="CE49" s="495">
        <v>2.9999999999999997E-4</v>
      </c>
      <c r="CF49" s="198" t="str">
        <f t="shared" ref="CF49:CF75" si="51">IF(CE49="","",(IF(CE49&lt;=$H49,"○","×")))</f>
        <v>○</v>
      </c>
      <c r="CG49" s="196" t="s">
        <v>131</v>
      </c>
      <c r="CH49" s="495">
        <v>2.9999999999999997E-4</v>
      </c>
      <c r="CI49" s="198" t="str">
        <f t="shared" ref="CI49:CI75" si="52">IF(CH49="","",(IF(CH49&lt;=$H49,"○","×")))</f>
        <v>○</v>
      </c>
      <c r="CJ49" s="196" t="s">
        <v>131</v>
      </c>
      <c r="CK49" s="495">
        <v>2.9999999999999997E-4</v>
      </c>
      <c r="CL49" s="198" t="str">
        <f t="shared" ref="CL49:CL75" si="53">IF(CK49="","",(IF(CK49&lt;=$H49,"○","×")))</f>
        <v>○</v>
      </c>
      <c r="CM49" s="196" t="s">
        <v>131</v>
      </c>
      <c r="CN49" s="495">
        <v>2.9999999999999997E-4</v>
      </c>
      <c r="CO49" s="198" t="str">
        <f t="shared" ref="CO49:CO75" si="54">IF(CN49="","",(IF(CN49&lt;=$H49,"○","×")))</f>
        <v>○</v>
      </c>
      <c r="CP49" s="196" t="s">
        <v>131</v>
      </c>
      <c r="CQ49" s="495">
        <v>2.9999999999999997E-4</v>
      </c>
      <c r="CR49" s="198" t="str">
        <f t="shared" ref="CR49:CR75" si="55">IF(CQ49="","",(IF(CQ49&lt;=$H49,"○","×")))</f>
        <v>○</v>
      </c>
      <c r="CS49" s="196" t="s">
        <v>131</v>
      </c>
      <c r="CT49" s="495">
        <v>2.9999999999999997E-4</v>
      </c>
      <c r="CU49" s="198" t="str">
        <f t="shared" ref="CU49:CU75" si="56">IF(CT49="","",(IF(CT49&lt;=$H49,"○","×")))</f>
        <v>○</v>
      </c>
      <c r="CV49" s="168"/>
      <c r="CZ49" s="200"/>
    </row>
    <row r="50" spans="3:104" ht="12" customHeight="1" x14ac:dyDescent="0.2">
      <c r="C50" s="549"/>
      <c r="D50" s="544" t="s">
        <v>136</v>
      </c>
      <c r="E50" s="545"/>
      <c r="F50" s="545"/>
      <c r="G50" s="442" t="s">
        <v>89</v>
      </c>
      <c r="H50" s="544" t="s">
        <v>137</v>
      </c>
      <c r="I50" s="565"/>
      <c r="J50" s="168" t="s">
        <v>131</v>
      </c>
      <c r="K50" s="495">
        <v>0.1</v>
      </c>
      <c r="L50" s="174" t="str">
        <f>IF(K50="","",(IF(K50&lt;=0.1,"○","×")))</f>
        <v>○</v>
      </c>
      <c r="M50" s="168" t="s">
        <v>131</v>
      </c>
      <c r="N50" s="495">
        <v>0.1</v>
      </c>
      <c r="O50" s="174" t="str">
        <f t="shared" ref="O50" si="57">IF(N50="","",(IF(N50&lt;=0.1,"○","×")))</f>
        <v>○</v>
      </c>
      <c r="P50" s="168" t="s">
        <v>131</v>
      </c>
      <c r="Q50" s="495">
        <v>0.1</v>
      </c>
      <c r="R50" s="174" t="str">
        <f t="shared" ref="R50" si="58">IF(Q50="","",(IF(Q50&lt;=0.1,"○","×")))</f>
        <v>○</v>
      </c>
      <c r="S50" s="168" t="s">
        <v>131</v>
      </c>
      <c r="T50" s="495">
        <v>0.1</v>
      </c>
      <c r="U50" s="174" t="str">
        <f t="shared" ref="U50" si="59">IF(T50="","",(IF(T50&lt;=0.1,"○","×")))</f>
        <v>○</v>
      </c>
      <c r="V50" s="168" t="s">
        <v>131</v>
      </c>
      <c r="W50" s="495">
        <v>0.1</v>
      </c>
      <c r="X50" s="174" t="str">
        <f t="shared" ref="X50" si="60">IF(W50="","",(IF(W50&lt;=0.1,"○","×")))</f>
        <v>○</v>
      </c>
      <c r="Y50" s="168" t="s">
        <v>131</v>
      </c>
      <c r="Z50" s="495">
        <v>0.1</v>
      </c>
      <c r="AA50" s="174" t="str">
        <f t="shared" ref="AA50" si="61">IF(Z50="","",(IF(Z50&lt;=0.1,"○","×")))</f>
        <v>○</v>
      </c>
      <c r="AB50" s="168" t="s">
        <v>131</v>
      </c>
      <c r="AC50" s="495">
        <v>0.1</v>
      </c>
      <c r="AD50" s="174" t="str">
        <f t="shared" ref="AD50" si="62">IF(AC50="","",(IF(AC50&lt;=0.1,"○","×")))</f>
        <v>○</v>
      </c>
      <c r="AE50" s="168" t="s">
        <v>131</v>
      </c>
      <c r="AF50" s="495">
        <v>0.1</v>
      </c>
      <c r="AG50" s="174" t="str">
        <f t="shared" ref="AG50" si="63">IF(AF50="","",(IF(AF50&lt;=0.1,"○","×")))</f>
        <v>○</v>
      </c>
      <c r="AH50" s="168" t="s">
        <v>131</v>
      </c>
      <c r="AI50" s="495">
        <v>0.1</v>
      </c>
      <c r="AJ50" s="174" t="str">
        <f t="shared" ref="AJ50" si="64">IF(AI50="","",(IF(AI50&lt;=0.1,"○","×")))</f>
        <v>○</v>
      </c>
      <c r="AK50" s="168" t="s">
        <v>131</v>
      </c>
      <c r="AL50" s="495">
        <v>0.1</v>
      </c>
      <c r="AM50" s="174" t="str">
        <f t="shared" ref="AM50" si="65">IF(AL50="","",(IF(AL50&lt;=0.1,"○","×")))</f>
        <v>○</v>
      </c>
      <c r="AN50" s="168" t="s">
        <v>131</v>
      </c>
      <c r="AO50" s="495">
        <v>0.1</v>
      </c>
      <c r="AP50" s="174" t="str">
        <f t="shared" ref="AP50" si="66">IF(AO50="","",(IF(AO50&lt;=0.1,"○","×")))</f>
        <v>○</v>
      </c>
      <c r="AQ50" s="168" t="s">
        <v>131</v>
      </c>
      <c r="AR50" s="495">
        <v>0.1</v>
      </c>
      <c r="AS50" s="174" t="str">
        <f t="shared" ref="AS50" si="67">IF(AR50="","",(IF(AR50&lt;=0.1,"○","×")))</f>
        <v>○</v>
      </c>
      <c r="AT50" s="168" t="s">
        <v>131</v>
      </c>
      <c r="AU50" s="495">
        <v>0.1</v>
      </c>
      <c r="AV50" s="174" t="str">
        <f t="shared" ref="AV50" si="68">IF(AU50="","",(IF(AU50&lt;=0.1,"○","×")))</f>
        <v>○</v>
      </c>
      <c r="AW50" s="168" t="s">
        <v>131</v>
      </c>
      <c r="AX50" s="495">
        <v>0.1</v>
      </c>
      <c r="AY50" s="174" t="str">
        <f t="shared" ref="AY50" si="69">IF(AX50="","",(IF(AX50&lt;=0.1,"○","×")))</f>
        <v>○</v>
      </c>
      <c r="AZ50" s="168" t="s">
        <v>131</v>
      </c>
      <c r="BA50" s="495">
        <v>0.1</v>
      </c>
      <c r="BB50" s="174" t="str">
        <f t="shared" ref="BB50" si="70">IF(BA50="","",(IF(BA50&lt;=0.1,"○","×")))</f>
        <v>○</v>
      </c>
      <c r="BC50" s="168" t="s">
        <v>131</v>
      </c>
      <c r="BD50" s="495">
        <v>0.1</v>
      </c>
      <c r="BE50" s="174" t="str">
        <f t="shared" ref="BE50" si="71">IF(BD50="","",(IF(BD50&lt;=0.1,"○","×")))</f>
        <v>○</v>
      </c>
      <c r="BF50" s="168" t="s">
        <v>131</v>
      </c>
      <c r="BG50" s="495">
        <v>0.1</v>
      </c>
      <c r="BH50" s="174" t="str">
        <f t="shared" ref="BH50" si="72">IF(BG50="","",(IF(BG50&lt;=0.1,"○","×")))</f>
        <v>○</v>
      </c>
      <c r="BI50" s="168" t="s">
        <v>131</v>
      </c>
      <c r="BJ50" s="495">
        <v>0.1</v>
      </c>
      <c r="BK50" s="174" t="str">
        <f t="shared" ref="BK50" si="73">IF(BJ50="","",(IF(BJ50&lt;=0.1,"○","×")))</f>
        <v>○</v>
      </c>
      <c r="BL50" s="168" t="s">
        <v>131</v>
      </c>
      <c r="BM50" s="495">
        <v>0.1</v>
      </c>
      <c r="BN50" s="174" t="str">
        <f t="shared" ref="BN50" si="74">IF(BM50="","",(IF(BM50&lt;=0.1,"○","×")))</f>
        <v>○</v>
      </c>
      <c r="BO50" s="168" t="s">
        <v>131</v>
      </c>
      <c r="BP50" s="495">
        <v>0.1</v>
      </c>
      <c r="BQ50" s="174" t="str">
        <f t="shared" ref="BQ50" si="75">IF(BP50="","",(IF(BP50&lt;=0.1,"○","×")))</f>
        <v>○</v>
      </c>
      <c r="BR50" s="168" t="s">
        <v>131</v>
      </c>
      <c r="BS50" s="495">
        <v>0.1</v>
      </c>
      <c r="BT50" s="174" t="str">
        <f t="shared" ref="BT50" si="76">IF(BS50="","",(IF(BS50&lt;=0.1,"○","×")))</f>
        <v>○</v>
      </c>
      <c r="BU50" s="168" t="s">
        <v>131</v>
      </c>
      <c r="BV50" s="495">
        <v>0.1</v>
      </c>
      <c r="BW50" s="174" t="str">
        <f t="shared" ref="BW50" si="77">IF(BV50="","",(IF(BV50&lt;=0.1,"○","×")))</f>
        <v>○</v>
      </c>
      <c r="BX50" s="168" t="s">
        <v>131</v>
      </c>
      <c r="BY50" s="495">
        <v>0.1</v>
      </c>
      <c r="BZ50" s="174" t="str">
        <f t="shared" ref="BZ50" si="78">IF(BY50="","",(IF(BY50&lt;=0.1,"○","×")))</f>
        <v>○</v>
      </c>
      <c r="CA50" s="168" t="s">
        <v>131</v>
      </c>
      <c r="CB50" s="495">
        <v>0.1</v>
      </c>
      <c r="CC50" s="174" t="str">
        <f t="shared" ref="CC50" si="79">IF(CB50="","",(IF(CB50&lt;=0.1,"○","×")))</f>
        <v>○</v>
      </c>
      <c r="CD50" s="168" t="s">
        <v>131</v>
      </c>
      <c r="CE50" s="495">
        <v>0.1</v>
      </c>
      <c r="CF50" s="174" t="str">
        <f t="shared" ref="CF50" si="80">IF(CE50="","",(IF(CE50&lt;=0.1,"○","×")))</f>
        <v>○</v>
      </c>
      <c r="CG50" s="168" t="s">
        <v>131</v>
      </c>
      <c r="CH50" s="495">
        <v>0.1</v>
      </c>
      <c r="CI50" s="174" t="str">
        <f t="shared" ref="CI50" si="81">IF(CH50="","",(IF(CH50&lt;=0.1,"○","×")))</f>
        <v>○</v>
      </c>
      <c r="CJ50" s="168" t="s">
        <v>131</v>
      </c>
      <c r="CK50" s="495">
        <v>0.1</v>
      </c>
      <c r="CL50" s="174" t="str">
        <f t="shared" ref="CL50" si="82">IF(CK50="","",(IF(CK50&lt;=0.1,"○","×")))</f>
        <v>○</v>
      </c>
      <c r="CM50" s="168" t="s">
        <v>131</v>
      </c>
      <c r="CN50" s="495">
        <v>0.1</v>
      </c>
      <c r="CO50" s="174" t="str">
        <f t="shared" ref="CO50" si="83">IF(CN50="","",(IF(CN50&lt;=0.1,"○","×")))</f>
        <v>○</v>
      </c>
      <c r="CP50" s="168" t="s">
        <v>131</v>
      </c>
      <c r="CQ50" s="495">
        <v>0.1</v>
      </c>
      <c r="CR50" s="174" t="str">
        <f t="shared" ref="CR50" si="84">IF(CQ50="","",(IF(CQ50&lt;=0.1,"○","×")))</f>
        <v>○</v>
      </c>
      <c r="CS50" s="168" t="s">
        <v>131</v>
      </c>
      <c r="CT50" s="495">
        <v>0.1</v>
      </c>
      <c r="CU50" s="174" t="str">
        <f t="shared" ref="CU50" si="85">IF(CT50="","",(IF(CT50&lt;=0.1,"○","×")))</f>
        <v>○</v>
      </c>
      <c r="CV50" s="168"/>
      <c r="CZ50" s="437"/>
    </row>
    <row r="51" spans="3:104" ht="12" customHeight="1" x14ac:dyDescent="0.2">
      <c r="C51" s="549"/>
      <c r="D51" s="544" t="s">
        <v>138</v>
      </c>
      <c r="E51" s="545"/>
      <c r="F51" s="545"/>
      <c r="G51" s="442" t="s">
        <v>89</v>
      </c>
      <c r="H51" s="436">
        <v>0.01</v>
      </c>
      <c r="I51" s="442" t="s">
        <v>92</v>
      </c>
      <c r="J51" s="168" t="s">
        <v>131</v>
      </c>
      <c r="K51" s="495">
        <v>5.0000000000000001E-3</v>
      </c>
      <c r="L51" s="174" t="str">
        <f t="shared" si="29"/>
        <v>○</v>
      </c>
      <c r="M51" s="168" t="s">
        <v>131</v>
      </c>
      <c r="N51" s="495">
        <v>5.0000000000000001E-3</v>
      </c>
      <c r="O51" s="174" t="str">
        <f t="shared" si="30"/>
        <v>○</v>
      </c>
      <c r="P51" s="168" t="s">
        <v>131</v>
      </c>
      <c r="Q51" s="495">
        <v>5.0000000000000001E-3</v>
      </c>
      <c r="R51" s="174" t="str">
        <f t="shared" ref="R51:R75" si="86">IF(Q51="","",(IF(Q51&lt;=$H51,"○","×")))</f>
        <v>○</v>
      </c>
      <c r="S51" s="168" t="s">
        <v>131</v>
      </c>
      <c r="T51" s="495">
        <v>5.0000000000000001E-3</v>
      </c>
      <c r="U51" s="174" t="str">
        <f t="shared" ref="U51:U75" si="87">IF(T51="","",(IF(T51&lt;=$H51,"○","×")))</f>
        <v>○</v>
      </c>
      <c r="V51" s="168" t="s">
        <v>131</v>
      </c>
      <c r="W51" s="495">
        <v>5.0000000000000001E-3</v>
      </c>
      <c r="X51" s="174" t="str">
        <f t="shared" si="31"/>
        <v>○</v>
      </c>
      <c r="Y51" s="168" t="s">
        <v>131</v>
      </c>
      <c r="Z51" s="495">
        <v>5.0000000000000001E-3</v>
      </c>
      <c r="AA51" s="174" t="str">
        <f t="shared" si="32"/>
        <v>○</v>
      </c>
      <c r="AB51" s="168" t="s">
        <v>131</v>
      </c>
      <c r="AC51" s="495">
        <v>5.0000000000000001E-3</v>
      </c>
      <c r="AD51" s="174" t="str">
        <f t="shared" si="33"/>
        <v>○</v>
      </c>
      <c r="AE51" s="168" t="s">
        <v>131</v>
      </c>
      <c r="AF51" s="495">
        <v>5.0000000000000001E-3</v>
      </c>
      <c r="AG51" s="174" t="str">
        <f t="shared" si="34"/>
        <v>○</v>
      </c>
      <c r="AH51" s="168" t="s">
        <v>131</v>
      </c>
      <c r="AI51" s="495">
        <v>5.0000000000000001E-3</v>
      </c>
      <c r="AJ51" s="174" t="str">
        <f t="shared" si="35"/>
        <v>○</v>
      </c>
      <c r="AK51" s="168" t="s">
        <v>131</v>
      </c>
      <c r="AL51" s="495">
        <v>5.0000000000000001E-3</v>
      </c>
      <c r="AM51" s="174" t="str">
        <f t="shared" si="36"/>
        <v>○</v>
      </c>
      <c r="AN51" s="168" t="s">
        <v>131</v>
      </c>
      <c r="AO51" s="495">
        <v>5.0000000000000001E-3</v>
      </c>
      <c r="AP51" s="174" t="str">
        <f t="shared" si="37"/>
        <v>○</v>
      </c>
      <c r="AQ51" s="168" t="s">
        <v>131</v>
      </c>
      <c r="AR51" s="495">
        <v>5.0000000000000001E-3</v>
      </c>
      <c r="AS51" s="174" t="str">
        <f t="shared" si="38"/>
        <v>○</v>
      </c>
      <c r="AT51" s="168" t="s">
        <v>131</v>
      </c>
      <c r="AU51" s="495">
        <v>5.0000000000000001E-3</v>
      </c>
      <c r="AV51" s="174" t="str">
        <f t="shared" si="39"/>
        <v>○</v>
      </c>
      <c r="AW51" s="168" t="s">
        <v>131</v>
      </c>
      <c r="AX51" s="495">
        <v>5.0000000000000001E-3</v>
      </c>
      <c r="AY51" s="174" t="str">
        <f t="shared" si="40"/>
        <v>○</v>
      </c>
      <c r="AZ51" s="168" t="s">
        <v>131</v>
      </c>
      <c r="BA51" s="495">
        <v>5.0000000000000001E-3</v>
      </c>
      <c r="BB51" s="174" t="str">
        <f t="shared" si="41"/>
        <v>○</v>
      </c>
      <c r="BC51" s="168" t="s">
        <v>131</v>
      </c>
      <c r="BD51" s="495">
        <v>5.0000000000000001E-3</v>
      </c>
      <c r="BE51" s="174" t="str">
        <f t="shared" si="42"/>
        <v>○</v>
      </c>
      <c r="BF51" s="168" t="s">
        <v>131</v>
      </c>
      <c r="BG51" s="495">
        <v>5.0000000000000001E-3</v>
      </c>
      <c r="BH51" s="174" t="str">
        <f t="shared" si="43"/>
        <v>○</v>
      </c>
      <c r="BI51" s="168" t="s">
        <v>131</v>
      </c>
      <c r="BJ51" s="495">
        <v>5.0000000000000001E-3</v>
      </c>
      <c r="BK51" s="174" t="str">
        <f t="shared" si="44"/>
        <v>○</v>
      </c>
      <c r="BL51" s="168" t="s">
        <v>131</v>
      </c>
      <c r="BM51" s="495">
        <v>5.0000000000000001E-3</v>
      </c>
      <c r="BN51" s="174" t="str">
        <f t="shared" si="45"/>
        <v>○</v>
      </c>
      <c r="BO51" s="168" t="s">
        <v>131</v>
      </c>
      <c r="BP51" s="495">
        <v>5.0000000000000001E-3</v>
      </c>
      <c r="BQ51" s="174" t="str">
        <f t="shared" si="46"/>
        <v>○</v>
      </c>
      <c r="BR51" s="168" t="s">
        <v>131</v>
      </c>
      <c r="BS51" s="495">
        <v>5.0000000000000001E-3</v>
      </c>
      <c r="BT51" s="174" t="str">
        <f t="shared" si="47"/>
        <v>○</v>
      </c>
      <c r="BU51" s="168" t="s">
        <v>131</v>
      </c>
      <c r="BV51" s="495">
        <v>5.0000000000000001E-3</v>
      </c>
      <c r="BW51" s="174" t="str">
        <f t="shared" si="48"/>
        <v>○</v>
      </c>
      <c r="BX51" s="168" t="s">
        <v>131</v>
      </c>
      <c r="BY51" s="495">
        <v>5.0000000000000001E-3</v>
      </c>
      <c r="BZ51" s="174" t="str">
        <f t="shared" si="49"/>
        <v>○</v>
      </c>
      <c r="CA51" s="168" t="s">
        <v>131</v>
      </c>
      <c r="CB51" s="495">
        <v>5.0000000000000001E-3</v>
      </c>
      <c r="CC51" s="174" t="str">
        <f t="shared" si="50"/>
        <v>○</v>
      </c>
      <c r="CD51" s="168" t="s">
        <v>131</v>
      </c>
      <c r="CE51" s="495">
        <v>5.0000000000000001E-3</v>
      </c>
      <c r="CF51" s="174" t="str">
        <f t="shared" si="51"/>
        <v>○</v>
      </c>
      <c r="CG51" s="168" t="s">
        <v>131</v>
      </c>
      <c r="CH51" s="495">
        <v>5.0000000000000001E-3</v>
      </c>
      <c r="CI51" s="174" t="str">
        <f t="shared" si="52"/>
        <v>○</v>
      </c>
      <c r="CJ51" s="168" t="s">
        <v>131</v>
      </c>
      <c r="CK51" s="495">
        <v>5.0000000000000001E-3</v>
      </c>
      <c r="CL51" s="174" t="str">
        <f t="shared" si="53"/>
        <v>○</v>
      </c>
      <c r="CM51" s="168" t="s">
        <v>131</v>
      </c>
      <c r="CN51" s="495">
        <v>5.0000000000000001E-3</v>
      </c>
      <c r="CO51" s="174" t="str">
        <f t="shared" si="54"/>
        <v>○</v>
      </c>
      <c r="CP51" s="168" t="s">
        <v>131</v>
      </c>
      <c r="CQ51" s="495">
        <v>5.0000000000000001E-3</v>
      </c>
      <c r="CR51" s="174" t="str">
        <f t="shared" si="55"/>
        <v>○</v>
      </c>
      <c r="CS51" s="168" t="s">
        <v>131</v>
      </c>
      <c r="CT51" s="495">
        <v>5.0000000000000001E-3</v>
      </c>
      <c r="CU51" s="174" t="str">
        <f t="shared" si="56"/>
        <v>○</v>
      </c>
      <c r="CV51" s="168"/>
      <c r="CZ51" s="200"/>
    </row>
    <row r="52" spans="3:104" ht="12" customHeight="1" x14ac:dyDescent="0.2">
      <c r="C52" s="549"/>
      <c r="D52" s="553" t="s">
        <v>139</v>
      </c>
      <c r="E52" s="554"/>
      <c r="F52" s="554"/>
      <c r="G52" s="449" t="s">
        <v>89</v>
      </c>
      <c r="H52" s="447">
        <v>0.02</v>
      </c>
      <c r="I52" s="442" t="s">
        <v>92</v>
      </c>
      <c r="J52" s="201" t="s">
        <v>131</v>
      </c>
      <c r="K52" s="496">
        <v>0.01</v>
      </c>
      <c r="L52" s="203" t="str">
        <f t="shared" si="29"/>
        <v>○</v>
      </c>
      <c r="M52" s="201" t="s">
        <v>131</v>
      </c>
      <c r="N52" s="496">
        <v>0.01</v>
      </c>
      <c r="O52" s="203" t="str">
        <f t="shared" si="30"/>
        <v>○</v>
      </c>
      <c r="P52" s="201" t="s">
        <v>131</v>
      </c>
      <c r="Q52" s="496">
        <v>0.01</v>
      </c>
      <c r="R52" s="203" t="str">
        <f t="shared" si="86"/>
        <v>○</v>
      </c>
      <c r="S52" s="201" t="s">
        <v>131</v>
      </c>
      <c r="T52" s="496">
        <v>0.01</v>
      </c>
      <c r="U52" s="203" t="str">
        <f t="shared" si="87"/>
        <v>○</v>
      </c>
      <c r="V52" s="201" t="s">
        <v>131</v>
      </c>
      <c r="W52" s="496">
        <v>0.01</v>
      </c>
      <c r="X52" s="203" t="str">
        <f t="shared" si="31"/>
        <v>○</v>
      </c>
      <c r="Y52" s="201" t="s">
        <v>131</v>
      </c>
      <c r="Z52" s="496">
        <v>0.01</v>
      </c>
      <c r="AA52" s="203" t="str">
        <f t="shared" si="32"/>
        <v>○</v>
      </c>
      <c r="AB52" s="201" t="s">
        <v>131</v>
      </c>
      <c r="AC52" s="496">
        <v>0.01</v>
      </c>
      <c r="AD52" s="203" t="str">
        <f t="shared" si="33"/>
        <v>○</v>
      </c>
      <c r="AE52" s="201" t="s">
        <v>131</v>
      </c>
      <c r="AF52" s="496">
        <v>0.01</v>
      </c>
      <c r="AG52" s="203" t="str">
        <f t="shared" si="34"/>
        <v>○</v>
      </c>
      <c r="AH52" s="201" t="s">
        <v>131</v>
      </c>
      <c r="AI52" s="496">
        <v>0.01</v>
      </c>
      <c r="AJ52" s="203" t="str">
        <f t="shared" si="35"/>
        <v>○</v>
      </c>
      <c r="AK52" s="201" t="s">
        <v>131</v>
      </c>
      <c r="AL52" s="496">
        <v>0.01</v>
      </c>
      <c r="AM52" s="203" t="str">
        <f t="shared" si="36"/>
        <v>○</v>
      </c>
      <c r="AN52" s="201" t="s">
        <v>131</v>
      </c>
      <c r="AO52" s="496">
        <v>0.01</v>
      </c>
      <c r="AP52" s="203" t="str">
        <f t="shared" si="37"/>
        <v>○</v>
      </c>
      <c r="AQ52" s="201" t="s">
        <v>131</v>
      </c>
      <c r="AR52" s="496">
        <v>0.01</v>
      </c>
      <c r="AS52" s="203" t="str">
        <f t="shared" si="38"/>
        <v>○</v>
      </c>
      <c r="AT52" s="201" t="s">
        <v>131</v>
      </c>
      <c r="AU52" s="496">
        <v>0.01</v>
      </c>
      <c r="AV52" s="203" t="str">
        <f t="shared" si="39"/>
        <v>○</v>
      </c>
      <c r="AW52" s="201" t="s">
        <v>131</v>
      </c>
      <c r="AX52" s="496">
        <v>0.01</v>
      </c>
      <c r="AY52" s="203" t="str">
        <f t="shared" si="40"/>
        <v>○</v>
      </c>
      <c r="AZ52" s="201" t="s">
        <v>131</v>
      </c>
      <c r="BA52" s="496">
        <v>0.01</v>
      </c>
      <c r="BB52" s="203" t="str">
        <f t="shared" si="41"/>
        <v>○</v>
      </c>
      <c r="BC52" s="201" t="s">
        <v>131</v>
      </c>
      <c r="BD52" s="496">
        <v>0.01</v>
      </c>
      <c r="BE52" s="203" t="str">
        <f t="shared" si="42"/>
        <v>○</v>
      </c>
      <c r="BF52" s="201" t="s">
        <v>131</v>
      </c>
      <c r="BG52" s="496">
        <v>0.01</v>
      </c>
      <c r="BH52" s="203" t="str">
        <f t="shared" si="43"/>
        <v>○</v>
      </c>
      <c r="BI52" s="201" t="s">
        <v>131</v>
      </c>
      <c r="BJ52" s="496">
        <v>0.01</v>
      </c>
      <c r="BK52" s="203" t="str">
        <f t="shared" si="44"/>
        <v>○</v>
      </c>
      <c r="BL52" s="201" t="s">
        <v>131</v>
      </c>
      <c r="BM52" s="496">
        <v>0.01</v>
      </c>
      <c r="BN52" s="203" t="str">
        <f t="shared" si="45"/>
        <v>○</v>
      </c>
      <c r="BO52" s="201" t="s">
        <v>131</v>
      </c>
      <c r="BP52" s="496">
        <v>0.01</v>
      </c>
      <c r="BQ52" s="203" t="str">
        <f t="shared" si="46"/>
        <v>○</v>
      </c>
      <c r="BR52" s="201" t="s">
        <v>131</v>
      </c>
      <c r="BS52" s="496">
        <v>0.01</v>
      </c>
      <c r="BT52" s="203" t="str">
        <f t="shared" si="47"/>
        <v>○</v>
      </c>
      <c r="BU52" s="201" t="s">
        <v>131</v>
      </c>
      <c r="BV52" s="496">
        <v>0.01</v>
      </c>
      <c r="BW52" s="203" t="str">
        <f t="shared" si="48"/>
        <v>○</v>
      </c>
      <c r="BX52" s="201" t="s">
        <v>131</v>
      </c>
      <c r="BY52" s="496">
        <v>0.01</v>
      </c>
      <c r="BZ52" s="203" t="str">
        <f t="shared" si="49"/>
        <v>○</v>
      </c>
      <c r="CA52" s="201" t="s">
        <v>131</v>
      </c>
      <c r="CB52" s="496">
        <v>0.01</v>
      </c>
      <c r="CC52" s="203" t="str">
        <f t="shared" si="50"/>
        <v>○</v>
      </c>
      <c r="CD52" s="201" t="s">
        <v>131</v>
      </c>
      <c r="CE52" s="496">
        <v>0.01</v>
      </c>
      <c r="CF52" s="203" t="str">
        <f t="shared" si="51"/>
        <v>○</v>
      </c>
      <c r="CG52" s="201" t="s">
        <v>131</v>
      </c>
      <c r="CH52" s="496">
        <v>0.01</v>
      </c>
      <c r="CI52" s="203" t="str">
        <f t="shared" si="52"/>
        <v>○</v>
      </c>
      <c r="CJ52" s="201" t="s">
        <v>131</v>
      </c>
      <c r="CK52" s="496">
        <v>0.01</v>
      </c>
      <c r="CL52" s="203" t="str">
        <f t="shared" si="53"/>
        <v>○</v>
      </c>
      <c r="CM52" s="201" t="s">
        <v>131</v>
      </c>
      <c r="CN52" s="496">
        <v>0.01</v>
      </c>
      <c r="CO52" s="203" t="str">
        <f t="shared" si="54"/>
        <v>○</v>
      </c>
      <c r="CP52" s="201" t="s">
        <v>131</v>
      </c>
      <c r="CQ52" s="496">
        <v>0.01</v>
      </c>
      <c r="CR52" s="203" t="str">
        <f t="shared" si="55"/>
        <v>○</v>
      </c>
      <c r="CS52" s="201" t="s">
        <v>131</v>
      </c>
      <c r="CT52" s="496">
        <v>0.01</v>
      </c>
      <c r="CU52" s="203" t="str">
        <f t="shared" si="56"/>
        <v>○</v>
      </c>
      <c r="CV52" s="168"/>
      <c r="CZ52" s="200"/>
    </row>
    <row r="53" spans="3:104" ht="12" customHeight="1" x14ac:dyDescent="0.2">
      <c r="C53" s="549"/>
      <c r="D53" s="544" t="s">
        <v>140</v>
      </c>
      <c r="E53" s="545"/>
      <c r="F53" s="545"/>
      <c r="G53" s="442" t="s">
        <v>89</v>
      </c>
      <c r="H53" s="436">
        <v>0.01</v>
      </c>
      <c r="I53" s="450" t="s">
        <v>92</v>
      </c>
      <c r="J53" s="168" t="s">
        <v>131</v>
      </c>
      <c r="K53" s="495">
        <v>5.0000000000000001E-3</v>
      </c>
      <c r="L53" s="174" t="str">
        <f t="shared" si="29"/>
        <v>○</v>
      </c>
      <c r="M53" s="168" t="s">
        <v>131</v>
      </c>
      <c r="N53" s="495">
        <v>5.0000000000000001E-3</v>
      </c>
      <c r="O53" s="174" t="str">
        <f t="shared" si="30"/>
        <v>○</v>
      </c>
      <c r="P53" s="168" t="s">
        <v>131</v>
      </c>
      <c r="Q53" s="495">
        <v>5.0000000000000001E-3</v>
      </c>
      <c r="R53" s="174" t="str">
        <f t="shared" si="86"/>
        <v>○</v>
      </c>
      <c r="S53" s="168" t="s">
        <v>131</v>
      </c>
      <c r="T53" s="495">
        <v>5.0000000000000001E-3</v>
      </c>
      <c r="U53" s="174" t="str">
        <f t="shared" si="87"/>
        <v>○</v>
      </c>
      <c r="V53" s="168" t="s">
        <v>131</v>
      </c>
      <c r="W53" s="495">
        <v>5.0000000000000001E-3</v>
      </c>
      <c r="X53" s="174" t="str">
        <f t="shared" si="31"/>
        <v>○</v>
      </c>
      <c r="Y53" s="168" t="s">
        <v>131</v>
      </c>
      <c r="Z53" s="495">
        <v>5.0000000000000001E-3</v>
      </c>
      <c r="AA53" s="174" t="str">
        <f t="shared" si="32"/>
        <v>○</v>
      </c>
      <c r="AB53" s="168" t="s">
        <v>131</v>
      </c>
      <c r="AC53" s="495">
        <v>5.0000000000000001E-3</v>
      </c>
      <c r="AD53" s="174" t="str">
        <f t="shared" si="33"/>
        <v>○</v>
      </c>
      <c r="AE53" s="168" t="s">
        <v>131</v>
      </c>
      <c r="AF53" s="495">
        <v>5.0000000000000001E-3</v>
      </c>
      <c r="AG53" s="174" t="str">
        <f t="shared" si="34"/>
        <v>○</v>
      </c>
      <c r="AH53" s="168" t="s">
        <v>131</v>
      </c>
      <c r="AI53" s="495">
        <v>5.0000000000000001E-3</v>
      </c>
      <c r="AJ53" s="174" t="str">
        <f t="shared" si="35"/>
        <v>○</v>
      </c>
      <c r="AK53" s="168" t="s">
        <v>131</v>
      </c>
      <c r="AL53" s="495">
        <v>5.0000000000000001E-3</v>
      </c>
      <c r="AM53" s="174" t="str">
        <f t="shared" si="36"/>
        <v>○</v>
      </c>
      <c r="AN53" s="168" t="s">
        <v>131</v>
      </c>
      <c r="AO53" s="495">
        <v>5.0000000000000001E-3</v>
      </c>
      <c r="AP53" s="174" t="str">
        <f t="shared" si="37"/>
        <v>○</v>
      </c>
      <c r="AQ53" s="168" t="s">
        <v>131</v>
      </c>
      <c r="AR53" s="495">
        <v>5.0000000000000001E-3</v>
      </c>
      <c r="AS53" s="174" t="str">
        <f t="shared" si="38"/>
        <v>○</v>
      </c>
      <c r="AT53" s="168" t="s">
        <v>131</v>
      </c>
      <c r="AU53" s="495">
        <v>5.0000000000000001E-3</v>
      </c>
      <c r="AV53" s="174" t="str">
        <f t="shared" si="39"/>
        <v>○</v>
      </c>
      <c r="AW53" s="168" t="s">
        <v>131</v>
      </c>
      <c r="AX53" s="495">
        <v>5.0000000000000001E-3</v>
      </c>
      <c r="AY53" s="174" t="str">
        <f t="shared" si="40"/>
        <v>○</v>
      </c>
      <c r="AZ53" s="168" t="s">
        <v>131</v>
      </c>
      <c r="BA53" s="495">
        <v>5.0000000000000001E-3</v>
      </c>
      <c r="BB53" s="174" t="str">
        <f t="shared" si="41"/>
        <v>○</v>
      </c>
      <c r="BC53" s="168" t="s">
        <v>131</v>
      </c>
      <c r="BD53" s="495">
        <v>5.0000000000000001E-3</v>
      </c>
      <c r="BE53" s="174" t="str">
        <f t="shared" si="42"/>
        <v>○</v>
      </c>
      <c r="BF53" s="168" t="s">
        <v>131</v>
      </c>
      <c r="BG53" s="495">
        <v>5.0000000000000001E-3</v>
      </c>
      <c r="BH53" s="174" t="str">
        <f t="shared" si="43"/>
        <v>○</v>
      </c>
      <c r="BI53" s="168" t="s">
        <v>131</v>
      </c>
      <c r="BJ53" s="495">
        <v>5.0000000000000001E-3</v>
      </c>
      <c r="BK53" s="174" t="str">
        <f t="shared" si="44"/>
        <v>○</v>
      </c>
      <c r="BL53" s="168" t="s">
        <v>131</v>
      </c>
      <c r="BM53" s="495">
        <v>5.0000000000000001E-3</v>
      </c>
      <c r="BN53" s="174" t="str">
        <f t="shared" si="45"/>
        <v>○</v>
      </c>
      <c r="BO53" s="168" t="s">
        <v>131</v>
      </c>
      <c r="BP53" s="495">
        <v>5.0000000000000001E-3</v>
      </c>
      <c r="BQ53" s="174" t="str">
        <f t="shared" si="46"/>
        <v>○</v>
      </c>
      <c r="BR53" s="168" t="s">
        <v>131</v>
      </c>
      <c r="BS53" s="495">
        <v>5.0000000000000001E-3</v>
      </c>
      <c r="BT53" s="174" t="str">
        <f t="shared" si="47"/>
        <v>○</v>
      </c>
      <c r="BU53" s="168" t="s">
        <v>131</v>
      </c>
      <c r="BV53" s="495">
        <v>5.0000000000000001E-3</v>
      </c>
      <c r="BW53" s="174" t="str">
        <f t="shared" si="48"/>
        <v>○</v>
      </c>
      <c r="BX53" s="168" t="s">
        <v>131</v>
      </c>
      <c r="BY53" s="495">
        <v>5.0000000000000001E-3</v>
      </c>
      <c r="BZ53" s="174" t="str">
        <f t="shared" si="49"/>
        <v>○</v>
      </c>
      <c r="CA53" s="168" t="s">
        <v>131</v>
      </c>
      <c r="CB53" s="495">
        <v>5.0000000000000001E-3</v>
      </c>
      <c r="CC53" s="174" t="str">
        <f t="shared" si="50"/>
        <v>○</v>
      </c>
      <c r="CD53" s="168" t="s">
        <v>131</v>
      </c>
      <c r="CE53" s="495">
        <v>5.0000000000000001E-3</v>
      </c>
      <c r="CF53" s="174" t="str">
        <f t="shared" si="51"/>
        <v>○</v>
      </c>
      <c r="CG53" s="168" t="s">
        <v>131</v>
      </c>
      <c r="CH53" s="495">
        <v>5.0000000000000001E-3</v>
      </c>
      <c r="CI53" s="174" t="str">
        <f t="shared" si="52"/>
        <v>○</v>
      </c>
      <c r="CJ53" s="168" t="s">
        <v>131</v>
      </c>
      <c r="CK53" s="495">
        <v>5.0000000000000001E-3</v>
      </c>
      <c r="CL53" s="174" t="str">
        <f t="shared" si="53"/>
        <v>○</v>
      </c>
      <c r="CM53" s="168" t="s">
        <v>131</v>
      </c>
      <c r="CN53" s="495">
        <v>5.0000000000000001E-3</v>
      </c>
      <c r="CO53" s="174" t="str">
        <f t="shared" si="54"/>
        <v>○</v>
      </c>
      <c r="CP53" s="168" t="s">
        <v>131</v>
      </c>
      <c r="CQ53" s="495">
        <v>5.0000000000000001E-3</v>
      </c>
      <c r="CR53" s="174" t="str">
        <f t="shared" si="55"/>
        <v>○</v>
      </c>
      <c r="CS53" s="168" t="s">
        <v>131</v>
      </c>
      <c r="CT53" s="495">
        <v>5.0000000000000001E-3</v>
      </c>
      <c r="CU53" s="174" t="str">
        <f t="shared" si="56"/>
        <v>○</v>
      </c>
      <c r="CV53" s="168"/>
      <c r="CZ53" s="200"/>
    </row>
    <row r="54" spans="3:104" ht="12" customHeight="1" x14ac:dyDescent="0.2">
      <c r="C54" s="549"/>
      <c r="D54" s="544" t="s">
        <v>141</v>
      </c>
      <c r="E54" s="545"/>
      <c r="F54" s="545"/>
      <c r="G54" s="442" t="s">
        <v>89</v>
      </c>
      <c r="H54" s="436">
        <v>5.0000000000000001E-4</v>
      </c>
      <c r="I54" s="442" t="s">
        <v>92</v>
      </c>
      <c r="J54" s="168" t="s">
        <v>131</v>
      </c>
      <c r="K54" s="495">
        <v>5.0000000000000001E-4</v>
      </c>
      <c r="L54" s="174" t="str">
        <f>IF(K54="","",(IF(K54&lt;=$H54,"○","×")))</f>
        <v>○</v>
      </c>
      <c r="M54" s="168" t="s">
        <v>131</v>
      </c>
      <c r="N54" s="495">
        <v>5.0000000000000001E-4</v>
      </c>
      <c r="O54" s="174" t="str">
        <f t="shared" si="30"/>
        <v>○</v>
      </c>
      <c r="P54" s="168" t="s">
        <v>131</v>
      </c>
      <c r="Q54" s="495">
        <v>5.0000000000000001E-4</v>
      </c>
      <c r="R54" s="174" t="str">
        <f t="shared" si="86"/>
        <v>○</v>
      </c>
      <c r="S54" s="168" t="s">
        <v>131</v>
      </c>
      <c r="T54" s="495">
        <v>5.0000000000000001E-4</v>
      </c>
      <c r="U54" s="174" t="str">
        <f t="shared" si="87"/>
        <v>○</v>
      </c>
      <c r="V54" s="168" t="s">
        <v>131</v>
      </c>
      <c r="W54" s="495">
        <v>5.0000000000000001E-4</v>
      </c>
      <c r="X54" s="174" t="str">
        <f t="shared" si="31"/>
        <v>○</v>
      </c>
      <c r="Y54" s="168" t="s">
        <v>131</v>
      </c>
      <c r="Z54" s="495">
        <v>5.0000000000000001E-4</v>
      </c>
      <c r="AA54" s="174" t="str">
        <f t="shared" si="32"/>
        <v>○</v>
      </c>
      <c r="AB54" s="168" t="s">
        <v>131</v>
      </c>
      <c r="AC54" s="495">
        <v>5.0000000000000001E-4</v>
      </c>
      <c r="AD54" s="174" t="str">
        <f t="shared" si="33"/>
        <v>○</v>
      </c>
      <c r="AE54" s="168" t="s">
        <v>131</v>
      </c>
      <c r="AF54" s="495">
        <v>5.0000000000000001E-4</v>
      </c>
      <c r="AG54" s="174" t="str">
        <f t="shared" si="34"/>
        <v>○</v>
      </c>
      <c r="AH54" s="168" t="s">
        <v>131</v>
      </c>
      <c r="AI54" s="495">
        <v>5.0000000000000001E-4</v>
      </c>
      <c r="AJ54" s="174" t="str">
        <f t="shared" si="35"/>
        <v>○</v>
      </c>
      <c r="AK54" s="168" t="s">
        <v>131</v>
      </c>
      <c r="AL54" s="495">
        <v>5.0000000000000001E-4</v>
      </c>
      <c r="AM54" s="174" t="str">
        <f t="shared" si="36"/>
        <v>○</v>
      </c>
      <c r="AN54" s="168" t="s">
        <v>131</v>
      </c>
      <c r="AO54" s="495">
        <v>5.0000000000000001E-4</v>
      </c>
      <c r="AP54" s="174" t="str">
        <f t="shared" si="37"/>
        <v>○</v>
      </c>
      <c r="AQ54" s="168" t="s">
        <v>131</v>
      </c>
      <c r="AR54" s="495">
        <v>5.0000000000000001E-4</v>
      </c>
      <c r="AS54" s="174" t="str">
        <f t="shared" si="38"/>
        <v>○</v>
      </c>
      <c r="AT54" s="168" t="s">
        <v>131</v>
      </c>
      <c r="AU54" s="495">
        <v>5.0000000000000001E-4</v>
      </c>
      <c r="AV54" s="174" t="str">
        <f t="shared" si="39"/>
        <v>○</v>
      </c>
      <c r="AW54" s="168" t="s">
        <v>131</v>
      </c>
      <c r="AX54" s="495">
        <v>5.0000000000000001E-4</v>
      </c>
      <c r="AY54" s="174" t="str">
        <f t="shared" si="40"/>
        <v>○</v>
      </c>
      <c r="AZ54" s="168" t="s">
        <v>131</v>
      </c>
      <c r="BA54" s="495">
        <v>5.0000000000000001E-4</v>
      </c>
      <c r="BB54" s="174" t="str">
        <f t="shared" si="41"/>
        <v>○</v>
      </c>
      <c r="BC54" s="168" t="s">
        <v>131</v>
      </c>
      <c r="BD54" s="495">
        <v>5.0000000000000001E-4</v>
      </c>
      <c r="BE54" s="174" t="str">
        <f t="shared" si="42"/>
        <v>○</v>
      </c>
      <c r="BF54" s="168" t="s">
        <v>131</v>
      </c>
      <c r="BG54" s="495">
        <v>5.0000000000000001E-4</v>
      </c>
      <c r="BH54" s="174" t="str">
        <f t="shared" si="43"/>
        <v>○</v>
      </c>
      <c r="BI54" s="168" t="s">
        <v>131</v>
      </c>
      <c r="BJ54" s="495">
        <v>5.0000000000000001E-4</v>
      </c>
      <c r="BK54" s="174" t="str">
        <f t="shared" si="44"/>
        <v>○</v>
      </c>
      <c r="BL54" s="168" t="s">
        <v>131</v>
      </c>
      <c r="BM54" s="495">
        <v>5.0000000000000001E-4</v>
      </c>
      <c r="BN54" s="174" t="str">
        <f t="shared" si="45"/>
        <v>○</v>
      </c>
      <c r="BO54" s="168" t="s">
        <v>131</v>
      </c>
      <c r="BP54" s="495">
        <v>5.0000000000000001E-4</v>
      </c>
      <c r="BQ54" s="174" t="str">
        <f t="shared" si="46"/>
        <v>○</v>
      </c>
      <c r="BR54" s="168" t="s">
        <v>131</v>
      </c>
      <c r="BS54" s="495">
        <v>5.0000000000000001E-4</v>
      </c>
      <c r="BT54" s="174" t="str">
        <f t="shared" si="47"/>
        <v>○</v>
      </c>
      <c r="BU54" s="168" t="s">
        <v>131</v>
      </c>
      <c r="BV54" s="495">
        <v>5.0000000000000001E-4</v>
      </c>
      <c r="BW54" s="174" t="str">
        <f t="shared" si="48"/>
        <v>○</v>
      </c>
      <c r="BX54" s="168" t="s">
        <v>131</v>
      </c>
      <c r="BY54" s="495">
        <v>5.0000000000000001E-4</v>
      </c>
      <c r="BZ54" s="174" t="str">
        <f t="shared" si="49"/>
        <v>○</v>
      </c>
      <c r="CA54" s="168" t="s">
        <v>131</v>
      </c>
      <c r="CB54" s="495">
        <v>5.0000000000000001E-4</v>
      </c>
      <c r="CC54" s="174" t="str">
        <f t="shared" si="50"/>
        <v>○</v>
      </c>
      <c r="CD54" s="168" t="s">
        <v>131</v>
      </c>
      <c r="CE54" s="495">
        <v>5.0000000000000001E-4</v>
      </c>
      <c r="CF54" s="174" t="str">
        <f t="shared" si="51"/>
        <v>○</v>
      </c>
      <c r="CG54" s="168" t="s">
        <v>131</v>
      </c>
      <c r="CH54" s="495">
        <v>5.0000000000000001E-4</v>
      </c>
      <c r="CI54" s="174" t="str">
        <f t="shared" si="52"/>
        <v>○</v>
      </c>
      <c r="CJ54" s="168" t="s">
        <v>131</v>
      </c>
      <c r="CK54" s="495">
        <v>5.0000000000000001E-4</v>
      </c>
      <c r="CL54" s="174" t="str">
        <f t="shared" si="53"/>
        <v>○</v>
      </c>
      <c r="CM54" s="168" t="s">
        <v>131</v>
      </c>
      <c r="CN54" s="495">
        <v>5.0000000000000001E-4</v>
      </c>
      <c r="CO54" s="174" t="str">
        <f t="shared" si="54"/>
        <v>○</v>
      </c>
      <c r="CP54" s="168" t="s">
        <v>131</v>
      </c>
      <c r="CQ54" s="495">
        <v>5.0000000000000001E-4</v>
      </c>
      <c r="CR54" s="174" t="str">
        <f t="shared" si="55"/>
        <v>○</v>
      </c>
      <c r="CS54" s="168" t="s">
        <v>131</v>
      </c>
      <c r="CT54" s="495">
        <v>5.0000000000000001E-4</v>
      </c>
      <c r="CU54" s="174" t="str">
        <f t="shared" si="56"/>
        <v>○</v>
      </c>
      <c r="CV54" s="168"/>
      <c r="CZ54" s="200"/>
    </row>
    <row r="55" spans="3:104" ht="12" customHeight="1" x14ac:dyDescent="0.2">
      <c r="C55" s="549"/>
      <c r="D55" s="544" t="s">
        <v>142</v>
      </c>
      <c r="E55" s="545"/>
      <c r="F55" s="545"/>
      <c r="G55" s="442" t="s">
        <v>89</v>
      </c>
      <c r="H55" s="544" t="s">
        <v>137</v>
      </c>
      <c r="I55" s="565"/>
      <c r="J55" s="32"/>
      <c r="K55" s="495"/>
      <c r="L55" s="412" t="str">
        <f>IF(K55="","",(IF(K55&lt;=0.0005,"○","×")))</f>
        <v/>
      </c>
      <c r="M55" s="32"/>
      <c r="N55" s="495"/>
      <c r="O55" s="132" t="str">
        <f t="shared" si="30"/>
        <v/>
      </c>
      <c r="P55" s="32"/>
      <c r="Q55" s="495"/>
      <c r="R55" s="132" t="str">
        <f t="shared" si="86"/>
        <v/>
      </c>
      <c r="S55" s="32"/>
      <c r="T55" s="495"/>
      <c r="U55" s="132" t="str">
        <f t="shared" si="87"/>
        <v/>
      </c>
      <c r="V55" s="32"/>
      <c r="W55" s="495"/>
      <c r="X55" s="132" t="str">
        <f t="shared" si="31"/>
        <v/>
      </c>
      <c r="Y55" s="32"/>
      <c r="Z55" s="495"/>
      <c r="AA55" s="132" t="str">
        <f t="shared" si="32"/>
        <v/>
      </c>
      <c r="AB55" s="32"/>
      <c r="AC55" s="495"/>
      <c r="AD55" s="132" t="str">
        <f t="shared" si="33"/>
        <v/>
      </c>
      <c r="AE55" s="32"/>
      <c r="AF55" s="495"/>
      <c r="AG55" s="132" t="str">
        <f t="shared" si="34"/>
        <v/>
      </c>
      <c r="AH55" s="32"/>
      <c r="AI55" s="495"/>
      <c r="AJ55" s="132" t="str">
        <f t="shared" si="35"/>
        <v/>
      </c>
      <c r="AK55" s="32"/>
      <c r="AL55" s="495"/>
      <c r="AM55" s="132" t="str">
        <f t="shared" si="36"/>
        <v/>
      </c>
      <c r="AN55" s="32"/>
      <c r="AO55" s="495"/>
      <c r="AP55" s="132" t="str">
        <f t="shared" si="37"/>
        <v/>
      </c>
      <c r="AQ55" s="32"/>
      <c r="AR55" s="495"/>
      <c r="AS55" s="132" t="str">
        <f t="shared" si="38"/>
        <v/>
      </c>
      <c r="AT55" s="32"/>
      <c r="AU55" s="495"/>
      <c r="AV55" s="132" t="str">
        <f t="shared" si="39"/>
        <v/>
      </c>
      <c r="AW55" s="32"/>
      <c r="AX55" s="495"/>
      <c r="AY55" s="132" t="str">
        <f t="shared" si="40"/>
        <v/>
      </c>
      <c r="AZ55" s="32"/>
      <c r="BA55" s="495"/>
      <c r="BB55" s="132" t="str">
        <f t="shared" si="41"/>
        <v/>
      </c>
      <c r="BC55" s="32"/>
      <c r="BD55" s="495"/>
      <c r="BE55" s="132" t="str">
        <f t="shared" si="42"/>
        <v/>
      </c>
      <c r="BF55" s="32"/>
      <c r="BG55" s="495"/>
      <c r="BH55" s="132" t="str">
        <f t="shared" si="43"/>
        <v/>
      </c>
      <c r="BI55" s="32"/>
      <c r="BJ55" s="495"/>
      <c r="BK55" s="132" t="str">
        <f t="shared" si="44"/>
        <v/>
      </c>
      <c r="BL55" s="32"/>
      <c r="BM55" s="495"/>
      <c r="BN55" s="132" t="str">
        <f t="shared" si="45"/>
        <v/>
      </c>
      <c r="BO55" s="32"/>
      <c r="BP55" s="495"/>
      <c r="BQ55" s="132" t="str">
        <f t="shared" si="46"/>
        <v/>
      </c>
      <c r="BR55" s="32"/>
      <c r="BS55" s="495"/>
      <c r="BT55" s="132" t="str">
        <f t="shared" si="47"/>
        <v/>
      </c>
      <c r="BU55" s="32"/>
      <c r="BV55" s="495"/>
      <c r="BW55" s="132" t="str">
        <f t="shared" si="48"/>
        <v/>
      </c>
      <c r="BX55" s="32"/>
      <c r="BY55" s="495"/>
      <c r="BZ55" s="132" t="str">
        <f t="shared" si="49"/>
        <v/>
      </c>
      <c r="CA55" s="32"/>
      <c r="CB55" s="495"/>
      <c r="CC55" s="132" t="str">
        <f t="shared" si="50"/>
        <v/>
      </c>
      <c r="CD55" s="32"/>
      <c r="CE55" s="495"/>
      <c r="CF55" s="132" t="str">
        <f t="shared" si="51"/>
        <v/>
      </c>
      <c r="CG55" s="32"/>
      <c r="CH55" s="495"/>
      <c r="CI55" s="132" t="str">
        <f t="shared" si="52"/>
        <v/>
      </c>
      <c r="CJ55" s="32"/>
      <c r="CK55" s="495"/>
      <c r="CL55" s="132" t="str">
        <f t="shared" si="53"/>
        <v/>
      </c>
      <c r="CM55" s="32"/>
      <c r="CN55" s="495"/>
      <c r="CO55" s="132" t="str">
        <f t="shared" si="54"/>
        <v/>
      </c>
      <c r="CP55" s="32"/>
      <c r="CQ55" s="495"/>
      <c r="CR55" s="132" t="str">
        <f t="shared" si="55"/>
        <v/>
      </c>
      <c r="CS55" s="32"/>
      <c r="CT55" s="495"/>
      <c r="CU55" s="132" t="str">
        <f t="shared" si="56"/>
        <v/>
      </c>
      <c r="CV55" s="32"/>
      <c r="CZ55" s="200"/>
    </row>
    <row r="56" spans="3:104" ht="12" customHeight="1" x14ac:dyDescent="0.2">
      <c r="C56" s="549"/>
      <c r="D56" s="553" t="s">
        <v>143</v>
      </c>
      <c r="E56" s="554"/>
      <c r="F56" s="554"/>
      <c r="G56" s="449" t="s">
        <v>89</v>
      </c>
      <c r="H56" s="553" t="s">
        <v>137</v>
      </c>
      <c r="I56" s="566"/>
      <c r="J56" s="206" t="s">
        <v>131</v>
      </c>
      <c r="K56" s="496">
        <v>5.0000000000000001E-4</v>
      </c>
      <c r="L56" s="207" t="str">
        <f>IF(K56="","",(IF(K56&lt;=0.0005,"○","×")))</f>
        <v>○</v>
      </c>
      <c r="M56" s="206" t="s">
        <v>131</v>
      </c>
      <c r="N56" s="496">
        <v>5.0000000000000001E-4</v>
      </c>
      <c r="O56" s="207" t="str">
        <f t="shared" ref="O56" si="88">IF(N56="","",(IF(N56&lt;=0.0005,"○","×")))</f>
        <v>○</v>
      </c>
      <c r="P56" s="206" t="s">
        <v>131</v>
      </c>
      <c r="Q56" s="496">
        <v>5.0000000000000001E-4</v>
      </c>
      <c r="R56" s="207" t="str">
        <f t="shared" ref="R56" si="89">IF(Q56="","",(IF(Q56&lt;=0.0005,"○","×")))</f>
        <v>○</v>
      </c>
      <c r="S56" s="206" t="s">
        <v>131</v>
      </c>
      <c r="T56" s="496">
        <v>5.0000000000000001E-4</v>
      </c>
      <c r="U56" s="207" t="str">
        <f t="shared" ref="U56" si="90">IF(T56="","",(IF(T56&lt;=0.0005,"○","×")))</f>
        <v>○</v>
      </c>
      <c r="V56" s="206" t="s">
        <v>131</v>
      </c>
      <c r="W56" s="496">
        <v>5.0000000000000001E-4</v>
      </c>
      <c r="X56" s="207" t="str">
        <f t="shared" ref="X56" si="91">IF(W56="","",(IF(W56&lt;=0.0005,"○","×")))</f>
        <v>○</v>
      </c>
      <c r="Y56" s="206" t="s">
        <v>131</v>
      </c>
      <c r="Z56" s="496">
        <v>5.0000000000000001E-4</v>
      </c>
      <c r="AA56" s="207" t="str">
        <f t="shared" ref="AA56" si="92">IF(Z56="","",(IF(Z56&lt;=0.0005,"○","×")))</f>
        <v>○</v>
      </c>
      <c r="AB56" s="206" t="s">
        <v>131</v>
      </c>
      <c r="AC56" s="496">
        <v>5.0000000000000001E-4</v>
      </c>
      <c r="AD56" s="207" t="str">
        <f t="shared" ref="AD56" si="93">IF(AC56="","",(IF(AC56&lt;=0.0005,"○","×")))</f>
        <v>○</v>
      </c>
      <c r="AE56" s="206" t="s">
        <v>131</v>
      </c>
      <c r="AF56" s="496">
        <v>5.0000000000000001E-4</v>
      </c>
      <c r="AG56" s="207" t="str">
        <f t="shared" ref="AG56" si="94">IF(AF56="","",(IF(AF56&lt;=0.0005,"○","×")))</f>
        <v>○</v>
      </c>
      <c r="AH56" s="206" t="s">
        <v>131</v>
      </c>
      <c r="AI56" s="496">
        <v>5.0000000000000001E-4</v>
      </c>
      <c r="AJ56" s="207" t="str">
        <f t="shared" ref="AJ56" si="95">IF(AI56="","",(IF(AI56&lt;=0.0005,"○","×")))</f>
        <v>○</v>
      </c>
      <c r="AK56" s="206" t="s">
        <v>131</v>
      </c>
      <c r="AL56" s="496">
        <v>5.0000000000000001E-4</v>
      </c>
      <c r="AM56" s="207" t="str">
        <f t="shared" ref="AM56" si="96">IF(AL56="","",(IF(AL56&lt;=0.0005,"○","×")))</f>
        <v>○</v>
      </c>
      <c r="AN56" s="206" t="s">
        <v>131</v>
      </c>
      <c r="AO56" s="496">
        <v>5.0000000000000001E-4</v>
      </c>
      <c r="AP56" s="207" t="str">
        <f t="shared" ref="AP56" si="97">IF(AO56="","",(IF(AO56&lt;=0.0005,"○","×")))</f>
        <v>○</v>
      </c>
      <c r="AQ56" s="206" t="s">
        <v>131</v>
      </c>
      <c r="AR56" s="496">
        <v>5.0000000000000001E-4</v>
      </c>
      <c r="AS56" s="207" t="str">
        <f t="shared" ref="AS56" si="98">IF(AR56="","",(IF(AR56&lt;=0.0005,"○","×")))</f>
        <v>○</v>
      </c>
      <c r="AT56" s="206" t="s">
        <v>131</v>
      </c>
      <c r="AU56" s="496">
        <v>5.0000000000000001E-4</v>
      </c>
      <c r="AV56" s="207" t="str">
        <f t="shared" ref="AV56" si="99">IF(AU56="","",(IF(AU56&lt;=0.0005,"○","×")))</f>
        <v>○</v>
      </c>
      <c r="AW56" s="206" t="s">
        <v>131</v>
      </c>
      <c r="AX56" s="496">
        <v>5.0000000000000001E-4</v>
      </c>
      <c r="AY56" s="207" t="str">
        <f t="shared" ref="AY56" si="100">IF(AX56="","",(IF(AX56&lt;=0.0005,"○","×")))</f>
        <v>○</v>
      </c>
      <c r="AZ56" s="206" t="s">
        <v>131</v>
      </c>
      <c r="BA56" s="496">
        <v>5.0000000000000001E-4</v>
      </c>
      <c r="BB56" s="207" t="str">
        <f t="shared" ref="BB56" si="101">IF(BA56="","",(IF(BA56&lt;=0.0005,"○","×")))</f>
        <v>○</v>
      </c>
      <c r="BC56" s="206" t="s">
        <v>131</v>
      </c>
      <c r="BD56" s="496">
        <v>5.0000000000000001E-4</v>
      </c>
      <c r="BE56" s="207" t="str">
        <f t="shared" ref="BE56" si="102">IF(BD56="","",(IF(BD56&lt;=0.0005,"○","×")))</f>
        <v>○</v>
      </c>
      <c r="BF56" s="206" t="s">
        <v>131</v>
      </c>
      <c r="BG56" s="496">
        <v>5.0000000000000001E-4</v>
      </c>
      <c r="BH56" s="207" t="str">
        <f t="shared" ref="BH56" si="103">IF(BG56="","",(IF(BG56&lt;=0.0005,"○","×")))</f>
        <v>○</v>
      </c>
      <c r="BI56" s="206" t="s">
        <v>131</v>
      </c>
      <c r="BJ56" s="496">
        <v>5.0000000000000001E-4</v>
      </c>
      <c r="BK56" s="207" t="str">
        <f t="shared" ref="BK56" si="104">IF(BJ56="","",(IF(BJ56&lt;=0.0005,"○","×")))</f>
        <v>○</v>
      </c>
      <c r="BL56" s="206" t="s">
        <v>131</v>
      </c>
      <c r="BM56" s="496">
        <v>5.0000000000000001E-4</v>
      </c>
      <c r="BN56" s="207" t="str">
        <f t="shared" ref="BN56" si="105">IF(BM56="","",(IF(BM56&lt;=0.0005,"○","×")))</f>
        <v>○</v>
      </c>
      <c r="BO56" s="206" t="s">
        <v>131</v>
      </c>
      <c r="BP56" s="496">
        <v>5.0000000000000001E-4</v>
      </c>
      <c r="BQ56" s="207" t="str">
        <f t="shared" ref="BQ56" si="106">IF(BP56="","",(IF(BP56&lt;=0.0005,"○","×")))</f>
        <v>○</v>
      </c>
      <c r="BR56" s="206" t="s">
        <v>131</v>
      </c>
      <c r="BS56" s="496">
        <v>5.0000000000000001E-4</v>
      </c>
      <c r="BT56" s="207" t="str">
        <f t="shared" ref="BT56" si="107">IF(BS56="","",(IF(BS56&lt;=0.0005,"○","×")))</f>
        <v>○</v>
      </c>
      <c r="BU56" s="206" t="s">
        <v>131</v>
      </c>
      <c r="BV56" s="496">
        <v>5.0000000000000001E-4</v>
      </c>
      <c r="BW56" s="207" t="str">
        <f t="shared" ref="BW56" si="108">IF(BV56="","",(IF(BV56&lt;=0.0005,"○","×")))</f>
        <v>○</v>
      </c>
      <c r="BX56" s="206" t="s">
        <v>131</v>
      </c>
      <c r="BY56" s="496">
        <v>5.0000000000000001E-4</v>
      </c>
      <c r="BZ56" s="207" t="str">
        <f t="shared" ref="BZ56" si="109">IF(BY56="","",(IF(BY56&lt;=0.0005,"○","×")))</f>
        <v>○</v>
      </c>
      <c r="CA56" s="206" t="s">
        <v>131</v>
      </c>
      <c r="CB56" s="496">
        <v>5.0000000000000001E-4</v>
      </c>
      <c r="CC56" s="207" t="str">
        <f t="shared" ref="CC56" si="110">IF(CB56="","",(IF(CB56&lt;=0.0005,"○","×")))</f>
        <v>○</v>
      </c>
      <c r="CD56" s="206" t="s">
        <v>131</v>
      </c>
      <c r="CE56" s="496">
        <v>5.0000000000000001E-4</v>
      </c>
      <c r="CF56" s="207" t="str">
        <f t="shared" ref="CF56" si="111">IF(CE56="","",(IF(CE56&lt;=0.0005,"○","×")))</f>
        <v>○</v>
      </c>
      <c r="CG56" s="206" t="s">
        <v>131</v>
      </c>
      <c r="CH56" s="496">
        <v>5.0000000000000001E-4</v>
      </c>
      <c r="CI56" s="207" t="str">
        <f t="shared" ref="CI56" si="112">IF(CH56="","",(IF(CH56&lt;=0.0005,"○","×")))</f>
        <v>○</v>
      </c>
      <c r="CJ56" s="206" t="s">
        <v>131</v>
      </c>
      <c r="CK56" s="496">
        <v>5.0000000000000001E-4</v>
      </c>
      <c r="CL56" s="207" t="str">
        <f t="shared" ref="CL56" si="113">IF(CK56="","",(IF(CK56&lt;=0.0005,"○","×")))</f>
        <v>○</v>
      </c>
      <c r="CM56" s="206" t="s">
        <v>131</v>
      </c>
      <c r="CN56" s="496">
        <v>5.0000000000000001E-4</v>
      </c>
      <c r="CO56" s="207" t="str">
        <f t="shared" ref="CO56" si="114">IF(CN56="","",(IF(CN56&lt;=0.0005,"○","×")))</f>
        <v>○</v>
      </c>
      <c r="CP56" s="206" t="s">
        <v>131</v>
      </c>
      <c r="CQ56" s="496">
        <v>5.0000000000000001E-4</v>
      </c>
      <c r="CR56" s="207" t="str">
        <f t="shared" ref="CR56" si="115">IF(CQ56="","",(IF(CQ56&lt;=0.0005,"○","×")))</f>
        <v>○</v>
      </c>
      <c r="CS56" s="206" t="s">
        <v>131</v>
      </c>
      <c r="CT56" s="496">
        <v>5.0000000000000001E-4</v>
      </c>
      <c r="CU56" s="207" t="str">
        <f t="shared" ref="CU56" si="116">IF(CT56="","",(IF(CT56&lt;=0.0005,"○","×")))</f>
        <v>○</v>
      </c>
      <c r="CV56" s="32"/>
      <c r="CZ56" s="200"/>
    </row>
    <row r="57" spans="3:104" ht="12" customHeight="1" x14ac:dyDescent="0.2">
      <c r="C57" s="549"/>
      <c r="D57" s="544" t="s">
        <v>144</v>
      </c>
      <c r="E57" s="545"/>
      <c r="F57" s="545"/>
      <c r="G57" s="442" t="s">
        <v>89</v>
      </c>
      <c r="H57" s="443">
        <v>0.02</v>
      </c>
      <c r="I57" s="450" t="s">
        <v>92</v>
      </c>
      <c r="J57" s="168" t="s">
        <v>131</v>
      </c>
      <c r="K57" s="495">
        <v>2E-3</v>
      </c>
      <c r="L57" s="174" t="str">
        <f t="shared" si="29"/>
        <v>○</v>
      </c>
      <c r="M57" s="168" t="s">
        <v>131</v>
      </c>
      <c r="N57" s="495">
        <v>2E-3</v>
      </c>
      <c r="O57" s="174" t="str">
        <f t="shared" si="30"/>
        <v>○</v>
      </c>
      <c r="P57" s="168" t="s">
        <v>131</v>
      </c>
      <c r="Q57" s="495">
        <v>2E-3</v>
      </c>
      <c r="R57" s="174" t="str">
        <f t="shared" si="86"/>
        <v>○</v>
      </c>
      <c r="S57" s="168" t="s">
        <v>131</v>
      </c>
      <c r="T57" s="495">
        <v>2E-3</v>
      </c>
      <c r="U57" s="174" t="str">
        <f t="shared" si="87"/>
        <v>○</v>
      </c>
      <c r="V57" s="168" t="s">
        <v>131</v>
      </c>
      <c r="W57" s="495">
        <v>2E-3</v>
      </c>
      <c r="X57" s="174" t="str">
        <f t="shared" si="31"/>
        <v>○</v>
      </c>
      <c r="Y57" s="168" t="s">
        <v>131</v>
      </c>
      <c r="Z57" s="495">
        <v>2E-3</v>
      </c>
      <c r="AA57" s="174" t="str">
        <f t="shared" si="32"/>
        <v>○</v>
      </c>
      <c r="AB57" s="168" t="s">
        <v>131</v>
      </c>
      <c r="AC57" s="495">
        <v>2E-3</v>
      </c>
      <c r="AD57" s="174" t="str">
        <f t="shared" si="33"/>
        <v>○</v>
      </c>
      <c r="AE57" s="168" t="s">
        <v>131</v>
      </c>
      <c r="AF57" s="495">
        <v>2E-3</v>
      </c>
      <c r="AG57" s="174" t="str">
        <f t="shared" si="34"/>
        <v>○</v>
      </c>
      <c r="AH57" s="168" t="s">
        <v>131</v>
      </c>
      <c r="AI57" s="495">
        <v>2E-3</v>
      </c>
      <c r="AJ57" s="174" t="str">
        <f t="shared" si="35"/>
        <v>○</v>
      </c>
      <c r="AK57" s="168" t="s">
        <v>131</v>
      </c>
      <c r="AL57" s="495">
        <v>2E-3</v>
      </c>
      <c r="AM57" s="174" t="str">
        <f t="shared" si="36"/>
        <v>○</v>
      </c>
      <c r="AN57" s="168" t="s">
        <v>131</v>
      </c>
      <c r="AO57" s="495">
        <v>2E-3</v>
      </c>
      <c r="AP57" s="174" t="str">
        <f t="shared" si="37"/>
        <v>○</v>
      </c>
      <c r="AQ57" s="168" t="s">
        <v>131</v>
      </c>
      <c r="AR57" s="495">
        <v>2E-3</v>
      </c>
      <c r="AS57" s="174" t="str">
        <f t="shared" si="38"/>
        <v>○</v>
      </c>
      <c r="AT57" s="168" t="s">
        <v>131</v>
      </c>
      <c r="AU57" s="495">
        <v>2E-3</v>
      </c>
      <c r="AV57" s="174" t="str">
        <f t="shared" si="39"/>
        <v>○</v>
      </c>
      <c r="AW57" s="168" t="s">
        <v>131</v>
      </c>
      <c r="AX57" s="495">
        <v>2E-3</v>
      </c>
      <c r="AY57" s="174" t="str">
        <f t="shared" si="40"/>
        <v>○</v>
      </c>
      <c r="AZ57" s="168" t="s">
        <v>131</v>
      </c>
      <c r="BA57" s="495">
        <v>2E-3</v>
      </c>
      <c r="BB57" s="174" t="str">
        <f t="shared" si="41"/>
        <v>○</v>
      </c>
      <c r="BC57" s="168" t="s">
        <v>131</v>
      </c>
      <c r="BD57" s="495">
        <v>2E-3</v>
      </c>
      <c r="BE57" s="174" t="str">
        <f t="shared" si="42"/>
        <v>○</v>
      </c>
      <c r="BF57" s="168" t="s">
        <v>131</v>
      </c>
      <c r="BG57" s="495">
        <v>2E-3</v>
      </c>
      <c r="BH57" s="174" t="str">
        <f t="shared" si="43"/>
        <v>○</v>
      </c>
      <c r="BI57" s="168" t="s">
        <v>131</v>
      </c>
      <c r="BJ57" s="495">
        <v>2E-3</v>
      </c>
      <c r="BK57" s="174" t="str">
        <f t="shared" si="44"/>
        <v>○</v>
      </c>
      <c r="BL57" s="168" t="s">
        <v>131</v>
      </c>
      <c r="BM57" s="495">
        <v>2E-3</v>
      </c>
      <c r="BN57" s="174" t="str">
        <f t="shared" si="45"/>
        <v>○</v>
      </c>
      <c r="BO57" s="168" t="s">
        <v>131</v>
      </c>
      <c r="BP57" s="495">
        <v>2E-3</v>
      </c>
      <c r="BQ57" s="174" t="str">
        <f t="shared" si="46"/>
        <v>○</v>
      </c>
      <c r="BR57" s="168" t="s">
        <v>131</v>
      </c>
      <c r="BS57" s="495">
        <v>2E-3</v>
      </c>
      <c r="BT57" s="174" t="str">
        <f t="shared" si="47"/>
        <v>○</v>
      </c>
      <c r="BU57" s="168" t="s">
        <v>131</v>
      </c>
      <c r="BV57" s="495">
        <v>2E-3</v>
      </c>
      <c r="BW57" s="174" t="str">
        <f t="shared" si="48"/>
        <v>○</v>
      </c>
      <c r="BX57" s="168" t="s">
        <v>131</v>
      </c>
      <c r="BY57" s="495">
        <v>2E-3</v>
      </c>
      <c r="BZ57" s="174" t="str">
        <f t="shared" si="49"/>
        <v>○</v>
      </c>
      <c r="CA57" s="168" t="s">
        <v>131</v>
      </c>
      <c r="CB57" s="495">
        <v>2E-3</v>
      </c>
      <c r="CC57" s="174" t="str">
        <f t="shared" si="50"/>
        <v>○</v>
      </c>
      <c r="CD57" s="168" t="s">
        <v>131</v>
      </c>
      <c r="CE57" s="495">
        <v>2E-3</v>
      </c>
      <c r="CF57" s="174" t="str">
        <f t="shared" si="51"/>
        <v>○</v>
      </c>
      <c r="CG57" s="168" t="s">
        <v>131</v>
      </c>
      <c r="CH57" s="495">
        <v>2E-3</v>
      </c>
      <c r="CI57" s="174" t="str">
        <f t="shared" si="52"/>
        <v>○</v>
      </c>
      <c r="CJ57" s="168" t="s">
        <v>131</v>
      </c>
      <c r="CK57" s="495">
        <v>2E-3</v>
      </c>
      <c r="CL57" s="174" t="str">
        <f t="shared" si="53"/>
        <v>○</v>
      </c>
      <c r="CM57" s="168" t="s">
        <v>131</v>
      </c>
      <c r="CN57" s="495">
        <v>2E-3</v>
      </c>
      <c r="CO57" s="174" t="str">
        <f t="shared" si="54"/>
        <v>○</v>
      </c>
      <c r="CP57" s="168" t="s">
        <v>131</v>
      </c>
      <c r="CQ57" s="495">
        <v>2E-3</v>
      </c>
      <c r="CR57" s="174" t="str">
        <f t="shared" si="55"/>
        <v>○</v>
      </c>
      <c r="CS57" s="168" t="s">
        <v>131</v>
      </c>
      <c r="CT57" s="495">
        <v>2E-3</v>
      </c>
      <c r="CU57" s="174" t="str">
        <f t="shared" si="56"/>
        <v>○</v>
      </c>
      <c r="CV57" s="168"/>
      <c r="CZ57" s="200"/>
    </row>
    <row r="58" spans="3:104" ht="12" customHeight="1" x14ac:dyDescent="0.2">
      <c r="C58" s="549"/>
      <c r="D58" s="544" t="s">
        <v>145</v>
      </c>
      <c r="E58" s="545"/>
      <c r="F58" s="545"/>
      <c r="G58" s="442" t="s">
        <v>89</v>
      </c>
      <c r="H58" s="436">
        <v>2E-3</v>
      </c>
      <c r="I58" s="442" t="s">
        <v>92</v>
      </c>
      <c r="J58" s="168" t="s">
        <v>131</v>
      </c>
      <c r="K58" s="495">
        <v>2.0000000000000001E-4</v>
      </c>
      <c r="L58" s="174" t="str">
        <f t="shared" si="29"/>
        <v>○</v>
      </c>
      <c r="M58" s="168" t="s">
        <v>131</v>
      </c>
      <c r="N58" s="495">
        <v>2.0000000000000001E-4</v>
      </c>
      <c r="O58" s="174" t="str">
        <f t="shared" si="30"/>
        <v>○</v>
      </c>
      <c r="P58" s="168" t="s">
        <v>131</v>
      </c>
      <c r="Q58" s="495">
        <v>2.0000000000000001E-4</v>
      </c>
      <c r="R58" s="174" t="str">
        <f t="shared" si="86"/>
        <v>○</v>
      </c>
      <c r="S58" s="168" t="s">
        <v>131</v>
      </c>
      <c r="T58" s="495">
        <v>2.0000000000000001E-4</v>
      </c>
      <c r="U58" s="174" t="str">
        <f t="shared" si="87"/>
        <v>○</v>
      </c>
      <c r="V58" s="168" t="s">
        <v>131</v>
      </c>
      <c r="W58" s="495">
        <v>2.0000000000000001E-4</v>
      </c>
      <c r="X58" s="174" t="str">
        <f t="shared" si="31"/>
        <v>○</v>
      </c>
      <c r="Y58" s="168" t="s">
        <v>131</v>
      </c>
      <c r="Z58" s="495">
        <v>2.0000000000000001E-4</v>
      </c>
      <c r="AA58" s="174" t="str">
        <f t="shared" si="32"/>
        <v>○</v>
      </c>
      <c r="AB58" s="168" t="s">
        <v>131</v>
      </c>
      <c r="AC58" s="495">
        <v>2.0000000000000001E-4</v>
      </c>
      <c r="AD58" s="174" t="str">
        <f t="shared" si="33"/>
        <v>○</v>
      </c>
      <c r="AE58" s="168" t="s">
        <v>131</v>
      </c>
      <c r="AF58" s="495">
        <v>2.0000000000000001E-4</v>
      </c>
      <c r="AG58" s="174" t="str">
        <f t="shared" si="34"/>
        <v>○</v>
      </c>
      <c r="AH58" s="168" t="s">
        <v>131</v>
      </c>
      <c r="AI58" s="495">
        <v>2.0000000000000001E-4</v>
      </c>
      <c r="AJ58" s="174" t="str">
        <f t="shared" si="35"/>
        <v>○</v>
      </c>
      <c r="AK58" s="168" t="s">
        <v>131</v>
      </c>
      <c r="AL58" s="495">
        <v>2.0000000000000001E-4</v>
      </c>
      <c r="AM58" s="174" t="str">
        <f t="shared" si="36"/>
        <v>○</v>
      </c>
      <c r="AN58" s="168" t="s">
        <v>131</v>
      </c>
      <c r="AO58" s="495">
        <v>2.0000000000000001E-4</v>
      </c>
      <c r="AP58" s="174" t="str">
        <f t="shared" si="37"/>
        <v>○</v>
      </c>
      <c r="AQ58" s="168" t="s">
        <v>131</v>
      </c>
      <c r="AR58" s="495">
        <v>2.0000000000000001E-4</v>
      </c>
      <c r="AS58" s="174" t="str">
        <f t="shared" si="38"/>
        <v>○</v>
      </c>
      <c r="AT58" s="168" t="s">
        <v>131</v>
      </c>
      <c r="AU58" s="495">
        <v>2.0000000000000001E-4</v>
      </c>
      <c r="AV58" s="174" t="str">
        <f t="shared" si="39"/>
        <v>○</v>
      </c>
      <c r="AW58" s="168" t="s">
        <v>131</v>
      </c>
      <c r="AX58" s="495">
        <v>2.0000000000000001E-4</v>
      </c>
      <c r="AY58" s="174" t="str">
        <f t="shared" si="40"/>
        <v>○</v>
      </c>
      <c r="AZ58" s="168" t="s">
        <v>131</v>
      </c>
      <c r="BA58" s="495">
        <v>2.0000000000000001E-4</v>
      </c>
      <c r="BB58" s="174" t="str">
        <f t="shared" si="41"/>
        <v>○</v>
      </c>
      <c r="BC58" s="168" t="s">
        <v>131</v>
      </c>
      <c r="BD58" s="495">
        <v>2.0000000000000001E-4</v>
      </c>
      <c r="BE58" s="174" t="str">
        <f t="shared" si="42"/>
        <v>○</v>
      </c>
      <c r="BF58" s="168" t="s">
        <v>131</v>
      </c>
      <c r="BG58" s="495">
        <v>2.0000000000000001E-4</v>
      </c>
      <c r="BH58" s="174" t="str">
        <f t="shared" si="43"/>
        <v>○</v>
      </c>
      <c r="BI58" s="168" t="s">
        <v>131</v>
      </c>
      <c r="BJ58" s="495">
        <v>2.0000000000000001E-4</v>
      </c>
      <c r="BK58" s="174" t="str">
        <f t="shared" si="44"/>
        <v>○</v>
      </c>
      <c r="BL58" s="168" t="s">
        <v>131</v>
      </c>
      <c r="BM58" s="495">
        <v>2.0000000000000001E-4</v>
      </c>
      <c r="BN58" s="174" t="str">
        <f t="shared" si="45"/>
        <v>○</v>
      </c>
      <c r="BO58" s="168" t="s">
        <v>131</v>
      </c>
      <c r="BP58" s="495">
        <v>2.0000000000000001E-4</v>
      </c>
      <c r="BQ58" s="174" t="str">
        <f t="shared" si="46"/>
        <v>○</v>
      </c>
      <c r="BR58" s="168" t="s">
        <v>131</v>
      </c>
      <c r="BS58" s="495">
        <v>2.0000000000000001E-4</v>
      </c>
      <c r="BT58" s="174" t="str">
        <f t="shared" si="47"/>
        <v>○</v>
      </c>
      <c r="BU58" s="168" t="s">
        <v>131</v>
      </c>
      <c r="BV58" s="495">
        <v>2.0000000000000001E-4</v>
      </c>
      <c r="BW58" s="174" t="str">
        <f t="shared" si="48"/>
        <v>○</v>
      </c>
      <c r="BX58" s="168" t="s">
        <v>131</v>
      </c>
      <c r="BY58" s="495">
        <v>2.0000000000000001E-4</v>
      </c>
      <c r="BZ58" s="174" t="str">
        <f t="shared" si="49"/>
        <v>○</v>
      </c>
      <c r="CA58" s="168" t="s">
        <v>131</v>
      </c>
      <c r="CB58" s="495">
        <v>2.0000000000000001E-4</v>
      </c>
      <c r="CC58" s="174" t="str">
        <f t="shared" si="50"/>
        <v>○</v>
      </c>
      <c r="CD58" s="168" t="s">
        <v>131</v>
      </c>
      <c r="CE58" s="495">
        <v>2.0000000000000001E-4</v>
      </c>
      <c r="CF58" s="174" t="str">
        <f t="shared" si="51"/>
        <v>○</v>
      </c>
      <c r="CG58" s="168" t="s">
        <v>131</v>
      </c>
      <c r="CH58" s="495">
        <v>2.0000000000000001E-4</v>
      </c>
      <c r="CI58" s="174" t="str">
        <f t="shared" si="52"/>
        <v>○</v>
      </c>
      <c r="CJ58" s="168" t="s">
        <v>131</v>
      </c>
      <c r="CK58" s="495">
        <v>2.0000000000000001E-4</v>
      </c>
      <c r="CL58" s="174" t="str">
        <f t="shared" si="53"/>
        <v>○</v>
      </c>
      <c r="CM58" s="168" t="s">
        <v>131</v>
      </c>
      <c r="CN58" s="495">
        <v>2.0000000000000001E-4</v>
      </c>
      <c r="CO58" s="174" t="str">
        <f t="shared" si="54"/>
        <v>○</v>
      </c>
      <c r="CP58" s="168" t="s">
        <v>131</v>
      </c>
      <c r="CQ58" s="495">
        <v>2.0000000000000001E-4</v>
      </c>
      <c r="CR58" s="174" t="str">
        <f t="shared" si="55"/>
        <v>○</v>
      </c>
      <c r="CS58" s="168" t="s">
        <v>131</v>
      </c>
      <c r="CT58" s="495">
        <v>2.0000000000000001E-4</v>
      </c>
      <c r="CU58" s="174" t="str">
        <f t="shared" si="56"/>
        <v>○</v>
      </c>
      <c r="CV58" s="168"/>
      <c r="CZ58" s="200"/>
    </row>
    <row r="59" spans="3:104" ht="12" customHeight="1" x14ac:dyDescent="0.2">
      <c r="C59" s="549"/>
      <c r="D59" s="544" t="s">
        <v>146</v>
      </c>
      <c r="E59" s="545"/>
      <c r="F59" s="545"/>
      <c r="G59" s="442" t="s">
        <v>89</v>
      </c>
      <c r="H59" s="436">
        <v>4.0000000000000001E-3</v>
      </c>
      <c r="I59" s="442" t="s">
        <v>92</v>
      </c>
      <c r="J59" s="168" t="s">
        <v>131</v>
      </c>
      <c r="K59" s="495">
        <v>4.0000000000000002E-4</v>
      </c>
      <c r="L59" s="174" t="str">
        <f t="shared" si="29"/>
        <v>○</v>
      </c>
      <c r="M59" s="168" t="s">
        <v>131</v>
      </c>
      <c r="N59" s="495">
        <v>4.0000000000000002E-4</v>
      </c>
      <c r="O59" s="174" t="str">
        <f t="shared" si="30"/>
        <v>○</v>
      </c>
      <c r="P59" s="168" t="s">
        <v>131</v>
      </c>
      <c r="Q59" s="495">
        <v>4.0000000000000002E-4</v>
      </c>
      <c r="R59" s="174" t="str">
        <f t="shared" si="86"/>
        <v>○</v>
      </c>
      <c r="S59" s="168" t="s">
        <v>131</v>
      </c>
      <c r="T59" s="495">
        <v>4.0000000000000002E-4</v>
      </c>
      <c r="U59" s="174" t="str">
        <f t="shared" si="87"/>
        <v>○</v>
      </c>
      <c r="V59" s="168" t="s">
        <v>131</v>
      </c>
      <c r="W59" s="495">
        <v>4.0000000000000002E-4</v>
      </c>
      <c r="X59" s="174" t="str">
        <f t="shared" si="31"/>
        <v>○</v>
      </c>
      <c r="Y59" s="168" t="s">
        <v>131</v>
      </c>
      <c r="Z59" s="495">
        <v>4.0000000000000002E-4</v>
      </c>
      <c r="AA59" s="174" t="str">
        <f t="shared" si="32"/>
        <v>○</v>
      </c>
      <c r="AB59" s="168" t="s">
        <v>131</v>
      </c>
      <c r="AC59" s="495">
        <v>4.0000000000000002E-4</v>
      </c>
      <c r="AD59" s="174" t="str">
        <f t="shared" si="33"/>
        <v>○</v>
      </c>
      <c r="AE59" s="168" t="s">
        <v>131</v>
      </c>
      <c r="AF59" s="495">
        <v>4.0000000000000002E-4</v>
      </c>
      <c r="AG59" s="174" t="str">
        <f t="shared" si="34"/>
        <v>○</v>
      </c>
      <c r="AH59" s="168" t="s">
        <v>131</v>
      </c>
      <c r="AI59" s="495">
        <v>4.0000000000000002E-4</v>
      </c>
      <c r="AJ59" s="174" t="str">
        <f t="shared" si="35"/>
        <v>○</v>
      </c>
      <c r="AK59" s="168" t="s">
        <v>131</v>
      </c>
      <c r="AL59" s="495">
        <v>4.0000000000000002E-4</v>
      </c>
      <c r="AM59" s="174" t="str">
        <f t="shared" si="36"/>
        <v>○</v>
      </c>
      <c r="AN59" s="168" t="s">
        <v>131</v>
      </c>
      <c r="AO59" s="495">
        <v>4.0000000000000002E-4</v>
      </c>
      <c r="AP59" s="174" t="str">
        <f t="shared" si="37"/>
        <v>○</v>
      </c>
      <c r="AQ59" s="168" t="s">
        <v>131</v>
      </c>
      <c r="AR59" s="495">
        <v>4.0000000000000002E-4</v>
      </c>
      <c r="AS59" s="174" t="str">
        <f t="shared" si="38"/>
        <v>○</v>
      </c>
      <c r="AT59" s="168" t="s">
        <v>131</v>
      </c>
      <c r="AU59" s="495">
        <v>4.0000000000000002E-4</v>
      </c>
      <c r="AV59" s="174" t="str">
        <f t="shared" si="39"/>
        <v>○</v>
      </c>
      <c r="AW59" s="168" t="s">
        <v>131</v>
      </c>
      <c r="AX59" s="495">
        <v>4.0000000000000002E-4</v>
      </c>
      <c r="AY59" s="174" t="str">
        <f t="shared" si="40"/>
        <v>○</v>
      </c>
      <c r="AZ59" s="168" t="s">
        <v>131</v>
      </c>
      <c r="BA59" s="495">
        <v>4.0000000000000002E-4</v>
      </c>
      <c r="BB59" s="174" t="str">
        <f t="shared" si="41"/>
        <v>○</v>
      </c>
      <c r="BC59" s="168" t="s">
        <v>131</v>
      </c>
      <c r="BD59" s="495">
        <v>4.0000000000000002E-4</v>
      </c>
      <c r="BE59" s="174" t="str">
        <f t="shared" si="42"/>
        <v>○</v>
      </c>
      <c r="BF59" s="168" t="s">
        <v>131</v>
      </c>
      <c r="BG59" s="495">
        <v>4.0000000000000002E-4</v>
      </c>
      <c r="BH59" s="174" t="str">
        <f t="shared" si="43"/>
        <v>○</v>
      </c>
      <c r="BI59" s="168" t="s">
        <v>131</v>
      </c>
      <c r="BJ59" s="495">
        <v>4.0000000000000002E-4</v>
      </c>
      <c r="BK59" s="174" t="str">
        <f t="shared" si="44"/>
        <v>○</v>
      </c>
      <c r="BL59" s="168" t="s">
        <v>131</v>
      </c>
      <c r="BM59" s="495">
        <v>4.0000000000000002E-4</v>
      </c>
      <c r="BN59" s="174" t="str">
        <f t="shared" si="45"/>
        <v>○</v>
      </c>
      <c r="BO59" s="168" t="s">
        <v>131</v>
      </c>
      <c r="BP59" s="495">
        <v>4.0000000000000002E-4</v>
      </c>
      <c r="BQ59" s="174" t="str">
        <f t="shared" si="46"/>
        <v>○</v>
      </c>
      <c r="BR59" s="168" t="s">
        <v>131</v>
      </c>
      <c r="BS59" s="495">
        <v>4.0000000000000002E-4</v>
      </c>
      <c r="BT59" s="174" t="str">
        <f t="shared" si="47"/>
        <v>○</v>
      </c>
      <c r="BU59" s="168" t="s">
        <v>131</v>
      </c>
      <c r="BV59" s="495">
        <v>4.0000000000000002E-4</v>
      </c>
      <c r="BW59" s="174" t="str">
        <f t="shared" si="48"/>
        <v>○</v>
      </c>
      <c r="BX59" s="168" t="s">
        <v>131</v>
      </c>
      <c r="BY59" s="495">
        <v>4.0000000000000002E-4</v>
      </c>
      <c r="BZ59" s="174" t="str">
        <f t="shared" si="49"/>
        <v>○</v>
      </c>
      <c r="CA59" s="168" t="s">
        <v>131</v>
      </c>
      <c r="CB59" s="495">
        <v>4.0000000000000002E-4</v>
      </c>
      <c r="CC59" s="174" t="str">
        <f t="shared" si="50"/>
        <v>○</v>
      </c>
      <c r="CD59" s="168" t="s">
        <v>131</v>
      </c>
      <c r="CE59" s="495">
        <v>4.0000000000000002E-4</v>
      </c>
      <c r="CF59" s="174" t="str">
        <f t="shared" si="51"/>
        <v>○</v>
      </c>
      <c r="CG59" s="168" t="s">
        <v>131</v>
      </c>
      <c r="CH59" s="495">
        <v>4.0000000000000002E-4</v>
      </c>
      <c r="CI59" s="174" t="str">
        <f t="shared" si="52"/>
        <v>○</v>
      </c>
      <c r="CJ59" s="168" t="s">
        <v>131</v>
      </c>
      <c r="CK59" s="495">
        <v>4.0000000000000002E-4</v>
      </c>
      <c r="CL59" s="174" t="str">
        <f t="shared" si="53"/>
        <v>○</v>
      </c>
      <c r="CM59" s="168" t="s">
        <v>131</v>
      </c>
      <c r="CN59" s="495">
        <v>4.0000000000000002E-4</v>
      </c>
      <c r="CO59" s="174" t="str">
        <f t="shared" si="54"/>
        <v>○</v>
      </c>
      <c r="CP59" s="168" t="s">
        <v>131</v>
      </c>
      <c r="CQ59" s="495">
        <v>4.0000000000000002E-4</v>
      </c>
      <c r="CR59" s="174" t="str">
        <f t="shared" si="55"/>
        <v>○</v>
      </c>
      <c r="CS59" s="168" t="s">
        <v>131</v>
      </c>
      <c r="CT59" s="495">
        <v>4.0000000000000002E-4</v>
      </c>
      <c r="CU59" s="174" t="str">
        <f t="shared" si="56"/>
        <v>○</v>
      </c>
      <c r="CV59" s="168"/>
      <c r="CZ59" s="200"/>
    </row>
    <row r="60" spans="3:104" ht="12" customHeight="1" x14ac:dyDescent="0.2">
      <c r="C60" s="549"/>
      <c r="D60" s="553" t="s">
        <v>147</v>
      </c>
      <c r="E60" s="554"/>
      <c r="F60" s="554"/>
      <c r="G60" s="449" t="s">
        <v>89</v>
      </c>
      <c r="H60" s="447">
        <v>0.1</v>
      </c>
      <c r="I60" s="442" t="s">
        <v>92</v>
      </c>
      <c r="J60" s="201" t="s">
        <v>131</v>
      </c>
      <c r="K60" s="496">
        <v>2E-3</v>
      </c>
      <c r="L60" s="203" t="str">
        <f t="shared" si="29"/>
        <v>○</v>
      </c>
      <c r="M60" s="201" t="s">
        <v>131</v>
      </c>
      <c r="N60" s="496">
        <v>2E-3</v>
      </c>
      <c r="O60" s="203" t="str">
        <f t="shared" si="30"/>
        <v>○</v>
      </c>
      <c r="P60" s="201" t="s">
        <v>131</v>
      </c>
      <c r="Q60" s="496">
        <v>2E-3</v>
      </c>
      <c r="R60" s="203" t="str">
        <f t="shared" si="86"/>
        <v>○</v>
      </c>
      <c r="S60" s="201" t="s">
        <v>131</v>
      </c>
      <c r="T60" s="496">
        <v>2E-3</v>
      </c>
      <c r="U60" s="203" t="str">
        <f t="shared" si="87"/>
        <v>○</v>
      </c>
      <c r="V60" s="201" t="s">
        <v>131</v>
      </c>
      <c r="W60" s="496">
        <v>2E-3</v>
      </c>
      <c r="X60" s="203" t="str">
        <f t="shared" si="31"/>
        <v>○</v>
      </c>
      <c r="Y60" s="201" t="s">
        <v>131</v>
      </c>
      <c r="Z60" s="496">
        <v>2E-3</v>
      </c>
      <c r="AA60" s="203" t="str">
        <f t="shared" si="32"/>
        <v>○</v>
      </c>
      <c r="AB60" s="201" t="s">
        <v>131</v>
      </c>
      <c r="AC60" s="496">
        <v>2E-3</v>
      </c>
      <c r="AD60" s="203" t="str">
        <f t="shared" si="33"/>
        <v>○</v>
      </c>
      <c r="AE60" s="201" t="s">
        <v>131</v>
      </c>
      <c r="AF60" s="496">
        <v>2E-3</v>
      </c>
      <c r="AG60" s="203" t="str">
        <f t="shared" si="34"/>
        <v>○</v>
      </c>
      <c r="AH60" s="201" t="s">
        <v>131</v>
      </c>
      <c r="AI60" s="496">
        <v>2E-3</v>
      </c>
      <c r="AJ60" s="203" t="str">
        <f t="shared" si="35"/>
        <v>○</v>
      </c>
      <c r="AK60" s="201" t="s">
        <v>131</v>
      </c>
      <c r="AL60" s="496">
        <v>2E-3</v>
      </c>
      <c r="AM60" s="203" t="str">
        <f t="shared" si="36"/>
        <v>○</v>
      </c>
      <c r="AN60" s="201" t="s">
        <v>131</v>
      </c>
      <c r="AO60" s="496">
        <v>2E-3</v>
      </c>
      <c r="AP60" s="203" t="str">
        <f t="shared" si="37"/>
        <v>○</v>
      </c>
      <c r="AQ60" s="201" t="s">
        <v>131</v>
      </c>
      <c r="AR60" s="496">
        <v>2E-3</v>
      </c>
      <c r="AS60" s="203" t="str">
        <f t="shared" si="38"/>
        <v>○</v>
      </c>
      <c r="AT60" s="201" t="s">
        <v>131</v>
      </c>
      <c r="AU60" s="496">
        <v>2E-3</v>
      </c>
      <c r="AV60" s="203" t="str">
        <f t="shared" si="39"/>
        <v>○</v>
      </c>
      <c r="AW60" s="201" t="s">
        <v>131</v>
      </c>
      <c r="AX60" s="496">
        <v>2E-3</v>
      </c>
      <c r="AY60" s="203" t="str">
        <f t="shared" si="40"/>
        <v>○</v>
      </c>
      <c r="AZ60" s="201" t="s">
        <v>131</v>
      </c>
      <c r="BA60" s="496">
        <v>2E-3</v>
      </c>
      <c r="BB60" s="203" t="str">
        <f t="shared" si="41"/>
        <v>○</v>
      </c>
      <c r="BC60" s="201" t="s">
        <v>131</v>
      </c>
      <c r="BD60" s="496">
        <v>2E-3</v>
      </c>
      <c r="BE60" s="203" t="str">
        <f t="shared" si="42"/>
        <v>○</v>
      </c>
      <c r="BF60" s="201" t="s">
        <v>131</v>
      </c>
      <c r="BG60" s="496">
        <v>2E-3</v>
      </c>
      <c r="BH60" s="203" t="str">
        <f t="shared" si="43"/>
        <v>○</v>
      </c>
      <c r="BI60" s="201" t="s">
        <v>131</v>
      </c>
      <c r="BJ60" s="496">
        <v>2E-3</v>
      </c>
      <c r="BK60" s="203" t="str">
        <f t="shared" si="44"/>
        <v>○</v>
      </c>
      <c r="BL60" s="201" t="s">
        <v>131</v>
      </c>
      <c r="BM60" s="496">
        <v>2E-3</v>
      </c>
      <c r="BN60" s="203" t="str">
        <f t="shared" si="45"/>
        <v>○</v>
      </c>
      <c r="BO60" s="201" t="s">
        <v>131</v>
      </c>
      <c r="BP60" s="496">
        <v>2E-3</v>
      </c>
      <c r="BQ60" s="203" t="str">
        <f t="shared" si="46"/>
        <v>○</v>
      </c>
      <c r="BR60" s="201" t="s">
        <v>131</v>
      </c>
      <c r="BS60" s="496">
        <v>2E-3</v>
      </c>
      <c r="BT60" s="203" t="str">
        <f t="shared" si="47"/>
        <v>○</v>
      </c>
      <c r="BU60" s="201" t="s">
        <v>131</v>
      </c>
      <c r="BV60" s="496">
        <v>2E-3</v>
      </c>
      <c r="BW60" s="203" t="str">
        <f t="shared" si="48"/>
        <v>○</v>
      </c>
      <c r="BX60" s="201" t="s">
        <v>131</v>
      </c>
      <c r="BY60" s="496">
        <v>2E-3</v>
      </c>
      <c r="BZ60" s="203" t="str">
        <f t="shared" si="49"/>
        <v>○</v>
      </c>
      <c r="CA60" s="201" t="s">
        <v>131</v>
      </c>
      <c r="CB60" s="496">
        <v>2E-3</v>
      </c>
      <c r="CC60" s="203" t="str">
        <f t="shared" si="50"/>
        <v>○</v>
      </c>
      <c r="CD60" s="201" t="s">
        <v>131</v>
      </c>
      <c r="CE60" s="496">
        <v>2E-3</v>
      </c>
      <c r="CF60" s="203" t="str">
        <f t="shared" si="51"/>
        <v>○</v>
      </c>
      <c r="CG60" s="201" t="s">
        <v>131</v>
      </c>
      <c r="CH60" s="496">
        <v>2E-3</v>
      </c>
      <c r="CI60" s="203" t="str">
        <f t="shared" si="52"/>
        <v>○</v>
      </c>
      <c r="CJ60" s="201" t="s">
        <v>131</v>
      </c>
      <c r="CK60" s="496">
        <v>2E-3</v>
      </c>
      <c r="CL60" s="203" t="str">
        <f t="shared" si="53"/>
        <v>○</v>
      </c>
      <c r="CM60" s="201" t="s">
        <v>131</v>
      </c>
      <c r="CN60" s="496">
        <v>2E-3</v>
      </c>
      <c r="CO60" s="203" t="str">
        <f t="shared" si="54"/>
        <v>○</v>
      </c>
      <c r="CP60" s="201" t="s">
        <v>131</v>
      </c>
      <c r="CQ60" s="496">
        <v>2E-3</v>
      </c>
      <c r="CR60" s="203" t="str">
        <f t="shared" si="55"/>
        <v>○</v>
      </c>
      <c r="CS60" s="201" t="s">
        <v>131</v>
      </c>
      <c r="CT60" s="496">
        <v>2E-3</v>
      </c>
      <c r="CU60" s="203" t="str">
        <f t="shared" si="56"/>
        <v>○</v>
      </c>
      <c r="CV60" s="168"/>
      <c r="CZ60" s="200"/>
    </row>
    <row r="61" spans="3:104" ht="12" customHeight="1" x14ac:dyDescent="0.2">
      <c r="C61" s="549"/>
      <c r="D61" s="544" t="s">
        <v>148</v>
      </c>
      <c r="E61" s="545"/>
      <c r="F61" s="545"/>
      <c r="G61" s="442" t="s">
        <v>89</v>
      </c>
      <c r="H61" s="436">
        <v>0.04</v>
      </c>
      <c r="I61" s="450" t="s">
        <v>92</v>
      </c>
      <c r="J61" s="168" t="s">
        <v>131</v>
      </c>
      <c r="K61" s="495">
        <v>4.0000000000000001E-3</v>
      </c>
      <c r="L61" s="174" t="str">
        <f t="shared" si="29"/>
        <v>○</v>
      </c>
      <c r="M61" s="168" t="s">
        <v>131</v>
      </c>
      <c r="N61" s="495">
        <v>4.0000000000000001E-3</v>
      </c>
      <c r="O61" s="174" t="str">
        <f t="shared" si="30"/>
        <v>○</v>
      </c>
      <c r="P61" s="168" t="s">
        <v>131</v>
      </c>
      <c r="Q61" s="495">
        <v>4.0000000000000001E-3</v>
      </c>
      <c r="R61" s="174" t="str">
        <f t="shared" si="86"/>
        <v>○</v>
      </c>
      <c r="S61" s="168" t="s">
        <v>131</v>
      </c>
      <c r="T61" s="495">
        <v>4.0000000000000001E-3</v>
      </c>
      <c r="U61" s="174" t="str">
        <f t="shared" si="87"/>
        <v>○</v>
      </c>
      <c r="V61" s="168" t="s">
        <v>131</v>
      </c>
      <c r="W61" s="495">
        <v>4.0000000000000001E-3</v>
      </c>
      <c r="X61" s="174" t="str">
        <f t="shared" si="31"/>
        <v>○</v>
      </c>
      <c r="Y61" s="168" t="s">
        <v>131</v>
      </c>
      <c r="Z61" s="495">
        <v>4.0000000000000001E-3</v>
      </c>
      <c r="AA61" s="174" t="str">
        <f t="shared" si="32"/>
        <v>○</v>
      </c>
      <c r="AB61" s="168" t="s">
        <v>131</v>
      </c>
      <c r="AC61" s="495">
        <v>4.0000000000000001E-3</v>
      </c>
      <c r="AD61" s="174" t="str">
        <f t="shared" si="33"/>
        <v>○</v>
      </c>
      <c r="AE61" s="168" t="s">
        <v>131</v>
      </c>
      <c r="AF61" s="495">
        <v>4.0000000000000001E-3</v>
      </c>
      <c r="AG61" s="174" t="str">
        <f t="shared" si="34"/>
        <v>○</v>
      </c>
      <c r="AH61" s="168" t="s">
        <v>131</v>
      </c>
      <c r="AI61" s="495">
        <v>4.0000000000000001E-3</v>
      </c>
      <c r="AJ61" s="174" t="str">
        <f t="shared" si="35"/>
        <v>○</v>
      </c>
      <c r="AK61" s="168" t="s">
        <v>131</v>
      </c>
      <c r="AL61" s="495">
        <v>4.0000000000000001E-3</v>
      </c>
      <c r="AM61" s="174" t="str">
        <f t="shared" si="36"/>
        <v>○</v>
      </c>
      <c r="AN61" s="168" t="s">
        <v>131</v>
      </c>
      <c r="AO61" s="495">
        <v>4.0000000000000001E-3</v>
      </c>
      <c r="AP61" s="174" t="str">
        <f t="shared" si="37"/>
        <v>○</v>
      </c>
      <c r="AQ61" s="168" t="s">
        <v>131</v>
      </c>
      <c r="AR61" s="495">
        <v>4.0000000000000001E-3</v>
      </c>
      <c r="AS61" s="174" t="str">
        <f t="shared" si="38"/>
        <v>○</v>
      </c>
      <c r="AT61" s="168" t="s">
        <v>131</v>
      </c>
      <c r="AU61" s="495">
        <v>4.0000000000000001E-3</v>
      </c>
      <c r="AV61" s="174" t="str">
        <f t="shared" si="39"/>
        <v>○</v>
      </c>
      <c r="AW61" s="168" t="s">
        <v>131</v>
      </c>
      <c r="AX61" s="495">
        <v>4.0000000000000001E-3</v>
      </c>
      <c r="AY61" s="174" t="str">
        <f t="shared" si="40"/>
        <v>○</v>
      </c>
      <c r="AZ61" s="168" t="s">
        <v>131</v>
      </c>
      <c r="BA61" s="495">
        <v>4.0000000000000001E-3</v>
      </c>
      <c r="BB61" s="174" t="str">
        <f t="shared" si="41"/>
        <v>○</v>
      </c>
      <c r="BC61" s="168" t="s">
        <v>131</v>
      </c>
      <c r="BD61" s="495">
        <v>4.0000000000000001E-3</v>
      </c>
      <c r="BE61" s="174" t="str">
        <f t="shared" si="42"/>
        <v>○</v>
      </c>
      <c r="BF61" s="168" t="s">
        <v>131</v>
      </c>
      <c r="BG61" s="495">
        <v>4.0000000000000001E-3</v>
      </c>
      <c r="BH61" s="174" t="str">
        <f t="shared" si="43"/>
        <v>○</v>
      </c>
      <c r="BI61" s="168" t="s">
        <v>131</v>
      </c>
      <c r="BJ61" s="495">
        <v>4.0000000000000001E-3</v>
      </c>
      <c r="BK61" s="174" t="str">
        <f t="shared" si="44"/>
        <v>○</v>
      </c>
      <c r="BL61" s="168" t="s">
        <v>131</v>
      </c>
      <c r="BM61" s="495">
        <v>4.0000000000000001E-3</v>
      </c>
      <c r="BN61" s="174" t="str">
        <f t="shared" si="45"/>
        <v>○</v>
      </c>
      <c r="BO61" s="168" t="s">
        <v>131</v>
      </c>
      <c r="BP61" s="495">
        <v>4.0000000000000001E-3</v>
      </c>
      <c r="BQ61" s="174" t="str">
        <f t="shared" si="46"/>
        <v>○</v>
      </c>
      <c r="BR61" s="168" t="s">
        <v>131</v>
      </c>
      <c r="BS61" s="495">
        <v>4.0000000000000001E-3</v>
      </c>
      <c r="BT61" s="174" t="str">
        <f t="shared" si="47"/>
        <v>○</v>
      </c>
      <c r="BU61" s="168" t="s">
        <v>131</v>
      </c>
      <c r="BV61" s="495">
        <v>4.0000000000000001E-3</v>
      </c>
      <c r="BW61" s="174" t="str">
        <f t="shared" si="48"/>
        <v>○</v>
      </c>
      <c r="BX61" s="168" t="s">
        <v>131</v>
      </c>
      <c r="BY61" s="495">
        <v>4.0000000000000001E-3</v>
      </c>
      <c r="BZ61" s="174" t="str">
        <f t="shared" si="49"/>
        <v>○</v>
      </c>
      <c r="CA61" s="168" t="s">
        <v>131</v>
      </c>
      <c r="CB61" s="495">
        <v>4.0000000000000001E-3</v>
      </c>
      <c r="CC61" s="174" t="str">
        <f t="shared" si="50"/>
        <v>○</v>
      </c>
      <c r="CD61" s="168" t="s">
        <v>131</v>
      </c>
      <c r="CE61" s="495">
        <v>4.0000000000000001E-3</v>
      </c>
      <c r="CF61" s="174" t="str">
        <f t="shared" si="51"/>
        <v>○</v>
      </c>
      <c r="CG61" s="168" t="s">
        <v>131</v>
      </c>
      <c r="CH61" s="495">
        <v>4.0000000000000001E-3</v>
      </c>
      <c r="CI61" s="174" t="str">
        <f t="shared" si="52"/>
        <v>○</v>
      </c>
      <c r="CJ61" s="168" t="s">
        <v>131</v>
      </c>
      <c r="CK61" s="495">
        <v>4.0000000000000001E-3</v>
      </c>
      <c r="CL61" s="174" t="str">
        <f t="shared" si="53"/>
        <v>○</v>
      </c>
      <c r="CM61" s="168" t="s">
        <v>131</v>
      </c>
      <c r="CN61" s="495">
        <v>4.0000000000000001E-3</v>
      </c>
      <c r="CO61" s="174" t="str">
        <f t="shared" si="54"/>
        <v>○</v>
      </c>
      <c r="CP61" s="168" t="s">
        <v>131</v>
      </c>
      <c r="CQ61" s="495">
        <v>4.0000000000000001E-3</v>
      </c>
      <c r="CR61" s="174" t="str">
        <f t="shared" si="55"/>
        <v>○</v>
      </c>
      <c r="CS61" s="168" t="s">
        <v>131</v>
      </c>
      <c r="CT61" s="495">
        <v>4.0000000000000001E-3</v>
      </c>
      <c r="CU61" s="174" t="str">
        <f t="shared" si="56"/>
        <v>○</v>
      </c>
      <c r="CV61" s="168"/>
      <c r="CZ61" s="200"/>
    </row>
    <row r="62" spans="3:104" ht="12" customHeight="1" x14ac:dyDescent="0.2">
      <c r="C62" s="549"/>
      <c r="D62" s="544" t="s">
        <v>149</v>
      </c>
      <c r="E62" s="545"/>
      <c r="F62" s="545"/>
      <c r="G62" s="442" t="s">
        <v>89</v>
      </c>
      <c r="H62" s="436">
        <v>1</v>
      </c>
      <c r="I62" s="442" t="s">
        <v>92</v>
      </c>
      <c r="J62" s="168" t="s">
        <v>131</v>
      </c>
      <c r="K62" s="495">
        <v>5.0000000000000001E-4</v>
      </c>
      <c r="L62" s="174" t="str">
        <f t="shared" si="29"/>
        <v>○</v>
      </c>
      <c r="M62" s="168" t="s">
        <v>131</v>
      </c>
      <c r="N62" s="495">
        <v>5.0000000000000001E-4</v>
      </c>
      <c r="O62" s="174" t="str">
        <f t="shared" si="30"/>
        <v>○</v>
      </c>
      <c r="P62" s="168" t="s">
        <v>131</v>
      </c>
      <c r="Q62" s="495">
        <v>5.0000000000000001E-4</v>
      </c>
      <c r="R62" s="174" t="str">
        <f t="shared" si="86"/>
        <v>○</v>
      </c>
      <c r="S62" s="168" t="s">
        <v>131</v>
      </c>
      <c r="T62" s="495">
        <v>5.0000000000000001E-4</v>
      </c>
      <c r="U62" s="174" t="str">
        <f t="shared" si="87"/>
        <v>○</v>
      </c>
      <c r="V62" s="168" t="s">
        <v>131</v>
      </c>
      <c r="W62" s="495">
        <v>5.0000000000000001E-4</v>
      </c>
      <c r="X62" s="174" t="str">
        <f t="shared" si="31"/>
        <v>○</v>
      </c>
      <c r="Y62" s="168" t="s">
        <v>131</v>
      </c>
      <c r="Z62" s="495">
        <v>5.0000000000000001E-4</v>
      </c>
      <c r="AA62" s="174" t="str">
        <f t="shared" si="32"/>
        <v>○</v>
      </c>
      <c r="AB62" s="168" t="s">
        <v>131</v>
      </c>
      <c r="AC62" s="495">
        <v>5.0000000000000001E-4</v>
      </c>
      <c r="AD62" s="174" t="str">
        <f t="shared" si="33"/>
        <v>○</v>
      </c>
      <c r="AE62" s="168" t="s">
        <v>131</v>
      </c>
      <c r="AF62" s="495">
        <v>5.0000000000000001E-4</v>
      </c>
      <c r="AG62" s="174" t="str">
        <f t="shared" si="34"/>
        <v>○</v>
      </c>
      <c r="AH62" s="168" t="s">
        <v>131</v>
      </c>
      <c r="AI62" s="495">
        <v>5.0000000000000001E-4</v>
      </c>
      <c r="AJ62" s="174" t="str">
        <f t="shared" si="35"/>
        <v>○</v>
      </c>
      <c r="AK62" s="168" t="s">
        <v>131</v>
      </c>
      <c r="AL62" s="495">
        <v>5.0000000000000001E-4</v>
      </c>
      <c r="AM62" s="174" t="str">
        <f t="shared" si="36"/>
        <v>○</v>
      </c>
      <c r="AN62" s="168" t="s">
        <v>131</v>
      </c>
      <c r="AO62" s="495">
        <v>5.0000000000000001E-4</v>
      </c>
      <c r="AP62" s="174" t="str">
        <f t="shared" si="37"/>
        <v>○</v>
      </c>
      <c r="AQ62" s="168" t="s">
        <v>131</v>
      </c>
      <c r="AR62" s="495">
        <v>5.0000000000000001E-4</v>
      </c>
      <c r="AS62" s="174" t="str">
        <f t="shared" si="38"/>
        <v>○</v>
      </c>
      <c r="AT62" s="168" t="s">
        <v>131</v>
      </c>
      <c r="AU62" s="495">
        <v>5.0000000000000001E-4</v>
      </c>
      <c r="AV62" s="174" t="str">
        <f t="shared" si="39"/>
        <v>○</v>
      </c>
      <c r="AW62" s="168" t="s">
        <v>131</v>
      </c>
      <c r="AX62" s="495">
        <v>5.0000000000000001E-4</v>
      </c>
      <c r="AY62" s="174" t="str">
        <f t="shared" si="40"/>
        <v>○</v>
      </c>
      <c r="AZ62" s="168" t="s">
        <v>131</v>
      </c>
      <c r="BA62" s="495">
        <v>5.0000000000000001E-4</v>
      </c>
      <c r="BB62" s="174" t="str">
        <f t="shared" si="41"/>
        <v>○</v>
      </c>
      <c r="BC62" s="168" t="s">
        <v>131</v>
      </c>
      <c r="BD62" s="495">
        <v>5.0000000000000001E-4</v>
      </c>
      <c r="BE62" s="174" t="str">
        <f t="shared" si="42"/>
        <v>○</v>
      </c>
      <c r="BF62" s="168" t="s">
        <v>131</v>
      </c>
      <c r="BG62" s="495">
        <v>5.0000000000000001E-4</v>
      </c>
      <c r="BH62" s="174" t="str">
        <f t="shared" si="43"/>
        <v>○</v>
      </c>
      <c r="BI62" s="168" t="s">
        <v>131</v>
      </c>
      <c r="BJ62" s="495">
        <v>5.0000000000000001E-4</v>
      </c>
      <c r="BK62" s="174" t="str">
        <f t="shared" si="44"/>
        <v>○</v>
      </c>
      <c r="BL62" s="168" t="s">
        <v>131</v>
      </c>
      <c r="BM62" s="495">
        <v>5.0000000000000001E-4</v>
      </c>
      <c r="BN62" s="174" t="str">
        <f t="shared" si="45"/>
        <v>○</v>
      </c>
      <c r="BO62" s="168" t="s">
        <v>131</v>
      </c>
      <c r="BP62" s="495">
        <v>5.0000000000000001E-4</v>
      </c>
      <c r="BQ62" s="174" t="str">
        <f t="shared" si="46"/>
        <v>○</v>
      </c>
      <c r="BR62" s="168" t="s">
        <v>131</v>
      </c>
      <c r="BS62" s="495">
        <v>5.0000000000000001E-4</v>
      </c>
      <c r="BT62" s="174" t="str">
        <f t="shared" si="47"/>
        <v>○</v>
      </c>
      <c r="BU62" s="168" t="s">
        <v>131</v>
      </c>
      <c r="BV62" s="495">
        <v>5.0000000000000001E-4</v>
      </c>
      <c r="BW62" s="174" t="str">
        <f t="shared" si="48"/>
        <v>○</v>
      </c>
      <c r="BX62" s="168" t="s">
        <v>131</v>
      </c>
      <c r="BY62" s="495">
        <v>5.0000000000000001E-4</v>
      </c>
      <c r="BZ62" s="174" t="str">
        <f t="shared" si="49"/>
        <v>○</v>
      </c>
      <c r="CA62" s="168" t="s">
        <v>131</v>
      </c>
      <c r="CB62" s="495">
        <v>5.0000000000000001E-4</v>
      </c>
      <c r="CC62" s="174" t="str">
        <f t="shared" si="50"/>
        <v>○</v>
      </c>
      <c r="CD62" s="168" t="s">
        <v>131</v>
      </c>
      <c r="CE62" s="495">
        <v>5.0000000000000001E-4</v>
      </c>
      <c r="CF62" s="174" t="str">
        <f t="shared" si="51"/>
        <v>○</v>
      </c>
      <c r="CG62" s="168" t="s">
        <v>131</v>
      </c>
      <c r="CH62" s="495">
        <v>5.0000000000000001E-4</v>
      </c>
      <c r="CI62" s="174" t="str">
        <f t="shared" si="52"/>
        <v>○</v>
      </c>
      <c r="CJ62" s="168" t="s">
        <v>131</v>
      </c>
      <c r="CK62" s="495">
        <v>5.0000000000000001E-4</v>
      </c>
      <c r="CL62" s="174" t="str">
        <f t="shared" si="53"/>
        <v>○</v>
      </c>
      <c r="CM62" s="168" t="s">
        <v>131</v>
      </c>
      <c r="CN62" s="495">
        <v>5.0000000000000001E-4</v>
      </c>
      <c r="CO62" s="174" t="str">
        <f t="shared" si="54"/>
        <v>○</v>
      </c>
      <c r="CP62" s="168" t="s">
        <v>131</v>
      </c>
      <c r="CQ62" s="495">
        <v>5.0000000000000001E-4</v>
      </c>
      <c r="CR62" s="174" t="str">
        <f t="shared" si="55"/>
        <v>○</v>
      </c>
      <c r="CS62" s="168" t="s">
        <v>131</v>
      </c>
      <c r="CT62" s="495">
        <v>5.0000000000000001E-4</v>
      </c>
      <c r="CU62" s="174" t="str">
        <f t="shared" si="56"/>
        <v>○</v>
      </c>
      <c r="CV62" s="168"/>
      <c r="CZ62" s="200"/>
    </row>
    <row r="63" spans="3:104" ht="12" customHeight="1" x14ac:dyDescent="0.2">
      <c r="C63" s="549"/>
      <c r="D63" s="544" t="s">
        <v>150</v>
      </c>
      <c r="E63" s="545"/>
      <c r="F63" s="545"/>
      <c r="G63" s="442" t="s">
        <v>89</v>
      </c>
      <c r="H63" s="436">
        <v>6.0000000000000001E-3</v>
      </c>
      <c r="I63" s="442" t="s">
        <v>92</v>
      </c>
      <c r="J63" s="168" t="s">
        <v>131</v>
      </c>
      <c r="K63" s="495">
        <v>5.9999999999999995E-4</v>
      </c>
      <c r="L63" s="174" t="str">
        <f t="shared" si="29"/>
        <v>○</v>
      </c>
      <c r="M63" s="168" t="s">
        <v>131</v>
      </c>
      <c r="N63" s="495">
        <v>5.9999999999999995E-4</v>
      </c>
      <c r="O63" s="174" t="str">
        <f t="shared" si="30"/>
        <v>○</v>
      </c>
      <c r="P63" s="168" t="s">
        <v>131</v>
      </c>
      <c r="Q63" s="495">
        <v>5.9999999999999995E-4</v>
      </c>
      <c r="R63" s="174" t="str">
        <f t="shared" si="86"/>
        <v>○</v>
      </c>
      <c r="S63" s="168" t="s">
        <v>131</v>
      </c>
      <c r="T63" s="495">
        <v>5.9999999999999995E-4</v>
      </c>
      <c r="U63" s="174" t="str">
        <f t="shared" si="87"/>
        <v>○</v>
      </c>
      <c r="V63" s="168" t="s">
        <v>131</v>
      </c>
      <c r="W63" s="495">
        <v>5.9999999999999995E-4</v>
      </c>
      <c r="X63" s="174" t="str">
        <f t="shared" si="31"/>
        <v>○</v>
      </c>
      <c r="Y63" s="168" t="s">
        <v>131</v>
      </c>
      <c r="Z63" s="495">
        <v>5.9999999999999995E-4</v>
      </c>
      <c r="AA63" s="174" t="str">
        <f t="shared" si="32"/>
        <v>○</v>
      </c>
      <c r="AB63" s="168" t="s">
        <v>131</v>
      </c>
      <c r="AC63" s="495">
        <v>5.9999999999999995E-4</v>
      </c>
      <c r="AD63" s="174" t="str">
        <f t="shared" si="33"/>
        <v>○</v>
      </c>
      <c r="AE63" s="168" t="s">
        <v>131</v>
      </c>
      <c r="AF63" s="495">
        <v>5.9999999999999995E-4</v>
      </c>
      <c r="AG63" s="174" t="str">
        <f t="shared" si="34"/>
        <v>○</v>
      </c>
      <c r="AH63" s="168" t="s">
        <v>131</v>
      </c>
      <c r="AI63" s="495">
        <v>5.9999999999999995E-4</v>
      </c>
      <c r="AJ63" s="174" t="str">
        <f t="shared" si="35"/>
        <v>○</v>
      </c>
      <c r="AK63" s="168" t="s">
        <v>131</v>
      </c>
      <c r="AL63" s="495">
        <v>5.9999999999999995E-4</v>
      </c>
      <c r="AM63" s="174" t="str">
        <f t="shared" si="36"/>
        <v>○</v>
      </c>
      <c r="AN63" s="168" t="s">
        <v>131</v>
      </c>
      <c r="AO63" s="495">
        <v>5.9999999999999995E-4</v>
      </c>
      <c r="AP63" s="174" t="str">
        <f t="shared" si="37"/>
        <v>○</v>
      </c>
      <c r="AQ63" s="168" t="s">
        <v>131</v>
      </c>
      <c r="AR63" s="495">
        <v>5.9999999999999995E-4</v>
      </c>
      <c r="AS63" s="174" t="str">
        <f t="shared" si="38"/>
        <v>○</v>
      </c>
      <c r="AT63" s="168" t="s">
        <v>131</v>
      </c>
      <c r="AU63" s="495">
        <v>5.9999999999999995E-4</v>
      </c>
      <c r="AV63" s="174" t="str">
        <f t="shared" si="39"/>
        <v>○</v>
      </c>
      <c r="AW63" s="168" t="s">
        <v>131</v>
      </c>
      <c r="AX63" s="495">
        <v>5.9999999999999995E-4</v>
      </c>
      <c r="AY63" s="174" t="str">
        <f t="shared" si="40"/>
        <v>○</v>
      </c>
      <c r="AZ63" s="168" t="s">
        <v>131</v>
      </c>
      <c r="BA63" s="495">
        <v>5.9999999999999995E-4</v>
      </c>
      <c r="BB63" s="174" t="str">
        <f t="shared" si="41"/>
        <v>○</v>
      </c>
      <c r="BC63" s="168" t="s">
        <v>131</v>
      </c>
      <c r="BD63" s="495">
        <v>5.9999999999999995E-4</v>
      </c>
      <c r="BE63" s="174" t="str">
        <f t="shared" si="42"/>
        <v>○</v>
      </c>
      <c r="BF63" s="168" t="s">
        <v>131</v>
      </c>
      <c r="BG63" s="495">
        <v>5.9999999999999995E-4</v>
      </c>
      <c r="BH63" s="174" t="str">
        <f t="shared" si="43"/>
        <v>○</v>
      </c>
      <c r="BI63" s="168" t="s">
        <v>131</v>
      </c>
      <c r="BJ63" s="495">
        <v>5.9999999999999995E-4</v>
      </c>
      <c r="BK63" s="174" t="str">
        <f t="shared" si="44"/>
        <v>○</v>
      </c>
      <c r="BL63" s="168" t="s">
        <v>131</v>
      </c>
      <c r="BM63" s="495">
        <v>5.9999999999999995E-4</v>
      </c>
      <c r="BN63" s="174" t="str">
        <f t="shared" si="45"/>
        <v>○</v>
      </c>
      <c r="BO63" s="168" t="s">
        <v>131</v>
      </c>
      <c r="BP63" s="495">
        <v>5.9999999999999995E-4</v>
      </c>
      <c r="BQ63" s="174" t="str">
        <f t="shared" si="46"/>
        <v>○</v>
      </c>
      <c r="BR63" s="168" t="s">
        <v>131</v>
      </c>
      <c r="BS63" s="495">
        <v>5.9999999999999995E-4</v>
      </c>
      <c r="BT63" s="174" t="str">
        <f t="shared" si="47"/>
        <v>○</v>
      </c>
      <c r="BU63" s="168" t="s">
        <v>131</v>
      </c>
      <c r="BV63" s="495">
        <v>5.9999999999999995E-4</v>
      </c>
      <c r="BW63" s="174" t="str">
        <f t="shared" si="48"/>
        <v>○</v>
      </c>
      <c r="BX63" s="168" t="s">
        <v>131</v>
      </c>
      <c r="BY63" s="495">
        <v>5.9999999999999995E-4</v>
      </c>
      <c r="BZ63" s="174" t="str">
        <f t="shared" si="49"/>
        <v>○</v>
      </c>
      <c r="CA63" s="168" t="s">
        <v>131</v>
      </c>
      <c r="CB63" s="495">
        <v>5.9999999999999995E-4</v>
      </c>
      <c r="CC63" s="174" t="str">
        <f t="shared" si="50"/>
        <v>○</v>
      </c>
      <c r="CD63" s="168" t="s">
        <v>131</v>
      </c>
      <c r="CE63" s="495">
        <v>5.9999999999999995E-4</v>
      </c>
      <c r="CF63" s="174" t="str">
        <f t="shared" si="51"/>
        <v>○</v>
      </c>
      <c r="CG63" s="168" t="s">
        <v>131</v>
      </c>
      <c r="CH63" s="495">
        <v>5.9999999999999995E-4</v>
      </c>
      <c r="CI63" s="174" t="str">
        <f t="shared" si="52"/>
        <v>○</v>
      </c>
      <c r="CJ63" s="168" t="s">
        <v>131</v>
      </c>
      <c r="CK63" s="495">
        <v>5.9999999999999995E-4</v>
      </c>
      <c r="CL63" s="174" t="str">
        <f t="shared" si="53"/>
        <v>○</v>
      </c>
      <c r="CM63" s="168" t="s">
        <v>131</v>
      </c>
      <c r="CN63" s="495">
        <v>5.9999999999999995E-4</v>
      </c>
      <c r="CO63" s="174" t="str">
        <f t="shared" si="54"/>
        <v>○</v>
      </c>
      <c r="CP63" s="168" t="s">
        <v>131</v>
      </c>
      <c r="CQ63" s="495">
        <v>5.9999999999999995E-4</v>
      </c>
      <c r="CR63" s="174" t="str">
        <f t="shared" si="55"/>
        <v>○</v>
      </c>
      <c r="CS63" s="168" t="s">
        <v>131</v>
      </c>
      <c r="CT63" s="495">
        <v>5.9999999999999995E-4</v>
      </c>
      <c r="CU63" s="174" t="str">
        <f t="shared" si="56"/>
        <v>○</v>
      </c>
      <c r="CV63" s="168"/>
      <c r="CZ63" s="200"/>
    </row>
    <row r="64" spans="3:104" ht="12" customHeight="1" x14ac:dyDescent="0.2">
      <c r="C64" s="549"/>
      <c r="D64" s="553" t="s">
        <v>151</v>
      </c>
      <c r="E64" s="554"/>
      <c r="F64" s="554"/>
      <c r="G64" s="449" t="s">
        <v>89</v>
      </c>
      <c r="H64" s="447">
        <v>0.01</v>
      </c>
      <c r="I64" s="449" t="s">
        <v>92</v>
      </c>
      <c r="J64" s="201" t="s">
        <v>131</v>
      </c>
      <c r="K64" s="496">
        <v>1E-3</v>
      </c>
      <c r="L64" s="203" t="str">
        <f t="shared" si="29"/>
        <v>○</v>
      </c>
      <c r="M64" s="201" t="s">
        <v>131</v>
      </c>
      <c r="N64" s="496">
        <v>1E-3</v>
      </c>
      <c r="O64" s="203" t="str">
        <f t="shared" si="30"/>
        <v>○</v>
      </c>
      <c r="P64" s="201" t="s">
        <v>131</v>
      </c>
      <c r="Q64" s="496">
        <v>1E-3</v>
      </c>
      <c r="R64" s="203" t="str">
        <f t="shared" si="86"/>
        <v>○</v>
      </c>
      <c r="S64" s="201" t="s">
        <v>131</v>
      </c>
      <c r="T64" s="496">
        <v>1E-3</v>
      </c>
      <c r="U64" s="203" t="str">
        <f t="shared" si="87"/>
        <v>○</v>
      </c>
      <c r="V64" s="201" t="s">
        <v>131</v>
      </c>
      <c r="W64" s="496">
        <v>1E-3</v>
      </c>
      <c r="X64" s="203" t="str">
        <f t="shared" si="31"/>
        <v>○</v>
      </c>
      <c r="Y64" s="201" t="s">
        <v>131</v>
      </c>
      <c r="Z64" s="496">
        <v>1E-3</v>
      </c>
      <c r="AA64" s="203" t="str">
        <f t="shared" si="32"/>
        <v>○</v>
      </c>
      <c r="AB64" s="201" t="s">
        <v>131</v>
      </c>
      <c r="AC64" s="496">
        <v>1E-3</v>
      </c>
      <c r="AD64" s="203" t="str">
        <f t="shared" si="33"/>
        <v>○</v>
      </c>
      <c r="AE64" s="201" t="s">
        <v>131</v>
      </c>
      <c r="AF64" s="496">
        <v>1E-3</v>
      </c>
      <c r="AG64" s="203" t="str">
        <f t="shared" si="34"/>
        <v>○</v>
      </c>
      <c r="AH64" s="201" t="s">
        <v>131</v>
      </c>
      <c r="AI64" s="496">
        <v>1E-3</v>
      </c>
      <c r="AJ64" s="203" t="str">
        <f t="shared" si="35"/>
        <v>○</v>
      </c>
      <c r="AK64" s="201" t="s">
        <v>131</v>
      </c>
      <c r="AL64" s="496">
        <v>1E-3</v>
      </c>
      <c r="AM64" s="203" t="str">
        <f t="shared" si="36"/>
        <v>○</v>
      </c>
      <c r="AN64" s="201" t="s">
        <v>131</v>
      </c>
      <c r="AO64" s="496">
        <v>1E-3</v>
      </c>
      <c r="AP64" s="203" t="str">
        <f t="shared" si="37"/>
        <v>○</v>
      </c>
      <c r="AQ64" s="201" t="s">
        <v>131</v>
      </c>
      <c r="AR64" s="496">
        <v>1E-3</v>
      </c>
      <c r="AS64" s="203" t="str">
        <f t="shared" si="38"/>
        <v>○</v>
      </c>
      <c r="AT64" s="201" t="s">
        <v>131</v>
      </c>
      <c r="AU64" s="496">
        <v>1E-3</v>
      </c>
      <c r="AV64" s="203" t="str">
        <f t="shared" si="39"/>
        <v>○</v>
      </c>
      <c r="AW64" s="201" t="s">
        <v>131</v>
      </c>
      <c r="AX64" s="496">
        <v>1E-3</v>
      </c>
      <c r="AY64" s="203" t="str">
        <f t="shared" si="40"/>
        <v>○</v>
      </c>
      <c r="AZ64" s="201" t="s">
        <v>131</v>
      </c>
      <c r="BA64" s="496">
        <v>1E-3</v>
      </c>
      <c r="BB64" s="203" t="str">
        <f t="shared" si="41"/>
        <v>○</v>
      </c>
      <c r="BC64" s="201" t="s">
        <v>131</v>
      </c>
      <c r="BD64" s="496">
        <v>1E-3</v>
      </c>
      <c r="BE64" s="203" t="str">
        <f t="shared" si="42"/>
        <v>○</v>
      </c>
      <c r="BF64" s="201" t="s">
        <v>131</v>
      </c>
      <c r="BG64" s="496">
        <v>1E-3</v>
      </c>
      <c r="BH64" s="203" t="str">
        <f t="shared" si="43"/>
        <v>○</v>
      </c>
      <c r="BI64" s="201" t="s">
        <v>131</v>
      </c>
      <c r="BJ64" s="496">
        <v>1E-3</v>
      </c>
      <c r="BK64" s="203" t="str">
        <f t="shared" si="44"/>
        <v>○</v>
      </c>
      <c r="BL64" s="201" t="s">
        <v>131</v>
      </c>
      <c r="BM64" s="496">
        <v>1E-3</v>
      </c>
      <c r="BN64" s="203" t="str">
        <f t="shared" si="45"/>
        <v>○</v>
      </c>
      <c r="BO64" s="201" t="s">
        <v>131</v>
      </c>
      <c r="BP64" s="496">
        <v>1E-3</v>
      </c>
      <c r="BQ64" s="203" t="str">
        <f t="shared" si="46"/>
        <v>○</v>
      </c>
      <c r="BR64" s="201" t="s">
        <v>131</v>
      </c>
      <c r="BS64" s="496">
        <v>1E-3</v>
      </c>
      <c r="BT64" s="203" t="str">
        <f t="shared" si="47"/>
        <v>○</v>
      </c>
      <c r="BU64" s="201" t="s">
        <v>131</v>
      </c>
      <c r="BV64" s="496">
        <v>1E-3</v>
      </c>
      <c r="BW64" s="203" t="str">
        <f t="shared" si="48"/>
        <v>○</v>
      </c>
      <c r="BX64" s="201" t="s">
        <v>131</v>
      </c>
      <c r="BY64" s="496">
        <v>1E-3</v>
      </c>
      <c r="BZ64" s="203" t="str">
        <f t="shared" si="49"/>
        <v>○</v>
      </c>
      <c r="CA64" s="201" t="s">
        <v>131</v>
      </c>
      <c r="CB64" s="496">
        <v>1E-3</v>
      </c>
      <c r="CC64" s="203" t="str">
        <f t="shared" si="50"/>
        <v>○</v>
      </c>
      <c r="CD64" s="201" t="s">
        <v>131</v>
      </c>
      <c r="CE64" s="496">
        <v>1E-3</v>
      </c>
      <c r="CF64" s="203" t="str">
        <f t="shared" si="51"/>
        <v>○</v>
      </c>
      <c r="CG64" s="201" t="s">
        <v>131</v>
      </c>
      <c r="CH64" s="496">
        <v>1E-3</v>
      </c>
      <c r="CI64" s="203" t="str">
        <f t="shared" si="52"/>
        <v>○</v>
      </c>
      <c r="CJ64" s="201" t="s">
        <v>131</v>
      </c>
      <c r="CK64" s="496">
        <v>1E-3</v>
      </c>
      <c r="CL64" s="203" t="str">
        <f t="shared" si="53"/>
        <v>○</v>
      </c>
      <c r="CM64" s="201" t="s">
        <v>131</v>
      </c>
      <c r="CN64" s="496">
        <v>1E-3</v>
      </c>
      <c r="CO64" s="203" t="str">
        <f t="shared" si="54"/>
        <v>○</v>
      </c>
      <c r="CP64" s="201" t="s">
        <v>131</v>
      </c>
      <c r="CQ64" s="496">
        <v>1E-3</v>
      </c>
      <c r="CR64" s="203" t="str">
        <f t="shared" si="55"/>
        <v>○</v>
      </c>
      <c r="CS64" s="201" t="s">
        <v>131</v>
      </c>
      <c r="CT64" s="496">
        <v>1E-3</v>
      </c>
      <c r="CU64" s="203" t="str">
        <f t="shared" si="56"/>
        <v>○</v>
      </c>
      <c r="CV64" s="168"/>
      <c r="CZ64" s="200"/>
    </row>
    <row r="65" spans="3:104" ht="12" customHeight="1" x14ac:dyDescent="0.2">
      <c r="C65" s="549"/>
      <c r="D65" s="544" t="s">
        <v>152</v>
      </c>
      <c r="E65" s="545"/>
      <c r="F65" s="545"/>
      <c r="G65" s="442" t="s">
        <v>89</v>
      </c>
      <c r="H65" s="436">
        <v>0.01</v>
      </c>
      <c r="I65" s="442" t="s">
        <v>92</v>
      </c>
      <c r="J65" s="168" t="s">
        <v>285</v>
      </c>
      <c r="K65" s="495">
        <v>5.0000000000000001E-4</v>
      </c>
      <c r="L65" s="174" t="str">
        <f t="shared" si="29"/>
        <v>○</v>
      </c>
      <c r="M65" s="168" t="s">
        <v>285</v>
      </c>
      <c r="N65" s="495">
        <v>5.0000000000000001E-4</v>
      </c>
      <c r="O65" s="174" t="str">
        <f t="shared" si="30"/>
        <v>○</v>
      </c>
      <c r="P65" s="168" t="s">
        <v>285</v>
      </c>
      <c r="Q65" s="495">
        <v>5.0000000000000001E-4</v>
      </c>
      <c r="R65" s="174" t="str">
        <f t="shared" si="86"/>
        <v>○</v>
      </c>
      <c r="S65" s="168" t="s">
        <v>285</v>
      </c>
      <c r="T65" s="495">
        <v>5.0000000000000001E-4</v>
      </c>
      <c r="U65" s="174" t="str">
        <f t="shared" si="87"/>
        <v>○</v>
      </c>
      <c r="V65" s="168" t="s">
        <v>285</v>
      </c>
      <c r="W65" s="495">
        <v>5.0000000000000001E-4</v>
      </c>
      <c r="X65" s="174" t="str">
        <f t="shared" si="31"/>
        <v>○</v>
      </c>
      <c r="Y65" s="168" t="s">
        <v>285</v>
      </c>
      <c r="Z65" s="495">
        <v>5.0000000000000001E-4</v>
      </c>
      <c r="AA65" s="174" t="str">
        <f t="shared" si="32"/>
        <v>○</v>
      </c>
      <c r="AB65" s="168" t="s">
        <v>285</v>
      </c>
      <c r="AC65" s="495">
        <v>5.0000000000000001E-4</v>
      </c>
      <c r="AD65" s="174" t="str">
        <f t="shared" si="33"/>
        <v>○</v>
      </c>
      <c r="AE65" s="168" t="s">
        <v>285</v>
      </c>
      <c r="AF65" s="495">
        <v>5.0000000000000001E-4</v>
      </c>
      <c r="AG65" s="174" t="str">
        <f t="shared" si="34"/>
        <v>○</v>
      </c>
      <c r="AH65" s="168" t="s">
        <v>285</v>
      </c>
      <c r="AI65" s="495">
        <v>5.0000000000000001E-4</v>
      </c>
      <c r="AJ65" s="174" t="str">
        <f t="shared" si="35"/>
        <v>○</v>
      </c>
      <c r="AK65" s="168" t="s">
        <v>285</v>
      </c>
      <c r="AL65" s="495">
        <v>5.0000000000000001E-4</v>
      </c>
      <c r="AM65" s="174" t="str">
        <f t="shared" si="36"/>
        <v>○</v>
      </c>
      <c r="AN65" s="168" t="s">
        <v>285</v>
      </c>
      <c r="AO65" s="495">
        <v>5.0000000000000001E-4</v>
      </c>
      <c r="AP65" s="174" t="str">
        <f t="shared" si="37"/>
        <v>○</v>
      </c>
      <c r="AQ65" s="168" t="s">
        <v>285</v>
      </c>
      <c r="AR65" s="495">
        <v>5.0000000000000001E-4</v>
      </c>
      <c r="AS65" s="174" t="str">
        <f t="shared" si="38"/>
        <v>○</v>
      </c>
      <c r="AT65" s="168" t="s">
        <v>285</v>
      </c>
      <c r="AU65" s="495">
        <v>5.0000000000000001E-4</v>
      </c>
      <c r="AV65" s="174" t="str">
        <f t="shared" si="39"/>
        <v>○</v>
      </c>
      <c r="AW65" s="168" t="s">
        <v>285</v>
      </c>
      <c r="AX65" s="495">
        <v>5.0000000000000001E-4</v>
      </c>
      <c r="AY65" s="174" t="str">
        <f t="shared" si="40"/>
        <v>○</v>
      </c>
      <c r="AZ65" s="168" t="s">
        <v>285</v>
      </c>
      <c r="BA65" s="495">
        <v>5.0000000000000001E-4</v>
      </c>
      <c r="BB65" s="174" t="str">
        <f t="shared" si="41"/>
        <v>○</v>
      </c>
      <c r="BC65" s="168" t="s">
        <v>285</v>
      </c>
      <c r="BD65" s="495">
        <v>5.0000000000000001E-4</v>
      </c>
      <c r="BE65" s="174" t="str">
        <f t="shared" si="42"/>
        <v>○</v>
      </c>
      <c r="BF65" s="168" t="s">
        <v>285</v>
      </c>
      <c r="BG65" s="495">
        <v>5.0000000000000001E-4</v>
      </c>
      <c r="BH65" s="174" t="str">
        <f t="shared" si="43"/>
        <v>○</v>
      </c>
      <c r="BI65" s="168" t="s">
        <v>285</v>
      </c>
      <c r="BJ65" s="495">
        <v>5.0000000000000001E-4</v>
      </c>
      <c r="BK65" s="174" t="str">
        <f t="shared" si="44"/>
        <v>○</v>
      </c>
      <c r="BL65" s="168" t="s">
        <v>285</v>
      </c>
      <c r="BM65" s="495">
        <v>5.0000000000000001E-4</v>
      </c>
      <c r="BN65" s="174" t="str">
        <f t="shared" si="45"/>
        <v>○</v>
      </c>
      <c r="BO65" s="168" t="s">
        <v>285</v>
      </c>
      <c r="BP65" s="495">
        <v>5.0000000000000001E-4</v>
      </c>
      <c r="BQ65" s="174" t="str">
        <f t="shared" si="46"/>
        <v>○</v>
      </c>
      <c r="BR65" s="168" t="s">
        <v>285</v>
      </c>
      <c r="BS65" s="495">
        <v>5.0000000000000001E-4</v>
      </c>
      <c r="BT65" s="174" t="str">
        <f t="shared" si="47"/>
        <v>○</v>
      </c>
      <c r="BU65" s="168" t="s">
        <v>285</v>
      </c>
      <c r="BV65" s="495">
        <v>5.0000000000000001E-4</v>
      </c>
      <c r="BW65" s="174" t="str">
        <f t="shared" si="48"/>
        <v>○</v>
      </c>
      <c r="BX65" s="168" t="s">
        <v>285</v>
      </c>
      <c r="BY65" s="495">
        <v>5.0000000000000001E-4</v>
      </c>
      <c r="BZ65" s="174" t="str">
        <f t="shared" si="49"/>
        <v>○</v>
      </c>
      <c r="CA65" s="168" t="s">
        <v>285</v>
      </c>
      <c r="CB65" s="495">
        <v>5.0000000000000001E-4</v>
      </c>
      <c r="CC65" s="174" t="str">
        <f t="shared" si="50"/>
        <v>○</v>
      </c>
      <c r="CD65" s="168" t="s">
        <v>285</v>
      </c>
      <c r="CE65" s="495">
        <v>5.0000000000000001E-4</v>
      </c>
      <c r="CF65" s="174" t="str">
        <f t="shared" si="51"/>
        <v>○</v>
      </c>
      <c r="CG65" s="168" t="s">
        <v>285</v>
      </c>
      <c r="CH65" s="495">
        <v>5.0000000000000001E-4</v>
      </c>
      <c r="CI65" s="174" t="str">
        <f t="shared" si="52"/>
        <v>○</v>
      </c>
      <c r="CJ65" s="168" t="s">
        <v>285</v>
      </c>
      <c r="CK65" s="495">
        <v>5.0000000000000001E-4</v>
      </c>
      <c r="CL65" s="174" t="str">
        <f t="shared" si="53"/>
        <v>○</v>
      </c>
      <c r="CM65" s="168" t="s">
        <v>285</v>
      </c>
      <c r="CN65" s="495">
        <v>5.0000000000000001E-4</v>
      </c>
      <c r="CO65" s="174" t="str">
        <f t="shared" si="54"/>
        <v>○</v>
      </c>
      <c r="CP65" s="168" t="s">
        <v>285</v>
      </c>
      <c r="CQ65" s="495">
        <v>5.0000000000000001E-4</v>
      </c>
      <c r="CR65" s="174" t="str">
        <f t="shared" si="55"/>
        <v>○</v>
      </c>
      <c r="CS65" s="168" t="s">
        <v>285</v>
      </c>
      <c r="CT65" s="495">
        <v>5.0000000000000001E-4</v>
      </c>
      <c r="CU65" s="174" t="str">
        <f t="shared" si="56"/>
        <v>○</v>
      </c>
      <c r="CV65" s="168"/>
      <c r="CZ65" s="200"/>
    </row>
    <row r="66" spans="3:104" ht="12" customHeight="1" x14ac:dyDescent="0.2">
      <c r="C66" s="549"/>
      <c r="D66" s="544" t="s">
        <v>153</v>
      </c>
      <c r="E66" s="545"/>
      <c r="F66" s="545"/>
      <c r="G66" s="442" t="s">
        <v>89</v>
      </c>
      <c r="H66" s="436">
        <v>2E-3</v>
      </c>
      <c r="I66" s="442" t="s">
        <v>92</v>
      </c>
      <c r="J66" s="168" t="s">
        <v>131</v>
      </c>
      <c r="K66" s="495">
        <v>2.0000000000000001E-4</v>
      </c>
      <c r="L66" s="174" t="str">
        <f t="shared" si="29"/>
        <v>○</v>
      </c>
      <c r="M66" s="168" t="s">
        <v>131</v>
      </c>
      <c r="N66" s="495">
        <v>2.0000000000000001E-4</v>
      </c>
      <c r="O66" s="174" t="str">
        <f t="shared" si="30"/>
        <v>○</v>
      </c>
      <c r="P66" s="168" t="s">
        <v>131</v>
      </c>
      <c r="Q66" s="495">
        <v>2.0000000000000001E-4</v>
      </c>
      <c r="R66" s="174" t="str">
        <f t="shared" si="86"/>
        <v>○</v>
      </c>
      <c r="S66" s="168" t="s">
        <v>131</v>
      </c>
      <c r="T66" s="495">
        <v>2.0000000000000001E-4</v>
      </c>
      <c r="U66" s="174" t="str">
        <f t="shared" si="87"/>
        <v>○</v>
      </c>
      <c r="V66" s="168" t="s">
        <v>131</v>
      </c>
      <c r="W66" s="495">
        <v>2.0000000000000001E-4</v>
      </c>
      <c r="X66" s="174" t="str">
        <f t="shared" si="31"/>
        <v>○</v>
      </c>
      <c r="Y66" s="168" t="s">
        <v>131</v>
      </c>
      <c r="Z66" s="495">
        <v>2.0000000000000001E-4</v>
      </c>
      <c r="AA66" s="174" t="str">
        <f t="shared" si="32"/>
        <v>○</v>
      </c>
      <c r="AB66" s="168" t="s">
        <v>131</v>
      </c>
      <c r="AC66" s="495">
        <v>2.0000000000000001E-4</v>
      </c>
      <c r="AD66" s="174" t="str">
        <f t="shared" si="33"/>
        <v>○</v>
      </c>
      <c r="AE66" s="168" t="s">
        <v>131</v>
      </c>
      <c r="AF66" s="495">
        <v>2.0000000000000001E-4</v>
      </c>
      <c r="AG66" s="174" t="str">
        <f t="shared" si="34"/>
        <v>○</v>
      </c>
      <c r="AH66" s="168" t="s">
        <v>131</v>
      </c>
      <c r="AI66" s="495">
        <v>2.0000000000000001E-4</v>
      </c>
      <c r="AJ66" s="174" t="str">
        <f t="shared" si="35"/>
        <v>○</v>
      </c>
      <c r="AK66" s="168" t="s">
        <v>131</v>
      </c>
      <c r="AL66" s="495">
        <v>2.0000000000000001E-4</v>
      </c>
      <c r="AM66" s="174" t="str">
        <f t="shared" si="36"/>
        <v>○</v>
      </c>
      <c r="AN66" s="168" t="s">
        <v>131</v>
      </c>
      <c r="AO66" s="495">
        <v>2.0000000000000001E-4</v>
      </c>
      <c r="AP66" s="174" t="str">
        <f t="shared" si="37"/>
        <v>○</v>
      </c>
      <c r="AQ66" s="168" t="s">
        <v>131</v>
      </c>
      <c r="AR66" s="495">
        <v>2.0000000000000001E-4</v>
      </c>
      <c r="AS66" s="174" t="str">
        <f t="shared" si="38"/>
        <v>○</v>
      </c>
      <c r="AT66" s="168" t="s">
        <v>131</v>
      </c>
      <c r="AU66" s="495">
        <v>2.0000000000000001E-4</v>
      </c>
      <c r="AV66" s="174" t="str">
        <f t="shared" si="39"/>
        <v>○</v>
      </c>
      <c r="AW66" s="168" t="s">
        <v>131</v>
      </c>
      <c r="AX66" s="495">
        <v>2.0000000000000001E-4</v>
      </c>
      <c r="AY66" s="174" t="str">
        <f t="shared" si="40"/>
        <v>○</v>
      </c>
      <c r="AZ66" s="168" t="s">
        <v>131</v>
      </c>
      <c r="BA66" s="495">
        <v>2.0000000000000001E-4</v>
      </c>
      <c r="BB66" s="174" t="str">
        <f t="shared" si="41"/>
        <v>○</v>
      </c>
      <c r="BC66" s="168" t="s">
        <v>131</v>
      </c>
      <c r="BD66" s="495">
        <v>2.0000000000000001E-4</v>
      </c>
      <c r="BE66" s="174" t="str">
        <f t="shared" si="42"/>
        <v>○</v>
      </c>
      <c r="BF66" s="168" t="s">
        <v>131</v>
      </c>
      <c r="BG66" s="495">
        <v>2.0000000000000001E-4</v>
      </c>
      <c r="BH66" s="174" t="str">
        <f t="shared" si="43"/>
        <v>○</v>
      </c>
      <c r="BI66" s="168" t="s">
        <v>131</v>
      </c>
      <c r="BJ66" s="495">
        <v>2.0000000000000001E-4</v>
      </c>
      <c r="BK66" s="174" t="str">
        <f t="shared" si="44"/>
        <v>○</v>
      </c>
      <c r="BL66" s="168" t="s">
        <v>131</v>
      </c>
      <c r="BM66" s="495">
        <v>2.0000000000000001E-4</v>
      </c>
      <c r="BN66" s="174" t="str">
        <f t="shared" si="45"/>
        <v>○</v>
      </c>
      <c r="BO66" s="168" t="s">
        <v>131</v>
      </c>
      <c r="BP66" s="495">
        <v>2.0000000000000001E-4</v>
      </c>
      <c r="BQ66" s="174" t="str">
        <f t="shared" si="46"/>
        <v>○</v>
      </c>
      <c r="BR66" s="168" t="s">
        <v>131</v>
      </c>
      <c r="BS66" s="495">
        <v>2.0000000000000001E-4</v>
      </c>
      <c r="BT66" s="174" t="str">
        <f t="shared" si="47"/>
        <v>○</v>
      </c>
      <c r="BU66" s="168" t="s">
        <v>131</v>
      </c>
      <c r="BV66" s="495">
        <v>2.0000000000000001E-4</v>
      </c>
      <c r="BW66" s="174" t="str">
        <f t="shared" si="48"/>
        <v>○</v>
      </c>
      <c r="BX66" s="168" t="s">
        <v>131</v>
      </c>
      <c r="BY66" s="495">
        <v>2.0000000000000001E-4</v>
      </c>
      <c r="BZ66" s="174" t="str">
        <f t="shared" si="49"/>
        <v>○</v>
      </c>
      <c r="CA66" s="168" t="s">
        <v>131</v>
      </c>
      <c r="CB66" s="495">
        <v>2.0000000000000001E-4</v>
      </c>
      <c r="CC66" s="174" t="str">
        <f t="shared" si="50"/>
        <v>○</v>
      </c>
      <c r="CD66" s="168" t="s">
        <v>131</v>
      </c>
      <c r="CE66" s="495">
        <v>2.0000000000000001E-4</v>
      </c>
      <c r="CF66" s="174" t="str">
        <f t="shared" si="51"/>
        <v>○</v>
      </c>
      <c r="CG66" s="168" t="s">
        <v>131</v>
      </c>
      <c r="CH66" s="495">
        <v>2.0000000000000001E-4</v>
      </c>
      <c r="CI66" s="174" t="str">
        <f t="shared" si="52"/>
        <v>○</v>
      </c>
      <c r="CJ66" s="168" t="s">
        <v>131</v>
      </c>
      <c r="CK66" s="495">
        <v>2.0000000000000001E-4</v>
      </c>
      <c r="CL66" s="174" t="str">
        <f t="shared" si="53"/>
        <v>○</v>
      </c>
      <c r="CM66" s="168" t="s">
        <v>131</v>
      </c>
      <c r="CN66" s="495">
        <v>2.0000000000000001E-4</v>
      </c>
      <c r="CO66" s="174" t="str">
        <f t="shared" si="54"/>
        <v>○</v>
      </c>
      <c r="CP66" s="168" t="s">
        <v>131</v>
      </c>
      <c r="CQ66" s="495">
        <v>2.0000000000000001E-4</v>
      </c>
      <c r="CR66" s="174" t="str">
        <f t="shared" si="55"/>
        <v>○</v>
      </c>
      <c r="CS66" s="168" t="s">
        <v>131</v>
      </c>
      <c r="CT66" s="495">
        <v>2.0000000000000001E-4</v>
      </c>
      <c r="CU66" s="174" t="str">
        <f t="shared" si="56"/>
        <v>○</v>
      </c>
      <c r="CV66" s="168"/>
      <c r="CZ66" s="200"/>
    </row>
    <row r="67" spans="3:104" ht="12" customHeight="1" x14ac:dyDescent="0.2">
      <c r="C67" s="549"/>
      <c r="D67" s="544" t="s">
        <v>154</v>
      </c>
      <c r="E67" s="545"/>
      <c r="F67" s="545"/>
      <c r="G67" s="442" t="s">
        <v>89</v>
      </c>
      <c r="H67" s="436">
        <v>6.0000000000000001E-3</v>
      </c>
      <c r="I67" s="442" t="s">
        <v>92</v>
      </c>
      <c r="J67" s="168" t="s">
        <v>131</v>
      </c>
      <c r="K67" s="495">
        <v>5.9999999999999995E-4</v>
      </c>
      <c r="L67" s="174" t="str">
        <f t="shared" si="29"/>
        <v>○</v>
      </c>
      <c r="M67" s="168" t="s">
        <v>131</v>
      </c>
      <c r="N67" s="495">
        <v>5.9999999999999995E-4</v>
      </c>
      <c r="O67" s="174" t="str">
        <f t="shared" si="30"/>
        <v>○</v>
      </c>
      <c r="P67" s="168" t="s">
        <v>131</v>
      </c>
      <c r="Q67" s="495">
        <v>5.9999999999999995E-4</v>
      </c>
      <c r="R67" s="174" t="str">
        <f t="shared" si="86"/>
        <v>○</v>
      </c>
      <c r="S67" s="168" t="s">
        <v>131</v>
      </c>
      <c r="T67" s="495">
        <v>5.9999999999999995E-4</v>
      </c>
      <c r="U67" s="174" t="str">
        <f t="shared" si="87"/>
        <v>○</v>
      </c>
      <c r="V67" s="168" t="s">
        <v>131</v>
      </c>
      <c r="W67" s="495">
        <v>5.9999999999999995E-4</v>
      </c>
      <c r="X67" s="174" t="str">
        <f t="shared" si="31"/>
        <v>○</v>
      </c>
      <c r="Y67" s="168" t="s">
        <v>131</v>
      </c>
      <c r="Z67" s="495">
        <v>5.9999999999999995E-4</v>
      </c>
      <c r="AA67" s="174" t="str">
        <f t="shared" si="32"/>
        <v>○</v>
      </c>
      <c r="AB67" s="168" t="s">
        <v>131</v>
      </c>
      <c r="AC67" s="495">
        <v>5.9999999999999995E-4</v>
      </c>
      <c r="AD67" s="174" t="str">
        <f t="shared" si="33"/>
        <v>○</v>
      </c>
      <c r="AE67" s="168" t="s">
        <v>131</v>
      </c>
      <c r="AF67" s="495">
        <v>5.9999999999999995E-4</v>
      </c>
      <c r="AG67" s="174" t="str">
        <f t="shared" si="34"/>
        <v>○</v>
      </c>
      <c r="AH67" s="168" t="s">
        <v>131</v>
      </c>
      <c r="AI67" s="495">
        <v>5.9999999999999995E-4</v>
      </c>
      <c r="AJ67" s="174" t="str">
        <f t="shared" si="35"/>
        <v>○</v>
      </c>
      <c r="AK67" s="168" t="s">
        <v>131</v>
      </c>
      <c r="AL67" s="495">
        <v>5.9999999999999995E-4</v>
      </c>
      <c r="AM67" s="174" t="str">
        <f t="shared" si="36"/>
        <v>○</v>
      </c>
      <c r="AN67" s="168" t="s">
        <v>131</v>
      </c>
      <c r="AO67" s="495">
        <v>5.9999999999999995E-4</v>
      </c>
      <c r="AP67" s="174" t="str">
        <f t="shared" si="37"/>
        <v>○</v>
      </c>
      <c r="AQ67" s="168" t="s">
        <v>131</v>
      </c>
      <c r="AR67" s="495">
        <v>5.9999999999999995E-4</v>
      </c>
      <c r="AS67" s="174" t="str">
        <f t="shared" si="38"/>
        <v>○</v>
      </c>
      <c r="AT67" s="168" t="s">
        <v>131</v>
      </c>
      <c r="AU67" s="495">
        <v>5.9999999999999995E-4</v>
      </c>
      <c r="AV67" s="174" t="str">
        <f t="shared" si="39"/>
        <v>○</v>
      </c>
      <c r="AW67" s="168" t="s">
        <v>131</v>
      </c>
      <c r="AX67" s="495">
        <v>5.9999999999999995E-4</v>
      </c>
      <c r="AY67" s="174" t="str">
        <f t="shared" si="40"/>
        <v>○</v>
      </c>
      <c r="AZ67" s="168" t="s">
        <v>131</v>
      </c>
      <c r="BA67" s="495">
        <v>5.9999999999999995E-4</v>
      </c>
      <c r="BB67" s="174" t="str">
        <f t="shared" si="41"/>
        <v>○</v>
      </c>
      <c r="BC67" s="168" t="s">
        <v>131</v>
      </c>
      <c r="BD67" s="495">
        <v>5.9999999999999995E-4</v>
      </c>
      <c r="BE67" s="174" t="str">
        <f t="shared" si="42"/>
        <v>○</v>
      </c>
      <c r="BF67" s="168" t="s">
        <v>131</v>
      </c>
      <c r="BG67" s="495">
        <v>5.9999999999999995E-4</v>
      </c>
      <c r="BH67" s="174" t="str">
        <f t="shared" si="43"/>
        <v>○</v>
      </c>
      <c r="BI67" s="168" t="s">
        <v>131</v>
      </c>
      <c r="BJ67" s="495">
        <v>5.9999999999999995E-4</v>
      </c>
      <c r="BK67" s="174" t="str">
        <f t="shared" si="44"/>
        <v>○</v>
      </c>
      <c r="BL67" s="168" t="s">
        <v>131</v>
      </c>
      <c r="BM67" s="495">
        <v>5.9999999999999995E-4</v>
      </c>
      <c r="BN67" s="174" t="str">
        <f t="shared" si="45"/>
        <v>○</v>
      </c>
      <c r="BO67" s="168" t="s">
        <v>131</v>
      </c>
      <c r="BP67" s="495">
        <v>5.9999999999999995E-4</v>
      </c>
      <c r="BQ67" s="174" t="str">
        <f t="shared" si="46"/>
        <v>○</v>
      </c>
      <c r="BR67" s="168" t="s">
        <v>131</v>
      </c>
      <c r="BS67" s="495">
        <v>5.9999999999999995E-4</v>
      </c>
      <c r="BT67" s="174" t="str">
        <f t="shared" si="47"/>
        <v>○</v>
      </c>
      <c r="BU67" s="168" t="s">
        <v>131</v>
      </c>
      <c r="BV67" s="495">
        <v>5.9999999999999995E-4</v>
      </c>
      <c r="BW67" s="174" t="str">
        <f t="shared" si="48"/>
        <v>○</v>
      </c>
      <c r="BX67" s="168" t="s">
        <v>131</v>
      </c>
      <c r="BY67" s="495">
        <v>5.9999999999999995E-4</v>
      </c>
      <c r="BZ67" s="174" t="str">
        <f t="shared" si="49"/>
        <v>○</v>
      </c>
      <c r="CA67" s="168" t="s">
        <v>131</v>
      </c>
      <c r="CB67" s="495">
        <v>5.9999999999999995E-4</v>
      </c>
      <c r="CC67" s="174" t="str">
        <f t="shared" si="50"/>
        <v>○</v>
      </c>
      <c r="CD67" s="168" t="s">
        <v>131</v>
      </c>
      <c r="CE67" s="495">
        <v>5.9999999999999995E-4</v>
      </c>
      <c r="CF67" s="174" t="str">
        <f t="shared" si="51"/>
        <v>○</v>
      </c>
      <c r="CG67" s="168" t="s">
        <v>131</v>
      </c>
      <c r="CH67" s="495">
        <v>5.9999999999999995E-4</v>
      </c>
      <c r="CI67" s="174" t="str">
        <f t="shared" si="52"/>
        <v>○</v>
      </c>
      <c r="CJ67" s="168" t="s">
        <v>131</v>
      </c>
      <c r="CK67" s="495">
        <v>5.9999999999999995E-4</v>
      </c>
      <c r="CL67" s="174" t="str">
        <f t="shared" si="53"/>
        <v>○</v>
      </c>
      <c r="CM67" s="168" t="s">
        <v>131</v>
      </c>
      <c r="CN67" s="495">
        <v>5.9999999999999995E-4</v>
      </c>
      <c r="CO67" s="174" t="str">
        <f t="shared" si="54"/>
        <v>○</v>
      </c>
      <c r="CP67" s="168" t="s">
        <v>131</v>
      </c>
      <c r="CQ67" s="495">
        <v>5.9999999999999995E-4</v>
      </c>
      <c r="CR67" s="174" t="str">
        <f t="shared" si="55"/>
        <v>○</v>
      </c>
      <c r="CS67" s="168" t="s">
        <v>131</v>
      </c>
      <c r="CT67" s="495">
        <v>5.9999999999999995E-4</v>
      </c>
      <c r="CU67" s="174" t="str">
        <f t="shared" si="56"/>
        <v>○</v>
      </c>
      <c r="CV67" s="168"/>
      <c r="CZ67" s="200"/>
    </row>
    <row r="68" spans="3:104" ht="12" customHeight="1" x14ac:dyDescent="0.2">
      <c r="C68" s="549"/>
      <c r="D68" s="553" t="s">
        <v>155</v>
      </c>
      <c r="E68" s="554"/>
      <c r="F68" s="554"/>
      <c r="G68" s="449" t="s">
        <v>89</v>
      </c>
      <c r="H68" s="447">
        <v>3.0000000000000001E-3</v>
      </c>
      <c r="I68" s="442" t="s">
        <v>92</v>
      </c>
      <c r="J68" s="201" t="s">
        <v>131</v>
      </c>
      <c r="K68" s="496">
        <v>2.9999999999999997E-4</v>
      </c>
      <c r="L68" s="203" t="str">
        <f t="shared" si="29"/>
        <v>○</v>
      </c>
      <c r="M68" s="201" t="s">
        <v>131</v>
      </c>
      <c r="N68" s="496">
        <v>2.9999999999999997E-4</v>
      </c>
      <c r="O68" s="203" t="str">
        <f t="shared" si="30"/>
        <v>○</v>
      </c>
      <c r="P68" s="201" t="s">
        <v>131</v>
      </c>
      <c r="Q68" s="496">
        <v>2.9999999999999997E-4</v>
      </c>
      <c r="R68" s="203" t="str">
        <f t="shared" si="86"/>
        <v>○</v>
      </c>
      <c r="S68" s="201" t="s">
        <v>131</v>
      </c>
      <c r="T68" s="496">
        <v>2.9999999999999997E-4</v>
      </c>
      <c r="U68" s="203" t="str">
        <f t="shared" si="87"/>
        <v>○</v>
      </c>
      <c r="V68" s="201" t="s">
        <v>131</v>
      </c>
      <c r="W68" s="496">
        <v>2.9999999999999997E-4</v>
      </c>
      <c r="X68" s="203" t="str">
        <f t="shared" si="31"/>
        <v>○</v>
      </c>
      <c r="Y68" s="201" t="s">
        <v>131</v>
      </c>
      <c r="Z68" s="496">
        <v>2.9999999999999997E-4</v>
      </c>
      <c r="AA68" s="203" t="str">
        <f t="shared" si="32"/>
        <v>○</v>
      </c>
      <c r="AB68" s="201" t="s">
        <v>131</v>
      </c>
      <c r="AC68" s="496">
        <v>2.9999999999999997E-4</v>
      </c>
      <c r="AD68" s="203" t="str">
        <f t="shared" si="33"/>
        <v>○</v>
      </c>
      <c r="AE68" s="201" t="s">
        <v>131</v>
      </c>
      <c r="AF68" s="496">
        <v>2.9999999999999997E-4</v>
      </c>
      <c r="AG68" s="203" t="str">
        <f t="shared" si="34"/>
        <v>○</v>
      </c>
      <c r="AH68" s="201" t="s">
        <v>131</v>
      </c>
      <c r="AI68" s="496">
        <v>2.9999999999999997E-4</v>
      </c>
      <c r="AJ68" s="203" t="str">
        <f t="shared" si="35"/>
        <v>○</v>
      </c>
      <c r="AK68" s="201" t="s">
        <v>131</v>
      </c>
      <c r="AL68" s="496">
        <v>2.9999999999999997E-4</v>
      </c>
      <c r="AM68" s="203" t="str">
        <f t="shared" si="36"/>
        <v>○</v>
      </c>
      <c r="AN68" s="201" t="s">
        <v>131</v>
      </c>
      <c r="AO68" s="496">
        <v>2.9999999999999997E-4</v>
      </c>
      <c r="AP68" s="203" t="str">
        <f t="shared" si="37"/>
        <v>○</v>
      </c>
      <c r="AQ68" s="201" t="s">
        <v>131</v>
      </c>
      <c r="AR68" s="496">
        <v>2.9999999999999997E-4</v>
      </c>
      <c r="AS68" s="203" t="str">
        <f t="shared" si="38"/>
        <v>○</v>
      </c>
      <c r="AT68" s="201" t="s">
        <v>131</v>
      </c>
      <c r="AU68" s="496">
        <v>2.9999999999999997E-4</v>
      </c>
      <c r="AV68" s="203" t="str">
        <f t="shared" si="39"/>
        <v>○</v>
      </c>
      <c r="AW68" s="201" t="s">
        <v>131</v>
      </c>
      <c r="AX68" s="496">
        <v>2.9999999999999997E-4</v>
      </c>
      <c r="AY68" s="203" t="str">
        <f t="shared" si="40"/>
        <v>○</v>
      </c>
      <c r="AZ68" s="201" t="s">
        <v>131</v>
      </c>
      <c r="BA68" s="496">
        <v>2.9999999999999997E-4</v>
      </c>
      <c r="BB68" s="203" t="str">
        <f t="shared" si="41"/>
        <v>○</v>
      </c>
      <c r="BC68" s="201" t="s">
        <v>131</v>
      </c>
      <c r="BD68" s="496">
        <v>2.9999999999999997E-4</v>
      </c>
      <c r="BE68" s="203" t="str">
        <f t="shared" si="42"/>
        <v>○</v>
      </c>
      <c r="BF68" s="201" t="s">
        <v>131</v>
      </c>
      <c r="BG68" s="496">
        <v>2.9999999999999997E-4</v>
      </c>
      <c r="BH68" s="203" t="str">
        <f t="shared" si="43"/>
        <v>○</v>
      </c>
      <c r="BI68" s="201" t="s">
        <v>131</v>
      </c>
      <c r="BJ68" s="496">
        <v>2.9999999999999997E-4</v>
      </c>
      <c r="BK68" s="203" t="str">
        <f t="shared" si="44"/>
        <v>○</v>
      </c>
      <c r="BL68" s="201" t="s">
        <v>131</v>
      </c>
      <c r="BM68" s="496">
        <v>2.9999999999999997E-4</v>
      </c>
      <c r="BN68" s="203" t="str">
        <f t="shared" si="45"/>
        <v>○</v>
      </c>
      <c r="BO68" s="201" t="s">
        <v>131</v>
      </c>
      <c r="BP68" s="496">
        <v>2.9999999999999997E-4</v>
      </c>
      <c r="BQ68" s="203" t="str">
        <f t="shared" si="46"/>
        <v>○</v>
      </c>
      <c r="BR68" s="201" t="s">
        <v>131</v>
      </c>
      <c r="BS68" s="496">
        <v>2.9999999999999997E-4</v>
      </c>
      <c r="BT68" s="203" t="str">
        <f t="shared" si="47"/>
        <v>○</v>
      </c>
      <c r="BU68" s="201" t="s">
        <v>131</v>
      </c>
      <c r="BV68" s="496">
        <v>2.9999999999999997E-4</v>
      </c>
      <c r="BW68" s="203" t="str">
        <f t="shared" si="48"/>
        <v>○</v>
      </c>
      <c r="BX68" s="201" t="s">
        <v>131</v>
      </c>
      <c r="BY68" s="496">
        <v>2.9999999999999997E-4</v>
      </c>
      <c r="BZ68" s="203" t="str">
        <f t="shared" si="49"/>
        <v>○</v>
      </c>
      <c r="CA68" s="201" t="s">
        <v>131</v>
      </c>
      <c r="CB68" s="496">
        <v>2.9999999999999997E-4</v>
      </c>
      <c r="CC68" s="203" t="str">
        <f t="shared" si="50"/>
        <v>○</v>
      </c>
      <c r="CD68" s="201" t="s">
        <v>131</v>
      </c>
      <c r="CE68" s="496">
        <v>2.9999999999999997E-4</v>
      </c>
      <c r="CF68" s="203" t="str">
        <f t="shared" si="51"/>
        <v>○</v>
      </c>
      <c r="CG68" s="201" t="s">
        <v>131</v>
      </c>
      <c r="CH68" s="496">
        <v>2.9999999999999997E-4</v>
      </c>
      <c r="CI68" s="203" t="str">
        <f t="shared" si="52"/>
        <v>○</v>
      </c>
      <c r="CJ68" s="201" t="s">
        <v>131</v>
      </c>
      <c r="CK68" s="496">
        <v>2.9999999999999997E-4</v>
      </c>
      <c r="CL68" s="203" t="str">
        <f t="shared" si="53"/>
        <v>○</v>
      </c>
      <c r="CM68" s="201" t="s">
        <v>131</v>
      </c>
      <c r="CN68" s="496">
        <v>2.9999999999999997E-4</v>
      </c>
      <c r="CO68" s="203" t="str">
        <f t="shared" si="54"/>
        <v>○</v>
      </c>
      <c r="CP68" s="201" t="s">
        <v>131</v>
      </c>
      <c r="CQ68" s="496">
        <v>2.9999999999999997E-4</v>
      </c>
      <c r="CR68" s="203" t="str">
        <f t="shared" si="55"/>
        <v>○</v>
      </c>
      <c r="CS68" s="201" t="s">
        <v>131</v>
      </c>
      <c r="CT68" s="496">
        <v>2.9999999999999997E-4</v>
      </c>
      <c r="CU68" s="203" t="str">
        <f t="shared" si="56"/>
        <v>○</v>
      </c>
      <c r="CV68" s="168"/>
      <c r="CZ68" s="200"/>
    </row>
    <row r="69" spans="3:104" ht="12" customHeight="1" x14ac:dyDescent="0.2">
      <c r="C69" s="549"/>
      <c r="D69" s="544" t="s">
        <v>156</v>
      </c>
      <c r="E69" s="545"/>
      <c r="F69" s="545"/>
      <c r="G69" s="442" t="s">
        <v>89</v>
      </c>
      <c r="H69" s="436">
        <v>0.02</v>
      </c>
      <c r="I69" s="450" t="s">
        <v>92</v>
      </c>
      <c r="J69" s="168" t="s">
        <v>131</v>
      </c>
      <c r="K69" s="495">
        <v>2E-3</v>
      </c>
      <c r="L69" s="174" t="str">
        <f t="shared" si="29"/>
        <v>○</v>
      </c>
      <c r="M69" s="168" t="s">
        <v>131</v>
      </c>
      <c r="N69" s="495">
        <v>2E-3</v>
      </c>
      <c r="O69" s="174" t="str">
        <f t="shared" si="30"/>
        <v>○</v>
      </c>
      <c r="P69" s="168" t="s">
        <v>131</v>
      </c>
      <c r="Q69" s="495">
        <v>2E-3</v>
      </c>
      <c r="R69" s="174" t="str">
        <f t="shared" si="86"/>
        <v>○</v>
      </c>
      <c r="S69" s="168" t="s">
        <v>131</v>
      </c>
      <c r="T69" s="495">
        <v>2E-3</v>
      </c>
      <c r="U69" s="174" t="str">
        <f t="shared" si="87"/>
        <v>○</v>
      </c>
      <c r="V69" s="168" t="s">
        <v>131</v>
      </c>
      <c r="W69" s="495">
        <v>2E-3</v>
      </c>
      <c r="X69" s="174" t="str">
        <f t="shared" si="31"/>
        <v>○</v>
      </c>
      <c r="Y69" s="168" t="s">
        <v>131</v>
      </c>
      <c r="Z69" s="495">
        <v>2E-3</v>
      </c>
      <c r="AA69" s="174" t="str">
        <f t="shared" si="32"/>
        <v>○</v>
      </c>
      <c r="AB69" s="168" t="s">
        <v>131</v>
      </c>
      <c r="AC69" s="495">
        <v>2E-3</v>
      </c>
      <c r="AD69" s="174" t="str">
        <f t="shared" si="33"/>
        <v>○</v>
      </c>
      <c r="AE69" s="168" t="s">
        <v>131</v>
      </c>
      <c r="AF69" s="495">
        <v>2E-3</v>
      </c>
      <c r="AG69" s="174" t="str">
        <f t="shared" si="34"/>
        <v>○</v>
      </c>
      <c r="AH69" s="168" t="s">
        <v>131</v>
      </c>
      <c r="AI69" s="495">
        <v>2E-3</v>
      </c>
      <c r="AJ69" s="174" t="str">
        <f t="shared" si="35"/>
        <v>○</v>
      </c>
      <c r="AK69" s="168" t="s">
        <v>131</v>
      </c>
      <c r="AL69" s="495">
        <v>2E-3</v>
      </c>
      <c r="AM69" s="174" t="str">
        <f t="shared" si="36"/>
        <v>○</v>
      </c>
      <c r="AN69" s="168" t="s">
        <v>131</v>
      </c>
      <c r="AO69" s="495">
        <v>2E-3</v>
      </c>
      <c r="AP69" s="174" t="str">
        <f t="shared" si="37"/>
        <v>○</v>
      </c>
      <c r="AQ69" s="168" t="s">
        <v>131</v>
      </c>
      <c r="AR69" s="495">
        <v>2E-3</v>
      </c>
      <c r="AS69" s="174" t="str">
        <f t="shared" si="38"/>
        <v>○</v>
      </c>
      <c r="AT69" s="168" t="s">
        <v>131</v>
      </c>
      <c r="AU69" s="495">
        <v>2E-3</v>
      </c>
      <c r="AV69" s="174" t="str">
        <f t="shared" si="39"/>
        <v>○</v>
      </c>
      <c r="AW69" s="168" t="s">
        <v>131</v>
      </c>
      <c r="AX69" s="495">
        <v>2E-3</v>
      </c>
      <c r="AY69" s="174" t="str">
        <f t="shared" si="40"/>
        <v>○</v>
      </c>
      <c r="AZ69" s="168" t="s">
        <v>131</v>
      </c>
      <c r="BA69" s="495">
        <v>2E-3</v>
      </c>
      <c r="BB69" s="174" t="str">
        <f t="shared" si="41"/>
        <v>○</v>
      </c>
      <c r="BC69" s="168" t="s">
        <v>131</v>
      </c>
      <c r="BD69" s="495">
        <v>2E-3</v>
      </c>
      <c r="BE69" s="174" t="str">
        <f t="shared" si="42"/>
        <v>○</v>
      </c>
      <c r="BF69" s="168" t="s">
        <v>131</v>
      </c>
      <c r="BG69" s="495">
        <v>2E-3</v>
      </c>
      <c r="BH69" s="174" t="str">
        <f t="shared" si="43"/>
        <v>○</v>
      </c>
      <c r="BI69" s="168" t="s">
        <v>131</v>
      </c>
      <c r="BJ69" s="495">
        <v>2E-3</v>
      </c>
      <c r="BK69" s="174" t="str">
        <f t="shared" si="44"/>
        <v>○</v>
      </c>
      <c r="BL69" s="168" t="s">
        <v>131</v>
      </c>
      <c r="BM69" s="495">
        <v>2E-3</v>
      </c>
      <c r="BN69" s="174" t="str">
        <f t="shared" si="45"/>
        <v>○</v>
      </c>
      <c r="BO69" s="168" t="s">
        <v>131</v>
      </c>
      <c r="BP69" s="495">
        <v>2E-3</v>
      </c>
      <c r="BQ69" s="174" t="str">
        <f t="shared" si="46"/>
        <v>○</v>
      </c>
      <c r="BR69" s="168" t="s">
        <v>131</v>
      </c>
      <c r="BS69" s="495">
        <v>2E-3</v>
      </c>
      <c r="BT69" s="174" t="str">
        <f t="shared" si="47"/>
        <v>○</v>
      </c>
      <c r="BU69" s="168" t="s">
        <v>131</v>
      </c>
      <c r="BV69" s="495">
        <v>2E-3</v>
      </c>
      <c r="BW69" s="174" t="str">
        <f t="shared" si="48"/>
        <v>○</v>
      </c>
      <c r="BX69" s="168" t="s">
        <v>131</v>
      </c>
      <c r="BY69" s="495">
        <v>2E-3</v>
      </c>
      <c r="BZ69" s="174" t="str">
        <f t="shared" si="49"/>
        <v>○</v>
      </c>
      <c r="CA69" s="168" t="s">
        <v>131</v>
      </c>
      <c r="CB69" s="495">
        <v>2E-3</v>
      </c>
      <c r="CC69" s="174" t="str">
        <f t="shared" si="50"/>
        <v>○</v>
      </c>
      <c r="CD69" s="168" t="s">
        <v>131</v>
      </c>
      <c r="CE69" s="495">
        <v>2E-3</v>
      </c>
      <c r="CF69" s="174" t="str">
        <f t="shared" si="51"/>
        <v>○</v>
      </c>
      <c r="CG69" s="168" t="s">
        <v>131</v>
      </c>
      <c r="CH69" s="495">
        <v>2E-3</v>
      </c>
      <c r="CI69" s="174" t="str">
        <f t="shared" si="52"/>
        <v>○</v>
      </c>
      <c r="CJ69" s="168" t="s">
        <v>131</v>
      </c>
      <c r="CK69" s="495">
        <v>2E-3</v>
      </c>
      <c r="CL69" s="174" t="str">
        <f t="shared" si="53"/>
        <v>○</v>
      </c>
      <c r="CM69" s="168" t="s">
        <v>131</v>
      </c>
      <c r="CN69" s="495">
        <v>2E-3</v>
      </c>
      <c r="CO69" s="174" t="str">
        <f t="shared" si="54"/>
        <v>○</v>
      </c>
      <c r="CP69" s="168" t="s">
        <v>131</v>
      </c>
      <c r="CQ69" s="495">
        <v>2E-3</v>
      </c>
      <c r="CR69" s="174" t="str">
        <f t="shared" si="55"/>
        <v>○</v>
      </c>
      <c r="CS69" s="168" t="s">
        <v>131</v>
      </c>
      <c r="CT69" s="495">
        <v>2E-3</v>
      </c>
      <c r="CU69" s="174" t="str">
        <f t="shared" si="56"/>
        <v>○</v>
      </c>
      <c r="CV69" s="168"/>
      <c r="CZ69" s="200"/>
    </row>
    <row r="70" spans="3:104" ht="12" customHeight="1" x14ac:dyDescent="0.2">
      <c r="C70" s="549"/>
      <c r="D70" s="544" t="s">
        <v>157</v>
      </c>
      <c r="E70" s="545"/>
      <c r="F70" s="545"/>
      <c r="G70" s="442" t="s">
        <v>89</v>
      </c>
      <c r="H70" s="436">
        <v>0.01</v>
      </c>
      <c r="I70" s="442" t="s">
        <v>92</v>
      </c>
      <c r="J70" s="168" t="s">
        <v>131</v>
      </c>
      <c r="K70" s="495">
        <v>1E-3</v>
      </c>
      <c r="L70" s="174" t="str">
        <f t="shared" si="29"/>
        <v>○</v>
      </c>
      <c r="M70" s="168" t="s">
        <v>131</v>
      </c>
      <c r="N70" s="495">
        <v>1E-3</v>
      </c>
      <c r="O70" s="174" t="str">
        <f t="shared" si="30"/>
        <v>○</v>
      </c>
      <c r="P70" s="168" t="s">
        <v>131</v>
      </c>
      <c r="Q70" s="495">
        <v>1E-3</v>
      </c>
      <c r="R70" s="174" t="str">
        <f t="shared" si="86"/>
        <v>○</v>
      </c>
      <c r="S70" s="168" t="s">
        <v>131</v>
      </c>
      <c r="T70" s="495">
        <v>1E-3</v>
      </c>
      <c r="U70" s="174" t="str">
        <f t="shared" si="87"/>
        <v>○</v>
      </c>
      <c r="V70" s="168" t="s">
        <v>131</v>
      </c>
      <c r="W70" s="495">
        <v>1E-3</v>
      </c>
      <c r="X70" s="174" t="str">
        <f t="shared" si="31"/>
        <v>○</v>
      </c>
      <c r="Y70" s="168" t="s">
        <v>131</v>
      </c>
      <c r="Z70" s="495">
        <v>1E-3</v>
      </c>
      <c r="AA70" s="174" t="str">
        <f t="shared" si="32"/>
        <v>○</v>
      </c>
      <c r="AB70" s="168" t="s">
        <v>131</v>
      </c>
      <c r="AC70" s="495">
        <v>1E-3</v>
      </c>
      <c r="AD70" s="174" t="str">
        <f t="shared" si="33"/>
        <v>○</v>
      </c>
      <c r="AE70" s="168" t="s">
        <v>131</v>
      </c>
      <c r="AF70" s="495">
        <v>1E-3</v>
      </c>
      <c r="AG70" s="174" t="str">
        <f t="shared" si="34"/>
        <v>○</v>
      </c>
      <c r="AH70" s="168" t="s">
        <v>131</v>
      </c>
      <c r="AI70" s="495">
        <v>1E-3</v>
      </c>
      <c r="AJ70" s="174" t="str">
        <f t="shared" si="35"/>
        <v>○</v>
      </c>
      <c r="AK70" s="168" t="s">
        <v>131</v>
      </c>
      <c r="AL70" s="495">
        <v>1E-3</v>
      </c>
      <c r="AM70" s="174" t="str">
        <f t="shared" si="36"/>
        <v>○</v>
      </c>
      <c r="AN70" s="168" t="s">
        <v>131</v>
      </c>
      <c r="AO70" s="495">
        <v>1E-3</v>
      </c>
      <c r="AP70" s="174" t="str">
        <f t="shared" si="37"/>
        <v>○</v>
      </c>
      <c r="AQ70" s="168" t="s">
        <v>131</v>
      </c>
      <c r="AR70" s="495">
        <v>1E-3</v>
      </c>
      <c r="AS70" s="174" t="str">
        <f t="shared" si="38"/>
        <v>○</v>
      </c>
      <c r="AT70" s="168" t="s">
        <v>131</v>
      </c>
      <c r="AU70" s="495">
        <v>1E-3</v>
      </c>
      <c r="AV70" s="174" t="str">
        <f t="shared" si="39"/>
        <v>○</v>
      </c>
      <c r="AW70" s="168" t="s">
        <v>131</v>
      </c>
      <c r="AX70" s="495">
        <v>1E-3</v>
      </c>
      <c r="AY70" s="174" t="str">
        <f t="shared" si="40"/>
        <v>○</v>
      </c>
      <c r="AZ70" s="168" t="s">
        <v>131</v>
      </c>
      <c r="BA70" s="495">
        <v>1E-3</v>
      </c>
      <c r="BB70" s="174" t="str">
        <f t="shared" si="41"/>
        <v>○</v>
      </c>
      <c r="BC70" s="168" t="s">
        <v>131</v>
      </c>
      <c r="BD70" s="495">
        <v>1E-3</v>
      </c>
      <c r="BE70" s="174" t="str">
        <f t="shared" si="42"/>
        <v>○</v>
      </c>
      <c r="BF70" s="168" t="s">
        <v>131</v>
      </c>
      <c r="BG70" s="495">
        <v>1E-3</v>
      </c>
      <c r="BH70" s="174" t="str">
        <f t="shared" si="43"/>
        <v>○</v>
      </c>
      <c r="BI70" s="168" t="s">
        <v>131</v>
      </c>
      <c r="BJ70" s="495">
        <v>1E-3</v>
      </c>
      <c r="BK70" s="174" t="str">
        <f t="shared" si="44"/>
        <v>○</v>
      </c>
      <c r="BL70" s="168" t="s">
        <v>131</v>
      </c>
      <c r="BM70" s="495">
        <v>1E-3</v>
      </c>
      <c r="BN70" s="174" t="str">
        <f t="shared" si="45"/>
        <v>○</v>
      </c>
      <c r="BO70" s="168" t="s">
        <v>131</v>
      </c>
      <c r="BP70" s="495">
        <v>1E-3</v>
      </c>
      <c r="BQ70" s="174" t="str">
        <f t="shared" si="46"/>
        <v>○</v>
      </c>
      <c r="BR70" s="168" t="s">
        <v>131</v>
      </c>
      <c r="BS70" s="495">
        <v>1E-3</v>
      </c>
      <c r="BT70" s="174" t="str">
        <f t="shared" si="47"/>
        <v>○</v>
      </c>
      <c r="BU70" s="168" t="s">
        <v>131</v>
      </c>
      <c r="BV70" s="495">
        <v>1E-3</v>
      </c>
      <c r="BW70" s="174" t="str">
        <f t="shared" si="48"/>
        <v>○</v>
      </c>
      <c r="BX70" s="168" t="s">
        <v>131</v>
      </c>
      <c r="BY70" s="495">
        <v>1E-3</v>
      </c>
      <c r="BZ70" s="174" t="str">
        <f t="shared" si="49"/>
        <v>○</v>
      </c>
      <c r="CA70" s="168" t="s">
        <v>131</v>
      </c>
      <c r="CB70" s="495">
        <v>1E-3</v>
      </c>
      <c r="CC70" s="174" t="str">
        <f t="shared" si="50"/>
        <v>○</v>
      </c>
      <c r="CD70" s="168" t="s">
        <v>131</v>
      </c>
      <c r="CE70" s="495">
        <v>1E-3</v>
      </c>
      <c r="CF70" s="174" t="str">
        <f t="shared" si="51"/>
        <v>○</v>
      </c>
      <c r="CG70" s="168" t="s">
        <v>131</v>
      </c>
      <c r="CH70" s="495">
        <v>1E-3</v>
      </c>
      <c r="CI70" s="174" t="str">
        <f t="shared" si="52"/>
        <v>○</v>
      </c>
      <c r="CJ70" s="168" t="s">
        <v>131</v>
      </c>
      <c r="CK70" s="495">
        <v>1E-3</v>
      </c>
      <c r="CL70" s="174" t="str">
        <f t="shared" si="53"/>
        <v>○</v>
      </c>
      <c r="CM70" s="168" t="s">
        <v>131</v>
      </c>
      <c r="CN70" s="495">
        <v>1E-3</v>
      </c>
      <c r="CO70" s="174" t="str">
        <f t="shared" si="54"/>
        <v>○</v>
      </c>
      <c r="CP70" s="168" t="s">
        <v>131</v>
      </c>
      <c r="CQ70" s="495">
        <v>1E-3</v>
      </c>
      <c r="CR70" s="174" t="str">
        <f t="shared" si="55"/>
        <v>○</v>
      </c>
      <c r="CS70" s="168" t="s">
        <v>131</v>
      </c>
      <c r="CT70" s="495">
        <v>1E-3</v>
      </c>
      <c r="CU70" s="174" t="str">
        <f t="shared" si="56"/>
        <v>○</v>
      </c>
      <c r="CV70" s="168"/>
      <c r="CZ70" s="200"/>
    </row>
    <row r="71" spans="3:104" ht="12" customHeight="1" x14ac:dyDescent="0.2">
      <c r="C71" s="549"/>
      <c r="D71" s="544" t="s">
        <v>158</v>
      </c>
      <c r="E71" s="545"/>
      <c r="F71" s="545"/>
      <c r="G71" s="442" t="s">
        <v>89</v>
      </c>
      <c r="H71" s="436">
        <v>0.01</v>
      </c>
      <c r="I71" s="442" t="s">
        <v>92</v>
      </c>
      <c r="J71" s="168" t="s">
        <v>131</v>
      </c>
      <c r="K71" s="495">
        <v>2E-3</v>
      </c>
      <c r="L71" s="174" t="str">
        <f t="shared" si="29"/>
        <v>○</v>
      </c>
      <c r="M71" s="168" t="s">
        <v>131</v>
      </c>
      <c r="N71" s="495">
        <v>2E-3</v>
      </c>
      <c r="O71" s="174" t="str">
        <f t="shared" si="30"/>
        <v>○</v>
      </c>
      <c r="P71" s="168" t="s">
        <v>131</v>
      </c>
      <c r="Q71" s="495">
        <v>2E-3</v>
      </c>
      <c r="R71" s="174" t="str">
        <f t="shared" si="86"/>
        <v>○</v>
      </c>
      <c r="S71" s="168" t="s">
        <v>131</v>
      </c>
      <c r="T71" s="495">
        <v>2E-3</v>
      </c>
      <c r="U71" s="174" t="str">
        <f t="shared" si="87"/>
        <v>○</v>
      </c>
      <c r="V71" s="168" t="s">
        <v>131</v>
      </c>
      <c r="W71" s="495">
        <v>2E-3</v>
      </c>
      <c r="X71" s="174" t="str">
        <f t="shared" si="31"/>
        <v>○</v>
      </c>
      <c r="Y71" s="168" t="s">
        <v>131</v>
      </c>
      <c r="Z71" s="495">
        <v>2E-3</v>
      </c>
      <c r="AA71" s="174" t="str">
        <f t="shared" si="32"/>
        <v>○</v>
      </c>
      <c r="AB71" s="168" t="s">
        <v>131</v>
      </c>
      <c r="AC71" s="495">
        <v>2E-3</v>
      </c>
      <c r="AD71" s="174" t="str">
        <f t="shared" si="33"/>
        <v>○</v>
      </c>
      <c r="AE71" s="168" t="s">
        <v>131</v>
      </c>
      <c r="AF71" s="495">
        <v>2E-3</v>
      </c>
      <c r="AG71" s="174" t="str">
        <f t="shared" si="34"/>
        <v>○</v>
      </c>
      <c r="AH71" s="168" t="s">
        <v>131</v>
      </c>
      <c r="AI71" s="495">
        <v>2E-3</v>
      </c>
      <c r="AJ71" s="174" t="str">
        <f t="shared" si="35"/>
        <v>○</v>
      </c>
      <c r="AK71" s="168" t="s">
        <v>131</v>
      </c>
      <c r="AL71" s="495">
        <v>2E-3</v>
      </c>
      <c r="AM71" s="174" t="str">
        <f t="shared" si="36"/>
        <v>○</v>
      </c>
      <c r="AN71" s="168" t="s">
        <v>131</v>
      </c>
      <c r="AO71" s="495">
        <v>2E-3</v>
      </c>
      <c r="AP71" s="174" t="str">
        <f t="shared" si="37"/>
        <v>○</v>
      </c>
      <c r="AQ71" s="168" t="s">
        <v>131</v>
      </c>
      <c r="AR71" s="495">
        <v>2E-3</v>
      </c>
      <c r="AS71" s="174" t="str">
        <f t="shared" si="38"/>
        <v>○</v>
      </c>
      <c r="AT71" s="168" t="s">
        <v>131</v>
      </c>
      <c r="AU71" s="495">
        <v>2E-3</v>
      </c>
      <c r="AV71" s="174" t="str">
        <f t="shared" si="39"/>
        <v>○</v>
      </c>
      <c r="AW71" s="168" t="s">
        <v>131</v>
      </c>
      <c r="AX71" s="495">
        <v>2E-3</v>
      </c>
      <c r="AY71" s="174" t="str">
        <f t="shared" si="40"/>
        <v>○</v>
      </c>
      <c r="AZ71" s="168" t="s">
        <v>131</v>
      </c>
      <c r="BA71" s="495">
        <v>2E-3</v>
      </c>
      <c r="BB71" s="174" t="str">
        <f t="shared" si="41"/>
        <v>○</v>
      </c>
      <c r="BC71" s="168" t="s">
        <v>131</v>
      </c>
      <c r="BD71" s="495">
        <v>2E-3</v>
      </c>
      <c r="BE71" s="174" t="str">
        <f t="shared" si="42"/>
        <v>○</v>
      </c>
      <c r="BF71" s="168" t="s">
        <v>131</v>
      </c>
      <c r="BG71" s="495">
        <v>2E-3</v>
      </c>
      <c r="BH71" s="174" t="str">
        <f t="shared" si="43"/>
        <v>○</v>
      </c>
      <c r="BI71" s="168" t="s">
        <v>131</v>
      </c>
      <c r="BJ71" s="495">
        <v>2E-3</v>
      </c>
      <c r="BK71" s="174" t="str">
        <f t="shared" si="44"/>
        <v>○</v>
      </c>
      <c r="BL71" s="168" t="s">
        <v>131</v>
      </c>
      <c r="BM71" s="495">
        <v>2E-3</v>
      </c>
      <c r="BN71" s="174" t="str">
        <f t="shared" si="45"/>
        <v>○</v>
      </c>
      <c r="BO71" s="168" t="s">
        <v>131</v>
      </c>
      <c r="BP71" s="495">
        <v>2E-3</v>
      </c>
      <c r="BQ71" s="174" t="str">
        <f t="shared" si="46"/>
        <v>○</v>
      </c>
      <c r="BR71" s="168" t="s">
        <v>131</v>
      </c>
      <c r="BS71" s="495">
        <v>2E-3</v>
      </c>
      <c r="BT71" s="174" t="str">
        <f t="shared" si="47"/>
        <v>○</v>
      </c>
      <c r="BU71" s="168" t="s">
        <v>131</v>
      </c>
      <c r="BV71" s="495">
        <v>2E-3</v>
      </c>
      <c r="BW71" s="174" t="str">
        <f t="shared" si="48"/>
        <v>○</v>
      </c>
      <c r="BX71" s="168" t="s">
        <v>131</v>
      </c>
      <c r="BY71" s="495">
        <v>2E-3</v>
      </c>
      <c r="BZ71" s="174" t="str">
        <f t="shared" si="49"/>
        <v>○</v>
      </c>
      <c r="CA71" s="168" t="s">
        <v>131</v>
      </c>
      <c r="CB71" s="495">
        <v>2E-3</v>
      </c>
      <c r="CC71" s="174" t="str">
        <f t="shared" si="50"/>
        <v>○</v>
      </c>
      <c r="CD71" s="168" t="s">
        <v>131</v>
      </c>
      <c r="CE71" s="495">
        <v>2E-3</v>
      </c>
      <c r="CF71" s="174" t="str">
        <f t="shared" si="51"/>
        <v>○</v>
      </c>
      <c r="CG71" s="168" t="s">
        <v>131</v>
      </c>
      <c r="CH71" s="495">
        <v>2E-3</v>
      </c>
      <c r="CI71" s="174" t="str">
        <f t="shared" si="52"/>
        <v>○</v>
      </c>
      <c r="CJ71" s="168" t="s">
        <v>131</v>
      </c>
      <c r="CK71" s="495">
        <v>2E-3</v>
      </c>
      <c r="CL71" s="174" t="str">
        <f t="shared" si="53"/>
        <v>○</v>
      </c>
      <c r="CM71" s="168" t="s">
        <v>131</v>
      </c>
      <c r="CN71" s="495">
        <v>2E-3</v>
      </c>
      <c r="CO71" s="174" t="str">
        <f t="shared" si="54"/>
        <v>○</v>
      </c>
      <c r="CP71" s="168" t="s">
        <v>131</v>
      </c>
      <c r="CQ71" s="495">
        <v>2E-3</v>
      </c>
      <c r="CR71" s="174" t="str">
        <f t="shared" si="55"/>
        <v>○</v>
      </c>
      <c r="CS71" s="168" t="s">
        <v>131</v>
      </c>
      <c r="CT71" s="495">
        <v>2E-3</v>
      </c>
      <c r="CU71" s="174" t="str">
        <f t="shared" si="56"/>
        <v>○</v>
      </c>
      <c r="CV71" s="168"/>
      <c r="CZ71" s="200"/>
    </row>
    <row r="72" spans="3:104" ht="12" customHeight="1" x14ac:dyDescent="0.2">
      <c r="C72" s="549"/>
      <c r="D72" s="553" t="s">
        <v>159</v>
      </c>
      <c r="E72" s="554"/>
      <c r="F72" s="554"/>
      <c r="G72" s="449" t="s">
        <v>89</v>
      </c>
      <c r="H72" s="447">
        <v>10</v>
      </c>
      <c r="I72" s="449" t="s">
        <v>92</v>
      </c>
      <c r="J72" s="447"/>
      <c r="K72" s="400">
        <v>0.48</v>
      </c>
      <c r="L72" s="211" t="str">
        <f t="shared" si="29"/>
        <v>○</v>
      </c>
      <c r="M72" s="206"/>
      <c r="N72" s="400">
        <v>0.49</v>
      </c>
      <c r="O72" s="211" t="str">
        <f t="shared" si="30"/>
        <v>○</v>
      </c>
      <c r="P72" s="209"/>
      <c r="Q72" s="400">
        <v>0.44</v>
      </c>
      <c r="R72" s="211" t="str">
        <f t="shared" si="86"/>
        <v>○</v>
      </c>
      <c r="S72" s="209"/>
      <c r="T72" s="400">
        <v>0.45</v>
      </c>
      <c r="U72" s="211" t="str">
        <f t="shared" si="87"/>
        <v>○</v>
      </c>
      <c r="V72" s="209"/>
      <c r="W72" s="400">
        <v>0.2</v>
      </c>
      <c r="X72" s="211" t="str">
        <f t="shared" si="31"/>
        <v>○</v>
      </c>
      <c r="Y72" s="209"/>
      <c r="Z72" s="400">
        <v>0.08</v>
      </c>
      <c r="AA72" s="211" t="str">
        <f t="shared" si="32"/>
        <v>○</v>
      </c>
      <c r="AB72" s="209"/>
      <c r="AC72" s="400">
        <v>0.26</v>
      </c>
      <c r="AD72" s="211" t="str">
        <f t="shared" si="33"/>
        <v>○</v>
      </c>
      <c r="AE72" s="209"/>
      <c r="AF72" s="400">
        <v>0.59</v>
      </c>
      <c r="AG72" s="211" t="str">
        <f t="shared" si="34"/>
        <v>○</v>
      </c>
      <c r="AH72" s="209"/>
      <c r="AI72" s="400">
        <v>1.1000000000000001</v>
      </c>
      <c r="AJ72" s="211" t="str">
        <f t="shared" si="35"/>
        <v>○</v>
      </c>
      <c r="AK72" s="209"/>
      <c r="AL72" s="400">
        <v>0.52</v>
      </c>
      <c r="AM72" s="211" t="str">
        <f t="shared" si="36"/>
        <v>○</v>
      </c>
      <c r="AN72" s="206"/>
      <c r="AO72" s="400">
        <v>0.77</v>
      </c>
      <c r="AP72" s="211" t="str">
        <f t="shared" si="37"/>
        <v>○</v>
      </c>
      <c r="AQ72" s="206"/>
      <c r="AR72" s="400">
        <v>0.59</v>
      </c>
      <c r="AS72" s="211" t="str">
        <f t="shared" si="38"/>
        <v>○</v>
      </c>
      <c r="AT72" s="206"/>
      <c r="AU72" s="400">
        <v>2.1</v>
      </c>
      <c r="AV72" s="211" t="str">
        <f t="shared" si="39"/>
        <v>○</v>
      </c>
      <c r="AW72" s="209"/>
      <c r="AX72" s="400">
        <v>1</v>
      </c>
      <c r="AY72" s="211" t="str">
        <f t="shared" si="40"/>
        <v>○</v>
      </c>
      <c r="AZ72" s="209"/>
      <c r="BA72" s="400">
        <v>0.9</v>
      </c>
      <c r="BB72" s="211" t="str">
        <f t="shared" si="41"/>
        <v>○</v>
      </c>
      <c r="BC72" s="447"/>
      <c r="BD72" s="400">
        <v>0.55000000000000004</v>
      </c>
      <c r="BE72" s="211" t="str">
        <f t="shared" si="42"/>
        <v>○</v>
      </c>
      <c r="BF72" s="206"/>
      <c r="BG72" s="400">
        <v>1.5</v>
      </c>
      <c r="BH72" s="211" t="str">
        <f t="shared" si="43"/>
        <v>○</v>
      </c>
      <c r="BI72" s="209"/>
      <c r="BJ72" s="400">
        <v>0.72</v>
      </c>
      <c r="BK72" s="211" t="str">
        <f t="shared" si="44"/>
        <v>○</v>
      </c>
      <c r="BL72" s="209"/>
      <c r="BM72" s="400">
        <v>1.7</v>
      </c>
      <c r="BN72" s="211" t="str">
        <f t="shared" si="45"/>
        <v>○</v>
      </c>
      <c r="BO72" s="206"/>
      <c r="BP72" s="400">
        <v>1.5</v>
      </c>
      <c r="BQ72" s="211" t="str">
        <f t="shared" si="46"/>
        <v>○</v>
      </c>
      <c r="BR72" s="206"/>
      <c r="BS72" s="400">
        <v>0.21</v>
      </c>
      <c r="BT72" s="211" t="str">
        <f t="shared" si="47"/>
        <v>○</v>
      </c>
      <c r="BU72" s="209"/>
      <c r="BV72" s="400">
        <v>0.69</v>
      </c>
      <c r="BW72" s="211" t="str">
        <f t="shared" si="48"/>
        <v>○</v>
      </c>
      <c r="BX72" s="209"/>
      <c r="BY72" s="400">
        <v>0.87</v>
      </c>
      <c r="BZ72" s="211" t="str">
        <f t="shared" si="49"/>
        <v>○</v>
      </c>
      <c r="CA72" s="209"/>
      <c r="CB72" s="400">
        <v>0.91</v>
      </c>
      <c r="CC72" s="211" t="str">
        <f t="shared" si="50"/>
        <v>○</v>
      </c>
      <c r="CD72" s="209"/>
      <c r="CE72" s="400">
        <v>0.74</v>
      </c>
      <c r="CF72" s="211" t="str">
        <f t="shared" si="51"/>
        <v>○</v>
      </c>
      <c r="CG72" s="209"/>
      <c r="CH72" s="400">
        <v>0.65</v>
      </c>
      <c r="CI72" s="211" t="str">
        <f t="shared" si="52"/>
        <v>○</v>
      </c>
      <c r="CJ72" s="209"/>
      <c r="CK72" s="400">
        <v>0.45</v>
      </c>
      <c r="CL72" s="211" t="str">
        <f t="shared" si="53"/>
        <v>○</v>
      </c>
      <c r="CM72" s="206"/>
      <c r="CN72" s="400">
        <v>0.23</v>
      </c>
      <c r="CO72" s="211" t="str">
        <f t="shared" si="54"/>
        <v>○</v>
      </c>
      <c r="CP72" s="209"/>
      <c r="CQ72" s="400">
        <v>0.17</v>
      </c>
      <c r="CR72" s="211" t="str">
        <f t="shared" si="55"/>
        <v>○</v>
      </c>
      <c r="CS72" s="209" t="s">
        <v>285</v>
      </c>
      <c r="CT72" s="400">
        <v>0.08</v>
      </c>
      <c r="CU72" s="211" t="str">
        <f t="shared" si="56"/>
        <v>○</v>
      </c>
      <c r="CV72" s="75"/>
      <c r="CZ72" s="215"/>
    </row>
    <row r="73" spans="3:104" ht="12" customHeight="1" x14ac:dyDescent="0.2">
      <c r="C73" s="549"/>
      <c r="D73" s="544" t="s">
        <v>160</v>
      </c>
      <c r="E73" s="545"/>
      <c r="F73" s="545"/>
      <c r="G73" s="450" t="s">
        <v>89</v>
      </c>
      <c r="H73" s="443">
        <v>0.8</v>
      </c>
      <c r="I73" s="442" t="s">
        <v>92</v>
      </c>
      <c r="J73" s="443"/>
      <c r="K73" s="403">
        <v>0.37</v>
      </c>
      <c r="L73" s="218" t="str">
        <f t="shared" si="29"/>
        <v>○</v>
      </c>
      <c r="M73" s="263"/>
      <c r="N73" s="403">
        <v>0.41</v>
      </c>
      <c r="O73" s="218" t="str">
        <f t="shared" si="30"/>
        <v>○</v>
      </c>
      <c r="P73" s="216"/>
      <c r="Q73" s="403">
        <v>0.24</v>
      </c>
      <c r="R73" s="218" t="str">
        <f t="shared" si="86"/>
        <v>○</v>
      </c>
      <c r="S73" s="443"/>
      <c r="T73" s="403">
        <v>0.22</v>
      </c>
      <c r="U73" s="218" t="str">
        <f t="shared" si="87"/>
        <v>○</v>
      </c>
      <c r="V73" s="443"/>
      <c r="W73" s="403">
        <v>0.27</v>
      </c>
      <c r="X73" s="218" t="str">
        <f t="shared" si="31"/>
        <v>○</v>
      </c>
      <c r="Y73" s="443"/>
      <c r="Z73" s="403">
        <v>0.22</v>
      </c>
      <c r="AA73" s="218" t="str">
        <f t="shared" si="32"/>
        <v>○</v>
      </c>
      <c r="AB73" s="443"/>
      <c r="AC73" s="403">
        <v>0.15</v>
      </c>
      <c r="AD73" s="218" t="str">
        <f t="shared" si="33"/>
        <v>○</v>
      </c>
      <c r="AE73" s="443"/>
      <c r="AF73" s="403">
        <v>0.2</v>
      </c>
      <c r="AG73" s="218" t="str">
        <f t="shared" si="34"/>
        <v>○</v>
      </c>
      <c r="AH73" s="443"/>
      <c r="AI73" s="403">
        <v>0.25</v>
      </c>
      <c r="AJ73" s="218" t="str">
        <f t="shared" si="35"/>
        <v>○</v>
      </c>
      <c r="AK73" s="443"/>
      <c r="AL73" s="403">
        <v>0.18</v>
      </c>
      <c r="AM73" s="218" t="str">
        <f t="shared" si="36"/>
        <v>○</v>
      </c>
      <c r="AN73" s="443"/>
      <c r="AO73" s="403">
        <v>0.19</v>
      </c>
      <c r="AP73" s="218" t="str">
        <f t="shared" si="37"/>
        <v>○</v>
      </c>
      <c r="AQ73" s="443"/>
      <c r="AR73" s="403">
        <v>0.21</v>
      </c>
      <c r="AS73" s="218" t="str">
        <f t="shared" si="38"/>
        <v>○</v>
      </c>
      <c r="AT73" s="443"/>
      <c r="AU73" s="403">
        <v>0.28000000000000003</v>
      </c>
      <c r="AV73" s="218" t="str">
        <f t="shared" si="39"/>
        <v>○</v>
      </c>
      <c r="AW73" s="443"/>
      <c r="AX73" s="403">
        <v>0.22</v>
      </c>
      <c r="AY73" s="218" t="str">
        <f t="shared" si="40"/>
        <v>○</v>
      </c>
      <c r="AZ73" s="443"/>
      <c r="BA73" s="403">
        <v>0.12</v>
      </c>
      <c r="BB73" s="218" t="str">
        <f t="shared" si="41"/>
        <v>○</v>
      </c>
      <c r="BC73" s="443"/>
      <c r="BD73" s="403">
        <v>0.27</v>
      </c>
      <c r="BE73" s="218" t="str">
        <f t="shared" si="42"/>
        <v>○</v>
      </c>
      <c r="BF73" s="443"/>
      <c r="BG73" s="403">
        <v>0.23</v>
      </c>
      <c r="BH73" s="218" t="str">
        <f t="shared" si="43"/>
        <v>○</v>
      </c>
      <c r="BI73" s="443"/>
      <c r="BJ73" s="403">
        <v>0.24</v>
      </c>
      <c r="BK73" s="218" t="str">
        <f t="shared" si="44"/>
        <v>○</v>
      </c>
      <c r="BL73" s="443"/>
      <c r="BM73" s="403">
        <v>0.17</v>
      </c>
      <c r="BN73" s="218" t="str">
        <f t="shared" si="45"/>
        <v>○</v>
      </c>
      <c r="BO73" s="443"/>
      <c r="BP73" s="403">
        <v>0.22</v>
      </c>
      <c r="BQ73" s="218" t="str">
        <f t="shared" si="46"/>
        <v>○</v>
      </c>
      <c r="BR73" s="443"/>
      <c r="BS73" s="403">
        <v>0.17</v>
      </c>
      <c r="BT73" s="218" t="str">
        <f t="shared" si="47"/>
        <v>○</v>
      </c>
      <c r="BU73" s="443"/>
      <c r="BV73" s="403">
        <v>0.19</v>
      </c>
      <c r="BW73" s="218" t="str">
        <f t="shared" si="48"/>
        <v>○</v>
      </c>
      <c r="BX73" s="443"/>
      <c r="BY73" s="403">
        <v>0.23</v>
      </c>
      <c r="BZ73" s="218" t="str">
        <f t="shared" si="49"/>
        <v>○</v>
      </c>
      <c r="CA73" s="443"/>
      <c r="CB73" s="403">
        <v>0.18</v>
      </c>
      <c r="CC73" s="218" t="str">
        <f t="shared" si="50"/>
        <v>○</v>
      </c>
      <c r="CD73" s="443"/>
      <c r="CE73" s="403">
        <v>0.2</v>
      </c>
      <c r="CF73" s="218" t="str">
        <f t="shared" si="51"/>
        <v>○</v>
      </c>
      <c r="CG73" s="443"/>
      <c r="CH73" s="403">
        <v>0.23</v>
      </c>
      <c r="CI73" s="218" t="str">
        <f t="shared" si="52"/>
        <v>○</v>
      </c>
      <c r="CJ73" s="443"/>
      <c r="CK73" s="403">
        <v>0.19</v>
      </c>
      <c r="CL73" s="218" t="str">
        <f t="shared" si="53"/>
        <v>○</v>
      </c>
      <c r="CM73" s="443"/>
      <c r="CN73" s="403">
        <v>0.17</v>
      </c>
      <c r="CO73" s="218" t="str">
        <f t="shared" si="54"/>
        <v>○</v>
      </c>
      <c r="CP73" s="443"/>
      <c r="CQ73" s="403">
        <v>0.22</v>
      </c>
      <c r="CR73" s="218" t="str">
        <f t="shared" si="55"/>
        <v>○</v>
      </c>
      <c r="CS73" s="443"/>
      <c r="CT73" s="403">
        <v>0.13</v>
      </c>
      <c r="CU73" s="218" t="str">
        <f t="shared" si="56"/>
        <v>○</v>
      </c>
      <c r="CV73" s="436"/>
      <c r="CZ73" s="221"/>
    </row>
    <row r="74" spans="3:104" ht="12" customHeight="1" x14ac:dyDescent="0.2">
      <c r="C74" s="549"/>
      <c r="D74" s="544" t="s">
        <v>161</v>
      </c>
      <c r="E74" s="545"/>
      <c r="F74" s="545"/>
      <c r="G74" s="442" t="s">
        <v>89</v>
      </c>
      <c r="H74" s="436">
        <v>1</v>
      </c>
      <c r="I74" s="442" t="s">
        <v>92</v>
      </c>
      <c r="J74" s="436"/>
      <c r="K74" s="403">
        <v>0.63</v>
      </c>
      <c r="L74" s="222" t="str">
        <f t="shared" si="29"/>
        <v>○</v>
      </c>
      <c r="M74" s="177"/>
      <c r="N74" s="403">
        <v>0.66</v>
      </c>
      <c r="O74" s="222" t="str">
        <f t="shared" si="30"/>
        <v>○</v>
      </c>
      <c r="P74" s="177"/>
      <c r="Q74" s="403">
        <v>0.13</v>
      </c>
      <c r="R74" s="222" t="str">
        <f t="shared" si="86"/>
        <v>○</v>
      </c>
      <c r="S74" s="436"/>
      <c r="T74" s="403">
        <v>0.13</v>
      </c>
      <c r="U74" s="222" t="str">
        <f t="shared" si="87"/>
        <v>○</v>
      </c>
      <c r="V74" s="436"/>
      <c r="W74" s="403">
        <v>7.0000000000000007E-2</v>
      </c>
      <c r="X74" s="222" t="str">
        <f t="shared" si="31"/>
        <v>○</v>
      </c>
      <c r="Y74" s="436"/>
      <c r="Z74" s="403">
        <v>0.18</v>
      </c>
      <c r="AA74" s="222" t="str">
        <f t="shared" si="32"/>
        <v>○</v>
      </c>
      <c r="AB74" s="436"/>
      <c r="AC74" s="403">
        <v>0.21</v>
      </c>
      <c r="AD74" s="222" t="str">
        <f t="shared" si="33"/>
        <v>○</v>
      </c>
      <c r="AE74" s="436"/>
      <c r="AF74" s="403">
        <v>1.3</v>
      </c>
      <c r="AG74" s="222" t="str">
        <f t="shared" si="34"/>
        <v>×</v>
      </c>
      <c r="AH74" s="436"/>
      <c r="AI74" s="403">
        <v>0.06</v>
      </c>
      <c r="AJ74" s="222" t="str">
        <f t="shared" si="35"/>
        <v>○</v>
      </c>
      <c r="AK74" s="436"/>
      <c r="AL74" s="403">
        <v>0.1</v>
      </c>
      <c r="AM74" s="222" t="str">
        <f t="shared" si="36"/>
        <v>○</v>
      </c>
      <c r="AN74" s="436"/>
      <c r="AO74" s="403">
        <v>0.08</v>
      </c>
      <c r="AP74" s="222" t="str">
        <f t="shared" si="37"/>
        <v>○</v>
      </c>
      <c r="AQ74" s="436"/>
      <c r="AR74" s="403">
        <v>0.04</v>
      </c>
      <c r="AS74" s="222" t="str">
        <f t="shared" si="38"/>
        <v>○</v>
      </c>
      <c r="AT74" s="436"/>
      <c r="AU74" s="403">
        <v>0.04</v>
      </c>
      <c r="AV74" s="222" t="str">
        <f t="shared" si="39"/>
        <v>○</v>
      </c>
      <c r="AW74" s="436"/>
      <c r="AX74" s="403">
        <v>0.05</v>
      </c>
      <c r="AY74" s="222" t="str">
        <f t="shared" si="40"/>
        <v>○</v>
      </c>
      <c r="AZ74" s="436"/>
      <c r="BA74" s="403">
        <v>0.04</v>
      </c>
      <c r="BB74" s="222" t="str">
        <f t="shared" si="41"/>
        <v>○</v>
      </c>
      <c r="BC74" s="436"/>
      <c r="BD74" s="403">
        <v>0.04</v>
      </c>
      <c r="BE74" s="222" t="str">
        <f t="shared" si="42"/>
        <v>○</v>
      </c>
      <c r="BF74" s="436"/>
      <c r="BG74" s="403">
        <v>0.03</v>
      </c>
      <c r="BH74" s="222" t="str">
        <f t="shared" si="43"/>
        <v>○</v>
      </c>
      <c r="BI74" s="436"/>
      <c r="BJ74" s="403">
        <v>0.04</v>
      </c>
      <c r="BK74" s="222" t="str">
        <f t="shared" si="44"/>
        <v>○</v>
      </c>
      <c r="BL74" s="436"/>
      <c r="BM74" s="403">
        <v>0.05</v>
      </c>
      <c r="BN74" s="222" t="str">
        <f t="shared" si="45"/>
        <v>○</v>
      </c>
      <c r="BO74" s="436"/>
      <c r="BP74" s="403">
        <v>0.04</v>
      </c>
      <c r="BQ74" s="222" t="str">
        <f t="shared" si="46"/>
        <v>○</v>
      </c>
      <c r="BR74" s="436"/>
      <c r="BS74" s="403">
        <v>0.21</v>
      </c>
      <c r="BT74" s="222" t="str">
        <f t="shared" si="47"/>
        <v>○</v>
      </c>
      <c r="BU74" s="436"/>
      <c r="BV74" s="403">
        <v>0.09</v>
      </c>
      <c r="BW74" s="222" t="str">
        <f t="shared" si="48"/>
        <v>○</v>
      </c>
      <c r="BX74" s="436"/>
      <c r="BY74" s="403">
        <v>0.16</v>
      </c>
      <c r="BZ74" s="222" t="str">
        <f t="shared" si="49"/>
        <v>○</v>
      </c>
      <c r="CA74" s="436"/>
      <c r="CB74" s="403">
        <v>0.06</v>
      </c>
      <c r="CC74" s="222" t="str">
        <f t="shared" si="50"/>
        <v>○</v>
      </c>
      <c r="CD74" s="436"/>
      <c r="CE74" s="403">
        <v>7.0000000000000007E-2</v>
      </c>
      <c r="CF74" s="222" t="str">
        <f t="shared" si="51"/>
        <v>○</v>
      </c>
      <c r="CG74" s="436"/>
      <c r="CH74" s="403">
        <v>0.24</v>
      </c>
      <c r="CI74" s="222" t="str">
        <f t="shared" si="52"/>
        <v>○</v>
      </c>
      <c r="CJ74" s="436"/>
      <c r="CK74" s="403">
        <v>0.11</v>
      </c>
      <c r="CL74" s="222" t="str">
        <f t="shared" si="53"/>
        <v>○</v>
      </c>
      <c r="CM74" s="436"/>
      <c r="CN74" s="403">
        <v>0.1</v>
      </c>
      <c r="CO74" s="222" t="str">
        <f t="shared" si="54"/>
        <v>○</v>
      </c>
      <c r="CP74" s="436"/>
      <c r="CQ74" s="403">
        <v>0.08</v>
      </c>
      <c r="CR74" s="222" t="str">
        <f t="shared" si="55"/>
        <v>○</v>
      </c>
      <c r="CS74" s="436"/>
      <c r="CT74" s="403">
        <v>0.04</v>
      </c>
      <c r="CU74" s="222" t="str">
        <f t="shared" si="56"/>
        <v>○</v>
      </c>
      <c r="CV74" s="436"/>
      <c r="CZ74" s="200"/>
    </row>
    <row r="75" spans="3:104" ht="12" customHeight="1" x14ac:dyDescent="0.2">
      <c r="C75" s="550"/>
      <c r="D75" s="546" t="s">
        <v>162</v>
      </c>
      <c r="E75" s="547"/>
      <c r="F75" s="547"/>
      <c r="G75" s="451" t="s">
        <v>98</v>
      </c>
      <c r="H75" s="440">
        <v>0.05</v>
      </c>
      <c r="I75" s="451" t="s">
        <v>92</v>
      </c>
      <c r="J75" s="440" t="s">
        <v>131</v>
      </c>
      <c r="K75" s="497">
        <v>5.0000000000000001E-3</v>
      </c>
      <c r="L75" s="73" t="str">
        <f t="shared" si="29"/>
        <v>○</v>
      </c>
      <c r="M75" s="440" t="s">
        <v>131</v>
      </c>
      <c r="N75" s="497">
        <v>5.0000000000000001E-3</v>
      </c>
      <c r="O75" s="73" t="str">
        <f t="shared" si="30"/>
        <v>○</v>
      </c>
      <c r="P75" s="440" t="s">
        <v>131</v>
      </c>
      <c r="Q75" s="497">
        <v>5.0000000000000001E-3</v>
      </c>
      <c r="R75" s="73" t="str">
        <f t="shared" si="86"/>
        <v>○</v>
      </c>
      <c r="S75" s="440" t="s">
        <v>131</v>
      </c>
      <c r="T75" s="497">
        <v>5.0000000000000001E-3</v>
      </c>
      <c r="U75" s="73" t="str">
        <f t="shared" si="87"/>
        <v>○</v>
      </c>
      <c r="V75" s="440" t="s">
        <v>131</v>
      </c>
      <c r="W75" s="497">
        <v>5.0000000000000001E-3</v>
      </c>
      <c r="X75" s="73" t="str">
        <f t="shared" si="31"/>
        <v>○</v>
      </c>
      <c r="Y75" s="440" t="s">
        <v>131</v>
      </c>
      <c r="Z75" s="497">
        <v>5.0000000000000001E-3</v>
      </c>
      <c r="AA75" s="73" t="str">
        <f t="shared" si="32"/>
        <v>○</v>
      </c>
      <c r="AB75" s="440" t="s">
        <v>131</v>
      </c>
      <c r="AC75" s="497">
        <v>5.0000000000000001E-3</v>
      </c>
      <c r="AD75" s="73" t="str">
        <f t="shared" si="33"/>
        <v>○</v>
      </c>
      <c r="AE75" s="440" t="s">
        <v>131</v>
      </c>
      <c r="AF75" s="497">
        <v>5.0000000000000001E-3</v>
      </c>
      <c r="AG75" s="73" t="str">
        <f t="shared" si="34"/>
        <v>○</v>
      </c>
      <c r="AH75" s="440" t="s">
        <v>131</v>
      </c>
      <c r="AI75" s="497">
        <v>5.0000000000000001E-3</v>
      </c>
      <c r="AJ75" s="73" t="str">
        <f t="shared" si="35"/>
        <v>○</v>
      </c>
      <c r="AK75" s="440" t="s">
        <v>131</v>
      </c>
      <c r="AL75" s="497">
        <v>5.0000000000000001E-3</v>
      </c>
      <c r="AM75" s="73" t="str">
        <f t="shared" si="36"/>
        <v>○</v>
      </c>
      <c r="AN75" s="440" t="s">
        <v>131</v>
      </c>
      <c r="AO75" s="497">
        <v>5.0000000000000001E-3</v>
      </c>
      <c r="AP75" s="73" t="str">
        <f t="shared" si="37"/>
        <v>○</v>
      </c>
      <c r="AQ75" s="440" t="s">
        <v>131</v>
      </c>
      <c r="AR75" s="497">
        <v>5.0000000000000001E-3</v>
      </c>
      <c r="AS75" s="73" t="str">
        <f t="shared" si="38"/>
        <v>○</v>
      </c>
      <c r="AT75" s="440" t="s">
        <v>131</v>
      </c>
      <c r="AU75" s="497">
        <v>5.0000000000000001E-3</v>
      </c>
      <c r="AV75" s="73" t="str">
        <f t="shared" si="39"/>
        <v>○</v>
      </c>
      <c r="AW75" s="440" t="s">
        <v>131</v>
      </c>
      <c r="AX75" s="497">
        <v>5.0000000000000001E-3</v>
      </c>
      <c r="AY75" s="73" t="str">
        <f t="shared" si="40"/>
        <v>○</v>
      </c>
      <c r="AZ75" s="440" t="s">
        <v>131</v>
      </c>
      <c r="BA75" s="497">
        <v>5.0000000000000001E-3</v>
      </c>
      <c r="BB75" s="73" t="str">
        <f t="shared" si="41"/>
        <v>○</v>
      </c>
      <c r="BC75" s="440" t="s">
        <v>131</v>
      </c>
      <c r="BD75" s="497">
        <v>5.0000000000000001E-3</v>
      </c>
      <c r="BE75" s="73" t="str">
        <f t="shared" si="42"/>
        <v>○</v>
      </c>
      <c r="BF75" s="440" t="s">
        <v>131</v>
      </c>
      <c r="BG75" s="497">
        <v>5.0000000000000001E-3</v>
      </c>
      <c r="BH75" s="73" t="str">
        <f t="shared" si="43"/>
        <v>○</v>
      </c>
      <c r="BI75" s="440" t="s">
        <v>131</v>
      </c>
      <c r="BJ75" s="497">
        <v>5.0000000000000001E-3</v>
      </c>
      <c r="BK75" s="73" t="str">
        <f t="shared" si="44"/>
        <v>○</v>
      </c>
      <c r="BL75" s="440" t="s">
        <v>131</v>
      </c>
      <c r="BM75" s="497">
        <v>5.0000000000000001E-3</v>
      </c>
      <c r="BN75" s="73" t="str">
        <f t="shared" si="45"/>
        <v>○</v>
      </c>
      <c r="BO75" s="440" t="s">
        <v>131</v>
      </c>
      <c r="BP75" s="497">
        <v>5.0000000000000001E-3</v>
      </c>
      <c r="BQ75" s="73" t="str">
        <f t="shared" si="46"/>
        <v>○</v>
      </c>
      <c r="BR75" s="440" t="s">
        <v>131</v>
      </c>
      <c r="BS75" s="497">
        <v>5.0000000000000001E-3</v>
      </c>
      <c r="BT75" s="73" t="str">
        <f t="shared" si="47"/>
        <v>○</v>
      </c>
      <c r="BU75" s="440" t="s">
        <v>131</v>
      </c>
      <c r="BV75" s="497">
        <v>5.0000000000000001E-3</v>
      </c>
      <c r="BW75" s="73" t="str">
        <f t="shared" si="48"/>
        <v>○</v>
      </c>
      <c r="BX75" s="440" t="s">
        <v>131</v>
      </c>
      <c r="BY75" s="497">
        <v>5.0000000000000001E-3</v>
      </c>
      <c r="BZ75" s="73" t="str">
        <f t="shared" si="49"/>
        <v>○</v>
      </c>
      <c r="CA75" s="440" t="s">
        <v>131</v>
      </c>
      <c r="CB75" s="497">
        <v>5.0000000000000001E-3</v>
      </c>
      <c r="CC75" s="73" t="str">
        <f t="shared" si="50"/>
        <v>○</v>
      </c>
      <c r="CD75" s="440" t="s">
        <v>131</v>
      </c>
      <c r="CE75" s="497">
        <v>5.0000000000000001E-3</v>
      </c>
      <c r="CF75" s="73" t="str">
        <f t="shared" si="51"/>
        <v>○</v>
      </c>
      <c r="CG75" s="440" t="s">
        <v>131</v>
      </c>
      <c r="CH75" s="497">
        <v>5.0000000000000001E-3</v>
      </c>
      <c r="CI75" s="73" t="str">
        <f t="shared" si="52"/>
        <v>○</v>
      </c>
      <c r="CJ75" s="440" t="s">
        <v>131</v>
      </c>
      <c r="CK75" s="497">
        <v>5.0000000000000001E-3</v>
      </c>
      <c r="CL75" s="73" t="str">
        <f t="shared" si="53"/>
        <v>○</v>
      </c>
      <c r="CM75" s="440" t="s">
        <v>131</v>
      </c>
      <c r="CN75" s="497">
        <v>5.0000000000000001E-3</v>
      </c>
      <c r="CO75" s="73" t="str">
        <f t="shared" si="54"/>
        <v>○</v>
      </c>
      <c r="CP75" s="440" t="s">
        <v>131</v>
      </c>
      <c r="CQ75" s="497">
        <v>5.0000000000000001E-3</v>
      </c>
      <c r="CR75" s="73" t="str">
        <f t="shared" si="55"/>
        <v>○</v>
      </c>
      <c r="CS75" s="440" t="s">
        <v>131</v>
      </c>
      <c r="CT75" s="497">
        <v>5.0000000000000001E-3</v>
      </c>
      <c r="CU75" s="73" t="str">
        <f t="shared" si="56"/>
        <v>○</v>
      </c>
      <c r="CV75" s="32"/>
      <c r="CZ75" s="225"/>
    </row>
    <row r="76" spans="3:104" ht="12" customHeight="1" x14ac:dyDescent="0.2">
      <c r="C76" s="548" t="s">
        <v>163</v>
      </c>
      <c r="D76" s="551" t="s">
        <v>164</v>
      </c>
      <c r="E76" s="552"/>
      <c r="F76" s="552"/>
      <c r="G76" s="429" t="s">
        <v>89</v>
      </c>
      <c r="H76" s="427"/>
      <c r="I76" s="429"/>
      <c r="J76" s="427" t="s">
        <v>131</v>
      </c>
      <c r="K76" s="498">
        <v>0.5</v>
      </c>
      <c r="L76" s="64"/>
      <c r="M76" s="427" t="s">
        <v>131</v>
      </c>
      <c r="N76" s="498">
        <v>0.5</v>
      </c>
      <c r="O76" s="65"/>
      <c r="P76" s="427" t="s">
        <v>131</v>
      </c>
      <c r="Q76" s="498">
        <v>0.5</v>
      </c>
      <c r="R76" s="64"/>
      <c r="S76" s="427" t="s">
        <v>131</v>
      </c>
      <c r="T76" s="498">
        <v>0.5</v>
      </c>
      <c r="U76" s="65"/>
      <c r="V76" s="427" t="s">
        <v>131</v>
      </c>
      <c r="W76" s="498">
        <v>0.5</v>
      </c>
      <c r="X76" s="227"/>
      <c r="Y76" s="427" t="s">
        <v>131</v>
      </c>
      <c r="Z76" s="498">
        <v>0.5</v>
      </c>
      <c r="AA76" s="67"/>
      <c r="AB76" s="427" t="s">
        <v>131</v>
      </c>
      <c r="AC76" s="498">
        <v>0.5</v>
      </c>
      <c r="AD76" s="67"/>
      <c r="AE76" s="427" t="s">
        <v>131</v>
      </c>
      <c r="AF76" s="498">
        <v>0.5</v>
      </c>
      <c r="AG76" s="66"/>
      <c r="AH76" s="427" t="s">
        <v>131</v>
      </c>
      <c r="AI76" s="498">
        <v>0.5</v>
      </c>
      <c r="AJ76" s="64"/>
      <c r="AK76" s="427" t="s">
        <v>131</v>
      </c>
      <c r="AL76" s="498">
        <v>0.5</v>
      </c>
      <c r="AM76" s="64"/>
      <c r="AN76" s="427" t="s">
        <v>131</v>
      </c>
      <c r="AO76" s="498">
        <v>0.5</v>
      </c>
      <c r="AP76" s="65"/>
      <c r="AQ76" s="427" t="s">
        <v>131</v>
      </c>
      <c r="AR76" s="498">
        <v>0.5</v>
      </c>
      <c r="AS76" s="67"/>
      <c r="AT76" s="427" t="s">
        <v>131</v>
      </c>
      <c r="AU76" s="498">
        <v>0.5</v>
      </c>
      <c r="AV76" s="65"/>
      <c r="AW76" s="427" t="s">
        <v>131</v>
      </c>
      <c r="AX76" s="498">
        <v>0.5</v>
      </c>
      <c r="AY76" s="67"/>
      <c r="AZ76" s="427" t="s">
        <v>131</v>
      </c>
      <c r="BA76" s="498">
        <v>0.5</v>
      </c>
      <c r="BB76" s="66"/>
      <c r="BC76" s="427" t="s">
        <v>131</v>
      </c>
      <c r="BD76" s="498">
        <v>0.5</v>
      </c>
      <c r="BE76" s="64"/>
      <c r="BF76" s="427" t="s">
        <v>131</v>
      </c>
      <c r="BG76" s="498">
        <v>0.5</v>
      </c>
      <c r="BH76" s="66"/>
      <c r="BI76" s="427" t="s">
        <v>131</v>
      </c>
      <c r="BJ76" s="498">
        <v>0.5</v>
      </c>
      <c r="BK76" s="67"/>
      <c r="BL76" s="427" t="s">
        <v>131</v>
      </c>
      <c r="BM76" s="498">
        <v>0.5</v>
      </c>
      <c r="BN76" s="65"/>
      <c r="BO76" s="427" t="s">
        <v>131</v>
      </c>
      <c r="BP76" s="498">
        <v>0.5</v>
      </c>
      <c r="BQ76" s="65"/>
      <c r="BR76" s="427" t="s">
        <v>131</v>
      </c>
      <c r="BS76" s="498">
        <v>0.5</v>
      </c>
      <c r="BT76" s="66"/>
      <c r="BU76" s="427" t="s">
        <v>131</v>
      </c>
      <c r="BV76" s="498">
        <v>0.5</v>
      </c>
      <c r="BW76" s="65"/>
      <c r="BX76" s="427" t="s">
        <v>131</v>
      </c>
      <c r="BY76" s="498">
        <v>0.5</v>
      </c>
      <c r="BZ76" s="228"/>
      <c r="CA76" s="427" t="s">
        <v>131</v>
      </c>
      <c r="CB76" s="498">
        <v>0.5</v>
      </c>
      <c r="CC76" s="67"/>
      <c r="CD76" s="427" t="s">
        <v>131</v>
      </c>
      <c r="CE76" s="498">
        <v>0.5</v>
      </c>
      <c r="CF76" s="67"/>
      <c r="CG76" s="427" t="s">
        <v>131</v>
      </c>
      <c r="CH76" s="498">
        <v>0.5</v>
      </c>
      <c r="CI76" s="65"/>
      <c r="CJ76" s="427" t="s">
        <v>131</v>
      </c>
      <c r="CK76" s="498">
        <v>0.5</v>
      </c>
      <c r="CL76" s="67"/>
      <c r="CM76" s="427" t="s">
        <v>131</v>
      </c>
      <c r="CN76" s="498">
        <v>0.5</v>
      </c>
      <c r="CO76" s="66"/>
      <c r="CP76" s="427" t="s">
        <v>131</v>
      </c>
      <c r="CQ76" s="498">
        <v>0.5</v>
      </c>
      <c r="CR76" s="65"/>
      <c r="CS76" s="427" t="s">
        <v>131</v>
      </c>
      <c r="CT76" s="498">
        <v>0.5</v>
      </c>
      <c r="CU76" s="413"/>
      <c r="CV76" s="32"/>
      <c r="CZ76" s="215"/>
    </row>
    <row r="77" spans="3:104" ht="12" customHeight="1" x14ac:dyDescent="0.2">
      <c r="C77" s="563"/>
      <c r="D77" s="544" t="s">
        <v>165</v>
      </c>
      <c r="E77" s="545"/>
      <c r="F77" s="545"/>
      <c r="G77" s="442" t="s">
        <v>89</v>
      </c>
      <c r="H77" s="436"/>
      <c r="I77" s="442"/>
      <c r="J77" s="436" t="s">
        <v>131</v>
      </c>
      <c r="K77" s="499">
        <v>5.0000000000000001E-3</v>
      </c>
      <c r="L77" s="130"/>
      <c r="M77" s="436" t="s">
        <v>131</v>
      </c>
      <c r="N77" s="499">
        <v>5.0000000000000001E-3</v>
      </c>
      <c r="O77" s="34"/>
      <c r="P77" s="436" t="s">
        <v>131</v>
      </c>
      <c r="Q77" s="499">
        <v>5.0000000000000001E-3</v>
      </c>
      <c r="R77" s="160"/>
      <c r="S77" s="436" t="s">
        <v>131</v>
      </c>
      <c r="T77" s="499">
        <v>5.0000000000000001E-3</v>
      </c>
      <c r="U77" s="160"/>
      <c r="V77" s="436" t="s">
        <v>131</v>
      </c>
      <c r="W77" s="499">
        <v>5.0000000000000001E-3</v>
      </c>
      <c r="X77" s="160"/>
      <c r="Y77" s="436" t="s">
        <v>131</v>
      </c>
      <c r="Z77" s="499">
        <v>5.0000000000000001E-3</v>
      </c>
      <c r="AA77" s="156"/>
      <c r="AB77" s="436" t="s">
        <v>131</v>
      </c>
      <c r="AC77" s="499">
        <v>5.0000000000000001E-3</v>
      </c>
      <c r="AD77" s="160"/>
      <c r="AE77" s="436" t="s">
        <v>131</v>
      </c>
      <c r="AF77" s="499">
        <v>5.0000000000000001E-3</v>
      </c>
      <c r="AG77" s="160"/>
      <c r="AH77" s="436" t="s">
        <v>131</v>
      </c>
      <c r="AI77" s="499">
        <v>5.0000000000000001E-3</v>
      </c>
      <c r="AJ77" s="182"/>
      <c r="AK77" s="436" t="s">
        <v>131</v>
      </c>
      <c r="AL77" s="499">
        <v>5.0000000000000001E-3</v>
      </c>
      <c r="AM77" s="160"/>
      <c r="AN77" s="436" t="s">
        <v>285</v>
      </c>
      <c r="AO77" s="499">
        <v>5.0000000000000001E-3</v>
      </c>
      <c r="AP77" s="34"/>
      <c r="AQ77" s="436" t="s">
        <v>131</v>
      </c>
      <c r="AR77" s="499">
        <v>5.0000000000000001E-3</v>
      </c>
      <c r="AS77" s="132"/>
      <c r="AT77" s="436" t="s">
        <v>131</v>
      </c>
      <c r="AU77" s="499">
        <v>5.0000000000000001E-3</v>
      </c>
      <c r="AV77" s="34"/>
      <c r="AW77" s="436" t="s">
        <v>285</v>
      </c>
      <c r="AX77" s="499">
        <v>5.0000000000000001E-3</v>
      </c>
      <c r="AY77" s="183"/>
      <c r="AZ77" s="436" t="s">
        <v>285</v>
      </c>
      <c r="BA77" s="499">
        <v>5.0000000000000001E-3</v>
      </c>
      <c r="BB77" s="35"/>
      <c r="BC77" s="436" t="s">
        <v>285</v>
      </c>
      <c r="BD77" s="499">
        <v>5.0000000000000001E-3</v>
      </c>
      <c r="BE77" s="130"/>
      <c r="BF77" s="436" t="s">
        <v>285</v>
      </c>
      <c r="BG77" s="499">
        <v>5.0000000000000001E-3</v>
      </c>
      <c r="BH77" s="35"/>
      <c r="BI77" s="436" t="s">
        <v>285</v>
      </c>
      <c r="BJ77" s="499">
        <v>5.0000000000000001E-3</v>
      </c>
      <c r="BK77" s="156"/>
      <c r="BL77" s="436" t="s">
        <v>285</v>
      </c>
      <c r="BM77" s="499">
        <v>5.0000000000000001E-3</v>
      </c>
      <c r="BN77" s="34"/>
      <c r="BO77" s="436" t="s">
        <v>285</v>
      </c>
      <c r="BP77" s="499">
        <v>5.0000000000000001E-3</v>
      </c>
      <c r="BQ77" s="34"/>
      <c r="BR77" s="436" t="s">
        <v>285</v>
      </c>
      <c r="BS77" s="499">
        <v>5.0000000000000001E-3</v>
      </c>
      <c r="BT77" s="35"/>
      <c r="BU77" s="436" t="s">
        <v>285</v>
      </c>
      <c r="BV77" s="499">
        <v>5.0000000000000001E-3</v>
      </c>
      <c r="BW77" s="160"/>
      <c r="BX77" s="436" t="s">
        <v>285</v>
      </c>
      <c r="BY77" s="499">
        <v>5.0000000000000001E-3</v>
      </c>
      <c r="BZ77" s="160"/>
      <c r="CA77" s="436" t="s">
        <v>285</v>
      </c>
      <c r="CB77" s="499">
        <v>5.0000000000000001E-3</v>
      </c>
      <c r="CC77" s="156"/>
      <c r="CD77" s="436" t="s">
        <v>131</v>
      </c>
      <c r="CE77" s="499">
        <v>5.0000000000000001E-3</v>
      </c>
      <c r="CF77" s="160"/>
      <c r="CG77" s="436" t="s">
        <v>285</v>
      </c>
      <c r="CH77" s="499">
        <v>5.0000000000000001E-3</v>
      </c>
      <c r="CI77" s="176"/>
      <c r="CJ77" s="436" t="s">
        <v>285</v>
      </c>
      <c r="CK77" s="499">
        <v>5.0000000000000001E-3</v>
      </c>
      <c r="CL77" s="160"/>
      <c r="CM77" s="436" t="s">
        <v>285</v>
      </c>
      <c r="CN77" s="499">
        <v>5.0000000000000001E-3</v>
      </c>
      <c r="CO77" s="160"/>
      <c r="CP77" s="436" t="s">
        <v>285</v>
      </c>
      <c r="CQ77" s="499">
        <v>5.0000000000000001E-3</v>
      </c>
      <c r="CR77" s="160"/>
      <c r="CS77" s="436" t="s">
        <v>285</v>
      </c>
      <c r="CT77" s="499">
        <v>5.0000000000000001E-3</v>
      </c>
      <c r="CU77" s="156"/>
      <c r="CV77" s="181"/>
      <c r="CZ77" s="225"/>
    </row>
    <row r="78" spans="3:104" ht="12" customHeight="1" x14ac:dyDescent="0.2">
      <c r="C78" s="563"/>
      <c r="D78" s="544" t="s">
        <v>166</v>
      </c>
      <c r="E78" s="545"/>
      <c r="F78" s="545"/>
      <c r="G78" s="442" t="s">
        <v>89</v>
      </c>
      <c r="H78" s="436"/>
      <c r="I78" s="442"/>
      <c r="J78" s="436"/>
      <c r="K78" s="499">
        <v>5.0000000000000001E-3</v>
      </c>
      <c r="L78" s="130"/>
      <c r="M78" s="436" t="s">
        <v>285</v>
      </c>
      <c r="N78" s="499">
        <v>5.0000000000000001E-3</v>
      </c>
      <c r="O78" s="34"/>
      <c r="P78" s="436" t="s">
        <v>285</v>
      </c>
      <c r="Q78" s="499">
        <v>5.0000000000000001E-3</v>
      </c>
      <c r="R78" s="160"/>
      <c r="S78" s="436"/>
      <c r="T78" s="499">
        <v>5.0000000000000001E-3</v>
      </c>
      <c r="U78" s="160"/>
      <c r="V78" s="436" t="s">
        <v>285</v>
      </c>
      <c r="W78" s="499">
        <v>5.0000000000000001E-3</v>
      </c>
      <c r="X78" s="160"/>
      <c r="Y78" s="436" t="s">
        <v>285</v>
      </c>
      <c r="Z78" s="499">
        <v>5.0000000000000001E-3</v>
      </c>
      <c r="AA78" s="156"/>
      <c r="AB78" s="436" t="s">
        <v>285</v>
      </c>
      <c r="AC78" s="499">
        <v>5.0000000000000001E-3</v>
      </c>
      <c r="AD78" s="160"/>
      <c r="AE78" s="436" t="s">
        <v>285</v>
      </c>
      <c r="AF78" s="499">
        <v>5.0000000000000001E-3</v>
      </c>
      <c r="AG78" s="160"/>
      <c r="AH78" s="436" t="s">
        <v>285</v>
      </c>
      <c r="AI78" s="499">
        <v>5.0000000000000001E-3</v>
      </c>
      <c r="AJ78" s="182"/>
      <c r="AK78" s="436" t="s">
        <v>285</v>
      </c>
      <c r="AL78" s="499">
        <v>5.0000000000000001E-3</v>
      </c>
      <c r="AM78" s="160"/>
      <c r="AN78" s="436"/>
      <c r="AO78" s="499">
        <v>5.0000000000000001E-3</v>
      </c>
      <c r="AP78" s="34"/>
      <c r="AQ78" s="436" t="s">
        <v>285</v>
      </c>
      <c r="AR78" s="499">
        <v>5.0000000000000001E-3</v>
      </c>
      <c r="AS78" s="132"/>
      <c r="AT78" s="436" t="s">
        <v>285</v>
      </c>
      <c r="AU78" s="499">
        <v>5.0000000000000001E-3</v>
      </c>
      <c r="AV78" s="34"/>
      <c r="AW78" s="436"/>
      <c r="AX78" s="499">
        <v>5.0000000000000001E-3</v>
      </c>
      <c r="AY78" s="183"/>
      <c r="AZ78" s="436" t="s">
        <v>285</v>
      </c>
      <c r="BA78" s="499">
        <v>5.0000000000000001E-3</v>
      </c>
      <c r="BB78" s="35"/>
      <c r="BC78" s="436" t="s">
        <v>285</v>
      </c>
      <c r="BD78" s="499">
        <v>5.0000000000000001E-3</v>
      </c>
      <c r="BE78" s="130"/>
      <c r="BF78" s="436"/>
      <c r="BG78" s="499">
        <v>5.0000000000000001E-3</v>
      </c>
      <c r="BH78" s="35"/>
      <c r="BI78" s="436" t="s">
        <v>285</v>
      </c>
      <c r="BJ78" s="499">
        <v>5.0000000000000001E-3</v>
      </c>
      <c r="BK78" s="156"/>
      <c r="BL78" s="436"/>
      <c r="BM78" s="499">
        <v>5.0000000000000001E-3</v>
      </c>
      <c r="BN78" s="34"/>
      <c r="BO78" s="436" t="s">
        <v>285</v>
      </c>
      <c r="BP78" s="499">
        <v>5.0000000000000001E-3</v>
      </c>
      <c r="BQ78" s="34"/>
      <c r="BR78" s="436" t="s">
        <v>285</v>
      </c>
      <c r="BS78" s="499">
        <v>5.0000000000000001E-3</v>
      </c>
      <c r="BT78" s="35"/>
      <c r="BU78" s="436"/>
      <c r="BV78" s="499">
        <v>2.4E-2</v>
      </c>
      <c r="BW78" s="160"/>
      <c r="BX78" s="436" t="s">
        <v>285</v>
      </c>
      <c r="BY78" s="499">
        <v>5.0000000000000001E-3</v>
      </c>
      <c r="BZ78" s="160"/>
      <c r="CA78" s="436" t="s">
        <v>285</v>
      </c>
      <c r="CB78" s="499">
        <v>5.0000000000000001E-3</v>
      </c>
      <c r="CC78" s="156"/>
      <c r="CD78" s="436" t="s">
        <v>131</v>
      </c>
      <c r="CE78" s="499">
        <v>5.0000000000000001E-3</v>
      </c>
      <c r="CF78" s="160"/>
      <c r="CG78" s="436" t="s">
        <v>285</v>
      </c>
      <c r="CH78" s="499">
        <v>5.0000000000000001E-3</v>
      </c>
      <c r="CI78" s="176"/>
      <c r="CJ78" s="436" t="s">
        <v>285</v>
      </c>
      <c r="CK78" s="499">
        <v>5.0000000000000001E-3</v>
      </c>
      <c r="CL78" s="160"/>
      <c r="CM78" s="436" t="s">
        <v>285</v>
      </c>
      <c r="CN78" s="499">
        <v>5.0000000000000001E-3</v>
      </c>
      <c r="CO78" s="160"/>
      <c r="CP78" s="436" t="s">
        <v>285</v>
      </c>
      <c r="CQ78" s="499">
        <v>5.0000000000000001E-3</v>
      </c>
      <c r="CR78" s="160"/>
      <c r="CS78" s="436" t="s">
        <v>285</v>
      </c>
      <c r="CT78" s="499">
        <v>5.0000000000000001E-3</v>
      </c>
      <c r="CU78" s="156"/>
      <c r="CV78" s="436"/>
      <c r="CZ78" s="225"/>
    </row>
    <row r="79" spans="3:104" ht="12" customHeight="1" x14ac:dyDescent="0.2">
      <c r="C79" s="563"/>
      <c r="D79" s="553" t="s">
        <v>167</v>
      </c>
      <c r="E79" s="554"/>
      <c r="F79" s="554"/>
      <c r="G79" s="449" t="s">
        <v>89</v>
      </c>
      <c r="H79" s="447"/>
      <c r="I79" s="449"/>
      <c r="J79" s="447"/>
      <c r="K79" s="500">
        <v>0.09</v>
      </c>
      <c r="L79" s="414"/>
      <c r="M79" s="447" t="s">
        <v>285</v>
      </c>
      <c r="N79" s="500">
        <v>0.08</v>
      </c>
      <c r="O79" s="208"/>
      <c r="P79" s="447" t="s">
        <v>285</v>
      </c>
      <c r="Q79" s="500">
        <v>0.08</v>
      </c>
      <c r="R79" s="163"/>
      <c r="S79" s="447" t="s">
        <v>285</v>
      </c>
      <c r="T79" s="500">
        <v>0.08</v>
      </c>
      <c r="U79" s="163"/>
      <c r="V79" s="447"/>
      <c r="W79" s="500">
        <v>0.08</v>
      </c>
      <c r="X79" s="163"/>
      <c r="Y79" s="447" t="s">
        <v>285</v>
      </c>
      <c r="Z79" s="500">
        <v>0.08</v>
      </c>
      <c r="AA79" s="166"/>
      <c r="AB79" s="447" t="s">
        <v>285</v>
      </c>
      <c r="AC79" s="500">
        <v>0.08</v>
      </c>
      <c r="AD79" s="163"/>
      <c r="AE79" s="447" t="s">
        <v>285</v>
      </c>
      <c r="AF79" s="500">
        <v>0.08</v>
      </c>
      <c r="AG79" s="163"/>
      <c r="AH79" s="447" t="s">
        <v>285</v>
      </c>
      <c r="AI79" s="500">
        <v>0.08</v>
      </c>
      <c r="AJ79" s="415"/>
      <c r="AK79" s="447" t="s">
        <v>285</v>
      </c>
      <c r="AL79" s="500">
        <v>0.08</v>
      </c>
      <c r="AM79" s="163"/>
      <c r="AN79" s="447" t="s">
        <v>285</v>
      </c>
      <c r="AO79" s="500">
        <v>0.08</v>
      </c>
      <c r="AP79" s="208"/>
      <c r="AQ79" s="447" t="s">
        <v>285</v>
      </c>
      <c r="AR79" s="500">
        <v>0.08</v>
      </c>
      <c r="AS79" s="207"/>
      <c r="AT79" s="447" t="s">
        <v>285</v>
      </c>
      <c r="AU79" s="500">
        <v>0.08</v>
      </c>
      <c r="AV79" s="208"/>
      <c r="AW79" s="447" t="s">
        <v>285</v>
      </c>
      <c r="AX79" s="500">
        <v>0.08</v>
      </c>
      <c r="AY79" s="230"/>
      <c r="AZ79" s="447"/>
      <c r="BA79" s="500">
        <v>0.4</v>
      </c>
      <c r="BB79" s="231"/>
      <c r="BC79" s="447" t="s">
        <v>285</v>
      </c>
      <c r="BD79" s="500">
        <v>0.08</v>
      </c>
      <c r="BE79" s="414"/>
      <c r="BF79" s="447"/>
      <c r="BG79" s="500">
        <v>0.27</v>
      </c>
      <c r="BH79" s="231"/>
      <c r="BI79" s="447" t="s">
        <v>285</v>
      </c>
      <c r="BJ79" s="500">
        <v>0.08</v>
      </c>
      <c r="BK79" s="166"/>
      <c r="BL79" s="447" t="s">
        <v>285</v>
      </c>
      <c r="BM79" s="500">
        <v>0.08</v>
      </c>
      <c r="BN79" s="208"/>
      <c r="BO79" s="447"/>
      <c r="BP79" s="500">
        <v>0.09</v>
      </c>
      <c r="BQ79" s="208"/>
      <c r="BR79" s="447" t="s">
        <v>285</v>
      </c>
      <c r="BS79" s="500">
        <v>0.08</v>
      </c>
      <c r="BT79" s="231"/>
      <c r="BU79" s="447"/>
      <c r="BV79" s="500">
        <v>0.08</v>
      </c>
      <c r="BW79" s="163"/>
      <c r="BX79" s="447" t="s">
        <v>285</v>
      </c>
      <c r="BY79" s="500">
        <v>0.08</v>
      </c>
      <c r="BZ79" s="163"/>
      <c r="CA79" s="447"/>
      <c r="CB79" s="500">
        <v>0.1</v>
      </c>
      <c r="CC79" s="166"/>
      <c r="CD79" s="447" t="s">
        <v>285</v>
      </c>
      <c r="CE79" s="500">
        <v>0.08</v>
      </c>
      <c r="CF79" s="163"/>
      <c r="CG79" s="447" t="s">
        <v>285</v>
      </c>
      <c r="CH79" s="500">
        <v>0.08</v>
      </c>
      <c r="CI79" s="416"/>
      <c r="CJ79" s="447" t="s">
        <v>285</v>
      </c>
      <c r="CK79" s="500">
        <v>0.08</v>
      </c>
      <c r="CL79" s="163"/>
      <c r="CM79" s="447"/>
      <c r="CN79" s="500">
        <v>0.11</v>
      </c>
      <c r="CO79" s="163"/>
      <c r="CP79" s="447" t="s">
        <v>285</v>
      </c>
      <c r="CQ79" s="500">
        <v>0.08</v>
      </c>
      <c r="CR79" s="163"/>
      <c r="CS79" s="447"/>
      <c r="CT79" s="500">
        <v>0.13</v>
      </c>
      <c r="CU79" s="166"/>
      <c r="CV79" s="177"/>
      <c r="CZ79" s="221"/>
    </row>
    <row r="80" spans="3:104" ht="12" customHeight="1" x14ac:dyDescent="0.2">
      <c r="C80" s="563"/>
      <c r="D80" s="544" t="s">
        <v>168</v>
      </c>
      <c r="E80" s="545"/>
      <c r="F80" s="545"/>
      <c r="G80" s="442" t="s">
        <v>89</v>
      </c>
      <c r="H80" s="436"/>
      <c r="I80" s="442"/>
      <c r="J80" s="436" t="s">
        <v>131</v>
      </c>
      <c r="K80" s="501">
        <v>0.01</v>
      </c>
      <c r="L80" s="130"/>
      <c r="M80" s="436" t="s">
        <v>131</v>
      </c>
      <c r="N80" s="501">
        <v>0.01</v>
      </c>
      <c r="O80" s="34"/>
      <c r="P80" s="436" t="s">
        <v>131</v>
      </c>
      <c r="Q80" s="501">
        <v>0.01</v>
      </c>
      <c r="R80" s="160"/>
      <c r="S80" s="436" t="s">
        <v>131</v>
      </c>
      <c r="T80" s="501">
        <v>0.01</v>
      </c>
      <c r="U80" s="160"/>
      <c r="V80" s="436" t="s">
        <v>131</v>
      </c>
      <c r="W80" s="501">
        <v>0.01</v>
      </c>
      <c r="X80" s="160"/>
      <c r="Y80" s="436" t="s">
        <v>131</v>
      </c>
      <c r="Z80" s="501">
        <v>0.01</v>
      </c>
      <c r="AA80" s="156"/>
      <c r="AB80" s="436" t="s">
        <v>131</v>
      </c>
      <c r="AC80" s="501">
        <v>0.01</v>
      </c>
      <c r="AD80" s="160"/>
      <c r="AE80" s="436" t="s">
        <v>131</v>
      </c>
      <c r="AF80" s="501">
        <v>0.01</v>
      </c>
      <c r="AG80" s="160"/>
      <c r="AH80" s="436" t="s">
        <v>131</v>
      </c>
      <c r="AI80" s="501">
        <v>0.01</v>
      </c>
      <c r="AJ80" s="160"/>
      <c r="AK80" s="436" t="s">
        <v>131</v>
      </c>
      <c r="AL80" s="501">
        <v>0.01</v>
      </c>
      <c r="AM80" s="160"/>
      <c r="AN80" s="436" t="s">
        <v>131</v>
      </c>
      <c r="AO80" s="501">
        <v>0.01</v>
      </c>
      <c r="AP80" s="34"/>
      <c r="AQ80" s="436" t="s">
        <v>131</v>
      </c>
      <c r="AR80" s="501">
        <v>0.01</v>
      </c>
      <c r="AS80" s="132"/>
      <c r="AT80" s="436" t="s">
        <v>131</v>
      </c>
      <c r="AU80" s="501">
        <v>0.01</v>
      </c>
      <c r="AV80" s="34"/>
      <c r="AW80" s="436" t="s">
        <v>131</v>
      </c>
      <c r="AX80" s="501">
        <v>0.01</v>
      </c>
      <c r="AY80" s="222"/>
      <c r="AZ80" s="436" t="s">
        <v>131</v>
      </c>
      <c r="BA80" s="501">
        <v>0.01</v>
      </c>
      <c r="BB80" s="35"/>
      <c r="BC80" s="436" t="s">
        <v>131</v>
      </c>
      <c r="BD80" s="501">
        <v>0.01</v>
      </c>
      <c r="BE80" s="130"/>
      <c r="BF80" s="436" t="s">
        <v>131</v>
      </c>
      <c r="BG80" s="501">
        <v>0.01</v>
      </c>
      <c r="BH80" s="35"/>
      <c r="BI80" s="436" t="s">
        <v>131</v>
      </c>
      <c r="BJ80" s="501">
        <v>0.01</v>
      </c>
      <c r="BK80" s="156"/>
      <c r="BL80" s="436" t="s">
        <v>131</v>
      </c>
      <c r="BM80" s="501">
        <v>0.01</v>
      </c>
      <c r="BN80" s="34"/>
      <c r="BO80" s="436" t="s">
        <v>131</v>
      </c>
      <c r="BP80" s="501">
        <v>0.01</v>
      </c>
      <c r="BQ80" s="34"/>
      <c r="BR80" s="436" t="s">
        <v>131</v>
      </c>
      <c r="BS80" s="501">
        <v>0.01</v>
      </c>
      <c r="BT80" s="35"/>
      <c r="BU80" s="436" t="s">
        <v>131</v>
      </c>
      <c r="BV80" s="501">
        <v>0.01</v>
      </c>
      <c r="BW80" s="160"/>
      <c r="BX80" s="436" t="s">
        <v>131</v>
      </c>
      <c r="BY80" s="501">
        <v>0.01</v>
      </c>
      <c r="BZ80" s="160"/>
      <c r="CA80" s="436" t="s">
        <v>131</v>
      </c>
      <c r="CB80" s="501">
        <v>0.01</v>
      </c>
      <c r="CC80" s="156"/>
      <c r="CD80" s="436" t="s">
        <v>131</v>
      </c>
      <c r="CE80" s="501">
        <v>0.01</v>
      </c>
      <c r="CF80" s="160"/>
      <c r="CG80" s="436" t="s">
        <v>131</v>
      </c>
      <c r="CH80" s="501">
        <v>0.01</v>
      </c>
      <c r="CI80" s="112"/>
      <c r="CJ80" s="436" t="s">
        <v>131</v>
      </c>
      <c r="CK80" s="501">
        <v>0.01</v>
      </c>
      <c r="CL80" s="160"/>
      <c r="CM80" s="436" t="s">
        <v>131</v>
      </c>
      <c r="CN80" s="501">
        <v>0.01</v>
      </c>
      <c r="CO80" s="160"/>
      <c r="CP80" s="436" t="s">
        <v>131</v>
      </c>
      <c r="CQ80" s="501">
        <v>0.01</v>
      </c>
      <c r="CR80" s="160"/>
      <c r="CS80" s="436" t="s">
        <v>131</v>
      </c>
      <c r="CT80" s="501">
        <v>0.01</v>
      </c>
      <c r="CU80" s="156"/>
      <c r="CV80" s="436"/>
      <c r="CZ80" s="221"/>
    </row>
    <row r="81" spans="3:104" ht="12" customHeight="1" x14ac:dyDescent="0.2">
      <c r="C81" s="563"/>
      <c r="D81" s="544" t="s">
        <v>169</v>
      </c>
      <c r="E81" s="545"/>
      <c r="F81" s="545"/>
      <c r="G81" s="442" t="s">
        <v>89</v>
      </c>
      <c r="H81" s="436"/>
      <c r="I81" s="442"/>
      <c r="J81" s="436" t="s">
        <v>131</v>
      </c>
      <c r="K81" s="501">
        <v>0.03</v>
      </c>
      <c r="L81" s="130"/>
      <c r="M81" s="436" t="s">
        <v>131</v>
      </c>
      <c r="N81" s="501">
        <v>0.03</v>
      </c>
      <c r="O81" s="34"/>
      <c r="P81" s="436" t="s">
        <v>131</v>
      </c>
      <c r="Q81" s="501">
        <v>0.03</v>
      </c>
      <c r="R81" s="160"/>
      <c r="S81" s="436" t="s">
        <v>131</v>
      </c>
      <c r="T81" s="501">
        <v>0.03</v>
      </c>
      <c r="U81" s="160"/>
      <c r="V81" s="436" t="s">
        <v>131</v>
      </c>
      <c r="W81" s="501">
        <v>0.03</v>
      </c>
      <c r="X81" s="160"/>
      <c r="Y81" s="436" t="s">
        <v>131</v>
      </c>
      <c r="Z81" s="501">
        <v>0.03</v>
      </c>
      <c r="AA81" s="156"/>
      <c r="AB81" s="436" t="s">
        <v>131</v>
      </c>
      <c r="AC81" s="501">
        <v>0.03</v>
      </c>
      <c r="AD81" s="160"/>
      <c r="AE81" s="436" t="s">
        <v>131</v>
      </c>
      <c r="AF81" s="501">
        <v>0.03</v>
      </c>
      <c r="AG81" s="160"/>
      <c r="AH81" s="436" t="s">
        <v>131</v>
      </c>
      <c r="AI81" s="501">
        <v>0.03</v>
      </c>
      <c r="AJ81" s="232"/>
      <c r="AK81" s="436" t="s">
        <v>131</v>
      </c>
      <c r="AL81" s="501">
        <v>0.03</v>
      </c>
      <c r="AM81" s="160"/>
      <c r="AN81" s="436" t="s">
        <v>131</v>
      </c>
      <c r="AO81" s="501">
        <v>0.03</v>
      </c>
      <c r="AP81" s="34"/>
      <c r="AQ81" s="436" t="s">
        <v>131</v>
      </c>
      <c r="AR81" s="501">
        <v>0.03</v>
      </c>
      <c r="AS81" s="132"/>
      <c r="AT81" s="436" t="s">
        <v>131</v>
      </c>
      <c r="AU81" s="501">
        <v>0.03</v>
      </c>
      <c r="AV81" s="34"/>
      <c r="AW81" s="436" t="s">
        <v>131</v>
      </c>
      <c r="AX81" s="501">
        <v>0.03</v>
      </c>
      <c r="AY81" s="222"/>
      <c r="AZ81" s="436" t="s">
        <v>131</v>
      </c>
      <c r="BA81" s="501">
        <v>0.03</v>
      </c>
      <c r="BB81" s="35"/>
      <c r="BC81" s="436" t="s">
        <v>131</v>
      </c>
      <c r="BD81" s="501">
        <v>0.03</v>
      </c>
      <c r="BE81" s="130"/>
      <c r="BF81" s="436" t="s">
        <v>131</v>
      </c>
      <c r="BG81" s="501">
        <v>0.03</v>
      </c>
      <c r="BH81" s="35"/>
      <c r="BI81" s="436" t="s">
        <v>131</v>
      </c>
      <c r="BJ81" s="501">
        <v>0.03</v>
      </c>
      <c r="BK81" s="156"/>
      <c r="BL81" s="436" t="s">
        <v>131</v>
      </c>
      <c r="BM81" s="501">
        <v>0.03</v>
      </c>
      <c r="BN81" s="34"/>
      <c r="BO81" s="436" t="s">
        <v>131</v>
      </c>
      <c r="BP81" s="501">
        <v>0.03</v>
      </c>
      <c r="BQ81" s="34"/>
      <c r="BR81" s="436" t="s">
        <v>131</v>
      </c>
      <c r="BS81" s="501">
        <v>0.03</v>
      </c>
      <c r="BT81" s="35"/>
      <c r="BU81" s="436" t="s">
        <v>131</v>
      </c>
      <c r="BV81" s="501">
        <v>0.03</v>
      </c>
      <c r="BW81" s="160"/>
      <c r="BX81" s="436" t="s">
        <v>131</v>
      </c>
      <c r="BY81" s="501">
        <v>0.03</v>
      </c>
      <c r="BZ81" s="160"/>
      <c r="CA81" s="436" t="s">
        <v>131</v>
      </c>
      <c r="CB81" s="501">
        <v>0.03</v>
      </c>
      <c r="CC81" s="156"/>
      <c r="CD81" s="436" t="s">
        <v>131</v>
      </c>
      <c r="CE81" s="501">
        <v>0.03</v>
      </c>
      <c r="CF81" s="160"/>
      <c r="CG81" s="436" t="s">
        <v>131</v>
      </c>
      <c r="CH81" s="501">
        <v>0.03</v>
      </c>
      <c r="CI81" s="112"/>
      <c r="CJ81" s="436" t="s">
        <v>131</v>
      </c>
      <c r="CK81" s="501">
        <v>0.03</v>
      </c>
      <c r="CL81" s="160"/>
      <c r="CM81" s="436" t="s">
        <v>131</v>
      </c>
      <c r="CN81" s="501">
        <v>0.03</v>
      </c>
      <c r="CO81" s="160"/>
      <c r="CP81" s="436" t="s">
        <v>131</v>
      </c>
      <c r="CQ81" s="501">
        <v>0.03</v>
      </c>
      <c r="CR81" s="160"/>
      <c r="CS81" s="436" t="s">
        <v>131</v>
      </c>
      <c r="CT81" s="501">
        <v>0.03</v>
      </c>
      <c r="CU81" s="156"/>
      <c r="CV81" s="436"/>
      <c r="CZ81" s="221"/>
    </row>
    <row r="82" spans="3:104" ht="12" customHeight="1" x14ac:dyDescent="0.2">
      <c r="C82" s="563"/>
      <c r="D82" s="544" t="s">
        <v>170</v>
      </c>
      <c r="E82" s="545"/>
      <c r="F82" s="545"/>
      <c r="G82" s="442" t="s">
        <v>89</v>
      </c>
      <c r="H82" s="436"/>
      <c r="I82" s="442"/>
      <c r="J82" s="436"/>
      <c r="K82" s="403">
        <v>0.01</v>
      </c>
      <c r="L82" s="130"/>
      <c r="M82" s="32"/>
      <c r="N82" s="403">
        <v>0.02</v>
      </c>
      <c r="O82" s="34"/>
      <c r="P82" s="32"/>
      <c r="Q82" s="403">
        <v>0.01</v>
      </c>
      <c r="R82" s="160"/>
      <c r="S82" s="32"/>
      <c r="T82" s="403">
        <v>0.01</v>
      </c>
      <c r="U82" s="160"/>
      <c r="V82" s="32"/>
      <c r="W82" s="403">
        <v>0.01</v>
      </c>
      <c r="X82" s="160"/>
      <c r="Y82" s="177"/>
      <c r="Z82" s="403">
        <v>0.01</v>
      </c>
      <c r="AA82" s="156"/>
      <c r="AB82" s="177" t="s">
        <v>285</v>
      </c>
      <c r="AC82" s="403">
        <v>0.01</v>
      </c>
      <c r="AD82" s="160"/>
      <c r="AE82" s="177" t="s">
        <v>285</v>
      </c>
      <c r="AF82" s="403">
        <v>0.01</v>
      </c>
      <c r="AG82" s="160"/>
      <c r="AH82" s="177"/>
      <c r="AI82" s="403">
        <v>0.02</v>
      </c>
      <c r="AJ82" s="232"/>
      <c r="AK82" s="177"/>
      <c r="AL82" s="403">
        <v>0.01</v>
      </c>
      <c r="AM82" s="160"/>
      <c r="AN82" s="32"/>
      <c r="AO82" s="403">
        <v>0.01</v>
      </c>
      <c r="AP82" s="34"/>
      <c r="AQ82" s="32"/>
      <c r="AR82" s="403">
        <v>0.01</v>
      </c>
      <c r="AS82" s="132"/>
      <c r="AT82" s="32"/>
      <c r="AU82" s="403">
        <v>0.02</v>
      </c>
      <c r="AV82" s="34"/>
      <c r="AW82" s="177"/>
      <c r="AX82" s="403">
        <v>0.02</v>
      </c>
      <c r="AY82" s="222"/>
      <c r="AZ82" s="177"/>
      <c r="BA82" s="403">
        <v>0.02</v>
      </c>
      <c r="BB82" s="35"/>
      <c r="BC82" s="436"/>
      <c r="BD82" s="403">
        <v>0.01</v>
      </c>
      <c r="BE82" s="130"/>
      <c r="BF82" s="32"/>
      <c r="BG82" s="403">
        <v>0.02</v>
      </c>
      <c r="BH82" s="35"/>
      <c r="BI82" s="32"/>
      <c r="BJ82" s="403">
        <v>0.02</v>
      </c>
      <c r="BK82" s="156"/>
      <c r="BL82" s="32"/>
      <c r="BM82" s="403">
        <v>0.02</v>
      </c>
      <c r="BN82" s="34"/>
      <c r="BO82" s="32"/>
      <c r="BP82" s="403">
        <v>0.02</v>
      </c>
      <c r="BQ82" s="34"/>
      <c r="BR82" s="32"/>
      <c r="BS82" s="403">
        <v>0.02</v>
      </c>
      <c r="BT82" s="35"/>
      <c r="BU82" s="32"/>
      <c r="BV82" s="403">
        <v>0.01</v>
      </c>
      <c r="BW82" s="160"/>
      <c r="BX82" s="32"/>
      <c r="BY82" s="403">
        <v>0.02</v>
      </c>
      <c r="BZ82" s="160"/>
      <c r="CA82" s="177"/>
      <c r="CB82" s="403">
        <v>0.02</v>
      </c>
      <c r="CC82" s="156"/>
      <c r="CD82" s="177"/>
      <c r="CE82" s="403">
        <v>0.01</v>
      </c>
      <c r="CF82" s="160"/>
      <c r="CG82" s="177"/>
      <c r="CH82" s="403">
        <v>0.02</v>
      </c>
      <c r="CI82" s="112"/>
      <c r="CJ82" s="177"/>
      <c r="CK82" s="403">
        <v>0.01</v>
      </c>
      <c r="CL82" s="160"/>
      <c r="CM82" s="32" t="s">
        <v>285</v>
      </c>
      <c r="CN82" s="403">
        <v>0.01</v>
      </c>
      <c r="CO82" s="160"/>
      <c r="CP82" s="32"/>
      <c r="CQ82" s="403">
        <v>0.01</v>
      </c>
      <c r="CR82" s="160"/>
      <c r="CS82" s="32"/>
      <c r="CT82" s="403">
        <v>0.02</v>
      </c>
      <c r="CU82" s="156"/>
      <c r="CV82" s="177"/>
      <c r="CZ82" s="221"/>
    </row>
    <row r="83" spans="3:104" ht="12" customHeight="1" x14ac:dyDescent="0.2">
      <c r="C83" s="563"/>
      <c r="D83" s="553" t="s">
        <v>171</v>
      </c>
      <c r="E83" s="554"/>
      <c r="F83" s="554"/>
      <c r="G83" s="449" t="s">
        <v>89</v>
      </c>
      <c r="H83" s="447"/>
      <c r="I83" s="449"/>
      <c r="J83" s="447"/>
      <c r="K83" s="400">
        <v>0.28000000000000003</v>
      </c>
      <c r="L83" s="414"/>
      <c r="M83" s="206"/>
      <c r="N83" s="400">
        <v>0.28000000000000003</v>
      </c>
      <c r="O83" s="208"/>
      <c r="P83" s="206" t="s">
        <v>285</v>
      </c>
      <c r="Q83" s="400">
        <v>0.04</v>
      </c>
      <c r="R83" s="163"/>
      <c r="S83" s="206" t="s">
        <v>285</v>
      </c>
      <c r="T83" s="400">
        <v>0.04</v>
      </c>
      <c r="U83" s="163"/>
      <c r="V83" s="206" t="s">
        <v>285</v>
      </c>
      <c r="W83" s="400">
        <v>0.04</v>
      </c>
      <c r="X83" s="163"/>
      <c r="Y83" s="209" t="s">
        <v>285</v>
      </c>
      <c r="Z83" s="400">
        <v>0.04</v>
      </c>
      <c r="AA83" s="166"/>
      <c r="AB83" s="209" t="s">
        <v>285</v>
      </c>
      <c r="AC83" s="400">
        <v>0.04</v>
      </c>
      <c r="AD83" s="163"/>
      <c r="AE83" s="209" t="s">
        <v>285</v>
      </c>
      <c r="AF83" s="400">
        <v>0.04</v>
      </c>
      <c r="AG83" s="163"/>
      <c r="AH83" s="209"/>
      <c r="AI83" s="400">
        <v>0.1</v>
      </c>
      <c r="AJ83" s="406"/>
      <c r="AK83" s="209"/>
      <c r="AL83" s="400">
        <v>0.09</v>
      </c>
      <c r="AM83" s="163"/>
      <c r="AN83" s="447"/>
      <c r="AO83" s="400">
        <v>0.3</v>
      </c>
      <c r="AP83" s="208"/>
      <c r="AQ83" s="447"/>
      <c r="AR83" s="400">
        <v>0.05</v>
      </c>
      <c r="AS83" s="207"/>
      <c r="AT83" s="447"/>
      <c r="AU83" s="400">
        <v>0.62</v>
      </c>
      <c r="AV83" s="208"/>
      <c r="AW83" s="209"/>
      <c r="AX83" s="400">
        <v>0.4</v>
      </c>
      <c r="AY83" s="211"/>
      <c r="AZ83" s="209"/>
      <c r="BA83" s="400">
        <v>0.69</v>
      </c>
      <c r="BB83" s="231"/>
      <c r="BC83" s="447" t="s">
        <v>285</v>
      </c>
      <c r="BD83" s="400">
        <v>0.04</v>
      </c>
      <c r="BE83" s="414"/>
      <c r="BF83" s="206"/>
      <c r="BG83" s="400">
        <v>0.22</v>
      </c>
      <c r="BH83" s="231"/>
      <c r="BI83" s="206" t="s">
        <v>285</v>
      </c>
      <c r="BJ83" s="400">
        <v>0.04</v>
      </c>
      <c r="BK83" s="166"/>
      <c r="BL83" s="206" t="s">
        <v>285</v>
      </c>
      <c r="BM83" s="400">
        <v>0.04</v>
      </c>
      <c r="BN83" s="208"/>
      <c r="BO83" s="447"/>
      <c r="BP83" s="400">
        <v>0.09</v>
      </c>
      <c r="BQ83" s="208"/>
      <c r="BR83" s="447"/>
      <c r="BS83" s="400">
        <v>0.25</v>
      </c>
      <c r="BT83" s="207"/>
      <c r="BU83" s="447"/>
      <c r="BV83" s="400">
        <v>0.04</v>
      </c>
      <c r="BW83" s="163"/>
      <c r="BX83" s="206"/>
      <c r="BY83" s="400">
        <v>0.05</v>
      </c>
      <c r="BZ83" s="163"/>
      <c r="CA83" s="209"/>
      <c r="CB83" s="400">
        <v>0.05</v>
      </c>
      <c r="CC83" s="166"/>
      <c r="CD83" s="209" t="s">
        <v>285</v>
      </c>
      <c r="CE83" s="400">
        <v>0.04</v>
      </c>
      <c r="CF83" s="163"/>
      <c r="CG83" s="209"/>
      <c r="CH83" s="400">
        <v>0.08</v>
      </c>
      <c r="CI83" s="214"/>
      <c r="CJ83" s="209"/>
      <c r="CK83" s="400">
        <v>0.04</v>
      </c>
      <c r="CL83" s="163"/>
      <c r="CM83" s="447" t="s">
        <v>285</v>
      </c>
      <c r="CN83" s="400">
        <v>0.04</v>
      </c>
      <c r="CO83" s="163"/>
      <c r="CP83" s="447"/>
      <c r="CQ83" s="400">
        <v>0.06</v>
      </c>
      <c r="CR83" s="163"/>
      <c r="CS83" s="206" t="s">
        <v>285</v>
      </c>
      <c r="CT83" s="400">
        <v>0.04</v>
      </c>
      <c r="CU83" s="166"/>
      <c r="CV83" s="75"/>
      <c r="CZ83" s="221"/>
    </row>
    <row r="84" spans="3:104" ht="12" customHeight="1" x14ac:dyDescent="0.2">
      <c r="C84" s="563"/>
      <c r="D84" s="544" t="s">
        <v>172</v>
      </c>
      <c r="E84" s="545"/>
      <c r="F84" s="545"/>
      <c r="G84" s="442" t="s">
        <v>89</v>
      </c>
      <c r="H84" s="436"/>
      <c r="I84" s="442"/>
      <c r="J84" s="436"/>
      <c r="K84" s="403">
        <v>0.43</v>
      </c>
      <c r="L84" s="130"/>
      <c r="M84" s="32"/>
      <c r="N84" s="403">
        <v>0.39</v>
      </c>
      <c r="O84" s="34"/>
      <c r="P84" s="32"/>
      <c r="Q84" s="403">
        <v>0.4</v>
      </c>
      <c r="R84" s="130"/>
      <c r="S84" s="32"/>
      <c r="T84" s="403">
        <v>0.41</v>
      </c>
      <c r="U84" s="34"/>
      <c r="V84" s="32"/>
      <c r="W84" s="403">
        <v>0.16</v>
      </c>
      <c r="X84" s="76"/>
      <c r="Y84" s="75"/>
      <c r="Z84" s="403">
        <v>7.0000000000000007E-2</v>
      </c>
      <c r="AA84" s="80"/>
      <c r="AB84" s="75"/>
      <c r="AC84" s="403">
        <v>0.22</v>
      </c>
      <c r="AD84" s="80"/>
      <c r="AE84" s="75"/>
      <c r="AF84" s="403">
        <v>0.55000000000000004</v>
      </c>
      <c r="AG84" s="79"/>
      <c r="AH84" s="75"/>
      <c r="AI84" s="403">
        <v>0.96</v>
      </c>
      <c r="AJ84" s="77"/>
      <c r="AK84" s="75"/>
      <c r="AL84" s="403">
        <v>0.48</v>
      </c>
      <c r="AM84" s="77"/>
      <c r="AN84" s="436"/>
      <c r="AO84" s="403">
        <v>0.64</v>
      </c>
      <c r="AP84" s="34"/>
      <c r="AQ84" s="436"/>
      <c r="AR84" s="403">
        <v>0.55000000000000004</v>
      </c>
      <c r="AS84" s="132"/>
      <c r="AT84" s="436"/>
      <c r="AU84" s="403">
        <v>1.9</v>
      </c>
      <c r="AV84" s="34"/>
      <c r="AW84" s="75"/>
      <c r="AX84" s="403">
        <v>0.98</v>
      </c>
      <c r="AY84" s="80"/>
      <c r="AZ84" s="75"/>
      <c r="BA84" s="403">
        <v>0.81</v>
      </c>
      <c r="BB84" s="35"/>
      <c r="BC84" s="436"/>
      <c r="BD84" s="403">
        <v>0.51</v>
      </c>
      <c r="BE84" s="130"/>
      <c r="BF84" s="32"/>
      <c r="BG84" s="403">
        <v>1.4</v>
      </c>
      <c r="BH84" s="35"/>
      <c r="BI84" s="32"/>
      <c r="BJ84" s="403">
        <v>0.68</v>
      </c>
      <c r="BK84" s="132"/>
      <c r="BL84" s="32"/>
      <c r="BM84" s="403">
        <v>1.7</v>
      </c>
      <c r="BN84" s="34"/>
      <c r="BO84" s="436"/>
      <c r="BP84" s="403">
        <v>1.4</v>
      </c>
      <c r="BQ84" s="34"/>
      <c r="BR84" s="436"/>
      <c r="BS84" s="403">
        <v>0.17</v>
      </c>
      <c r="BT84" s="132"/>
      <c r="BU84" s="436"/>
      <c r="BV84" s="403">
        <v>0.65</v>
      </c>
      <c r="BW84" s="34"/>
      <c r="BX84" s="32"/>
      <c r="BY84" s="403">
        <v>0.83</v>
      </c>
      <c r="BZ84" s="77"/>
      <c r="CA84" s="75"/>
      <c r="CB84" s="403">
        <v>0.87</v>
      </c>
      <c r="CC84" s="80"/>
      <c r="CD84" s="75"/>
      <c r="CE84" s="403">
        <v>0.7</v>
      </c>
      <c r="CF84" s="80"/>
      <c r="CG84" s="75"/>
      <c r="CH84" s="403">
        <v>0.56000000000000005</v>
      </c>
      <c r="CI84" s="76"/>
      <c r="CJ84" s="75"/>
      <c r="CK84" s="403">
        <v>0.41</v>
      </c>
      <c r="CL84" s="80"/>
      <c r="CM84" s="436"/>
      <c r="CN84" s="403">
        <v>0.19</v>
      </c>
      <c r="CO84" s="35"/>
      <c r="CP84" s="436"/>
      <c r="CQ84" s="403">
        <v>0.13</v>
      </c>
      <c r="CR84" s="34"/>
      <c r="CS84" s="177" t="s">
        <v>285</v>
      </c>
      <c r="CT84" s="403">
        <v>0.04</v>
      </c>
      <c r="CU84" s="80"/>
      <c r="CV84" s="177"/>
      <c r="CZ84" s="221"/>
    </row>
    <row r="85" spans="3:104" ht="12" customHeight="1" x14ac:dyDescent="0.2">
      <c r="C85" s="563"/>
      <c r="D85" s="544" t="s">
        <v>173</v>
      </c>
      <c r="E85" s="545"/>
      <c r="F85" s="545"/>
      <c r="G85" s="442" t="s">
        <v>89</v>
      </c>
      <c r="H85" s="436"/>
      <c r="I85" s="442"/>
      <c r="J85" s="436"/>
      <c r="K85" s="403">
        <v>0.05</v>
      </c>
      <c r="L85" s="130"/>
      <c r="M85" s="32"/>
      <c r="N85" s="403">
        <v>0.09</v>
      </c>
      <c r="O85" s="112"/>
      <c r="P85" s="177" t="s">
        <v>285</v>
      </c>
      <c r="Q85" s="403">
        <v>0.04</v>
      </c>
      <c r="R85" s="232"/>
      <c r="S85" s="177"/>
      <c r="T85" s="403">
        <v>0.04</v>
      </c>
      <c r="U85" s="112"/>
      <c r="V85" s="177" t="s">
        <v>285</v>
      </c>
      <c r="W85" s="403">
        <v>0.04</v>
      </c>
      <c r="X85" s="76"/>
      <c r="Y85" s="177" t="s">
        <v>285</v>
      </c>
      <c r="Z85" s="403">
        <v>0.04</v>
      </c>
      <c r="AA85" s="222"/>
      <c r="AB85" s="177" t="s">
        <v>285</v>
      </c>
      <c r="AC85" s="403">
        <v>0.04</v>
      </c>
      <c r="AD85" s="222"/>
      <c r="AE85" s="177" t="s">
        <v>285</v>
      </c>
      <c r="AF85" s="403">
        <v>0.04</v>
      </c>
      <c r="AG85" s="233"/>
      <c r="AH85" s="177"/>
      <c r="AI85" s="403">
        <v>0.15</v>
      </c>
      <c r="AJ85" s="232"/>
      <c r="AK85" s="177" t="s">
        <v>285</v>
      </c>
      <c r="AL85" s="403">
        <v>0.04</v>
      </c>
      <c r="AM85" s="232"/>
      <c r="AN85" s="436"/>
      <c r="AO85" s="403">
        <v>0.12</v>
      </c>
      <c r="AP85" s="34"/>
      <c r="AQ85" s="177" t="s">
        <v>285</v>
      </c>
      <c r="AR85" s="403">
        <v>0.04</v>
      </c>
      <c r="AS85" s="132"/>
      <c r="AT85" s="436"/>
      <c r="AU85" s="403">
        <v>0.2</v>
      </c>
      <c r="AV85" s="34"/>
      <c r="AW85" s="177"/>
      <c r="AX85" s="403">
        <v>0.08</v>
      </c>
      <c r="AY85" s="222"/>
      <c r="AZ85" s="177"/>
      <c r="BA85" s="403">
        <v>0.08</v>
      </c>
      <c r="BB85" s="35"/>
      <c r="BC85" s="436" t="s">
        <v>285</v>
      </c>
      <c r="BD85" s="403">
        <v>0.04</v>
      </c>
      <c r="BE85" s="130"/>
      <c r="BF85" s="32"/>
      <c r="BG85" s="403">
        <v>0.12</v>
      </c>
      <c r="BH85" s="233"/>
      <c r="BI85" s="177"/>
      <c r="BJ85" s="403">
        <v>0.04</v>
      </c>
      <c r="BK85" s="222"/>
      <c r="BL85" s="177"/>
      <c r="BM85" s="403">
        <v>0.06</v>
      </c>
      <c r="BN85" s="112"/>
      <c r="BO85" s="436"/>
      <c r="BP85" s="403">
        <v>0.11</v>
      </c>
      <c r="BQ85" s="34"/>
      <c r="BR85" s="436" t="s">
        <v>285</v>
      </c>
      <c r="BS85" s="403">
        <v>0.04</v>
      </c>
      <c r="BT85" s="132"/>
      <c r="BU85" s="436" t="s">
        <v>285</v>
      </c>
      <c r="BV85" s="403">
        <v>0.04</v>
      </c>
      <c r="BW85" s="34"/>
      <c r="BX85" s="177" t="s">
        <v>285</v>
      </c>
      <c r="BY85" s="403">
        <v>0.04</v>
      </c>
      <c r="BZ85" s="77"/>
      <c r="CA85" s="75" t="s">
        <v>285</v>
      </c>
      <c r="CB85" s="403">
        <v>0.04</v>
      </c>
      <c r="CC85" s="222"/>
      <c r="CD85" s="177" t="s">
        <v>285</v>
      </c>
      <c r="CE85" s="403">
        <v>0.04</v>
      </c>
      <c r="CF85" s="222"/>
      <c r="CG85" s="177"/>
      <c r="CH85" s="403">
        <v>0.08</v>
      </c>
      <c r="CI85" s="112"/>
      <c r="CJ85" s="177" t="s">
        <v>285</v>
      </c>
      <c r="CK85" s="403">
        <v>0.04</v>
      </c>
      <c r="CL85" s="222"/>
      <c r="CM85" s="177" t="s">
        <v>285</v>
      </c>
      <c r="CN85" s="403">
        <v>0.04</v>
      </c>
      <c r="CO85" s="35"/>
      <c r="CP85" s="177" t="s">
        <v>285</v>
      </c>
      <c r="CQ85" s="403">
        <v>0.04</v>
      </c>
      <c r="CR85" s="34"/>
      <c r="CS85" s="177" t="s">
        <v>285</v>
      </c>
      <c r="CT85" s="403">
        <v>0.04</v>
      </c>
      <c r="CU85" s="80"/>
      <c r="CV85" s="75"/>
      <c r="CZ85" s="221"/>
    </row>
    <row r="86" spans="3:104" ht="12" customHeight="1" x14ac:dyDescent="0.2">
      <c r="C86" s="564"/>
      <c r="D86" s="544" t="s">
        <v>174</v>
      </c>
      <c r="E86" s="545"/>
      <c r="F86" s="545"/>
      <c r="G86" s="442" t="s">
        <v>89</v>
      </c>
      <c r="H86" s="436"/>
      <c r="I86" s="442"/>
      <c r="J86" s="436"/>
      <c r="K86" s="364">
        <v>0.14000000000000001</v>
      </c>
      <c r="L86" s="130"/>
      <c r="M86" s="70"/>
      <c r="N86" s="364">
        <v>0.17</v>
      </c>
      <c r="O86" s="112"/>
      <c r="P86" s="177"/>
      <c r="Q86" s="364">
        <v>0.1</v>
      </c>
      <c r="R86" s="232"/>
      <c r="S86" s="234"/>
      <c r="T86" s="364">
        <v>0.1</v>
      </c>
      <c r="U86" s="112"/>
      <c r="V86" s="177"/>
      <c r="W86" s="364">
        <v>5.2999999999999999E-2</v>
      </c>
      <c r="X86" s="112"/>
      <c r="Y86" s="234"/>
      <c r="Z86" s="364">
        <v>7.0999999999999994E-2</v>
      </c>
      <c r="AA86" s="235"/>
      <c r="AB86" s="177"/>
      <c r="AC86" s="364">
        <v>2.1999999999999999E-2</v>
      </c>
      <c r="AD86" s="222"/>
      <c r="AE86" s="234"/>
      <c r="AF86" s="364">
        <v>2.4E-2</v>
      </c>
      <c r="AG86" s="233"/>
      <c r="AH86" s="177"/>
      <c r="AI86" s="364">
        <v>0.61</v>
      </c>
      <c r="AJ86" s="232"/>
      <c r="AK86" s="234"/>
      <c r="AL86" s="364">
        <v>0.1</v>
      </c>
      <c r="AM86" s="232"/>
      <c r="AN86" s="440"/>
      <c r="AO86" s="364">
        <v>0.38</v>
      </c>
      <c r="AP86" s="34"/>
      <c r="AQ86" s="440"/>
      <c r="AR86" s="364">
        <v>7.2999999999999995E-2</v>
      </c>
      <c r="AS86" s="73"/>
      <c r="AT86" s="436"/>
      <c r="AU86" s="364">
        <v>0.25</v>
      </c>
      <c r="AV86" s="34"/>
      <c r="AW86" s="177"/>
      <c r="AX86" s="364">
        <v>0.49</v>
      </c>
      <c r="AY86" s="222"/>
      <c r="AZ86" s="177"/>
      <c r="BA86" s="364">
        <v>0.3</v>
      </c>
      <c r="BB86" s="35"/>
      <c r="BC86" s="436"/>
      <c r="BD86" s="364">
        <v>0.16</v>
      </c>
      <c r="BE86" s="130"/>
      <c r="BF86" s="32"/>
      <c r="BG86" s="364">
        <v>0.64</v>
      </c>
      <c r="BH86" s="233"/>
      <c r="BI86" s="177"/>
      <c r="BJ86" s="364">
        <v>6.0000000000000001E-3</v>
      </c>
      <c r="BK86" s="235"/>
      <c r="BL86" s="234"/>
      <c r="BM86" s="364">
        <v>0.35</v>
      </c>
      <c r="BN86" s="112"/>
      <c r="BO86" s="440"/>
      <c r="BP86" s="364">
        <v>0.46</v>
      </c>
      <c r="BQ86" s="34"/>
      <c r="BR86" s="436"/>
      <c r="BS86" s="364">
        <v>8.2000000000000003E-2</v>
      </c>
      <c r="BT86" s="132"/>
      <c r="BU86" s="436"/>
      <c r="BV86" s="364">
        <v>0.1</v>
      </c>
      <c r="BW86" s="34"/>
      <c r="BX86" s="177"/>
      <c r="BY86" s="364">
        <v>0.15</v>
      </c>
      <c r="BZ86" s="232"/>
      <c r="CA86" s="234"/>
      <c r="CB86" s="364">
        <v>0.15</v>
      </c>
      <c r="CC86" s="235"/>
      <c r="CD86" s="177"/>
      <c r="CE86" s="364">
        <v>0.1</v>
      </c>
      <c r="CF86" s="222"/>
      <c r="CG86" s="234"/>
      <c r="CH86" s="364">
        <v>0.19</v>
      </c>
      <c r="CI86" s="112"/>
      <c r="CJ86" s="177"/>
      <c r="CK86" s="364">
        <v>4.2000000000000003E-2</v>
      </c>
      <c r="CL86" s="222"/>
      <c r="CM86" s="440"/>
      <c r="CN86" s="364">
        <v>5.0999999999999997E-2</v>
      </c>
      <c r="CO86" s="35"/>
      <c r="CP86" s="436"/>
      <c r="CQ86" s="364">
        <v>5.1999999999999998E-2</v>
      </c>
      <c r="CR86" s="34"/>
      <c r="CS86" s="177"/>
      <c r="CT86" s="364">
        <v>3.3000000000000002E-2</v>
      </c>
      <c r="CU86" s="222"/>
      <c r="CV86" s="177"/>
      <c r="CZ86" s="221"/>
    </row>
    <row r="87" spans="3:104" ht="12" customHeight="1" x14ac:dyDescent="0.2">
      <c r="C87" s="548" t="s">
        <v>175</v>
      </c>
      <c r="D87" s="557" t="s">
        <v>176</v>
      </c>
      <c r="E87" s="558"/>
      <c r="F87" s="558"/>
      <c r="G87" s="237" t="s">
        <v>89</v>
      </c>
      <c r="H87" s="427"/>
      <c r="I87" s="429"/>
      <c r="J87" s="427"/>
      <c r="K87" s="403"/>
      <c r="L87" s="64"/>
      <c r="M87" s="62"/>
      <c r="N87" s="403"/>
      <c r="O87" s="242"/>
      <c r="P87" s="238"/>
      <c r="Q87" s="403"/>
      <c r="R87" s="240"/>
      <c r="S87" s="238"/>
      <c r="T87" s="403"/>
      <c r="U87" s="242"/>
      <c r="V87" s="238"/>
      <c r="W87" s="403"/>
      <c r="X87" s="242"/>
      <c r="Y87" s="238"/>
      <c r="Z87" s="403"/>
      <c r="AA87" s="243"/>
      <c r="AB87" s="238"/>
      <c r="AC87" s="499">
        <v>6.2E-2</v>
      </c>
      <c r="AD87" s="244"/>
      <c r="AE87" s="238"/>
      <c r="AF87" s="403"/>
      <c r="AG87" s="243"/>
      <c r="AH87" s="238"/>
      <c r="AI87" s="403"/>
      <c r="AJ87" s="240"/>
      <c r="AK87" s="238"/>
      <c r="AL87" s="403"/>
      <c r="AM87" s="240"/>
      <c r="AN87" s="62"/>
      <c r="AO87" s="403"/>
      <c r="AP87" s="245"/>
      <c r="AQ87" s="246"/>
      <c r="AR87" s="403"/>
      <c r="AS87" s="418"/>
      <c r="AT87" s="246"/>
      <c r="AU87" s="403"/>
      <c r="AV87" s="242"/>
      <c r="AW87" s="238"/>
      <c r="AX87" s="403"/>
      <c r="AY87" s="244"/>
      <c r="AZ87" s="238"/>
      <c r="BA87" s="403"/>
      <c r="BB87" s="66"/>
      <c r="BC87" s="427"/>
      <c r="BD87" s="403"/>
      <c r="BE87" s="64"/>
      <c r="BF87" s="62"/>
      <c r="BG87" s="403"/>
      <c r="BH87" s="243"/>
      <c r="BI87" s="238"/>
      <c r="BJ87" s="403"/>
      <c r="BK87" s="244"/>
      <c r="BL87" s="238"/>
      <c r="BM87" s="403"/>
      <c r="BN87" s="242"/>
      <c r="BO87" s="62"/>
      <c r="BP87" s="403"/>
      <c r="BQ87" s="242"/>
      <c r="BR87" s="62"/>
      <c r="BS87" s="403"/>
      <c r="BT87" s="243"/>
      <c r="BU87" s="62"/>
      <c r="BV87" s="403"/>
      <c r="BW87" s="242"/>
      <c r="BX87" s="238"/>
      <c r="BY87" s="403"/>
      <c r="BZ87" s="240"/>
      <c r="CA87" s="238"/>
      <c r="CB87" s="403"/>
      <c r="CC87" s="243"/>
      <c r="CD87" s="238"/>
      <c r="CE87" s="403"/>
      <c r="CF87" s="244"/>
      <c r="CG87" s="238"/>
      <c r="CH87" s="403"/>
      <c r="CI87" s="242"/>
      <c r="CJ87" s="238"/>
      <c r="CK87" s="403"/>
      <c r="CL87" s="244"/>
      <c r="CM87" s="62"/>
      <c r="CN87" s="403"/>
      <c r="CO87" s="243"/>
      <c r="CP87" s="62"/>
      <c r="CQ87" s="403"/>
      <c r="CR87" s="242"/>
      <c r="CS87" s="238"/>
      <c r="CT87" s="403"/>
      <c r="CU87" s="244"/>
      <c r="CV87" s="177"/>
      <c r="CZ87" s="225"/>
    </row>
    <row r="88" spans="3:104" ht="12" customHeight="1" x14ac:dyDescent="0.2">
      <c r="C88" s="549"/>
      <c r="D88" s="559" t="s">
        <v>177</v>
      </c>
      <c r="E88" s="560"/>
      <c r="F88" s="560"/>
      <c r="G88" s="247" t="s">
        <v>89</v>
      </c>
      <c r="H88" s="436"/>
      <c r="I88" s="442"/>
      <c r="J88" s="436"/>
      <c r="K88" s="403"/>
      <c r="L88" s="130"/>
      <c r="M88" s="32"/>
      <c r="N88" s="403"/>
      <c r="O88" s="112"/>
      <c r="P88" s="177"/>
      <c r="Q88" s="403"/>
      <c r="R88" s="232"/>
      <c r="S88" s="177"/>
      <c r="T88" s="403"/>
      <c r="U88" s="112"/>
      <c r="V88" s="177"/>
      <c r="W88" s="403"/>
      <c r="X88" s="112"/>
      <c r="Y88" s="177"/>
      <c r="Z88" s="403"/>
      <c r="AA88" s="233"/>
      <c r="AB88" s="177"/>
      <c r="AC88" s="499">
        <v>3.5000000000000003E-2</v>
      </c>
      <c r="AD88" s="222"/>
      <c r="AE88" s="177"/>
      <c r="AF88" s="403"/>
      <c r="AG88" s="233"/>
      <c r="AH88" s="177"/>
      <c r="AI88" s="403"/>
      <c r="AJ88" s="232"/>
      <c r="AK88" s="177"/>
      <c r="AL88" s="403"/>
      <c r="AM88" s="232"/>
      <c r="AN88" s="32"/>
      <c r="AO88" s="403"/>
      <c r="AP88" s="176"/>
      <c r="AQ88" s="181"/>
      <c r="AR88" s="403"/>
      <c r="AS88" s="186"/>
      <c r="AT88" s="181"/>
      <c r="AU88" s="403"/>
      <c r="AV88" s="112"/>
      <c r="AW88" s="177"/>
      <c r="AX88" s="403"/>
      <c r="AY88" s="222"/>
      <c r="AZ88" s="177"/>
      <c r="BA88" s="403"/>
      <c r="BB88" s="35"/>
      <c r="BC88" s="436"/>
      <c r="BD88" s="403"/>
      <c r="BE88" s="130"/>
      <c r="BF88" s="32"/>
      <c r="BG88" s="403"/>
      <c r="BH88" s="233"/>
      <c r="BI88" s="177"/>
      <c r="BJ88" s="403"/>
      <c r="BK88" s="222"/>
      <c r="BL88" s="177"/>
      <c r="BM88" s="403"/>
      <c r="BN88" s="112"/>
      <c r="BO88" s="32"/>
      <c r="BP88" s="403"/>
      <c r="BQ88" s="112"/>
      <c r="BR88" s="32"/>
      <c r="BS88" s="403"/>
      <c r="BT88" s="233"/>
      <c r="BU88" s="32"/>
      <c r="BV88" s="403"/>
      <c r="BW88" s="112"/>
      <c r="BX88" s="177"/>
      <c r="BY88" s="403"/>
      <c r="BZ88" s="232"/>
      <c r="CA88" s="177"/>
      <c r="CB88" s="403"/>
      <c r="CC88" s="233"/>
      <c r="CD88" s="177"/>
      <c r="CE88" s="403"/>
      <c r="CF88" s="222"/>
      <c r="CG88" s="177"/>
      <c r="CH88" s="403"/>
      <c r="CI88" s="112"/>
      <c r="CJ88" s="177"/>
      <c r="CK88" s="403"/>
      <c r="CL88" s="222"/>
      <c r="CM88" s="32"/>
      <c r="CN88" s="403"/>
      <c r="CO88" s="233"/>
      <c r="CP88" s="32"/>
      <c r="CQ88" s="403"/>
      <c r="CR88" s="112"/>
      <c r="CS88" s="177"/>
      <c r="CT88" s="403"/>
      <c r="CU88" s="222"/>
      <c r="CV88" s="177"/>
      <c r="CZ88" s="225"/>
    </row>
    <row r="89" spans="3:104" ht="12" customHeight="1" x14ac:dyDescent="0.2">
      <c r="C89" s="549"/>
      <c r="D89" s="559" t="s">
        <v>178</v>
      </c>
      <c r="E89" s="560"/>
      <c r="F89" s="560"/>
      <c r="G89" s="247" t="s">
        <v>89</v>
      </c>
      <c r="H89" s="436"/>
      <c r="I89" s="442"/>
      <c r="J89" s="436"/>
      <c r="K89" s="403"/>
      <c r="L89" s="130"/>
      <c r="M89" s="32"/>
      <c r="N89" s="403"/>
      <c r="O89" s="112"/>
      <c r="P89" s="177"/>
      <c r="Q89" s="403"/>
      <c r="R89" s="232"/>
      <c r="S89" s="177"/>
      <c r="T89" s="403"/>
      <c r="U89" s="112"/>
      <c r="V89" s="177"/>
      <c r="W89" s="403"/>
      <c r="X89" s="112"/>
      <c r="Y89" s="177"/>
      <c r="Z89" s="403"/>
      <c r="AA89" s="233"/>
      <c r="AB89" s="177"/>
      <c r="AC89" s="499">
        <v>1.7999999999999999E-2</v>
      </c>
      <c r="AD89" s="222"/>
      <c r="AE89" s="177"/>
      <c r="AF89" s="403"/>
      <c r="AG89" s="233"/>
      <c r="AH89" s="177"/>
      <c r="AI89" s="403"/>
      <c r="AJ89" s="232"/>
      <c r="AK89" s="177"/>
      <c r="AL89" s="403"/>
      <c r="AM89" s="232"/>
      <c r="AN89" s="32"/>
      <c r="AO89" s="403"/>
      <c r="AP89" s="176"/>
      <c r="AQ89" s="181"/>
      <c r="AR89" s="403"/>
      <c r="AS89" s="186"/>
      <c r="AT89" s="181"/>
      <c r="AU89" s="403"/>
      <c r="AV89" s="112"/>
      <c r="AW89" s="177"/>
      <c r="AX89" s="403"/>
      <c r="AY89" s="222"/>
      <c r="AZ89" s="177"/>
      <c r="BA89" s="403"/>
      <c r="BB89" s="35"/>
      <c r="BC89" s="436"/>
      <c r="BD89" s="403"/>
      <c r="BE89" s="130"/>
      <c r="BF89" s="32"/>
      <c r="BG89" s="403"/>
      <c r="BH89" s="233"/>
      <c r="BI89" s="177"/>
      <c r="BJ89" s="403"/>
      <c r="BK89" s="222"/>
      <c r="BL89" s="177"/>
      <c r="BM89" s="403"/>
      <c r="BN89" s="112"/>
      <c r="BO89" s="32"/>
      <c r="BP89" s="403"/>
      <c r="BQ89" s="112"/>
      <c r="BR89" s="32"/>
      <c r="BS89" s="403"/>
      <c r="BT89" s="233"/>
      <c r="BU89" s="32"/>
      <c r="BV89" s="403"/>
      <c r="BW89" s="112"/>
      <c r="BX89" s="177"/>
      <c r="BY89" s="403"/>
      <c r="BZ89" s="232"/>
      <c r="CA89" s="177"/>
      <c r="CB89" s="403"/>
      <c r="CC89" s="233"/>
      <c r="CD89" s="177"/>
      <c r="CE89" s="403"/>
      <c r="CF89" s="222"/>
      <c r="CG89" s="177"/>
      <c r="CH89" s="403"/>
      <c r="CI89" s="112"/>
      <c r="CJ89" s="177"/>
      <c r="CK89" s="403"/>
      <c r="CL89" s="222"/>
      <c r="CM89" s="32"/>
      <c r="CN89" s="403"/>
      <c r="CO89" s="233"/>
      <c r="CP89" s="32"/>
      <c r="CQ89" s="403"/>
      <c r="CR89" s="112"/>
      <c r="CS89" s="177"/>
      <c r="CT89" s="403"/>
      <c r="CU89" s="222"/>
      <c r="CV89" s="177"/>
      <c r="CZ89" s="225"/>
    </row>
    <row r="90" spans="3:104" ht="12" customHeight="1" x14ac:dyDescent="0.2">
      <c r="C90" s="549"/>
      <c r="D90" s="559" t="s">
        <v>179</v>
      </c>
      <c r="E90" s="560"/>
      <c r="F90" s="560"/>
      <c r="G90" s="247" t="s">
        <v>89</v>
      </c>
      <c r="H90" s="436"/>
      <c r="I90" s="442"/>
      <c r="J90" s="436"/>
      <c r="K90" s="403"/>
      <c r="L90" s="130"/>
      <c r="M90" s="32"/>
      <c r="N90" s="403"/>
      <c r="O90" s="112"/>
      <c r="P90" s="177"/>
      <c r="Q90" s="403"/>
      <c r="R90" s="232"/>
      <c r="S90" s="177"/>
      <c r="T90" s="403"/>
      <c r="U90" s="112"/>
      <c r="V90" s="177"/>
      <c r="W90" s="403"/>
      <c r="X90" s="112"/>
      <c r="Y90" s="177"/>
      <c r="Z90" s="403"/>
      <c r="AA90" s="233"/>
      <c r="AB90" s="177"/>
      <c r="AC90" s="502">
        <v>8.6E-3</v>
      </c>
      <c r="AD90" s="222"/>
      <c r="AE90" s="177"/>
      <c r="AF90" s="403"/>
      <c r="AG90" s="233"/>
      <c r="AH90" s="177"/>
      <c r="AI90" s="403"/>
      <c r="AJ90" s="232"/>
      <c r="AK90" s="177"/>
      <c r="AL90" s="403"/>
      <c r="AM90" s="232"/>
      <c r="AN90" s="32"/>
      <c r="AO90" s="403"/>
      <c r="AP90" s="176"/>
      <c r="AQ90" s="181"/>
      <c r="AR90" s="403"/>
      <c r="AS90" s="186"/>
      <c r="AT90" s="181"/>
      <c r="AU90" s="403"/>
      <c r="AV90" s="112"/>
      <c r="AW90" s="177"/>
      <c r="AX90" s="403"/>
      <c r="AY90" s="222"/>
      <c r="AZ90" s="177"/>
      <c r="BA90" s="403"/>
      <c r="BB90" s="35"/>
      <c r="BC90" s="436"/>
      <c r="BD90" s="403"/>
      <c r="BE90" s="130"/>
      <c r="BF90" s="32"/>
      <c r="BG90" s="403"/>
      <c r="BH90" s="233"/>
      <c r="BI90" s="177"/>
      <c r="BJ90" s="403"/>
      <c r="BK90" s="222"/>
      <c r="BL90" s="177"/>
      <c r="BM90" s="403"/>
      <c r="BN90" s="112"/>
      <c r="BO90" s="32"/>
      <c r="BP90" s="403"/>
      <c r="BQ90" s="112"/>
      <c r="BR90" s="32"/>
      <c r="BS90" s="403"/>
      <c r="BT90" s="233"/>
      <c r="BU90" s="32"/>
      <c r="BV90" s="403"/>
      <c r="BW90" s="112"/>
      <c r="BX90" s="177"/>
      <c r="BY90" s="403"/>
      <c r="BZ90" s="232"/>
      <c r="CA90" s="177"/>
      <c r="CB90" s="403"/>
      <c r="CC90" s="233"/>
      <c r="CD90" s="177"/>
      <c r="CE90" s="403"/>
      <c r="CF90" s="222"/>
      <c r="CG90" s="177"/>
      <c r="CH90" s="403"/>
      <c r="CI90" s="112"/>
      <c r="CJ90" s="177"/>
      <c r="CK90" s="403"/>
      <c r="CL90" s="222"/>
      <c r="CM90" s="32"/>
      <c r="CN90" s="403"/>
      <c r="CO90" s="233"/>
      <c r="CP90" s="32"/>
      <c r="CQ90" s="403"/>
      <c r="CR90" s="112"/>
      <c r="CS90" s="177"/>
      <c r="CT90" s="403"/>
      <c r="CU90" s="222"/>
      <c r="CV90" s="177"/>
      <c r="CZ90" s="225"/>
    </row>
    <row r="91" spans="3:104" ht="12" customHeight="1" x14ac:dyDescent="0.2">
      <c r="C91" s="550"/>
      <c r="D91" s="561" t="s">
        <v>180</v>
      </c>
      <c r="E91" s="562"/>
      <c r="F91" s="562"/>
      <c r="G91" s="248" t="s">
        <v>89</v>
      </c>
      <c r="H91" s="440"/>
      <c r="I91" s="451"/>
      <c r="J91" s="440"/>
      <c r="K91" s="364"/>
      <c r="L91" s="72"/>
      <c r="M91" s="70"/>
      <c r="N91" s="364"/>
      <c r="O91" s="252"/>
      <c r="P91" s="234"/>
      <c r="Q91" s="364"/>
      <c r="R91" s="250"/>
      <c r="S91" s="234"/>
      <c r="T91" s="364"/>
      <c r="U91" s="252"/>
      <c r="V91" s="234"/>
      <c r="W91" s="364"/>
      <c r="X91" s="252"/>
      <c r="Y91" s="234"/>
      <c r="Z91" s="364"/>
      <c r="AA91" s="253"/>
      <c r="AB91" s="234"/>
      <c r="AC91" s="503">
        <v>6.9999999999999999E-4</v>
      </c>
      <c r="AD91" s="235"/>
      <c r="AE91" s="234"/>
      <c r="AF91" s="364"/>
      <c r="AG91" s="253"/>
      <c r="AH91" s="234"/>
      <c r="AI91" s="364"/>
      <c r="AJ91" s="250"/>
      <c r="AK91" s="234"/>
      <c r="AL91" s="364"/>
      <c r="AM91" s="250"/>
      <c r="AN91" s="70"/>
      <c r="AO91" s="364"/>
      <c r="AP91" s="252"/>
      <c r="AQ91" s="70"/>
      <c r="AR91" s="364"/>
      <c r="AS91" s="253"/>
      <c r="AT91" s="70"/>
      <c r="AU91" s="364"/>
      <c r="AV91" s="252"/>
      <c r="AW91" s="234"/>
      <c r="AX91" s="364"/>
      <c r="AY91" s="235"/>
      <c r="AZ91" s="234"/>
      <c r="BA91" s="364"/>
      <c r="BB91" s="41"/>
      <c r="BC91" s="440"/>
      <c r="BD91" s="364"/>
      <c r="BE91" s="72"/>
      <c r="BF91" s="70"/>
      <c r="BG91" s="364"/>
      <c r="BH91" s="253"/>
      <c r="BI91" s="234"/>
      <c r="BJ91" s="364"/>
      <c r="BK91" s="235"/>
      <c r="BL91" s="234"/>
      <c r="BM91" s="364"/>
      <c r="BN91" s="252"/>
      <c r="BO91" s="70"/>
      <c r="BP91" s="364"/>
      <c r="BQ91" s="252"/>
      <c r="BR91" s="70"/>
      <c r="BS91" s="364"/>
      <c r="BT91" s="253"/>
      <c r="BU91" s="70"/>
      <c r="BV91" s="364"/>
      <c r="BW91" s="252"/>
      <c r="BX91" s="234"/>
      <c r="BY91" s="364"/>
      <c r="BZ91" s="250"/>
      <c r="CA91" s="234"/>
      <c r="CB91" s="364"/>
      <c r="CC91" s="253"/>
      <c r="CD91" s="234"/>
      <c r="CE91" s="364"/>
      <c r="CF91" s="235"/>
      <c r="CG91" s="234"/>
      <c r="CH91" s="364"/>
      <c r="CI91" s="252"/>
      <c r="CJ91" s="234"/>
      <c r="CK91" s="364"/>
      <c r="CL91" s="235"/>
      <c r="CM91" s="70"/>
      <c r="CN91" s="364"/>
      <c r="CO91" s="253"/>
      <c r="CP91" s="70"/>
      <c r="CQ91" s="364"/>
      <c r="CR91" s="252"/>
      <c r="CS91" s="234"/>
      <c r="CT91" s="364"/>
      <c r="CU91" s="235"/>
      <c r="CV91" s="177"/>
      <c r="CZ91" s="255"/>
    </row>
    <row r="92" spans="3:104" ht="12" customHeight="1" x14ac:dyDescent="0.2">
      <c r="C92" s="548" t="s">
        <v>181</v>
      </c>
      <c r="D92" s="551" t="s">
        <v>182</v>
      </c>
      <c r="E92" s="552"/>
      <c r="F92" s="552"/>
      <c r="G92" s="429" t="s">
        <v>89</v>
      </c>
      <c r="H92" s="427">
        <v>0.06</v>
      </c>
      <c r="I92" s="429" t="s">
        <v>286</v>
      </c>
      <c r="J92" s="427" t="s">
        <v>285</v>
      </c>
      <c r="K92" s="403">
        <v>6.0000000000000001E-3</v>
      </c>
      <c r="L92" s="198" t="str">
        <f>IF(K92="","",(IF(K92&lt;=$H92,"○","×")))</f>
        <v>○</v>
      </c>
      <c r="M92" s="427" t="s">
        <v>285</v>
      </c>
      <c r="N92" s="403">
        <v>6.0000000000000001E-3</v>
      </c>
      <c r="O92" s="198" t="str">
        <f>IF(N92="","",(IF(N92&lt;=$H92,"○","×")))</f>
        <v>○</v>
      </c>
      <c r="P92" s="427" t="s">
        <v>285</v>
      </c>
      <c r="Q92" s="403">
        <v>6.0000000000000001E-3</v>
      </c>
      <c r="R92" s="198" t="str">
        <f>IF(Q92="","",(IF(Q92&lt;=$H92,"○","×")))</f>
        <v>○</v>
      </c>
      <c r="S92" s="427" t="s">
        <v>285</v>
      </c>
      <c r="T92" s="403">
        <v>6.0000000000000001E-3</v>
      </c>
      <c r="U92" s="198" t="str">
        <f>IF(T92="","",(IF(T92&lt;=$H92,"○","×")))</f>
        <v>○</v>
      </c>
      <c r="V92" s="427" t="s">
        <v>285</v>
      </c>
      <c r="W92" s="403">
        <v>6.0000000000000001E-3</v>
      </c>
      <c r="X92" s="198" t="str">
        <f>IF(W92="","",(IF(W92&lt;=$H92,"○","×")))</f>
        <v>○</v>
      </c>
      <c r="Y92" s="427" t="s">
        <v>285</v>
      </c>
      <c r="Z92" s="403">
        <v>6.0000000000000001E-3</v>
      </c>
      <c r="AA92" s="198" t="str">
        <f>IF(Z92="","",(IF(Z92&lt;=$H92,"○","×")))</f>
        <v>○</v>
      </c>
      <c r="AB92" s="427" t="s">
        <v>285</v>
      </c>
      <c r="AC92" s="403">
        <v>6.0000000000000001E-3</v>
      </c>
      <c r="AD92" s="198" t="str">
        <f>IF(AC92="","",(IF(AC92&lt;=$H92,"○","×")))</f>
        <v>○</v>
      </c>
      <c r="AE92" s="427" t="s">
        <v>285</v>
      </c>
      <c r="AF92" s="403">
        <v>6.0000000000000001E-3</v>
      </c>
      <c r="AG92" s="198" t="str">
        <f>IF(AF92="","",(IF(AF92&lt;=$H92,"○","×")))</f>
        <v>○</v>
      </c>
      <c r="AH92" s="427" t="s">
        <v>285</v>
      </c>
      <c r="AI92" s="403">
        <v>6.0000000000000001E-3</v>
      </c>
      <c r="AJ92" s="198" t="str">
        <f>IF(AI92="","",(IF(AI92&lt;=$H92,"○","×")))</f>
        <v>○</v>
      </c>
      <c r="AK92" s="427" t="s">
        <v>285</v>
      </c>
      <c r="AL92" s="403">
        <v>6.0000000000000001E-3</v>
      </c>
      <c r="AM92" s="198" t="str">
        <f>IF(AL92="","",(IF(AL92&lt;=$H92,"○","×")))</f>
        <v>○</v>
      </c>
      <c r="AN92" s="62"/>
      <c r="AO92" s="403"/>
      <c r="AP92" s="198" t="str">
        <f>IF(AO92="","",(IF(AO92&lt;=$H92,"○","×")))</f>
        <v/>
      </c>
      <c r="AQ92" s="62"/>
      <c r="AR92" s="403"/>
      <c r="AS92" s="198" t="str">
        <f>IF(AR92="","",(IF(AR92&lt;=$H92,"○","×")))</f>
        <v/>
      </c>
      <c r="AT92" s="62"/>
      <c r="AU92" s="403"/>
      <c r="AV92" s="198" t="str">
        <f>IF(AU92="","",(IF(AU92&lt;=$H92,"○","×")))</f>
        <v/>
      </c>
      <c r="AW92" s="62"/>
      <c r="AX92" s="403"/>
      <c r="AY92" s="198" t="str">
        <f>IF(AX92="","",(IF(AX92&lt;=$H92,"○","×")))</f>
        <v/>
      </c>
      <c r="AZ92" s="62"/>
      <c r="BA92" s="403"/>
      <c r="BB92" s="198" t="str">
        <f>IF(BA92="","",(IF(BA92&lt;=$H92,"○","×")))</f>
        <v/>
      </c>
      <c r="BC92" s="427"/>
      <c r="BD92" s="403"/>
      <c r="BE92" s="198" t="str">
        <f>IF(BD92="","",(IF(BD92&lt;=$H92,"○","×")))</f>
        <v/>
      </c>
      <c r="BF92" s="62"/>
      <c r="BG92" s="403"/>
      <c r="BH92" s="198" t="str">
        <f>IF(BG92="","",(IF(BG92&lt;=$H92,"○","×")))</f>
        <v/>
      </c>
      <c r="BI92" s="62"/>
      <c r="BJ92" s="403"/>
      <c r="BK92" s="198" t="str">
        <f>IF(BJ92="","",(IF(BJ92&lt;=$H92,"○","×")))</f>
        <v/>
      </c>
      <c r="BL92" s="62"/>
      <c r="BM92" s="403"/>
      <c r="BN92" s="198" t="str">
        <f>IF(BM92="","",(IF(BM92&lt;=$H92,"○","×")))</f>
        <v/>
      </c>
      <c r="BO92" s="62"/>
      <c r="BP92" s="403"/>
      <c r="BQ92" s="198" t="str">
        <f>IF(BP92="","",(IF(BP92&lt;=$H92,"○","×")))</f>
        <v/>
      </c>
      <c r="BR92" s="62"/>
      <c r="BS92" s="403"/>
      <c r="BT92" s="198" t="str">
        <f>IF(BS92="","",(IF(BS92&lt;=$H92,"○","×")))</f>
        <v/>
      </c>
      <c r="BU92" s="62"/>
      <c r="BV92" s="403"/>
      <c r="BW92" s="198" t="str">
        <f>IF(BV92="","",(IF(BV92&lt;=$H92,"○","×")))</f>
        <v/>
      </c>
      <c r="BX92" s="62"/>
      <c r="BY92" s="403"/>
      <c r="BZ92" s="198" t="str">
        <f>IF(BY92="","",(IF(BY92&lt;=$H92,"○","×")))</f>
        <v/>
      </c>
      <c r="CA92" s="62"/>
      <c r="CB92" s="403"/>
      <c r="CC92" s="198" t="str">
        <f>IF(CB92="","",(IF(CB92&lt;=$H92,"○","×")))</f>
        <v/>
      </c>
      <c r="CD92" s="62"/>
      <c r="CE92" s="403"/>
      <c r="CF92" s="198" t="str">
        <f>IF(CE92="","",(IF(CE92&lt;=$H92,"○","×")))</f>
        <v/>
      </c>
      <c r="CG92" s="62"/>
      <c r="CH92" s="403"/>
      <c r="CI92" s="198" t="str">
        <f>IF(CH92="","",(IF(CH92&lt;=$H92,"○","×")))</f>
        <v/>
      </c>
      <c r="CJ92" s="62"/>
      <c r="CK92" s="403"/>
      <c r="CL92" s="198" t="str">
        <f>IF(CK92="","",(IF(CK92&lt;=$H92,"○","×")))</f>
        <v/>
      </c>
      <c r="CM92" s="62"/>
      <c r="CN92" s="403"/>
      <c r="CO92" s="198" t="str">
        <f>IF(CN92="","",(IF(CN92&lt;=$H92,"○","×")))</f>
        <v/>
      </c>
      <c r="CP92" s="62"/>
      <c r="CQ92" s="403"/>
      <c r="CR92" s="198" t="str">
        <f>IF(CQ92="","",(IF(CQ92&lt;=$H92,"○","×")))</f>
        <v/>
      </c>
      <c r="CS92" s="62"/>
      <c r="CT92" s="403"/>
      <c r="CU92" s="198" t="str">
        <f>IF(CT92="","",(IF(CT92&lt;=$H92,"○","×")))</f>
        <v/>
      </c>
      <c r="CV92" s="32"/>
      <c r="CZ92" s="176"/>
    </row>
    <row r="93" spans="3:104" ht="12" customHeight="1" x14ac:dyDescent="0.2">
      <c r="C93" s="549"/>
      <c r="D93" s="544" t="s">
        <v>184</v>
      </c>
      <c r="E93" s="545"/>
      <c r="F93" s="545"/>
      <c r="G93" s="442" t="s">
        <v>89</v>
      </c>
      <c r="H93" s="436">
        <v>0.04</v>
      </c>
      <c r="I93" s="442" t="s">
        <v>286</v>
      </c>
      <c r="J93" s="436" t="s">
        <v>285</v>
      </c>
      <c r="K93" s="403">
        <v>4.0000000000000001E-3</v>
      </c>
      <c r="L93" s="174" t="str">
        <f t="shared" ref="L93:L127" si="117">IF(K93="","",(IF(K93&lt;=$H93,"○","×")))</f>
        <v>○</v>
      </c>
      <c r="M93" s="436" t="s">
        <v>285</v>
      </c>
      <c r="N93" s="403">
        <v>4.0000000000000001E-3</v>
      </c>
      <c r="O93" s="174" t="str">
        <f t="shared" ref="O93:O127" si="118">IF(N93="","",(IF(N93&lt;=$H93,"○","×")))</f>
        <v>○</v>
      </c>
      <c r="P93" s="436" t="s">
        <v>285</v>
      </c>
      <c r="Q93" s="403">
        <v>4.0000000000000001E-3</v>
      </c>
      <c r="R93" s="174" t="str">
        <f t="shared" ref="R93:R127" si="119">IF(Q93="","",(IF(Q93&lt;=$H93,"○","×")))</f>
        <v>○</v>
      </c>
      <c r="S93" s="436" t="s">
        <v>285</v>
      </c>
      <c r="T93" s="403">
        <v>4.0000000000000001E-3</v>
      </c>
      <c r="U93" s="174" t="str">
        <f t="shared" ref="U93:U127" si="120">IF(T93="","",(IF(T93&lt;=$H93,"○","×")))</f>
        <v>○</v>
      </c>
      <c r="V93" s="436" t="s">
        <v>285</v>
      </c>
      <c r="W93" s="403">
        <v>4.0000000000000001E-3</v>
      </c>
      <c r="X93" s="174" t="str">
        <f t="shared" ref="X93:X127" si="121">IF(W93="","",(IF(W93&lt;=$H93,"○","×")))</f>
        <v>○</v>
      </c>
      <c r="Y93" s="436" t="s">
        <v>285</v>
      </c>
      <c r="Z93" s="403">
        <v>4.0000000000000001E-3</v>
      </c>
      <c r="AA93" s="174" t="str">
        <f t="shared" ref="AA93:AA127" si="122">IF(Z93="","",(IF(Z93&lt;=$H93,"○","×")))</f>
        <v>○</v>
      </c>
      <c r="AB93" s="436" t="s">
        <v>285</v>
      </c>
      <c r="AC93" s="403">
        <v>4.0000000000000001E-3</v>
      </c>
      <c r="AD93" s="174" t="str">
        <f t="shared" ref="AD93:AD127" si="123">IF(AC93="","",(IF(AC93&lt;=$H93,"○","×")))</f>
        <v>○</v>
      </c>
      <c r="AE93" s="436" t="s">
        <v>285</v>
      </c>
      <c r="AF93" s="403">
        <v>4.0000000000000001E-3</v>
      </c>
      <c r="AG93" s="174" t="str">
        <f t="shared" ref="AG93:AG127" si="124">IF(AF93="","",(IF(AF93&lt;=$H93,"○","×")))</f>
        <v>○</v>
      </c>
      <c r="AH93" s="436" t="s">
        <v>285</v>
      </c>
      <c r="AI93" s="403">
        <v>4.0000000000000001E-3</v>
      </c>
      <c r="AJ93" s="174" t="str">
        <f t="shared" ref="AJ93:AJ127" si="125">IF(AI93="","",(IF(AI93&lt;=$H93,"○","×")))</f>
        <v>○</v>
      </c>
      <c r="AK93" s="436" t="s">
        <v>285</v>
      </c>
      <c r="AL93" s="403">
        <v>4.0000000000000001E-3</v>
      </c>
      <c r="AM93" s="174" t="str">
        <f t="shared" ref="AM93:AM127" si="126">IF(AL93="","",(IF(AL93&lt;=$H93,"○","×")))</f>
        <v>○</v>
      </c>
      <c r="AN93" s="32"/>
      <c r="AO93" s="403"/>
      <c r="AP93" s="174" t="str">
        <f t="shared" ref="AP93:AP127" si="127">IF(AO93="","",(IF(AO93&lt;=$H93,"○","×")))</f>
        <v/>
      </c>
      <c r="AQ93" s="32"/>
      <c r="AR93" s="403"/>
      <c r="AS93" s="174" t="str">
        <f t="shared" ref="AS93:AS127" si="128">IF(AR93="","",(IF(AR93&lt;=$H93,"○","×")))</f>
        <v/>
      </c>
      <c r="AT93" s="32"/>
      <c r="AU93" s="403"/>
      <c r="AV93" s="174" t="str">
        <f t="shared" ref="AV93:AV127" si="129">IF(AU93="","",(IF(AU93&lt;=$H93,"○","×")))</f>
        <v/>
      </c>
      <c r="AW93" s="32"/>
      <c r="AX93" s="403"/>
      <c r="AY93" s="174" t="str">
        <f t="shared" ref="AY93:AY127" si="130">IF(AX93="","",(IF(AX93&lt;=$H93,"○","×")))</f>
        <v/>
      </c>
      <c r="AZ93" s="32"/>
      <c r="BA93" s="403"/>
      <c r="BB93" s="174" t="str">
        <f t="shared" ref="BB93:BB127" si="131">IF(BA93="","",(IF(BA93&lt;=$H93,"○","×")))</f>
        <v/>
      </c>
      <c r="BC93" s="436"/>
      <c r="BD93" s="403"/>
      <c r="BE93" s="174" t="str">
        <f t="shared" ref="BE93:BE127" si="132">IF(BD93="","",(IF(BD93&lt;=$H93,"○","×")))</f>
        <v/>
      </c>
      <c r="BF93" s="32"/>
      <c r="BG93" s="403"/>
      <c r="BH93" s="174" t="str">
        <f t="shared" ref="BH93:BH127" si="133">IF(BG93="","",(IF(BG93&lt;=$H93,"○","×")))</f>
        <v/>
      </c>
      <c r="BI93" s="32"/>
      <c r="BJ93" s="403"/>
      <c r="BK93" s="174" t="str">
        <f t="shared" ref="BK93:BK127" si="134">IF(BJ93="","",(IF(BJ93&lt;=$H93,"○","×")))</f>
        <v/>
      </c>
      <c r="BL93" s="32"/>
      <c r="BM93" s="403"/>
      <c r="BN93" s="174" t="str">
        <f t="shared" ref="BN93:BN127" si="135">IF(BM93="","",(IF(BM93&lt;=$H93,"○","×")))</f>
        <v/>
      </c>
      <c r="BO93" s="32"/>
      <c r="BP93" s="403"/>
      <c r="BQ93" s="174" t="str">
        <f t="shared" ref="BQ93:BQ127" si="136">IF(BP93="","",(IF(BP93&lt;=$H93,"○","×")))</f>
        <v/>
      </c>
      <c r="BR93" s="32"/>
      <c r="BS93" s="403"/>
      <c r="BT93" s="174" t="str">
        <f t="shared" ref="BT93:BT127" si="137">IF(BS93="","",(IF(BS93&lt;=$H93,"○","×")))</f>
        <v/>
      </c>
      <c r="BU93" s="32"/>
      <c r="BV93" s="403"/>
      <c r="BW93" s="174" t="str">
        <f t="shared" ref="BW93:BW127" si="138">IF(BV93="","",(IF(BV93&lt;=$H93,"○","×")))</f>
        <v/>
      </c>
      <c r="BX93" s="32"/>
      <c r="BY93" s="403"/>
      <c r="BZ93" s="174" t="str">
        <f t="shared" ref="BZ93:BZ127" si="139">IF(BY93="","",(IF(BY93&lt;=$H93,"○","×")))</f>
        <v/>
      </c>
      <c r="CA93" s="32"/>
      <c r="CB93" s="403"/>
      <c r="CC93" s="174" t="str">
        <f t="shared" ref="CC93:CC127" si="140">IF(CB93="","",(IF(CB93&lt;=$H93,"○","×")))</f>
        <v/>
      </c>
      <c r="CD93" s="32"/>
      <c r="CE93" s="403"/>
      <c r="CF93" s="174" t="str">
        <f t="shared" ref="CF93:CF127" si="141">IF(CE93="","",(IF(CE93&lt;=$H93,"○","×")))</f>
        <v/>
      </c>
      <c r="CG93" s="32"/>
      <c r="CH93" s="403"/>
      <c r="CI93" s="174" t="str">
        <f t="shared" ref="CI93:CI127" si="142">IF(CH93="","",(IF(CH93&lt;=$H93,"○","×")))</f>
        <v/>
      </c>
      <c r="CJ93" s="32"/>
      <c r="CK93" s="403"/>
      <c r="CL93" s="174" t="str">
        <f t="shared" ref="CL93:CL127" si="143">IF(CK93="","",(IF(CK93&lt;=$H93,"○","×")))</f>
        <v/>
      </c>
      <c r="CM93" s="32"/>
      <c r="CN93" s="403"/>
      <c r="CO93" s="174" t="str">
        <f t="shared" ref="CO93:CO127" si="144">IF(CN93="","",(IF(CN93&lt;=$H93,"○","×")))</f>
        <v/>
      </c>
      <c r="CP93" s="32"/>
      <c r="CQ93" s="403"/>
      <c r="CR93" s="174" t="str">
        <f t="shared" ref="CR93:CR127" si="145">IF(CQ93="","",(IF(CQ93&lt;=$H93,"○","×")))</f>
        <v/>
      </c>
      <c r="CS93" s="32"/>
      <c r="CT93" s="403"/>
      <c r="CU93" s="174" t="str">
        <f t="shared" ref="CU93:CU127" si="146">IF(CT93="","",(IF(CT93&lt;=$H93,"○","×")))</f>
        <v/>
      </c>
      <c r="CV93" s="32"/>
      <c r="CZ93" s="176"/>
    </row>
    <row r="94" spans="3:104" ht="12" customHeight="1" x14ac:dyDescent="0.2">
      <c r="C94" s="549"/>
      <c r="D94" s="544" t="s">
        <v>185</v>
      </c>
      <c r="E94" s="545"/>
      <c r="F94" s="545"/>
      <c r="G94" s="442" t="s">
        <v>89</v>
      </c>
      <c r="H94" s="436">
        <v>0.06</v>
      </c>
      <c r="I94" s="442" t="s">
        <v>286</v>
      </c>
      <c r="J94" s="436" t="s">
        <v>285</v>
      </c>
      <c r="K94" s="403">
        <v>6.0000000000000001E-3</v>
      </c>
      <c r="L94" s="174" t="str">
        <f t="shared" si="117"/>
        <v>○</v>
      </c>
      <c r="M94" s="436" t="s">
        <v>285</v>
      </c>
      <c r="N94" s="403">
        <v>6.0000000000000001E-3</v>
      </c>
      <c r="O94" s="174" t="str">
        <f t="shared" si="118"/>
        <v>○</v>
      </c>
      <c r="P94" s="436" t="s">
        <v>285</v>
      </c>
      <c r="Q94" s="403">
        <v>6.0000000000000001E-3</v>
      </c>
      <c r="R94" s="174" t="str">
        <f t="shared" si="119"/>
        <v>○</v>
      </c>
      <c r="S94" s="436" t="s">
        <v>285</v>
      </c>
      <c r="T94" s="403">
        <v>6.0000000000000001E-3</v>
      </c>
      <c r="U94" s="174" t="str">
        <f t="shared" si="120"/>
        <v>○</v>
      </c>
      <c r="V94" s="436" t="s">
        <v>285</v>
      </c>
      <c r="W94" s="403">
        <v>6.0000000000000001E-3</v>
      </c>
      <c r="X94" s="174" t="str">
        <f t="shared" si="121"/>
        <v>○</v>
      </c>
      <c r="Y94" s="436" t="s">
        <v>285</v>
      </c>
      <c r="Z94" s="403">
        <v>6.0000000000000001E-3</v>
      </c>
      <c r="AA94" s="174" t="str">
        <f t="shared" si="122"/>
        <v>○</v>
      </c>
      <c r="AB94" s="436" t="s">
        <v>285</v>
      </c>
      <c r="AC94" s="403">
        <v>6.0000000000000001E-3</v>
      </c>
      <c r="AD94" s="174" t="str">
        <f t="shared" si="123"/>
        <v>○</v>
      </c>
      <c r="AE94" s="436" t="s">
        <v>285</v>
      </c>
      <c r="AF94" s="403">
        <v>6.0000000000000001E-3</v>
      </c>
      <c r="AG94" s="174" t="str">
        <f t="shared" si="124"/>
        <v>○</v>
      </c>
      <c r="AH94" s="436" t="s">
        <v>285</v>
      </c>
      <c r="AI94" s="403">
        <v>6.0000000000000001E-3</v>
      </c>
      <c r="AJ94" s="174" t="str">
        <f t="shared" si="125"/>
        <v>○</v>
      </c>
      <c r="AK94" s="436" t="s">
        <v>285</v>
      </c>
      <c r="AL94" s="403">
        <v>6.0000000000000001E-3</v>
      </c>
      <c r="AM94" s="174" t="str">
        <f t="shared" si="126"/>
        <v>○</v>
      </c>
      <c r="AN94" s="32"/>
      <c r="AO94" s="403"/>
      <c r="AP94" s="174" t="str">
        <f t="shared" si="127"/>
        <v/>
      </c>
      <c r="AQ94" s="32"/>
      <c r="AR94" s="403"/>
      <c r="AS94" s="174" t="str">
        <f t="shared" si="128"/>
        <v/>
      </c>
      <c r="AT94" s="32"/>
      <c r="AU94" s="403"/>
      <c r="AV94" s="174" t="str">
        <f t="shared" si="129"/>
        <v/>
      </c>
      <c r="AW94" s="32"/>
      <c r="AX94" s="403"/>
      <c r="AY94" s="174" t="str">
        <f t="shared" si="130"/>
        <v/>
      </c>
      <c r="AZ94" s="32"/>
      <c r="BA94" s="403"/>
      <c r="BB94" s="174" t="str">
        <f t="shared" si="131"/>
        <v/>
      </c>
      <c r="BC94" s="436"/>
      <c r="BD94" s="403"/>
      <c r="BE94" s="174" t="str">
        <f t="shared" si="132"/>
        <v/>
      </c>
      <c r="BF94" s="32"/>
      <c r="BG94" s="403"/>
      <c r="BH94" s="174" t="str">
        <f t="shared" si="133"/>
        <v/>
      </c>
      <c r="BI94" s="32"/>
      <c r="BJ94" s="403"/>
      <c r="BK94" s="174" t="str">
        <f t="shared" si="134"/>
        <v/>
      </c>
      <c r="BL94" s="32"/>
      <c r="BM94" s="403"/>
      <c r="BN94" s="174" t="str">
        <f t="shared" si="135"/>
        <v/>
      </c>
      <c r="BO94" s="32"/>
      <c r="BP94" s="403"/>
      <c r="BQ94" s="174" t="str">
        <f t="shared" si="136"/>
        <v/>
      </c>
      <c r="BR94" s="32"/>
      <c r="BS94" s="403"/>
      <c r="BT94" s="174" t="str">
        <f t="shared" si="137"/>
        <v/>
      </c>
      <c r="BU94" s="32"/>
      <c r="BV94" s="403"/>
      <c r="BW94" s="174" t="str">
        <f t="shared" si="138"/>
        <v/>
      </c>
      <c r="BX94" s="32"/>
      <c r="BY94" s="403"/>
      <c r="BZ94" s="174" t="str">
        <f t="shared" si="139"/>
        <v/>
      </c>
      <c r="CA94" s="32"/>
      <c r="CB94" s="403"/>
      <c r="CC94" s="174" t="str">
        <f t="shared" si="140"/>
        <v/>
      </c>
      <c r="CD94" s="32"/>
      <c r="CE94" s="403"/>
      <c r="CF94" s="174" t="str">
        <f t="shared" si="141"/>
        <v/>
      </c>
      <c r="CG94" s="32"/>
      <c r="CH94" s="403"/>
      <c r="CI94" s="174" t="str">
        <f t="shared" si="142"/>
        <v/>
      </c>
      <c r="CJ94" s="32"/>
      <c r="CK94" s="403"/>
      <c r="CL94" s="174" t="str">
        <f t="shared" si="143"/>
        <v/>
      </c>
      <c r="CM94" s="32"/>
      <c r="CN94" s="403"/>
      <c r="CO94" s="174" t="str">
        <f t="shared" si="144"/>
        <v/>
      </c>
      <c r="CP94" s="32"/>
      <c r="CQ94" s="403"/>
      <c r="CR94" s="174" t="str">
        <f t="shared" si="145"/>
        <v/>
      </c>
      <c r="CS94" s="32"/>
      <c r="CT94" s="403"/>
      <c r="CU94" s="174" t="str">
        <f t="shared" si="146"/>
        <v/>
      </c>
      <c r="CV94" s="32"/>
      <c r="CZ94" s="176"/>
    </row>
    <row r="95" spans="3:104" ht="12" customHeight="1" x14ac:dyDescent="0.2">
      <c r="C95" s="549"/>
      <c r="D95" s="553" t="s">
        <v>186</v>
      </c>
      <c r="E95" s="554"/>
      <c r="F95" s="554"/>
      <c r="G95" s="449" t="s">
        <v>89</v>
      </c>
      <c r="H95" s="447">
        <v>0.2</v>
      </c>
      <c r="I95" s="442" t="s">
        <v>286</v>
      </c>
      <c r="J95" s="447" t="s">
        <v>285</v>
      </c>
      <c r="K95" s="400">
        <v>0.03</v>
      </c>
      <c r="L95" s="203" t="str">
        <f t="shared" si="117"/>
        <v>○</v>
      </c>
      <c r="M95" s="447" t="s">
        <v>285</v>
      </c>
      <c r="N95" s="400">
        <v>0.03</v>
      </c>
      <c r="O95" s="203" t="str">
        <f t="shared" si="118"/>
        <v>○</v>
      </c>
      <c r="P95" s="447" t="s">
        <v>285</v>
      </c>
      <c r="Q95" s="400">
        <v>0.03</v>
      </c>
      <c r="R95" s="203" t="str">
        <f t="shared" si="119"/>
        <v>○</v>
      </c>
      <c r="S95" s="447" t="s">
        <v>285</v>
      </c>
      <c r="T95" s="400">
        <v>0.03</v>
      </c>
      <c r="U95" s="203" t="str">
        <f t="shared" si="120"/>
        <v>○</v>
      </c>
      <c r="V95" s="447" t="s">
        <v>285</v>
      </c>
      <c r="W95" s="400">
        <v>0.03</v>
      </c>
      <c r="X95" s="203" t="str">
        <f t="shared" si="121"/>
        <v>○</v>
      </c>
      <c r="Y95" s="447" t="s">
        <v>285</v>
      </c>
      <c r="Z95" s="400">
        <v>0.03</v>
      </c>
      <c r="AA95" s="203" t="str">
        <f t="shared" si="122"/>
        <v>○</v>
      </c>
      <c r="AB95" s="447" t="s">
        <v>285</v>
      </c>
      <c r="AC95" s="400">
        <v>0.03</v>
      </c>
      <c r="AD95" s="203" t="str">
        <f t="shared" si="123"/>
        <v>○</v>
      </c>
      <c r="AE95" s="447" t="s">
        <v>285</v>
      </c>
      <c r="AF95" s="400">
        <v>0.03</v>
      </c>
      <c r="AG95" s="203" t="str">
        <f t="shared" si="124"/>
        <v>○</v>
      </c>
      <c r="AH95" s="447" t="s">
        <v>285</v>
      </c>
      <c r="AI95" s="400">
        <v>0.03</v>
      </c>
      <c r="AJ95" s="203" t="str">
        <f t="shared" si="125"/>
        <v>○</v>
      </c>
      <c r="AK95" s="447" t="s">
        <v>285</v>
      </c>
      <c r="AL95" s="400">
        <v>0.03</v>
      </c>
      <c r="AM95" s="203" t="str">
        <f t="shared" si="126"/>
        <v>○</v>
      </c>
      <c r="AN95" s="206"/>
      <c r="AO95" s="400"/>
      <c r="AP95" s="203" t="str">
        <f t="shared" si="127"/>
        <v/>
      </c>
      <c r="AQ95" s="206"/>
      <c r="AR95" s="400"/>
      <c r="AS95" s="203" t="str">
        <f t="shared" si="128"/>
        <v/>
      </c>
      <c r="AT95" s="206"/>
      <c r="AU95" s="400"/>
      <c r="AV95" s="203" t="str">
        <f t="shared" si="129"/>
        <v/>
      </c>
      <c r="AW95" s="206"/>
      <c r="AX95" s="400"/>
      <c r="AY95" s="203" t="str">
        <f t="shared" si="130"/>
        <v/>
      </c>
      <c r="AZ95" s="206"/>
      <c r="BA95" s="400"/>
      <c r="BB95" s="203" t="str">
        <f t="shared" si="131"/>
        <v/>
      </c>
      <c r="BC95" s="447"/>
      <c r="BD95" s="400"/>
      <c r="BE95" s="203" t="str">
        <f t="shared" si="132"/>
        <v/>
      </c>
      <c r="BF95" s="206"/>
      <c r="BG95" s="400"/>
      <c r="BH95" s="203" t="str">
        <f t="shared" si="133"/>
        <v/>
      </c>
      <c r="BI95" s="206"/>
      <c r="BJ95" s="400"/>
      <c r="BK95" s="203" t="str">
        <f t="shared" si="134"/>
        <v/>
      </c>
      <c r="BL95" s="206"/>
      <c r="BM95" s="400"/>
      <c r="BN95" s="203" t="str">
        <f t="shared" si="135"/>
        <v/>
      </c>
      <c r="BO95" s="206"/>
      <c r="BP95" s="400"/>
      <c r="BQ95" s="203" t="str">
        <f t="shared" si="136"/>
        <v/>
      </c>
      <c r="BR95" s="206"/>
      <c r="BS95" s="400"/>
      <c r="BT95" s="203" t="str">
        <f t="shared" si="137"/>
        <v/>
      </c>
      <c r="BU95" s="206"/>
      <c r="BV95" s="400"/>
      <c r="BW95" s="203" t="str">
        <f t="shared" si="138"/>
        <v/>
      </c>
      <c r="BX95" s="206"/>
      <c r="BY95" s="400"/>
      <c r="BZ95" s="203" t="str">
        <f t="shared" si="139"/>
        <v/>
      </c>
      <c r="CA95" s="206"/>
      <c r="CB95" s="400"/>
      <c r="CC95" s="203" t="str">
        <f t="shared" si="140"/>
        <v/>
      </c>
      <c r="CD95" s="206"/>
      <c r="CE95" s="400"/>
      <c r="CF95" s="203" t="str">
        <f t="shared" si="141"/>
        <v/>
      </c>
      <c r="CG95" s="206"/>
      <c r="CH95" s="400"/>
      <c r="CI95" s="203" t="str">
        <f t="shared" si="142"/>
        <v/>
      </c>
      <c r="CJ95" s="206"/>
      <c r="CK95" s="400"/>
      <c r="CL95" s="203" t="str">
        <f t="shared" si="143"/>
        <v/>
      </c>
      <c r="CM95" s="206"/>
      <c r="CN95" s="400"/>
      <c r="CO95" s="203" t="str">
        <f t="shared" si="144"/>
        <v/>
      </c>
      <c r="CP95" s="206"/>
      <c r="CQ95" s="400"/>
      <c r="CR95" s="203" t="str">
        <f t="shared" si="145"/>
        <v/>
      </c>
      <c r="CS95" s="206"/>
      <c r="CT95" s="400"/>
      <c r="CU95" s="203" t="str">
        <f t="shared" si="146"/>
        <v/>
      </c>
      <c r="CV95" s="32"/>
      <c r="CZ95" s="437"/>
    </row>
    <row r="96" spans="3:104" ht="12" customHeight="1" x14ac:dyDescent="0.2">
      <c r="C96" s="549"/>
      <c r="D96" s="544" t="s">
        <v>187</v>
      </c>
      <c r="E96" s="545"/>
      <c r="F96" s="545"/>
      <c r="G96" s="442" t="s">
        <v>89</v>
      </c>
      <c r="H96" s="436">
        <v>8.0000000000000002E-3</v>
      </c>
      <c r="I96" s="450" t="s">
        <v>286</v>
      </c>
      <c r="J96" s="436" t="s">
        <v>285</v>
      </c>
      <c r="K96" s="403">
        <v>8.0000000000000004E-4</v>
      </c>
      <c r="L96" s="174" t="str">
        <f t="shared" si="117"/>
        <v>○</v>
      </c>
      <c r="M96" s="436" t="s">
        <v>285</v>
      </c>
      <c r="N96" s="403">
        <v>8.0000000000000004E-4</v>
      </c>
      <c r="O96" s="174" t="str">
        <f t="shared" si="118"/>
        <v>○</v>
      </c>
      <c r="P96" s="436" t="s">
        <v>285</v>
      </c>
      <c r="Q96" s="403">
        <v>8.0000000000000004E-4</v>
      </c>
      <c r="R96" s="174" t="str">
        <f t="shared" si="119"/>
        <v>○</v>
      </c>
      <c r="S96" s="436" t="s">
        <v>285</v>
      </c>
      <c r="T96" s="403">
        <v>8.0000000000000004E-4</v>
      </c>
      <c r="U96" s="174" t="str">
        <f t="shared" si="120"/>
        <v>○</v>
      </c>
      <c r="V96" s="436" t="s">
        <v>285</v>
      </c>
      <c r="W96" s="403">
        <v>8.0000000000000004E-4</v>
      </c>
      <c r="X96" s="174" t="str">
        <f t="shared" si="121"/>
        <v>○</v>
      </c>
      <c r="Y96" s="436" t="s">
        <v>285</v>
      </c>
      <c r="Z96" s="403">
        <v>8.0000000000000004E-4</v>
      </c>
      <c r="AA96" s="174" t="str">
        <f t="shared" si="122"/>
        <v>○</v>
      </c>
      <c r="AB96" s="436" t="s">
        <v>285</v>
      </c>
      <c r="AC96" s="403">
        <v>8.0000000000000004E-4</v>
      </c>
      <c r="AD96" s="174" t="str">
        <f t="shared" si="123"/>
        <v>○</v>
      </c>
      <c r="AE96" s="436" t="s">
        <v>285</v>
      </c>
      <c r="AF96" s="403">
        <v>8.0000000000000004E-4</v>
      </c>
      <c r="AG96" s="174" t="str">
        <f t="shared" si="124"/>
        <v>○</v>
      </c>
      <c r="AH96" s="436" t="s">
        <v>285</v>
      </c>
      <c r="AI96" s="403">
        <v>8.0000000000000004E-4</v>
      </c>
      <c r="AJ96" s="174" t="str">
        <f t="shared" si="125"/>
        <v>○</v>
      </c>
      <c r="AK96" s="436" t="s">
        <v>285</v>
      </c>
      <c r="AL96" s="403">
        <v>8.0000000000000004E-4</v>
      </c>
      <c r="AM96" s="174" t="str">
        <f t="shared" si="126"/>
        <v>○</v>
      </c>
      <c r="AN96" s="32"/>
      <c r="AO96" s="403"/>
      <c r="AP96" s="174" t="str">
        <f t="shared" si="127"/>
        <v/>
      </c>
      <c r="AQ96" s="32"/>
      <c r="AR96" s="403"/>
      <c r="AS96" s="174" t="str">
        <f t="shared" si="128"/>
        <v/>
      </c>
      <c r="AT96" s="32"/>
      <c r="AU96" s="403"/>
      <c r="AV96" s="174" t="str">
        <f t="shared" si="129"/>
        <v/>
      </c>
      <c r="AW96" s="32"/>
      <c r="AX96" s="403"/>
      <c r="AY96" s="174" t="str">
        <f t="shared" si="130"/>
        <v/>
      </c>
      <c r="AZ96" s="32"/>
      <c r="BA96" s="403"/>
      <c r="BB96" s="174" t="str">
        <f t="shared" si="131"/>
        <v/>
      </c>
      <c r="BC96" s="436"/>
      <c r="BD96" s="403"/>
      <c r="BE96" s="174" t="str">
        <f t="shared" si="132"/>
        <v/>
      </c>
      <c r="BF96" s="32"/>
      <c r="BG96" s="403"/>
      <c r="BH96" s="174" t="str">
        <f t="shared" si="133"/>
        <v/>
      </c>
      <c r="BI96" s="32"/>
      <c r="BJ96" s="403"/>
      <c r="BK96" s="174" t="str">
        <f t="shared" si="134"/>
        <v/>
      </c>
      <c r="BL96" s="32"/>
      <c r="BM96" s="403"/>
      <c r="BN96" s="174" t="str">
        <f t="shared" si="135"/>
        <v/>
      </c>
      <c r="BO96" s="32"/>
      <c r="BP96" s="403"/>
      <c r="BQ96" s="174" t="str">
        <f t="shared" si="136"/>
        <v/>
      </c>
      <c r="BR96" s="32"/>
      <c r="BS96" s="403"/>
      <c r="BT96" s="174" t="str">
        <f t="shared" si="137"/>
        <v/>
      </c>
      <c r="BU96" s="32"/>
      <c r="BV96" s="403"/>
      <c r="BW96" s="174" t="str">
        <f t="shared" si="138"/>
        <v/>
      </c>
      <c r="BX96" s="32"/>
      <c r="BY96" s="403"/>
      <c r="BZ96" s="174" t="str">
        <f t="shared" si="139"/>
        <v/>
      </c>
      <c r="CA96" s="32"/>
      <c r="CB96" s="403"/>
      <c r="CC96" s="174" t="str">
        <f t="shared" si="140"/>
        <v/>
      </c>
      <c r="CD96" s="32"/>
      <c r="CE96" s="403"/>
      <c r="CF96" s="174" t="str">
        <f t="shared" si="141"/>
        <v/>
      </c>
      <c r="CG96" s="32"/>
      <c r="CH96" s="403"/>
      <c r="CI96" s="174" t="str">
        <f t="shared" si="142"/>
        <v/>
      </c>
      <c r="CJ96" s="32"/>
      <c r="CK96" s="403"/>
      <c r="CL96" s="174" t="str">
        <f t="shared" si="143"/>
        <v/>
      </c>
      <c r="CM96" s="32"/>
      <c r="CN96" s="403"/>
      <c r="CO96" s="174" t="str">
        <f t="shared" si="144"/>
        <v/>
      </c>
      <c r="CP96" s="32"/>
      <c r="CQ96" s="403"/>
      <c r="CR96" s="174" t="str">
        <f t="shared" si="145"/>
        <v/>
      </c>
      <c r="CS96" s="32"/>
      <c r="CT96" s="403"/>
      <c r="CU96" s="174" t="str">
        <f t="shared" si="146"/>
        <v/>
      </c>
      <c r="CV96" s="32"/>
      <c r="CZ96" s="261"/>
    </row>
    <row r="97" spans="3:104" ht="12" customHeight="1" x14ac:dyDescent="0.2">
      <c r="C97" s="549"/>
      <c r="D97" s="544" t="s">
        <v>188</v>
      </c>
      <c r="E97" s="545"/>
      <c r="F97" s="545"/>
      <c r="G97" s="442" t="s">
        <v>89</v>
      </c>
      <c r="H97" s="436">
        <v>5.0000000000000001E-3</v>
      </c>
      <c r="I97" s="442" t="s">
        <v>286</v>
      </c>
      <c r="J97" s="436" t="s">
        <v>285</v>
      </c>
      <c r="K97" s="403">
        <v>5.0000000000000001E-4</v>
      </c>
      <c r="L97" s="174" t="str">
        <f t="shared" si="117"/>
        <v>○</v>
      </c>
      <c r="M97" s="436" t="s">
        <v>285</v>
      </c>
      <c r="N97" s="403">
        <v>5.0000000000000001E-4</v>
      </c>
      <c r="O97" s="174" t="str">
        <f t="shared" si="118"/>
        <v>○</v>
      </c>
      <c r="P97" s="436" t="s">
        <v>285</v>
      </c>
      <c r="Q97" s="403">
        <v>5.0000000000000001E-4</v>
      </c>
      <c r="R97" s="174" t="str">
        <f t="shared" si="119"/>
        <v>○</v>
      </c>
      <c r="S97" s="436" t="s">
        <v>285</v>
      </c>
      <c r="T97" s="403">
        <v>5.0000000000000001E-4</v>
      </c>
      <c r="U97" s="174" t="str">
        <f t="shared" si="120"/>
        <v>○</v>
      </c>
      <c r="V97" s="436" t="s">
        <v>285</v>
      </c>
      <c r="W97" s="403">
        <v>5.0000000000000001E-4</v>
      </c>
      <c r="X97" s="174" t="str">
        <f t="shared" si="121"/>
        <v>○</v>
      </c>
      <c r="Y97" s="436" t="s">
        <v>285</v>
      </c>
      <c r="Z97" s="403">
        <v>5.0000000000000001E-4</v>
      </c>
      <c r="AA97" s="174" t="str">
        <f t="shared" si="122"/>
        <v>○</v>
      </c>
      <c r="AB97" s="436" t="s">
        <v>285</v>
      </c>
      <c r="AC97" s="403">
        <v>5.0000000000000001E-4</v>
      </c>
      <c r="AD97" s="174" t="str">
        <f t="shared" si="123"/>
        <v>○</v>
      </c>
      <c r="AE97" s="436" t="s">
        <v>285</v>
      </c>
      <c r="AF97" s="403">
        <v>5.0000000000000001E-4</v>
      </c>
      <c r="AG97" s="174" t="str">
        <f t="shared" si="124"/>
        <v>○</v>
      </c>
      <c r="AH97" s="436" t="s">
        <v>285</v>
      </c>
      <c r="AI97" s="403">
        <v>5.0000000000000001E-4</v>
      </c>
      <c r="AJ97" s="174" t="str">
        <f t="shared" si="125"/>
        <v>○</v>
      </c>
      <c r="AK97" s="436" t="s">
        <v>285</v>
      </c>
      <c r="AL97" s="403">
        <v>5.0000000000000001E-4</v>
      </c>
      <c r="AM97" s="174" t="str">
        <f t="shared" si="126"/>
        <v>○</v>
      </c>
      <c r="AN97" s="32"/>
      <c r="AO97" s="403"/>
      <c r="AP97" s="174" t="str">
        <f t="shared" si="127"/>
        <v/>
      </c>
      <c r="AQ97" s="32"/>
      <c r="AR97" s="403"/>
      <c r="AS97" s="174" t="str">
        <f t="shared" si="128"/>
        <v/>
      </c>
      <c r="AT97" s="32"/>
      <c r="AU97" s="403"/>
      <c r="AV97" s="174" t="str">
        <f t="shared" si="129"/>
        <v/>
      </c>
      <c r="AW97" s="32"/>
      <c r="AX97" s="403"/>
      <c r="AY97" s="174" t="str">
        <f t="shared" si="130"/>
        <v/>
      </c>
      <c r="AZ97" s="32"/>
      <c r="BA97" s="403"/>
      <c r="BB97" s="174" t="str">
        <f t="shared" si="131"/>
        <v/>
      </c>
      <c r="BC97" s="436"/>
      <c r="BD97" s="403"/>
      <c r="BE97" s="174" t="str">
        <f t="shared" si="132"/>
        <v/>
      </c>
      <c r="BF97" s="32"/>
      <c r="BG97" s="403"/>
      <c r="BH97" s="174" t="str">
        <f t="shared" si="133"/>
        <v/>
      </c>
      <c r="BI97" s="32"/>
      <c r="BJ97" s="403"/>
      <c r="BK97" s="174" t="str">
        <f t="shared" si="134"/>
        <v/>
      </c>
      <c r="BL97" s="32"/>
      <c r="BM97" s="403"/>
      <c r="BN97" s="174" t="str">
        <f t="shared" si="135"/>
        <v/>
      </c>
      <c r="BO97" s="32"/>
      <c r="BP97" s="403"/>
      <c r="BQ97" s="174" t="str">
        <f t="shared" si="136"/>
        <v/>
      </c>
      <c r="BR97" s="32"/>
      <c r="BS97" s="403"/>
      <c r="BT97" s="174" t="str">
        <f t="shared" si="137"/>
        <v/>
      </c>
      <c r="BU97" s="32"/>
      <c r="BV97" s="403"/>
      <c r="BW97" s="174" t="str">
        <f t="shared" si="138"/>
        <v/>
      </c>
      <c r="BX97" s="32"/>
      <c r="BY97" s="403"/>
      <c r="BZ97" s="174" t="str">
        <f t="shared" si="139"/>
        <v/>
      </c>
      <c r="CA97" s="32"/>
      <c r="CB97" s="403"/>
      <c r="CC97" s="174" t="str">
        <f t="shared" si="140"/>
        <v/>
      </c>
      <c r="CD97" s="32"/>
      <c r="CE97" s="403"/>
      <c r="CF97" s="174" t="str">
        <f t="shared" si="141"/>
        <v/>
      </c>
      <c r="CG97" s="32"/>
      <c r="CH97" s="403"/>
      <c r="CI97" s="174" t="str">
        <f t="shared" si="142"/>
        <v/>
      </c>
      <c r="CJ97" s="32"/>
      <c r="CK97" s="403"/>
      <c r="CL97" s="174" t="str">
        <f t="shared" si="143"/>
        <v/>
      </c>
      <c r="CM97" s="32"/>
      <c r="CN97" s="403"/>
      <c r="CO97" s="174" t="str">
        <f t="shared" si="144"/>
        <v/>
      </c>
      <c r="CP97" s="32"/>
      <c r="CQ97" s="403"/>
      <c r="CR97" s="174" t="str">
        <f t="shared" si="145"/>
        <v/>
      </c>
      <c r="CS97" s="32"/>
      <c r="CT97" s="403"/>
      <c r="CU97" s="174" t="str">
        <f t="shared" si="146"/>
        <v/>
      </c>
      <c r="CV97" s="32"/>
      <c r="CZ97" s="261"/>
    </row>
    <row r="98" spans="3:104" ht="12" customHeight="1" x14ac:dyDescent="0.2">
      <c r="C98" s="549"/>
      <c r="D98" s="544" t="s">
        <v>189</v>
      </c>
      <c r="E98" s="545"/>
      <c r="F98" s="545"/>
      <c r="G98" s="442" t="s">
        <v>89</v>
      </c>
      <c r="H98" s="436">
        <v>3.0000000000000001E-3</v>
      </c>
      <c r="I98" s="442" t="s">
        <v>286</v>
      </c>
      <c r="J98" s="436" t="s">
        <v>285</v>
      </c>
      <c r="K98" s="403">
        <v>2.9999999999999997E-4</v>
      </c>
      <c r="L98" s="174" t="str">
        <f t="shared" si="117"/>
        <v>○</v>
      </c>
      <c r="M98" s="436" t="s">
        <v>285</v>
      </c>
      <c r="N98" s="403">
        <v>2.9999999999999997E-4</v>
      </c>
      <c r="O98" s="174" t="str">
        <f t="shared" si="118"/>
        <v>○</v>
      </c>
      <c r="P98" s="436" t="s">
        <v>285</v>
      </c>
      <c r="Q98" s="403">
        <v>2.9999999999999997E-4</v>
      </c>
      <c r="R98" s="174" t="str">
        <f t="shared" si="119"/>
        <v>○</v>
      </c>
      <c r="S98" s="436" t="s">
        <v>285</v>
      </c>
      <c r="T98" s="403">
        <v>2.9999999999999997E-4</v>
      </c>
      <c r="U98" s="174" t="str">
        <f t="shared" si="120"/>
        <v>○</v>
      </c>
      <c r="V98" s="436" t="s">
        <v>285</v>
      </c>
      <c r="W98" s="403">
        <v>2.9999999999999997E-4</v>
      </c>
      <c r="X98" s="174" t="str">
        <f t="shared" si="121"/>
        <v>○</v>
      </c>
      <c r="Y98" s="436" t="s">
        <v>285</v>
      </c>
      <c r="Z98" s="403">
        <v>2.9999999999999997E-4</v>
      </c>
      <c r="AA98" s="174" t="str">
        <f t="shared" si="122"/>
        <v>○</v>
      </c>
      <c r="AB98" s="436" t="s">
        <v>285</v>
      </c>
      <c r="AC98" s="403">
        <v>2.9999999999999997E-4</v>
      </c>
      <c r="AD98" s="174" t="str">
        <f t="shared" si="123"/>
        <v>○</v>
      </c>
      <c r="AE98" s="436" t="s">
        <v>285</v>
      </c>
      <c r="AF98" s="403">
        <v>2.9999999999999997E-4</v>
      </c>
      <c r="AG98" s="174" t="str">
        <f t="shared" si="124"/>
        <v>○</v>
      </c>
      <c r="AH98" s="436" t="s">
        <v>285</v>
      </c>
      <c r="AI98" s="403">
        <v>2.9999999999999997E-4</v>
      </c>
      <c r="AJ98" s="174" t="str">
        <f t="shared" si="125"/>
        <v>○</v>
      </c>
      <c r="AK98" s="436" t="s">
        <v>285</v>
      </c>
      <c r="AL98" s="403">
        <v>2.9999999999999997E-4</v>
      </c>
      <c r="AM98" s="174" t="str">
        <f t="shared" si="126"/>
        <v>○</v>
      </c>
      <c r="AN98" s="32"/>
      <c r="AO98" s="403"/>
      <c r="AP98" s="174" t="str">
        <f t="shared" si="127"/>
        <v/>
      </c>
      <c r="AQ98" s="32"/>
      <c r="AR98" s="403"/>
      <c r="AS98" s="174" t="str">
        <f t="shared" si="128"/>
        <v/>
      </c>
      <c r="AT98" s="32"/>
      <c r="AU98" s="403"/>
      <c r="AV98" s="174" t="str">
        <f t="shared" si="129"/>
        <v/>
      </c>
      <c r="AW98" s="32"/>
      <c r="AX98" s="403"/>
      <c r="AY98" s="174" t="str">
        <f t="shared" si="130"/>
        <v/>
      </c>
      <c r="AZ98" s="32"/>
      <c r="BA98" s="403"/>
      <c r="BB98" s="174" t="str">
        <f t="shared" si="131"/>
        <v/>
      </c>
      <c r="BC98" s="436"/>
      <c r="BD98" s="403"/>
      <c r="BE98" s="174" t="str">
        <f t="shared" si="132"/>
        <v/>
      </c>
      <c r="BF98" s="32"/>
      <c r="BG98" s="403"/>
      <c r="BH98" s="174" t="str">
        <f t="shared" si="133"/>
        <v/>
      </c>
      <c r="BI98" s="32"/>
      <c r="BJ98" s="403"/>
      <c r="BK98" s="174" t="str">
        <f t="shared" si="134"/>
        <v/>
      </c>
      <c r="BL98" s="32"/>
      <c r="BM98" s="403"/>
      <c r="BN98" s="174" t="str">
        <f t="shared" si="135"/>
        <v/>
      </c>
      <c r="BO98" s="32"/>
      <c r="BP98" s="403"/>
      <c r="BQ98" s="174" t="str">
        <f t="shared" si="136"/>
        <v/>
      </c>
      <c r="BR98" s="32"/>
      <c r="BS98" s="403"/>
      <c r="BT98" s="174" t="str">
        <f t="shared" si="137"/>
        <v/>
      </c>
      <c r="BU98" s="32"/>
      <c r="BV98" s="403"/>
      <c r="BW98" s="174" t="str">
        <f t="shared" si="138"/>
        <v/>
      </c>
      <c r="BX98" s="32"/>
      <c r="BY98" s="403"/>
      <c r="BZ98" s="174" t="str">
        <f t="shared" si="139"/>
        <v/>
      </c>
      <c r="CA98" s="32"/>
      <c r="CB98" s="403"/>
      <c r="CC98" s="174" t="str">
        <f t="shared" si="140"/>
        <v/>
      </c>
      <c r="CD98" s="32"/>
      <c r="CE98" s="403"/>
      <c r="CF98" s="174" t="str">
        <f t="shared" si="141"/>
        <v/>
      </c>
      <c r="CG98" s="32"/>
      <c r="CH98" s="403"/>
      <c r="CI98" s="174" t="str">
        <f t="shared" si="142"/>
        <v/>
      </c>
      <c r="CJ98" s="32"/>
      <c r="CK98" s="403"/>
      <c r="CL98" s="174" t="str">
        <f t="shared" si="143"/>
        <v/>
      </c>
      <c r="CM98" s="32"/>
      <c r="CN98" s="403"/>
      <c r="CO98" s="174" t="str">
        <f t="shared" si="144"/>
        <v/>
      </c>
      <c r="CP98" s="32"/>
      <c r="CQ98" s="403"/>
      <c r="CR98" s="174" t="str">
        <f t="shared" si="145"/>
        <v/>
      </c>
      <c r="CS98" s="32"/>
      <c r="CT98" s="403"/>
      <c r="CU98" s="174" t="str">
        <f t="shared" si="146"/>
        <v/>
      </c>
      <c r="CV98" s="32"/>
      <c r="CZ98" s="261"/>
    </row>
    <row r="99" spans="3:104" ht="12" customHeight="1" x14ac:dyDescent="0.2">
      <c r="C99" s="549"/>
      <c r="D99" s="553" t="s">
        <v>190</v>
      </c>
      <c r="E99" s="554"/>
      <c r="F99" s="554"/>
      <c r="G99" s="449" t="s">
        <v>89</v>
      </c>
      <c r="H99" s="447">
        <v>0.04</v>
      </c>
      <c r="I99" s="449" t="s">
        <v>286</v>
      </c>
      <c r="J99" s="447" t="s">
        <v>285</v>
      </c>
      <c r="K99" s="400">
        <v>4.0000000000000001E-3</v>
      </c>
      <c r="L99" s="203" t="str">
        <f t="shared" si="117"/>
        <v>○</v>
      </c>
      <c r="M99" s="447" t="s">
        <v>285</v>
      </c>
      <c r="N99" s="400">
        <v>4.0000000000000001E-3</v>
      </c>
      <c r="O99" s="203" t="str">
        <f t="shared" si="118"/>
        <v>○</v>
      </c>
      <c r="P99" s="447" t="s">
        <v>285</v>
      </c>
      <c r="Q99" s="400">
        <v>4.0000000000000001E-3</v>
      </c>
      <c r="R99" s="203" t="str">
        <f t="shared" si="119"/>
        <v>○</v>
      </c>
      <c r="S99" s="447" t="s">
        <v>285</v>
      </c>
      <c r="T99" s="400">
        <v>4.0000000000000001E-3</v>
      </c>
      <c r="U99" s="203" t="str">
        <f t="shared" si="120"/>
        <v>○</v>
      </c>
      <c r="V99" s="447" t="s">
        <v>285</v>
      </c>
      <c r="W99" s="400">
        <v>4.0000000000000001E-3</v>
      </c>
      <c r="X99" s="203" t="str">
        <f t="shared" si="121"/>
        <v>○</v>
      </c>
      <c r="Y99" s="447" t="s">
        <v>285</v>
      </c>
      <c r="Z99" s="400">
        <v>4.0000000000000001E-3</v>
      </c>
      <c r="AA99" s="203" t="str">
        <f t="shared" si="122"/>
        <v>○</v>
      </c>
      <c r="AB99" s="447" t="s">
        <v>285</v>
      </c>
      <c r="AC99" s="400">
        <v>4.0000000000000001E-3</v>
      </c>
      <c r="AD99" s="203" t="str">
        <f t="shared" si="123"/>
        <v>○</v>
      </c>
      <c r="AE99" s="447" t="s">
        <v>285</v>
      </c>
      <c r="AF99" s="400">
        <v>4.0000000000000001E-3</v>
      </c>
      <c r="AG99" s="203" t="str">
        <f t="shared" si="124"/>
        <v>○</v>
      </c>
      <c r="AH99" s="447" t="s">
        <v>285</v>
      </c>
      <c r="AI99" s="400">
        <v>4.0000000000000001E-3</v>
      </c>
      <c r="AJ99" s="203" t="str">
        <f t="shared" si="125"/>
        <v>○</v>
      </c>
      <c r="AK99" s="447" t="s">
        <v>285</v>
      </c>
      <c r="AL99" s="400">
        <v>4.0000000000000001E-3</v>
      </c>
      <c r="AM99" s="203" t="str">
        <f t="shared" si="126"/>
        <v>○</v>
      </c>
      <c r="AN99" s="206"/>
      <c r="AO99" s="400"/>
      <c r="AP99" s="203" t="str">
        <f t="shared" si="127"/>
        <v/>
      </c>
      <c r="AQ99" s="206"/>
      <c r="AR99" s="400"/>
      <c r="AS99" s="203" t="str">
        <f t="shared" si="128"/>
        <v/>
      </c>
      <c r="AT99" s="206"/>
      <c r="AU99" s="400"/>
      <c r="AV99" s="203" t="str">
        <f t="shared" si="129"/>
        <v/>
      </c>
      <c r="AW99" s="206"/>
      <c r="AX99" s="400"/>
      <c r="AY99" s="203" t="str">
        <f t="shared" si="130"/>
        <v/>
      </c>
      <c r="AZ99" s="206"/>
      <c r="BA99" s="400"/>
      <c r="BB99" s="203" t="str">
        <f t="shared" si="131"/>
        <v/>
      </c>
      <c r="BC99" s="447"/>
      <c r="BD99" s="400"/>
      <c r="BE99" s="203" t="str">
        <f t="shared" si="132"/>
        <v/>
      </c>
      <c r="BF99" s="206"/>
      <c r="BG99" s="400"/>
      <c r="BH99" s="203" t="str">
        <f t="shared" si="133"/>
        <v/>
      </c>
      <c r="BI99" s="206"/>
      <c r="BJ99" s="400"/>
      <c r="BK99" s="203" t="str">
        <f t="shared" si="134"/>
        <v/>
      </c>
      <c r="BL99" s="206"/>
      <c r="BM99" s="400"/>
      <c r="BN99" s="203" t="str">
        <f t="shared" si="135"/>
        <v/>
      </c>
      <c r="BO99" s="206"/>
      <c r="BP99" s="400"/>
      <c r="BQ99" s="203" t="str">
        <f t="shared" si="136"/>
        <v/>
      </c>
      <c r="BR99" s="206"/>
      <c r="BS99" s="400"/>
      <c r="BT99" s="203" t="str">
        <f t="shared" si="137"/>
        <v/>
      </c>
      <c r="BU99" s="206"/>
      <c r="BV99" s="400"/>
      <c r="BW99" s="203" t="str">
        <f t="shared" si="138"/>
        <v/>
      </c>
      <c r="BX99" s="206"/>
      <c r="BY99" s="400"/>
      <c r="BZ99" s="203" t="str">
        <f t="shared" si="139"/>
        <v/>
      </c>
      <c r="CA99" s="206"/>
      <c r="CB99" s="400"/>
      <c r="CC99" s="203" t="str">
        <f t="shared" si="140"/>
        <v/>
      </c>
      <c r="CD99" s="206"/>
      <c r="CE99" s="400"/>
      <c r="CF99" s="203" t="str">
        <f t="shared" si="141"/>
        <v/>
      </c>
      <c r="CG99" s="206"/>
      <c r="CH99" s="400"/>
      <c r="CI99" s="203" t="str">
        <f t="shared" si="142"/>
        <v/>
      </c>
      <c r="CJ99" s="206"/>
      <c r="CK99" s="400"/>
      <c r="CL99" s="203" t="str">
        <f t="shared" si="143"/>
        <v/>
      </c>
      <c r="CM99" s="206"/>
      <c r="CN99" s="400"/>
      <c r="CO99" s="203" t="str">
        <f t="shared" si="144"/>
        <v/>
      </c>
      <c r="CP99" s="206"/>
      <c r="CQ99" s="400"/>
      <c r="CR99" s="203" t="str">
        <f t="shared" si="145"/>
        <v/>
      </c>
      <c r="CS99" s="206"/>
      <c r="CT99" s="400"/>
      <c r="CU99" s="203" t="str">
        <f t="shared" si="146"/>
        <v/>
      </c>
      <c r="CV99" s="32"/>
      <c r="CZ99" s="262"/>
    </row>
    <row r="100" spans="3:104" ht="12" customHeight="1" x14ac:dyDescent="0.2">
      <c r="C100" s="549"/>
      <c r="D100" s="544" t="s">
        <v>191</v>
      </c>
      <c r="E100" s="545"/>
      <c r="F100" s="545"/>
      <c r="G100" s="442" t="s">
        <v>89</v>
      </c>
      <c r="H100" s="436">
        <v>0.04</v>
      </c>
      <c r="I100" s="442" t="s">
        <v>286</v>
      </c>
      <c r="J100" s="443" t="s">
        <v>285</v>
      </c>
      <c r="K100" s="403">
        <v>4.0000000000000001E-3</v>
      </c>
      <c r="L100" s="174" t="str">
        <f t="shared" si="117"/>
        <v>○</v>
      </c>
      <c r="M100" s="443" t="s">
        <v>285</v>
      </c>
      <c r="N100" s="403">
        <v>4.0000000000000001E-3</v>
      </c>
      <c r="O100" s="174" t="str">
        <f t="shared" si="118"/>
        <v>○</v>
      </c>
      <c r="P100" s="443" t="s">
        <v>285</v>
      </c>
      <c r="Q100" s="403">
        <v>4.0000000000000001E-3</v>
      </c>
      <c r="R100" s="174" t="str">
        <f t="shared" si="119"/>
        <v>○</v>
      </c>
      <c r="S100" s="443" t="s">
        <v>285</v>
      </c>
      <c r="T100" s="403">
        <v>4.0000000000000001E-3</v>
      </c>
      <c r="U100" s="174" t="str">
        <f t="shared" si="120"/>
        <v>○</v>
      </c>
      <c r="V100" s="443" t="s">
        <v>285</v>
      </c>
      <c r="W100" s="403">
        <v>4.0000000000000001E-3</v>
      </c>
      <c r="X100" s="174" t="str">
        <f t="shared" si="121"/>
        <v>○</v>
      </c>
      <c r="Y100" s="443" t="s">
        <v>285</v>
      </c>
      <c r="Z100" s="403">
        <v>4.0000000000000001E-3</v>
      </c>
      <c r="AA100" s="174" t="str">
        <f t="shared" si="122"/>
        <v>○</v>
      </c>
      <c r="AB100" s="443" t="s">
        <v>285</v>
      </c>
      <c r="AC100" s="403">
        <v>4.0000000000000001E-3</v>
      </c>
      <c r="AD100" s="174" t="str">
        <f t="shared" si="123"/>
        <v>○</v>
      </c>
      <c r="AE100" s="443" t="s">
        <v>285</v>
      </c>
      <c r="AF100" s="403">
        <v>4.0000000000000001E-3</v>
      </c>
      <c r="AG100" s="174" t="str">
        <f t="shared" si="124"/>
        <v>○</v>
      </c>
      <c r="AH100" s="443" t="s">
        <v>285</v>
      </c>
      <c r="AI100" s="403">
        <v>4.0000000000000001E-3</v>
      </c>
      <c r="AJ100" s="174" t="str">
        <f t="shared" si="125"/>
        <v>○</v>
      </c>
      <c r="AK100" s="443" t="s">
        <v>285</v>
      </c>
      <c r="AL100" s="403">
        <v>4.0000000000000001E-3</v>
      </c>
      <c r="AM100" s="174" t="str">
        <f t="shared" si="126"/>
        <v>○</v>
      </c>
      <c r="AN100" s="263"/>
      <c r="AO100" s="403"/>
      <c r="AP100" s="174" t="str">
        <f t="shared" si="127"/>
        <v/>
      </c>
      <c r="AQ100" s="263"/>
      <c r="AR100" s="403"/>
      <c r="AS100" s="174" t="str">
        <f t="shared" si="128"/>
        <v/>
      </c>
      <c r="AT100" s="263"/>
      <c r="AU100" s="403"/>
      <c r="AV100" s="174" t="str">
        <f t="shared" si="129"/>
        <v/>
      </c>
      <c r="AW100" s="263"/>
      <c r="AX100" s="403"/>
      <c r="AY100" s="174" t="str">
        <f t="shared" si="130"/>
        <v/>
      </c>
      <c r="AZ100" s="263"/>
      <c r="BA100" s="403"/>
      <c r="BB100" s="174" t="str">
        <f t="shared" si="131"/>
        <v/>
      </c>
      <c r="BC100" s="443"/>
      <c r="BD100" s="403"/>
      <c r="BE100" s="174" t="str">
        <f t="shared" si="132"/>
        <v/>
      </c>
      <c r="BF100" s="263"/>
      <c r="BG100" s="403"/>
      <c r="BH100" s="174" t="str">
        <f t="shared" si="133"/>
        <v/>
      </c>
      <c r="BI100" s="263"/>
      <c r="BJ100" s="403"/>
      <c r="BK100" s="174" t="str">
        <f t="shared" si="134"/>
        <v/>
      </c>
      <c r="BL100" s="263"/>
      <c r="BM100" s="403"/>
      <c r="BN100" s="174" t="str">
        <f t="shared" si="135"/>
        <v/>
      </c>
      <c r="BO100" s="263"/>
      <c r="BP100" s="403"/>
      <c r="BQ100" s="174" t="str">
        <f t="shared" si="136"/>
        <v/>
      </c>
      <c r="BR100" s="263"/>
      <c r="BS100" s="403"/>
      <c r="BT100" s="174" t="str">
        <f t="shared" si="137"/>
        <v/>
      </c>
      <c r="BU100" s="263"/>
      <c r="BV100" s="403"/>
      <c r="BW100" s="174" t="str">
        <f t="shared" si="138"/>
        <v/>
      </c>
      <c r="BX100" s="263"/>
      <c r="BY100" s="403"/>
      <c r="BZ100" s="174" t="str">
        <f t="shared" si="139"/>
        <v/>
      </c>
      <c r="CA100" s="263"/>
      <c r="CB100" s="403"/>
      <c r="CC100" s="174" t="str">
        <f t="shared" si="140"/>
        <v/>
      </c>
      <c r="CD100" s="263"/>
      <c r="CE100" s="403"/>
      <c r="CF100" s="174" t="str">
        <f t="shared" si="141"/>
        <v/>
      </c>
      <c r="CG100" s="263"/>
      <c r="CH100" s="403"/>
      <c r="CI100" s="174" t="str">
        <f t="shared" si="142"/>
        <v/>
      </c>
      <c r="CJ100" s="263"/>
      <c r="CK100" s="403"/>
      <c r="CL100" s="174" t="str">
        <f t="shared" si="143"/>
        <v/>
      </c>
      <c r="CM100" s="263"/>
      <c r="CN100" s="403"/>
      <c r="CO100" s="174" t="str">
        <f t="shared" si="144"/>
        <v/>
      </c>
      <c r="CP100" s="263"/>
      <c r="CQ100" s="403"/>
      <c r="CR100" s="174" t="str">
        <f t="shared" si="145"/>
        <v/>
      </c>
      <c r="CS100" s="263"/>
      <c r="CT100" s="403"/>
      <c r="CU100" s="174" t="str">
        <f t="shared" si="146"/>
        <v/>
      </c>
      <c r="CV100" s="32"/>
      <c r="CZ100" s="262"/>
    </row>
    <row r="101" spans="3:104" ht="12" customHeight="1" x14ac:dyDescent="0.2">
      <c r="C101" s="549"/>
      <c r="D101" s="544" t="s">
        <v>192</v>
      </c>
      <c r="E101" s="545"/>
      <c r="F101" s="545"/>
      <c r="G101" s="442" t="s">
        <v>89</v>
      </c>
      <c r="H101" s="436">
        <v>0.05</v>
      </c>
      <c r="I101" s="442" t="s">
        <v>286</v>
      </c>
      <c r="J101" s="436" t="s">
        <v>285</v>
      </c>
      <c r="K101" s="403">
        <v>4.0000000000000001E-3</v>
      </c>
      <c r="L101" s="174" t="str">
        <f t="shared" si="117"/>
        <v>○</v>
      </c>
      <c r="M101" s="436" t="s">
        <v>285</v>
      </c>
      <c r="N101" s="403">
        <v>4.0000000000000001E-3</v>
      </c>
      <c r="O101" s="174" t="str">
        <f t="shared" si="118"/>
        <v>○</v>
      </c>
      <c r="P101" s="436" t="s">
        <v>285</v>
      </c>
      <c r="Q101" s="403">
        <v>4.0000000000000001E-3</v>
      </c>
      <c r="R101" s="174" t="str">
        <f t="shared" si="119"/>
        <v>○</v>
      </c>
      <c r="S101" s="436" t="s">
        <v>285</v>
      </c>
      <c r="T101" s="403">
        <v>4.0000000000000001E-3</v>
      </c>
      <c r="U101" s="174" t="str">
        <f t="shared" si="120"/>
        <v>○</v>
      </c>
      <c r="V101" s="436" t="s">
        <v>285</v>
      </c>
      <c r="W101" s="403">
        <v>4.0000000000000001E-3</v>
      </c>
      <c r="X101" s="174" t="str">
        <f t="shared" si="121"/>
        <v>○</v>
      </c>
      <c r="Y101" s="436" t="s">
        <v>285</v>
      </c>
      <c r="Z101" s="403">
        <v>4.0000000000000001E-3</v>
      </c>
      <c r="AA101" s="174" t="str">
        <f t="shared" si="122"/>
        <v>○</v>
      </c>
      <c r="AB101" s="436" t="s">
        <v>285</v>
      </c>
      <c r="AC101" s="403">
        <v>4.0000000000000001E-3</v>
      </c>
      <c r="AD101" s="174" t="str">
        <f t="shared" si="123"/>
        <v>○</v>
      </c>
      <c r="AE101" s="436" t="s">
        <v>285</v>
      </c>
      <c r="AF101" s="403">
        <v>4.0000000000000001E-3</v>
      </c>
      <c r="AG101" s="174" t="str">
        <f t="shared" si="124"/>
        <v>○</v>
      </c>
      <c r="AH101" s="436" t="s">
        <v>285</v>
      </c>
      <c r="AI101" s="403">
        <v>4.0000000000000001E-3</v>
      </c>
      <c r="AJ101" s="174" t="str">
        <f t="shared" si="125"/>
        <v>○</v>
      </c>
      <c r="AK101" s="436" t="s">
        <v>285</v>
      </c>
      <c r="AL101" s="403">
        <v>4.0000000000000001E-3</v>
      </c>
      <c r="AM101" s="174" t="str">
        <f t="shared" si="126"/>
        <v>○</v>
      </c>
      <c r="AN101" s="32"/>
      <c r="AO101" s="403"/>
      <c r="AP101" s="174" t="str">
        <f t="shared" si="127"/>
        <v/>
      </c>
      <c r="AQ101" s="32"/>
      <c r="AR101" s="403"/>
      <c r="AS101" s="174" t="str">
        <f t="shared" si="128"/>
        <v/>
      </c>
      <c r="AT101" s="32"/>
      <c r="AU101" s="403"/>
      <c r="AV101" s="174" t="str">
        <f t="shared" si="129"/>
        <v/>
      </c>
      <c r="AW101" s="32"/>
      <c r="AX101" s="403"/>
      <c r="AY101" s="174" t="str">
        <f t="shared" si="130"/>
        <v/>
      </c>
      <c r="AZ101" s="32"/>
      <c r="BA101" s="403"/>
      <c r="BB101" s="174" t="str">
        <f t="shared" si="131"/>
        <v/>
      </c>
      <c r="BC101" s="436"/>
      <c r="BD101" s="403"/>
      <c r="BE101" s="174" t="str">
        <f t="shared" si="132"/>
        <v/>
      </c>
      <c r="BF101" s="32"/>
      <c r="BG101" s="403"/>
      <c r="BH101" s="174" t="str">
        <f t="shared" si="133"/>
        <v/>
      </c>
      <c r="BI101" s="32"/>
      <c r="BJ101" s="403"/>
      <c r="BK101" s="174" t="str">
        <f t="shared" si="134"/>
        <v/>
      </c>
      <c r="BL101" s="32"/>
      <c r="BM101" s="403"/>
      <c r="BN101" s="174" t="str">
        <f t="shared" si="135"/>
        <v/>
      </c>
      <c r="BO101" s="32"/>
      <c r="BP101" s="403"/>
      <c r="BQ101" s="174" t="str">
        <f t="shared" si="136"/>
        <v/>
      </c>
      <c r="BR101" s="32"/>
      <c r="BS101" s="403"/>
      <c r="BT101" s="174" t="str">
        <f t="shared" si="137"/>
        <v/>
      </c>
      <c r="BU101" s="32"/>
      <c r="BV101" s="403"/>
      <c r="BW101" s="174" t="str">
        <f t="shared" si="138"/>
        <v/>
      </c>
      <c r="BX101" s="32"/>
      <c r="BY101" s="403"/>
      <c r="BZ101" s="174" t="str">
        <f t="shared" si="139"/>
        <v/>
      </c>
      <c r="CA101" s="32"/>
      <c r="CB101" s="403"/>
      <c r="CC101" s="174" t="str">
        <f t="shared" si="140"/>
        <v/>
      </c>
      <c r="CD101" s="32"/>
      <c r="CE101" s="403"/>
      <c r="CF101" s="174" t="str">
        <f t="shared" si="141"/>
        <v/>
      </c>
      <c r="CG101" s="32"/>
      <c r="CH101" s="403"/>
      <c r="CI101" s="174" t="str">
        <f t="shared" si="142"/>
        <v/>
      </c>
      <c r="CJ101" s="32"/>
      <c r="CK101" s="403"/>
      <c r="CL101" s="174" t="str">
        <f t="shared" si="143"/>
        <v/>
      </c>
      <c r="CM101" s="32"/>
      <c r="CN101" s="403"/>
      <c r="CO101" s="174" t="str">
        <f t="shared" si="144"/>
        <v/>
      </c>
      <c r="CP101" s="32"/>
      <c r="CQ101" s="403"/>
      <c r="CR101" s="174" t="str">
        <f t="shared" si="145"/>
        <v/>
      </c>
      <c r="CS101" s="32"/>
      <c r="CT101" s="403"/>
      <c r="CU101" s="174" t="str">
        <f t="shared" si="146"/>
        <v/>
      </c>
      <c r="CV101" s="32"/>
      <c r="CZ101" s="262"/>
    </row>
    <row r="102" spans="3:104" ht="12" customHeight="1" x14ac:dyDescent="0.2">
      <c r="C102" s="549"/>
      <c r="D102" s="544" t="s">
        <v>193</v>
      </c>
      <c r="E102" s="545"/>
      <c r="F102" s="545"/>
      <c r="G102" s="442" t="s">
        <v>89</v>
      </c>
      <c r="H102" s="436">
        <v>8.0000000000000002E-3</v>
      </c>
      <c r="I102" s="442" t="s">
        <v>286</v>
      </c>
      <c r="J102" s="436" t="s">
        <v>285</v>
      </c>
      <c r="K102" s="403">
        <v>8.0000000000000004E-4</v>
      </c>
      <c r="L102" s="174" t="str">
        <f t="shared" si="117"/>
        <v>○</v>
      </c>
      <c r="M102" s="436" t="s">
        <v>285</v>
      </c>
      <c r="N102" s="403">
        <v>8.0000000000000004E-4</v>
      </c>
      <c r="O102" s="174" t="str">
        <f t="shared" si="118"/>
        <v>○</v>
      </c>
      <c r="P102" s="436" t="s">
        <v>285</v>
      </c>
      <c r="Q102" s="403">
        <v>8.0000000000000004E-4</v>
      </c>
      <c r="R102" s="174" t="str">
        <f t="shared" si="119"/>
        <v>○</v>
      </c>
      <c r="S102" s="436" t="s">
        <v>285</v>
      </c>
      <c r="T102" s="403">
        <v>8.0000000000000004E-4</v>
      </c>
      <c r="U102" s="174" t="str">
        <f t="shared" si="120"/>
        <v>○</v>
      </c>
      <c r="V102" s="436" t="s">
        <v>285</v>
      </c>
      <c r="W102" s="403">
        <v>8.0000000000000004E-4</v>
      </c>
      <c r="X102" s="174" t="str">
        <f t="shared" si="121"/>
        <v>○</v>
      </c>
      <c r="Y102" s="436" t="s">
        <v>285</v>
      </c>
      <c r="Z102" s="403">
        <v>8.0000000000000004E-4</v>
      </c>
      <c r="AA102" s="174" t="str">
        <f t="shared" si="122"/>
        <v>○</v>
      </c>
      <c r="AB102" s="436" t="s">
        <v>285</v>
      </c>
      <c r="AC102" s="403">
        <v>8.0000000000000004E-4</v>
      </c>
      <c r="AD102" s="174" t="str">
        <f t="shared" si="123"/>
        <v>○</v>
      </c>
      <c r="AE102" s="436" t="s">
        <v>285</v>
      </c>
      <c r="AF102" s="403">
        <v>8.0000000000000004E-4</v>
      </c>
      <c r="AG102" s="174" t="str">
        <f t="shared" si="124"/>
        <v>○</v>
      </c>
      <c r="AH102" s="436" t="s">
        <v>285</v>
      </c>
      <c r="AI102" s="403">
        <v>8.0000000000000004E-4</v>
      </c>
      <c r="AJ102" s="174" t="str">
        <f t="shared" si="125"/>
        <v>○</v>
      </c>
      <c r="AK102" s="436" t="s">
        <v>285</v>
      </c>
      <c r="AL102" s="403">
        <v>8.0000000000000004E-4</v>
      </c>
      <c r="AM102" s="174" t="str">
        <f t="shared" si="126"/>
        <v>○</v>
      </c>
      <c r="AN102" s="32"/>
      <c r="AO102" s="403"/>
      <c r="AP102" s="174" t="str">
        <f t="shared" si="127"/>
        <v/>
      </c>
      <c r="AQ102" s="32"/>
      <c r="AR102" s="403"/>
      <c r="AS102" s="174" t="str">
        <f t="shared" si="128"/>
        <v/>
      </c>
      <c r="AT102" s="32"/>
      <c r="AU102" s="403"/>
      <c r="AV102" s="174" t="str">
        <f t="shared" si="129"/>
        <v/>
      </c>
      <c r="AW102" s="32"/>
      <c r="AX102" s="403"/>
      <c r="AY102" s="174" t="str">
        <f t="shared" si="130"/>
        <v/>
      </c>
      <c r="AZ102" s="32"/>
      <c r="BA102" s="403"/>
      <c r="BB102" s="174" t="str">
        <f t="shared" si="131"/>
        <v/>
      </c>
      <c r="BC102" s="436"/>
      <c r="BD102" s="403"/>
      <c r="BE102" s="174" t="str">
        <f t="shared" si="132"/>
        <v/>
      </c>
      <c r="BF102" s="32"/>
      <c r="BG102" s="403"/>
      <c r="BH102" s="174" t="str">
        <f t="shared" si="133"/>
        <v/>
      </c>
      <c r="BI102" s="32"/>
      <c r="BJ102" s="403"/>
      <c r="BK102" s="174" t="str">
        <f t="shared" si="134"/>
        <v/>
      </c>
      <c r="BL102" s="32"/>
      <c r="BM102" s="403"/>
      <c r="BN102" s="174" t="str">
        <f t="shared" si="135"/>
        <v/>
      </c>
      <c r="BO102" s="32"/>
      <c r="BP102" s="403"/>
      <c r="BQ102" s="174" t="str">
        <f t="shared" si="136"/>
        <v/>
      </c>
      <c r="BR102" s="32"/>
      <c r="BS102" s="403"/>
      <c r="BT102" s="174" t="str">
        <f t="shared" si="137"/>
        <v/>
      </c>
      <c r="BU102" s="32"/>
      <c r="BV102" s="403"/>
      <c r="BW102" s="174" t="str">
        <f t="shared" si="138"/>
        <v/>
      </c>
      <c r="BX102" s="32"/>
      <c r="BY102" s="403"/>
      <c r="BZ102" s="174" t="str">
        <f t="shared" si="139"/>
        <v/>
      </c>
      <c r="CA102" s="32"/>
      <c r="CB102" s="403"/>
      <c r="CC102" s="174" t="str">
        <f t="shared" si="140"/>
        <v/>
      </c>
      <c r="CD102" s="32"/>
      <c r="CE102" s="403"/>
      <c r="CF102" s="174" t="str">
        <f t="shared" si="141"/>
        <v/>
      </c>
      <c r="CG102" s="32"/>
      <c r="CH102" s="403"/>
      <c r="CI102" s="174" t="str">
        <f t="shared" si="142"/>
        <v/>
      </c>
      <c r="CJ102" s="32"/>
      <c r="CK102" s="403"/>
      <c r="CL102" s="174" t="str">
        <f t="shared" si="143"/>
        <v/>
      </c>
      <c r="CM102" s="32"/>
      <c r="CN102" s="403"/>
      <c r="CO102" s="174" t="str">
        <f t="shared" si="144"/>
        <v/>
      </c>
      <c r="CP102" s="32"/>
      <c r="CQ102" s="403"/>
      <c r="CR102" s="174" t="str">
        <f t="shared" si="145"/>
        <v/>
      </c>
      <c r="CS102" s="32"/>
      <c r="CT102" s="403"/>
      <c r="CU102" s="174" t="str">
        <f t="shared" si="146"/>
        <v/>
      </c>
      <c r="CV102" s="32"/>
      <c r="CZ102" s="261"/>
    </row>
    <row r="103" spans="3:104" ht="12" customHeight="1" x14ac:dyDescent="0.2">
      <c r="C103" s="549"/>
      <c r="D103" s="553" t="s">
        <v>194</v>
      </c>
      <c r="E103" s="554"/>
      <c r="F103" s="554"/>
      <c r="G103" s="449" t="s">
        <v>89</v>
      </c>
      <c r="H103" s="447">
        <v>6.0000000000000001E-3</v>
      </c>
      <c r="I103" s="449" t="s">
        <v>92</v>
      </c>
      <c r="J103" s="206" t="s">
        <v>285</v>
      </c>
      <c r="K103" s="400">
        <v>5.9999999999999995E-4</v>
      </c>
      <c r="L103" s="203" t="str">
        <f t="shared" si="117"/>
        <v>○</v>
      </c>
      <c r="M103" s="206" t="s">
        <v>285</v>
      </c>
      <c r="N103" s="400">
        <v>5.9999999999999995E-4</v>
      </c>
      <c r="O103" s="203" t="str">
        <f t="shared" si="118"/>
        <v>○</v>
      </c>
      <c r="P103" s="206" t="s">
        <v>285</v>
      </c>
      <c r="Q103" s="400">
        <v>5.9999999999999995E-4</v>
      </c>
      <c r="R103" s="203" t="str">
        <f t="shared" si="119"/>
        <v>○</v>
      </c>
      <c r="S103" s="206" t="s">
        <v>285</v>
      </c>
      <c r="T103" s="400">
        <v>5.9999999999999995E-4</v>
      </c>
      <c r="U103" s="203" t="str">
        <f t="shared" si="120"/>
        <v>○</v>
      </c>
      <c r="V103" s="206" t="s">
        <v>285</v>
      </c>
      <c r="W103" s="400">
        <v>5.9999999999999995E-4</v>
      </c>
      <c r="X103" s="203" t="str">
        <f t="shared" si="121"/>
        <v>○</v>
      </c>
      <c r="Y103" s="206" t="s">
        <v>285</v>
      </c>
      <c r="Z103" s="400">
        <v>5.9999999999999995E-4</v>
      </c>
      <c r="AA103" s="203" t="str">
        <f t="shared" si="122"/>
        <v>○</v>
      </c>
      <c r="AB103" s="206" t="s">
        <v>285</v>
      </c>
      <c r="AC103" s="400">
        <v>5.9999999999999995E-4</v>
      </c>
      <c r="AD103" s="203" t="str">
        <f t="shared" si="123"/>
        <v>○</v>
      </c>
      <c r="AE103" s="206" t="s">
        <v>285</v>
      </c>
      <c r="AF103" s="400">
        <v>5.9999999999999995E-4</v>
      </c>
      <c r="AG103" s="203" t="str">
        <f t="shared" si="124"/>
        <v>○</v>
      </c>
      <c r="AH103" s="206" t="s">
        <v>285</v>
      </c>
      <c r="AI103" s="400">
        <v>5.9999999999999995E-4</v>
      </c>
      <c r="AJ103" s="203" t="str">
        <f t="shared" si="125"/>
        <v>○</v>
      </c>
      <c r="AK103" s="206" t="s">
        <v>285</v>
      </c>
      <c r="AL103" s="400">
        <v>5.9999999999999995E-4</v>
      </c>
      <c r="AM103" s="203" t="str">
        <f t="shared" si="126"/>
        <v>○</v>
      </c>
      <c r="AN103" s="206"/>
      <c r="AO103" s="400"/>
      <c r="AP103" s="203" t="str">
        <f t="shared" si="127"/>
        <v/>
      </c>
      <c r="AQ103" s="206"/>
      <c r="AR103" s="400"/>
      <c r="AS103" s="203" t="str">
        <f t="shared" si="128"/>
        <v/>
      </c>
      <c r="AT103" s="206"/>
      <c r="AU103" s="400"/>
      <c r="AV103" s="203" t="str">
        <f t="shared" si="129"/>
        <v/>
      </c>
      <c r="AW103" s="206"/>
      <c r="AX103" s="400"/>
      <c r="AY103" s="203" t="str">
        <f t="shared" si="130"/>
        <v/>
      </c>
      <c r="AZ103" s="206"/>
      <c r="BA103" s="400"/>
      <c r="BB103" s="203" t="str">
        <f t="shared" si="131"/>
        <v/>
      </c>
      <c r="BC103" s="206"/>
      <c r="BD103" s="400"/>
      <c r="BE103" s="203" t="str">
        <f t="shared" si="132"/>
        <v/>
      </c>
      <c r="BF103" s="206"/>
      <c r="BG103" s="400"/>
      <c r="BH103" s="203" t="str">
        <f t="shared" si="133"/>
        <v/>
      </c>
      <c r="BI103" s="206"/>
      <c r="BJ103" s="400"/>
      <c r="BK103" s="203" t="str">
        <f t="shared" si="134"/>
        <v/>
      </c>
      <c r="BL103" s="206"/>
      <c r="BM103" s="400"/>
      <c r="BN103" s="203" t="str">
        <f t="shared" si="135"/>
        <v/>
      </c>
      <c r="BO103" s="206"/>
      <c r="BP103" s="400"/>
      <c r="BQ103" s="203" t="str">
        <f t="shared" si="136"/>
        <v/>
      </c>
      <c r="BR103" s="206"/>
      <c r="BS103" s="400"/>
      <c r="BT103" s="203" t="str">
        <f t="shared" si="137"/>
        <v/>
      </c>
      <c r="BU103" s="206"/>
      <c r="BV103" s="400"/>
      <c r="BW103" s="203" t="str">
        <f t="shared" si="138"/>
        <v/>
      </c>
      <c r="BX103" s="206"/>
      <c r="BY103" s="400"/>
      <c r="BZ103" s="203" t="str">
        <f t="shared" si="139"/>
        <v/>
      </c>
      <c r="CA103" s="206"/>
      <c r="CB103" s="400"/>
      <c r="CC103" s="203" t="str">
        <f t="shared" si="140"/>
        <v/>
      </c>
      <c r="CD103" s="206"/>
      <c r="CE103" s="400"/>
      <c r="CF103" s="203" t="str">
        <f t="shared" si="141"/>
        <v/>
      </c>
      <c r="CG103" s="206"/>
      <c r="CH103" s="400"/>
      <c r="CI103" s="203" t="str">
        <f t="shared" si="142"/>
        <v/>
      </c>
      <c r="CJ103" s="206"/>
      <c r="CK103" s="400"/>
      <c r="CL103" s="203" t="str">
        <f t="shared" si="143"/>
        <v/>
      </c>
      <c r="CM103" s="206"/>
      <c r="CN103" s="400"/>
      <c r="CO103" s="203" t="str">
        <f t="shared" si="144"/>
        <v/>
      </c>
      <c r="CP103" s="206"/>
      <c r="CQ103" s="400"/>
      <c r="CR103" s="203" t="str">
        <f t="shared" si="145"/>
        <v/>
      </c>
      <c r="CS103" s="206"/>
      <c r="CT103" s="400"/>
      <c r="CU103" s="203" t="str">
        <f t="shared" si="146"/>
        <v/>
      </c>
      <c r="CV103" s="32"/>
      <c r="CZ103" s="261"/>
    </row>
    <row r="104" spans="3:104" ht="12" customHeight="1" x14ac:dyDescent="0.2">
      <c r="C104" s="549"/>
      <c r="D104" s="555" t="s">
        <v>195</v>
      </c>
      <c r="E104" s="556"/>
      <c r="F104" s="556"/>
      <c r="G104" s="442" t="s">
        <v>89</v>
      </c>
      <c r="H104" s="436">
        <v>8.0000000000000002E-3</v>
      </c>
      <c r="I104" s="442" t="s">
        <v>286</v>
      </c>
      <c r="J104" s="436" t="s">
        <v>285</v>
      </c>
      <c r="K104" s="403">
        <v>8.0000000000000004E-4</v>
      </c>
      <c r="L104" s="174" t="str">
        <f t="shared" si="117"/>
        <v>○</v>
      </c>
      <c r="M104" s="436" t="s">
        <v>285</v>
      </c>
      <c r="N104" s="403">
        <v>8.0000000000000004E-4</v>
      </c>
      <c r="O104" s="174" t="str">
        <f t="shared" si="118"/>
        <v>○</v>
      </c>
      <c r="P104" s="436" t="s">
        <v>285</v>
      </c>
      <c r="Q104" s="403">
        <v>8.0000000000000004E-4</v>
      </c>
      <c r="R104" s="174" t="str">
        <f t="shared" si="119"/>
        <v>○</v>
      </c>
      <c r="S104" s="436" t="s">
        <v>285</v>
      </c>
      <c r="T104" s="403">
        <v>8.0000000000000004E-4</v>
      </c>
      <c r="U104" s="174" t="str">
        <f t="shared" si="120"/>
        <v>○</v>
      </c>
      <c r="V104" s="436" t="s">
        <v>285</v>
      </c>
      <c r="W104" s="403">
        <v>8.0000000000000004E-4</v>
      </c>
      <c r="X104" s="174" t="str">
        <f t="shared" si="121"/>
        <v>○</v>
      </c>
      <c r="Y104" s="436" t="s">
        <v>285</v>
      </c>
      <c r="Z104" s="403">
        <v>8.0000000000000004E-4</v>
      </c>
      <c r="AA104" s="174" t="str">
        <f t="shared" si="122"/>
        <v>○</v>
      </c>
      <c r="AB104" s="436" t="s">
        <v>285</v>
      </c>
      <c r="AC104" s="403">
        <v>8.0000000000000004E-4</v>
      </c>
      <c r="AD104" s="174" t="str">
        <f t="shared" si="123"/>
        <v>○</v>
      </c>
      <c r="AE104" s="436" t="s">
        <v>285</v>
      </c>
      <c r="AF104" s="403">
        <v>8.0000000000000004E-4</v>
      </c>
      <c r="AG104" s="174" t="str">
        <f t="shared" si="124"/>
        <v>○</v>
      </c>
      <c r="AH104" s="436" t="s">
        <v>285</v>
      </c>
      <c r="AI104" s="403">
        <v>8.0000000000000004E-4</v>
      </c>
      <c r="AJ104" s="174" t="str">
        <f t="shared" si="125"/>
        <v>○</v>
      </c>
      <c r="AK104" s="436" t="s">
        <v>285</v>
      </c>
      <c r="AL104" s="403">
        <v>8.0000000000000004E-4</v>
      </c>
      <c r="AM104" s="174" t="str">
        <f t="shared" si="126"/>
        <v>○</v>
      </c>
      <c r="AN104" s="32"/>
      <c r="AO104" s="403"/>
      <c r="AP104" s="174" t="str">
        <f t="shared" si="127"/>
        <v/>
      </c>
      <c r="AQ104" s="32"/>
      <c r="AR104" s="403"/>
      <c r="AS104" s="174" t="str">
        <f t="shared" si="128"/>
        <v/>
      </c>
      <c r="AT104" s="32"/>
      <c r="AU104" s="403"/>
      <c r="AV104" s="174" t="str">
        <f t="shared" si="129"/>
        <v/>
      </c>
      <c r="AW104" s="32"/>
      <c r="AX104" s="403"/>
      <c r="AY104" s="174" t="str">
        <f t="shared" si="130"/>
        <v/>
      </c>
      <c r="AZ104" s="32"/>
      <c r="BA104" s="403"/>
      <c r="BB104" s="174" t="str">
        <f t="shared" si="131"/>
        <v/>
      </c>
      <c r="BC104" s="436"/>
      <c r="BD104" s="403"/>
      <c r="BE104" s="174" t="str">
        <f t="shared" si="132"/>
        <v/>
      </c>
      <c r="BF104" s="32"/>
      <c r="BG104" s="403"/>
      <c r="BH104" s="174" t="str">
        <f t="shared" si="133"/>
        <v/>
      </c>
      <c r="BI104" s="32"/>
      <c r="BJ104" s="403"/>
      <c r="BK104" s="174" t="str">
        <f t="shared" si="134"/>
        <v/>
      </c>
      <c r="BL104" s="32"/>
      <c r="BM104" s="403"/>
      <c r="BN104" s="174" t="str">
        <f t="shared" si="135"/>
        <v/>
      </c>
      <c r="BO104" s="32"/>
      <c r="BP104" s="403"/>
      <c r="BQ104" s="174" t="str">
        <f t="shared" si="136"/>
        <v/>
      </c>
      <c r="BR104" s="32"/>
      <c r="BS104" s="403"/>
      <c r="BT104" s="174" t="str">
        <f t="shared" si="137"/>
        <v/>
      </c>
      <c r="BU104" s="32"/>
      <c r="BV104" s="403"/>
      <c r="BW104" s="174" t="str">
        <f t="shared" si="138"/>
        <v/>
      </c>
      <c r="BX104" s="32"/>
      <c r="BY104" s="403"/>
      <c r="BZ104" s="174" t="str">
        <f t="shared" si="139"/>
        <v/>
      </c>
      <c r="CA104" s="32"/>
      <c r="CB104" s="403"/>
      <c r="CC104" s="174" t="str">
        <f t="shared" si="140"/>
        <v/>
      </c>
      <c r="CD104" s="32"/>
      <c r="CE104" s="403"/>
      <c r="CF104" s="174" t="str">
        <f t="shared" si="141"/>
        <v/>
      </c>
      <c r="CG104" s="32"/>
      <c r="CH104" s="403"/>
      <c r="CI104" s="174" t="str">
        <f t="shared" si="142"/>
        <v/>
      </c>
      <c r="CJ104" s="32"/>
      <c r="CK104" s="403"/>
      <c r="CL104" s="174" t="str">
        <f t="shared" si="143"/>
        <v/>
      </c>
      <c r="CM104" s="32"/>
      <c r="CN104" s="403"/>
      <c r="CO104" s="174" t="str">
        <f t="shared" si="144"/>
        <v/>
      </c>
      <c r="CP104" s="32"/>
      <c r="CQ104" s="403"/>
      <c r="CR104" s="174" t="str">
        <f t="shared" si="145"/>
        <v/>
      </c>
      <c r="CS104" s="32"/>
      <c r="CT104" s="403"/>
      <c r="CU104" s="174" t="str">
        <f t="shared" si="146"/>
        <v/>
      </c>
      <c r="CV104" s="32"/>
      <c r="CZ104" s="261"/>
    </row>
    <row r="105" spans="3:104" ht="12" customHeight="1" x14ac:dyDescent="0.2">
      <c r="C105" s="549"/>
      <c r="D105" s="544" t="s">
        <v>196</v>
      </c>
      <c r="E105" s="545"/>
      <c r="F105" s="545"/>
      <c r="G105" s="442" t="s">
        <v>89</v>
      </c>
      <c r="H105" s="436">
        <v>0.03</v>
      </c>
      <c r="I105" s="442" t="s">
        <v>286</v>
      </c>
      <c r="J105" s="436" t="s">
        <v>285</v>
      </c>
      <c r="K105" s="403">
        <v>2E-3</v>
      </c>
      <c r="L105" s="174" t="str">
        <f t="shared" si="117"/>
        <v>○</v>
      </c>
      <c r="M105" s="436" t="s">
        <v>285</v>
      </c>
      <c r="N105" s="403">
        <v>2E-3</v>
      </c>
      <c r="O105" s="174" t="str">
        <f t="shared" si="118"/>
        <v>○</v>
      </c>
      <c r="P105" s="436" t="s">
        <v>285</v>
      </c>
      <c r="Q105" s="403">
        <v>2E-3</v>
      </c>
      <c r="R105" s="174" t="str">
        <f t="shared" si="119"/>
        <v>○</v>
      </c>
      <c r="S105" s="436" t="s">
        <v>285</v>
      </c>
      <c r="T105" s="403">
        <v>2E-3</v>
      </c>
      <c r="U105" s="174" t="str">
        <f t="shared" si="120"/>
        <v>○</v>
      </c>
      <c r="V105" s="436" t="s">
        <v>285</v>
      </c>
      <c r="W105" s="403">
        <v>2E-3</v>
      </c>
      <c r="X105" s="174" t="str">
        <f t="shared" si="121"/>
        <v>○</v>
      </c>
      <c r="Y105" s="436" t="s">
        <v>285</v>
      </c>
      <c r="Z105" s="403">
        <v>2E-3</v>
      </c>
      <c r="AA105" s="174" t="str">
        <f t="shared" si="122"/>
        <v>○</v>
      </c>
      <c r="AB105" s="436" t="s">
        <v>285</v>
      </c>
      <c r="AC105" s="403">
        <v>2E-3</v>
      </c>
      <c r="AD105" s="174" t="str">
        <f t="shared" si="123"/>
        <v>○</v>
      </c>
      <c r="AE105" s="436" t="s">
        <v>285</v>
      </c>
      <c r="AF105" s="403">
        <v>2E-3</v>
      </c>
      <c r="AG105" s="174" t="str">
        <f t="shared" si="124"/>
        <v>○</v>
      </c>
      <c r="AH105" s="436" t="s">
        <v>285</v>
      </c>
      <c r="AI105" s="403">
        <v>2E-3</v>
      </c>
      <c r="AJ105" s="174" t="str">
        <f t="shared" si="125"/>
        <v>○</v>
      </c>
      <c r="AK105" s="436" t="s">
        <v>285</v>
      </c>
      <c r="AL105" s="403">
        <v>2E-3</v>
      </c>
      <c r="AM105" s="174" t="str">
        <f t="shared" si="126"/>
        <v>○</v>
      </c>
      <c r="AN105" s="32"/>
      <c r="AO105" s="403"/>
      <c r="AP105" s="174" t="str">
        <f t="shared" si="127"/>
        <v/>
      </c>
      <c r="AQ105" s="32"/>
      <c r="AR105" s="403"/>
      <c r="AS105" s="174" t="str">
        <f t="shared" si="128"/>
        <v/>
      </c>
      <c r="AT105" s="32"/>
      <c r="AU105" s="403"/>
      <c r="AV105" s="174" t="str">
        <f t="shared" si="129"/>
        <v/>
      </c>
      <c r="AW105" s="32"/>
      <c r="AX105" s="403"/>
      <c r="AY105" s="174" t="str">
        <f t="shared" si="130"/>
        <v/>
      </c>
      <c r="AZ105" s="32"/>
      <c r="BA105" s="403"/>
      <c r="BB105" s="174" t="str">
        <f t="shared" si="131"/>
        <v/>
      </c>
      <c r="BC105" s="436"/>
      <c r="BD105" s="403"/>
      <c r="BE105" s="174" t="str">
        <f t="shared" si="132"/>
        <v/>
      </c>
      <c r="BF105" s="32"/>
      <c r="BG105" s="403"/>
      <c r="BH105" s="174" t="str">
        <f t="shared" si="133"/>
        <v/>
      </c>
      <c r="BI105" s="32"/>
      <c r="BJ105" s="403"/>
      <c r="BK105" s="174" t="str">
        <f t="shared" si="134"/>
        <v/>
      </c>
      <c r="BL105" s="32"/>
      <c r="BM105" s="403"/>
      <c r="BN105" s="174" t="str">
        <f t="shared" si="135"/>
        <v/>
      </c>
      <c r="BO105" s="32"/>
      <c r="BP105" s="403"/>
      <c r="BQ105" s="174" t="str">
        <f t="shared" si="136"/>
        <v/>
      </c>
      <c r="BR105" s="32"/>
      <c r="BS105" s="403"/>
      <c r="BT105" s="174" t="str">
        <f t="shared" si="137"/>
        <v/>
      </c>
      <c r="BU105" s="32"/>
      <c r="BV105" s="403"/>
      <c r="BW105" s="174" t="str">
        <f t="shared" si="138"/>
        <v/>
      </c>
      <c r="BX105" s="32"/>
      <c r="BY105" s="403"/>
      <c r="BZ105" s="174" t="str">
        <f t="shared" si="139"/>
        <v/>
      </c>
      <c r="CA105" s="32"/>
      <c r="CB105" s="403"/>
      <c r="CC105" s="174" t="str">
        <f t="shared" si="140"/>
        <v/>
      </c>
      <c r="CD105" s="32"/>
      <c r="CE105" s="403"/>
      <c r="CF105" s="174" t="str">
        <f t="shared" si="141"/>
        <v/>
      </c>
      <c r="CG105" s="32"/>
      <c r="CH105" s="403"/>
      <c r="CI105" s="174" t="str">
        <f t="shared" si="142"/>
        <v/>
      </c>
      <c r="CJ105" s="32"/>
      <c r="CK105" s="403"/>
      <c r="CL105" s="174" t="str">
        <f t="shared" si="143"/>
        <v/>
      </c>
      <c r="CM105" s="32"/>
      <c r="CN105" s="403"/>
      <c r="CO105" s="174" t="str">
        <f t="shared" si="144"/>
        <v/>
      </c>
      <c r="CP105" s="32"/>
      <c r="CQ105" s="403"/>
      <c r="CR105" s="174" t="str">
        <f t="shared" si="145"/>
        <v/>
      </c>
      <c r="CS105" s="32"/>
      <c r="CT105" s="403"/>
      <c r="CU105" s="174" t="str">
        <f t="shared" si="146"/>
        <v/>
      </c>
      <c r="CV105" s="32"/>
      <c r="CZ105" s="262"/>
    </row>
    <row r="106" spans="3:104" ht="12" customHeight="1" x14ac:dyDescent="0.2">
      <c r="C106" s="549"/>
      <c r="D106" s="544" t="s">
        <v>197</v>
      </c>
      <c r="E106" s="545"/>
      <c r="F106" s="545"/>
      <c r="G106" s="442" t="s">
        <v>89</v>
      </c>
      <c r="H106" s="436">
        <v>8.0000000000000002E-3</v>
      </c>
      <c r="I106" s="442" t="s">
        <v>286</v>
      </c>
      <c r="J106" s="436" t="s">
        <v>285</v>
      </c>
      <c r="K106" s="403">
        <v>8.0000000000000004E-4</v>
      </c>
      <c r="L106" s="174" t="str">
        <f t="shared" si="117"/>
        <v>○</v>
      </c>
      <c r="M106" s="436" t="s">
        <v>285</v>
      </c>
      <c r="N106" s="403">
        <v>8.0000000000000004E-4</v>
      </c>
      <c r="O106" s="174" t="str">
        <f t="shared" si="118"/>
        <v>○</v>
      </c>
      <c r="P106" s="436" t="s">
        <v>285</v>
      </c>
      <c r="Q106" s="403">
        <v>8.0000000000000004E-4</v>
      </c>
      <c r="R106" s="174" t="str">
        <f t="shared" si="119"/>
        <v>○</v>
      </c>
      <c r="S106" s="436" t="s">
        <v>285</v>
      </c>
      <c r="T106" s="403">
        <v>8.0000000000000004E-4</v>
      </c>
      <c r="U106" s="174" t="str">
        <f t="shared" si="120"/>
        <v>○</v>
      </c>
      <c r="V106" s="436" t="s">
        <v>285</v>
      </c>
      <c r="W106" s="403">
        <v>8.0000000000000004E-4</v>
      </c>
      <c r="X106" s="174" t="str">
        <f t="shared" si="121"/>
        <v>○</v>
      </c>
      <c r="Y106" s="436" t="s">
        <v>285</v>
      </c>
      <c r="Z106" s="403">
        <v>8.0000000000000004E-4</v>
      </c>
      <c r="AA106" s="174" t="str">
        <f t="shared" si="122"/>
        <v>○</v>
      </c>
      <c r="AB106" s="436" t="s">
        <v>285</v>
      </c>
      <c r="AC106" s="403">
        <v>8.0000000000000004E-4</v>
      </c>
      <c r="AD106" s="174" t="str">
        <f t="shared" si="123"/>
        <v>○</v>
      </c>
      <c r="AE106" s="436" t="s">
        <v>285</v>
      </c>
      <c r="AF106" s="403">
        <v>8.0000000000000004E-4</v>
      </c>
      <c r="AG106" s="174" t="str">
        <f t="shared" si="124"/>
        <v>○</v>
      </c>
      <c r="AH106" s="436" t="s">
        <v>285</v>
      </c>
      <c r="AI106" s="403">
        <v>8.0000000000000004E-4</v>
      </c>
      <c r="AJ106" s="174" t="str">
        <f t="shared" si="125"/>
        <v>○</v>
      </c>
      <c r="AK106" s="436" t="s">
        <v>285</v>
      </c>
      <c r="AL106" s="403">
        <v>8.0000000000000004E-4</v>
      </c>
      <c r="AM106" s="174" t="str">
        <f t="shared" si="126"/>
        <v>○</v>
      </c>
      <c r="AN106" s="32"/>
      <c r="AO106" s="403"/>
      <c r="AP106" s="174" t="str">
        <f t="shared" si="127"/>
        <v/>
      </c>
      <c r="AQ106" s="32"/>
      <c r="AR106" s="403"/>
      <c r="AS106" s="174" t="str">
        <f t="shared" si="128"/>
        <v/>
      </c>
      <c r="AT106" s="32"/>
      <c r="AU106" s="403"/>
      <c r="AV106" s="174" t="str">
        <f t="shared" si="129"/>
        <v/>
      </c>
      <c r="AW106" s="32"/>
      <c r="AX106" s="403"/>
      <c r="AY106" s="174" t="str">
        <f t="shared" si="130"/>
        <v/>
      </c>
      <c r="AZ106" s="32"/>
      <c r="BA106" s="403"/>
      <c r="BB106" s="174" t="str">
        <f t="shared" si="131"/>
        <v/>
      </c>
      <c r="BC106" s="436"/>
      <c r="BD106" s="403"/>
      <c r="BE106" s="174" t="str">
        <f t="shared" si="132"/>
        <v/>
      </c>
      <c r="BF106" s="32"/>
      <c r="BG106" s="403"/>
      <c r="BH106" s="174" t="str">
        <f t="shared" si="133"/>
        <v/>
      </c>
      <c r="BI106" s="32"/>
      <c r="BJ106" s="403"/>
      <c r="BK106" s="174" t="str">
        <f t="shared" si="134"/>
        <v/>
      </c>
      <c r="BL106" s="32"/>
      <c r="BM106" s="403"/>
      <c r="BN106" s="174" t="str">
        <f t="shared" si="135"/>
        <v/>
      </c>
      <c r="BO106" s="32"/>
      <c r="BP106" s="403"/>
      <c r="BQ106" s="174" t="str">
        <f t="shared" si="136"/>
        <v/>
      </c>
      <c r="BR106" s="32"/>
      <c r="BS106" s="403"/>
      <c r="BT106" s="174" t="str">
        <f t="shared" si="137"/>
        <v/>
      </c>
      <c r="BU106" s="32"/>
      <c r="BV106" s="403"/>
      <c r="BW106" s="174" t="str">
        <f t="shared" si="138"/>
        <v/>
      </c>
      <c r="BX106" s="32"/>
      <c r="BY106" s="403"/>
      <c r="BZ106" s="174" t="str">
        <f t="shared" si="139"/>
        <v/>
      </c>
      <c r="CA106" s="32"/>
      <c r="CB106" s="403"/>
      <c r="CC106" s="174" t="str">
        <f t="shared" si="140"/>
        <v/>
      </c>
      <c r="CD106" s="32"/>
      <c r="CE106" s="403"/>
      <c r="CF106" s="174" t="str">
        <f t="shared" si="141"/>
        <v/>
      </c>
      <c r="CG106" s="32"/>
      <c r="CH106" s="403"/>
      <c r="CI106" s="174" t="str">
        <f t="shared" si="142"/>
        <v/>
      </c>
      <c r="CJ106" s="32"/>
      <c r="CK106" s="403"/>
      <c r="CL106" s="174" t="str">
        <f t="shared" si="143"/>
        <v/>
      </c>
      <c r="CM106" s="32"/>
      <c r="CN106" s="403"/>
      <c r="CO106" s="174" t="str">
        <f t="shared" si="144"/>
        <v/>
      </c>
      <c r="CP106" s="32"/>
      <c r="CQ106" s="403"/>
      <c r="CR106" s="174" t="str">
        <f t="shared" si="145"/>
        <v/>
      </c>
      <c r="CS106" s="32"/>
      <c r="CT106" s="403"/>
      <c r="CU106" s="174" t="str">
        <f t="shared" si="146"/>
        <v/>
      </c>
      <c r="CV106" s="32"/>
      <c r="CZ106" s="261"/>
    </row>
    <row r="107" spans="3:104" ht="12" customHeight="1" x14ac:dyDescent="0.2">
      <c r="C107" s="549"/>
      <c r="D107" s="553" t="s">
        <v>198</v>
      </c>
      <c r="E107" s="554"/>
      <c r="F107" s="554"/>
      <c r="G107" s="449" t="s">
        <v>89</v>
      </c>
      <c r="H107" s="447"/>
      <c r="I107" s="449"/>
      <c r="J107" s="447" t="s">
        <v>285</v>
      </c>
      <c r="K107" s="400">
        <v>1E-4</v>
      </c>
      <c r="L107" s="203"/>
      <c r="M107" s="447" t="s">
        <v>285</v>
      </c>
      <c r="N107" s="400">
        <v>1E-4</v>
      </c>
      <c r="O107" s="203"/>
      <c r="P107" s="447" t="s">
        <v>285</v>
      </c>
      <c r="Q107" s="400">
        <v>1E-4</v>
      </c>
      <c r="R107" s="203"/>
      <c r="S107" s="447" t="s">
        <v>285</v>
      </c>
      <c r="T107" s="400">
        <v>1E-4</v>
      </c>
      <c r="U107" s="203"/>
      <c r="V107" s="447" t="s">
        <v>285</v>
      </c>
      <c r="W107" s="400">
        <v>1E-4</v>
      </c>
      <c r="X107" s="203"/>
      <c r="Y107" s="447" t="s">
        <v>285</v>
      </c>
      <c r="Z107" s="400">
        <v>1E-4</v>
      </c>
      <c r="AA107" s="203"/>
      <c r="AB107" s="447" t="s">
        <v>285</v>
      </c>
      <c r="AC107" s="400">
        <v>1E-4</v>
      </c>
      <c r="AD107" s="203"/>
      <c r="AE107" s="447" t="s">
        <v>285</v>
      </c>
      <c r="AF107" s="400">
        <v>1E-4</v>
      </c>
      <c r="AG107" s="203"/>
      <c r="AH107" s="447" t="s">
        <v>285</v>
      </c>
      <c r="AI107" s="400">
        <v>1E-4</v>
      </c>
      <c r="AJ107" s="203"/>
      <c r="AK107" s="447" t="s">
        <v>285</v>
      </c>
      <c r="AL107" s="400">
        <v>1E-4</v>
      </c>
      <c r="AM107" s="203"/>
      <c r="AN107" s="206"/>
      <c r="AO107" s="400"/>
      <c r="AP107" s="203"/>
      <c r="AQ107" s="206"/>
      <c r="AR107" s="400"/>
      <c r="AS107" s="203"/>
      <c r="AT107" s="206"/>
      <c r="AU107" s="400"/>
      <c r="AV107" s="203"/>
      <c r="AW107" s="206"/>
      <c r="AX107" s="400"/>
      <c r="AY107" s="203"/>
      <c r="AZ107" s="206"/>
      <c r="BA107" s="400"/>
      <c r="BB107" s="203"/>
      <c r="BC107" s="447"/>
      <c r="BD107" s="400"/>
      <c r="BE107" s="203"/>
      <c r="BF107" s="206"/>
      <c r="BG107" s="400"/>
      <c r="BH107" s="203"/>
      <c r="BI107" s="206"/>
      <c r="BJ107" s="400"/>
      <c r="BK107" s="203"/>
      <c r="BL107" s="206"/>
      <c r="BM107" s="400"/>
      <c r="BN107" s="203"/>
      <c r="BO107" s="206"/>
      <c r="BP107" s="400"/>
      <c r="BQ107" s="203"/>
      <c r="BR107" s="206"/>
      <c r="BS107" s="400"/>
      <c r="BT107" s="203"/>
      <c r="BU107" s="206"/>
      <c r="BV107" s="400"/>
      <c r="BW107" s="203"/>
      <c r="BX107" s="32"/>
      <c r="BY107" s="400"/>
      <c r="BZ107" s="203"/>
      <c r="CA107" s="206"/>
      <c r="CB107" s="400"/>
      <c r="CC107" s="203"/>
      <c r="CD107" s="206"/>
      <c r="CE107" s="400"/>
      <c r="CF107" s="203"/>
      <c r="CG107" s="206"/>
      <c r="CH107" s="400"/>
      <c r="CI107" s="203"/>
      <c r="CJ107" s="206"/>
      <c r="CK107" s="400"/>
      <c r="CL107" s="203"/>
      <c r="CM107" s="32"/>
      <c r="CN107" s="400"/>
      <c r="CO107" s="203"/>
      <c r="CP107" s="206"/>
      <c r="CQ107" s="400"/>
      <c r="CR107" s="203"/>
      <c r="CS107" s="206"/>
      <c r="CT107" s="400"/>
      <c r="CU107" s="203"/>
      <c r="CV107" s="32"/>
      <c r="CZ107" s="261"/>
    </row>
    <row r="108" spans="3:104" ht="12" customHeight="1" x14ac:dyDescent="0.2">
      <c r="C108" s="549"/>
      <c r="D108" s="555" t="s">
        <v>199</v>
      </c>
      <c r="E108" s="556"/>
      <c r="F108" s="556"/>
      <c r="G108" s="442" t="s">
        <v>89</v>
      </c>
      <c r="H108" s="443">
        <v>0.6</v>
      </c>
      <c r="I108" s="450" t="s">
        <v>286</v>
      </c>
      <c r="J108" s="443" t="s">
        <v>285</v>
      </c>
      <c r="K108" s="403">
        <v>0.06</v>
      </c>
      <c r="L108" s="174" t="str">
        <f t="shared" si="117"/>
        <v>○</v>
      </c>
      <c r="M108" s="443" t="s">
        <v>285</v>
      </c>
      <c r="N108" s="403">
        <v>0.06</v>
      </c>
      <c r="O108" s="174" t="str">
        <f t="shared" si="118"/>
        <v>○</v>
      </c>
      <c r="P108" s="443" t="s">
        <v>285</v>
      </c>
      <c r="Q108" s="403">
        <v>0.06</v>
      </c>
      <c r="R108" s="174" t="str">
        <f t="shared" si="119"/>
        <v>○</v>
      </c>
      <c r="S108" s="443" t="s">
        <v>285</v>
      </c>
      <c r="T108" s="403">
        <v>0.06</v>
      </c>
      <c r="U108" s="174" t="str">
        <f t="shared" si="120"/>
        <v>○</v>
      </c>
      <c r="V108" s="443" t="s">
        <v>285</v>
      </c>
      <c r="W108" s="403">
        <v>0.06</v>
      </c>
      <c r="X108" s="174" t="str">
        <f t="shared" si="121"/>
        <v>○</v>
      </c>
      <c r="Y108" s="443" t="s">
        <v>285</v>
      </c>
      <c r="Z108" s="403">
        <v>0.06</v>
      </c>
      <c r="AA108" s="174" t="str">
        <f t="shared" si="122"/>
        <v>○</v>
      </c>
      <c r="AB108" s="443" t="s">
        <v>285</v>
      </c>
      <c r="AC108" s="403">
        <v>0.06</v>
      </c>
      <c r="AD108" s="174" t="str">
        <f t="shared" si="123"/>
        <v>○</v>
      </c>
      <c r="AE108" s="443" t="s">
        <v>285</v>
      </c>
      <c r="AF108" s="403">
        <v>0.06</v>
      </c>
      <c r="AG108" s="174" t="str">
        <f t="shared" si="124"/>
        <v>○</v>
      </c>
      <c r="AH108" s="443" t="s">
        <v>285</v>
      </c>
      <c r="AI108" s="403">
        <v>0.06</v>
      </c>
      <c r="AJ108" s="174" t="str">
        <f t="shared" si="125"/>
        <v>○</v>
      </c>
      <c r="AK108" s="443" t="s">
        <v>285</v>
      </c>
      <c r="AL108" s="403">
        <v>0.06</v>
      </c>
      <c r="AM108" s="174" t="str">
        <f t="shared" si="126"/>
        <v>○</v>
      </c>
      <c r="AN108" s="263"/>
      <c r="AO108" s="403"/>
      <c r="AP108" s="174" t="str">
        <f t="shared" si="127"/>
        <v/>
      </c>
      <c r="AQ108" s="263"/>
      <c r="AR108" s="403"/>
      <c r="AS108" s="174" t="str">
        <f t="shared" si="128"/>
        <v/>
      </c>
      <c r="AT108" s="263"/>
      <c r="AU108" s="403"/>
      <c r="AV108" s="174" t="str">
        <f t="shared" si="129"/>
        <v/>
      </c>
      <c r="AW108" s="263"/>
      <c r="AX108" s="403"/>
      <c r="AY108" s="174" t="str">
        <f t="shared" si="130"/>
        <v/>
      </c>
      <c r="AZ108" s="263"/>
      <c r="BA108" s="403"/>
      <c r="BB108" s="174" t="str">
        <f t="shared" si="131"/>
        <v/>
      </c>
      <c r="BC108" s="443"/>
      <c r="BD108" s="403"/>
      <c r="BE108" s="174" t="str">
        <f t="shared" si="132"/>
        <v/>
      </c>
      <c r="BF108" s="263"/>
      <c r="BG108" s="403"/>
      <c r="BH108" s="174" t="str">
        <f t="shared" si="133"/>
        <v/>
      </c>
      <c r="BI108" s="263"/>
      <c r="BJ108" s="403"/>
      <c r="BK108" s="174" t="str">
        <f t="shared" si="134"/>
        <v/>
      </c>
      <c r="BL108" s="263"/>
      <c r="BM108" s="403"/>
      <c r="BN108" s="174" t="str">
        <f t="shared" si="135"/>
        <v/>
      </c>
      <c r="BO108" s="263"/>
      <c r="BP108" s="403"/>
      <c r="BQ108" s="174" t="str">
        <f t="shared" si="136"/>
        <v/>
      </c>
      <c r="BR108" s="263"/>
      <c r="BS108" s="403"/>
      <c r="BT108" s="174" t="str">
        <f t="shared" si="137"/>
        <v/>
      </c>
      <c r="BU108" s="263"/>
      <c r="BV108" s="403"/>
      <c r="BW108" s="174" t="str">
        <f t="shared" si="138"/>
        <v/>
      </c>
      <c r="BX108" s="263"/>
      <c r="BY108" s="403"/>
      <c r="BZ108" s="174" t="str">
        <f t="shared" si="139"/>
        <v/>
      </c>
      <c r="CA108" s="263"/>
      <c r="CB108" s="403"/>
      <c r="CC108" s="174" t="str">
        <f t="shared" si="140"/>
        <v/>
      </c>
      <c r="CD108" s="263"/>
      <c r="CE108" s="403"/>
      <c r="CF108" s="174" t="str">
        <f t="shared" si="141"/>
        <v/>
      </c>
      <c r="CG108" s="263"/>
      <c r="CH108" s="403"/>
      <c r="CI108" s="174" t="str">
        <f t="shared" si="142"/>
        <v/>
      </c>
      <c r="CJ108" s="263"/>
      <c r="CK108" s="403"/>
      <c r="CL108" s="174" t="str">
        <f t="shared" si="143"/>
        <v/>
      </c>
      <c r="CM108" s="263"/>
      <c r="CN108" s="403"/>
      <c r="CO108" s="174" t="str">
        <f t="shared" si="144"/>
        <v/>
      </c>
      <c r="CP108" s="263"/>
      <c r="CQ108" s="403"/>
      <c r="CR108" s="174" t="str">
        <f t="shared" si="145"/>
        <v/>
      </c>
      <c r="CS108" s="263"/>
      <c r="CT108" s="403"/>
      <c r="CU108" s="174" t="str">
        <f t="shared" si="146"/>
        <v/>
      </c>
      <c r="CV108" s="32"/>
      <c r="CZ108" s="112"/>
    </row>
    <row r="109" spans="3:104" ht="12" customHeight="1" x14ac:dyDescent="0.2">
      <c r="C109" s="549"/>
      <c r="D109" s="544" t="s">
        <v>200</v>
      </c>
      <c r="E109" s="545"/>
      <c r="F109" s="545"/>
      <c r="G109" s="442" t="s">
        <v>89</v>
      </c>
      <c r="H109" s="436">
        <v>0.4</v>
      </c>
      <c r="I109" s="442" t="s">
        <v>286</v>
      </c>
      <c r="J109" s="436" t="s">
        <v>285</v>
      </c>
      <c r="K109" s="403">
        <v>0.04</v>
      </c>
      <c r="L109" s="174" t="str">
        <f t="shared" si="117"/>
        <v>○</v>
      </c>
      <c r="M109" s="436" t="s">
        <v>285</v>
      </c>
      <c r="N109" s="403">
        <v>0.04</v>
      </c>
      <c r="O109" s="174" t="str">
        <f t="shared" si="118"/>
        <v>○</v>
      </c>
      <c r="P109" s="436" t="s">
        <v>285</v>
      </c>
      <c r="Q109" s="403">
        <v>0.04</v>
      </c>
      <c r="R109" s="174" t="str">
        <f t="shared" si="119"/>
        <v>○</v>
      </c>
      <c r="S109" s="436" t="s">
        <v>285</v>
      </c>
      <c r="T109" s="403">
        <v>0.04</v>
      </c>
      <c r="U109" s="174" t="str">
        <f t="shared" si="120"/>
        <v>○</v>
      </c>
      <c r="V109" s="436" t="s">
        <v>285</v>
      </c>
      <c r="W109" s="403">
        <v>0.04</v>
      </c>
      <c r="X109" s="174" t="str">
        <f t="shared" si="121"/>
        <v>○</v>
      </c>
      <c r="Y109" s="436" t="s">
        <v>285</v>
      </c>
      <c r="Z109" s="403">
        <v>0.04</v>
      </c>
      <c r="AA109" s="174" t="str">
        <f t="shared" si="122"/>
        <v>○</v>
      </c>
      <c r="AB109" s="436" t="s">
        <v>285</v>
      </c>
      <c r="AC109" s="403">
        <v>0.04</v>
      </c>
      <c r="AD109" s="174" t="str">
        <f t="shared" si="123"/>
        <v>○</v>
      </c>
      <c r="AE109" s="436" t="s">
        <v>285</v>
      </c>
      <c r="AF109" s="403">
        <v>0.04</v>
      </c>
      <c r="AG109" s="174" t="str">
        <f t="shared" si="124"/>
        <v>○</v>
      </c>
      <c r="AH109" s="436" t="s">
        <v>285</v>
      </c>
      <c r="AI109" s="403">
        <v>0.04</v>
      </c>
      <c r="AJ109" s="174" t="str">
        <f t="shared" si="125"/>
        <v>○</v>
      </c>
      <c r="AK109" s="436" t="s">
        <v>285</v>
      </c>
      <c r="AL109" s="403">
        <v>0.04</v>
      </c>
      <c r="AM109" s="174" t="str">
        <f t="shared" si="126"/>
        <v>○</v>
      </c>
      <c r="AN109" s="32"/>
      <c r="AO109" s="403"/>
      <c r="AP109" s="174" t="str">
        <f t="shared" si="127"/>
        <v/>
      </c>
      <c r="AQ109" s="32"/>
      <c r="AR109" s="403"/>
      <c r="AS109" s="174" t="str">
        <f t="shared" si="128"/>
        <v/>
      </c>
      <c r="AT109" s="32"/>
      <c r="AU109" s="403"/>
      <c r="AV109" s="174" t="str">
        <f t="shared" si="129"/>
        <v/>
      </c>
      <c r="AW109" s="32"/>
      <c r="AX109" s="403"/>
      <c r="AY109" s="174" t="str">
        <f t="shared" si="130"/>
        <v/>
      </c>
      <c r="AZ109" s="32"/>
      <c r="BA109" s="403"/>
      <c r="BB109" s="174" t="str">
        <f t="shared" si="131"/>
        <v/>
      </c>
      <c r="BC109" s="436"/>
      <c r="BD109" s="403"/>
      <c r="BE109" s="174" t="str">
        <f t="shared" si="132"/>
        <v/>
      </c>
      <c r="BF109" s="32"/>
      <c r="BG109" s="403"/>
      <c r="BH109" s="174" t="str">
        <f t="shared" si="133"/>
        <v/>
      </c>
      <c r="BI109" s="32"/>
      <c r="BJ109" s="403"/>
      <c r="BK109" s="174" t="str">
        <f t="shared" si="134"/>
        <v/>
      </c>
      <c r="BL109" s="32"/>
      <c r="BM109" s="403"/>
      <c r="BN109" s="174" t="str">
        <f t="shared" si="135"/>
        <v/>
      </c>
      <c r="BO109" s="32"/>
      <c r="BP109" s="403"/>
      <c r="BQ109" s="174" t="str">
        <f t="shared" si="136"/>
        <v/>
      </c>
      <c r="BR109" s="32"/>
      <c r="BS109" s="403"/>
      <c r="BT109" s="174" t="str">
        <f t="shared" si="137"/>
        <v/>
      </c>
      <c r="BU109" s="32"/>
      <c r="BV109" s="403"/>
      <c r="BW109" s="174" t="str">
        <f t="shared" si="138"/>
        <v/>
      </c>
      <c r="BX109" s="32"/>
      <c r="BY109" s="403"/>
      <c r="BZ109" s="174" t="str">
        <f t="shared" si="139"/>
        <v/>
      </c>
      <c r="CA109" s="32"/>
      <c r="CB109" s="403"/>
      <c r="CC109" s="174" t="str">
        <f t="shared" si="140"/>
        <v/>
      </c>
      <c r="CD109" s="32"/>
      <c r="CE109" s="403"/>
      <c r="CF109" s="174" t="str">
        <f t="shared" si="141"/>
        <v/>
      </c>
      <c r="CG109" s="32"/>
      <c r="CH109" s="403"/>
      <c r="CI109" s="174" t="str">
        <f t="shared" si="142"/>
        <v/>
      </c>
      <c r="CJ109" s="32"/>
      <c r="CK109" s="403"/>
      <c r="CL109" s="174" t="str">
        <f t="shared" si="143"/>
        <v/>
      </c>
      <c r="CM109" s="32"/>
      <c r="CN109" s="403"/>
      <c r="CO109" s="174" t="str">
        <f t="shared" si="144"/>
        <v/>
      </c>
      <c r="CP109" s="32"/>
      <c r="CQ109" s="403"/>
      <c r="CR109" s="174" t="str">
        <f t="shared" si="145"/>
        <v/>
      </c>
      <c r="CS109" s="32"/>
      <c r="CT109" s="403"/>
      <c r="CU109" s="174" t="str">
        <f t="shared" si="146"/>
        <v/>
      </c>
      <c r="CV109" s="32"/>
      <c r="CZ109" s="112"/>
    </row>
    <row r="110" spans="3:104" ht="12" customHeight="1" x14ac:dyDescent="0.2">
      <c r="C110" s="549"/>
      <c r="D110" s="544" t="s">
        <v>201</v>
      </c>
      <c r="E110" s="545"/>
      <c r="F110" s="545"/>
      <c r="G110" s="442" t="s">
        <v>89</v>
      </c>
      <c r="H110" s="436">
        <v>0.06</v>
      </c>
      <c r="I110" s="442" t="s">
        <v>286</v>
      </c>
      <c r="J110" s="436" t="s">
        <v>285</v>
      </c>
      <c r="K110" s="403">
        <v>6.0000000000000001E-3</v>
      </c>
      <c r="L110" s="174" t="str">
        <f t="shared" si="117"/>
        <v>○</v>
      </c>
      <c r="M110" s="436" t="s">
        <v>285</v>
      </c>
      <c r="N110" s="403">
        <v>6.0000000000000001E-3</v>
      </c>
      <c r="O110" s="174" t="str">
        <f t="shared" si="118"/>
        <v>○</v>
      </c>
      <c r="P110" s="436" t="s">
        <v>285</v>
      </c>
      <c r="Q110" s="403">
        <v>6.0000000000000001E-3</v>
      </c>
      <c r="R110" s="174" t="str">
        <f t="shared" si="119"/>
        <v>○</v>
      </c>
      <c r="S110" s="436" t="s">
        <v>285</v>
      </c>
      <c r="T110" s="403">
        <v>6.0000000000000001E-3</v>
      </c>
      <c r="U110" s="174" t="str">
        <f t="shared" si="120"/>
        <v>○</v>
      </c>
      <c r="V110" s="436" t="s">
        <v>285</v>
      </c>
      <c r="W110" s="403">
        <v>6.0000000000000001E-3</v>
      </c>
      <c r="X110" s="174" t="str">
        <f t="shared" si="121"/>
        <v>○</v>
      </c>
      <c r="Y110" s="436" t="s">
        <v>285</v>
      </c>
      <c r="Z110" s="403">
        <v>6.0000000000000001E-3</v>
      </c>
      <c r="AA110" s="174" t="str">
        <f t="shared" si="122"/>
        <v>○</v>
      </c>
      <c r="AB110" s="436" t="s">
        <v>285</v>
      </c>
      <c r="AC110" s="403">
        <v>6.0000000000000001E-3</v>
      </c>
      <c r="AD110" s="174" t="str">
        <f t="shared" si="123"/>
        <v>○</v>
      </c>
      <c r="AE110" s="436" t="s">
        <v>285</v>
      </c>
      <c r="AF110" s="403">
        <v>6.0000000000000001E-3</v>
      </c>
      <c r="AG110" s="174" t="str">
        <f t="shared" si="124"/>
        <v>○</v>
      </c>
      <c r="AH110" s="436" t="s">
        <v>285</v>
      </c>
      <c r="AI110" s="403">
        <v>6.0000000000000001E-3</v>
      </c>
      <c r="AJ110" s="174" t="str">
        <f t="shared" si="125"/>
        <v>○</v>
      </c>
      <c r="AK110" s="436" t="s">
        <v>285</v>
      </c>
      <c r="AL110" s="403">
        <v>6.0000000000000001E-3</v>
      </c>
      <c r="AM110" s="174" t="str">
        <f t="shared" si="126"/>
        <v>○</v>
      </c>
      <c r="AN110" s="32"/>
      <c r="AO110" s="403"/>
      <c r="AP110" s="174" t="str">
        <f t="shared" si="127"/>
        <v/>
      </c>
      <c r="AQ110" s="32"/>
      <c r="AR110" s="403"/>
      <c r="AS110" s="174" t="str">
        <f t="shared" si="128"/>
        <v/>
      </c>
      <c r="AT110" s="32"/>
      <c r="AU110" s="403"/>
      <c r="AV110" s="174" t="str">
        <f t="shared" si="129"/>
        <v/>
      </c>
      <c r="AW110" s="32"/>
      <c r="AX110" s="403"/>
      <c r="AY110" s="174" t="str">
        <f t="shared" si="130"/>
        <v/>
      </c>
      <c r="AZ110" s="32"/>
      <c r="BA110" s="403"/>
      <c r="BB110" s="174" t="str">
        <f t="shared" si="131"/>
        <v/>
      </c>
      <c r="BC110" s="436"/>
      <c r="BD110" s="403"/>
      <c r="BE110" s="174" t="str">
        <f t="shared" si="132"/>
        <v/>
      </c>
      <c r="BF110" s="32"/>
      <c r="BG110" s="403"/>
      <c r="BH110" s="174" t="str">
        <f t="shared" si="133"/>
        <v/>
      </c>
      <c r="BI110" s="32"/>
      <c r="BJ110" s="403"/>
      <c r="BK110" s="174" t="str">
        <f t="shared" si="134"/>
        <v/>
      </c>
      <c r="BL110" s="32"/>
      <c r="BM110" s="403"/>
      <c r="BN110" s="174" t="str">
        <f t="shared" si="135"/>
        <v/>
      </c>
      <c r="BO110" s="32"/>
      <c r="BP110" s="403"/>
      <c r="BQ110" s="174" t="str">
        <f t="shared" si="136"/>
        <v/>
      </c>
      <c r="BR110" s="32"/>
      <c r="BS110" s="403"/>
      <c r="BT110" s="174" t="str">
        <f t="shared" si="137"/>
        <v/>
      </c>
      <c r="BU110" s="32"/>
      <c r="BV110" s="403"/>
      <c r="BW110" s="174" t="str">
        <f t="shared" si="138"/>
        <v/>
      </c>
      <c r="BX110" s="32"/>
      <c r="BY110" s="403"/>
      <c r="BZ110" s="174" t="str">
        <f t="shared" si="139"/>
        <v/>
      </c>
      <c r="CA110" s="32"/>
      <c r="CB110" s="403"/>
      <c r="CC110" s="174" t="str">
        <f t="shared" si="140"/>
        <v/>
      </c>
      <c r="CD110" s="32"/>
      <c r="CE110" s="403"/>
      <c r="CF110" s="174" t="str">
        <f t="shared" si="141"/>
        <v/>
      </c>
      <c r="CG110" s="32"/>
      <c r="CH110" s="403"/>
      <c r="CI110" s="174" t="str">
        <f t="shared" si="142"/>
        <v/>
      </c>
      <c r="CJ110" s="32"/>
      <c r="CK110" s="403"/>
      <c r="CL110" s="174" t="str">
        <f t="shared" si="143"/>
        <v/>
      </c>
      <c r="CM110" s="32"/>
      <c r="CN110" s="403"/>
      <c r="CO110" s="174" t="str">
        <f t="shared" si="144"/>
        <v/>
      </c>
      <c r="CP110" s="32"/>
      <c r="CQ110" s="403"/>
      <c r="CR110" s="174" t="str">
        <f t="shared" si="145"/>
        <v/>
      </c>
      <c r="CS110" s="32"/>
      <c r="CT110" s="403"/>
      <c r="CU110" s="174" t="str">
        <f t="shared" si="146"/>
        <v/>
      </c>
      <c r="CV110" s="32"/>
      <c r="CZ110" s="176"/>
    </row>
    <row r="111" spans="3:104" ht="12" customHeight="1" x14ac:dyDescent="0.2">
      <c r="C111" s="549"/>
      <c r="D111" s="553" t="s">
        <v>202</v>
      </c>
      <c r="E111" s="554"/>
      <c r="F111" s="554"/>
      <c r="G111" s="449" t="s">
        <v>89</v>
      </c>
      <c r="H111" s="447"/>
      <c r="I111" s="449"/>
      <c r="J111" s="447"/>
      <c r="K111" s="400">
        <v>1E-3</v>
      </c>
      <c r="L111" s="203"/>
      <c r="M111" s="447" t="s">
        <v>285</v>
      </c>
      <c r="N111" s="400">
        <v>1E-3</v>
      </c>
      <c r="O111" s="203"/>
      <c r="P111" s="447" t="s">
        <v>285</v>
      </c>
      <c r="Q111" s="400">
        <v>1E-3</v>
      </c>
      <c r="R111" s="203"/>
      <c r="S111" s="447"/>
      <c r="T111" s="400">
        <v>1E-3</v>
      </c>
      <c r="U111" s="203"/>
      <c r="V111" s="447" t="s">
        <v>285</v>
      </c>
      <c r="W111" s="400">
        <v>1E-3</v>
      </c>
      <c r="X111" s="203"/>
      <c r="Y111" s="447" t="s">
        <v>285</v>
      </c>
      <c r="Z111" s="400">
        <v>1E-3</v>
      </c>
      <c r="AA111" s="203"/>
      <c r="AB111" s="447" t="s">
        <v>285</v>
      </c>
      <c r="AC111" s="400">
        <v>1E-3</v>
      </c>
      <c r="AD111" s="203"/>
      <c r="AE111" s="447" t="s">
        <v>285</v>
      </c>
      <c r="AF111" s="400">
        <v>1E-3</v>
      </c>
      <c r="AG111" s="203"/>
      <c r="AH111" s="447"/>
      <c r="AI111" s="400">
        <v>1E-3</v>
      </c>
      <c r="AJ111" s="203"/>
      <c r="AK111" s="447"/>
      <c r="AL111" s="400">
        <v>1E-3</v>
      </c>
      <c r="AM111" s="203"/>
      <c r="AN111" s="206"/>
      <c r="AO111" s="400"/>
      <c r="AP111" s="203"/>
      <c r="AQ111" s="206"/>
      <c r="AR111" s="400"/>
      <c r="AS111" s="203"/>
      <c r="AT111" s="206"/>
      <c r="AU111" s="400"/>
      <c r="AV111" s="203"/>
      <c r="AW111" s="206"/>
      <c r="AX111" s="400"/>
      <c r="AY111" s="203"/>
      <c r="AZ111" s="206"/>
      <c r="BA111" s="400"/>
      <c r="BB111" s="203"/>
      <c r="BC111" s="447"/>
      <c r="BD111" s="400"/>
      <c r="BE111" s="203"/>
      <c r="BF111" s="206"/>
      <c r="BG111" s="400"/>
      <c r="BH111" s="203"/>
      <c r="BI111" s="206"/>
      <c r="BJ111" s="400"/>
      <c r="BK111" s="203"/>
      <c r="BL111" s="206"/>
      <c r="BM111" s="400"/>
      <c r="BN111" s="203"/>
      <c r="BO111" s="206"/>
      <c r="BP111" s="400"/>
      <c r="BQ111" s="203"/>
      <c r="BR111" s="206"/>
      <c r="BS111" s="400"/>
      <c r="BT111" s="203"/>
      <c r="BU111" s="206"/>
      <c r="BV111" s="400"/>
      <c r="BW111" s="203"/>
      <c r="BX111" s="32"/>
      <c r="BY111" s="400"/>
      <c r="BZ111" s="203"/>
      <c r="CA111" s="206"/>
      <c r="CB111" s="400"/>
      <c r="CC111" s="203"/>
      <c r="CD111" s="206"/>
      <c r="CE111" s="400"/>
      <c r="CF111" s="203"/>
      <c r="CG111" s="206"/>
      <c r="CH111" s="400"/>
      <c r="CI111" s="203"/>
      <c r="CJ111" s="206"/>
      <c r="CK111" s="400"/>
      <c r="CL111" s="203"/>
      <c r="CM111" s="32"/>
      <c r="CN111" s="400"/>
      <c r="CO111" s="203"/>
      <c r="CP111" s="206"/>
      <c r="CQ111" s="400"/>
      <c r="CR111" s="203"/>
      <c r="CS111" s="206"/>
      <c r="CT111" s="400"/>
      <c r="CU111" s="203"/>
      <c r="CV111" s="32"/>
      <c r="CZ111" s="262"/>
    </row>
    <row r="112" spans="3:104" ht="12" customHeight="1" x14ac:dyDescent="0.2">
      <c r="C112" s="549"/>
      <c r="D112" s="544" t="s">
        <v>203</v>
      </c>
      <c r="E112" s="545"/>
      <c r="F112" s="545"/>
      <c r="G112" s="442" t="s">
        <v>89</v>
      </c>
      <c r="H112" s="436">
        <v>7.0000000000000007E-2</v>
      </c>
      <c r="I112" s="450" t="s">
        <v>286</v>
      </c>
      <c r="J112" s="436" t="s">
        <v>285</v>
      </c>
      <c r="K112" s="403">
        <v>7.0000000000000001E-3</v>
      </c>
      <c r="L112" s="174" t="str">
        <f t="shared" si="117"/>
        <v>○</v>
      </c>
      <c r="M112" s="436" t="s">
        <v>285</v>
      </c>
      <c r="N112" s="403">
        <v>7.0000000000000001E-3</v>
      </c>
      <c r="O112" s="174" t="str">
        <f t="shared" si="118"/>
        <v>○</v>
      </c>
      <c r="P112" s="436" t="s">
        <v>285</v>
      </c>
      <c r="Q112" s="403">
        <v>7.0000000000000001E-3</v>
      </c>
      <c r="R112" s="174" t="str">
        <f t="shared" si="119"/>
        <v>○</v>
      </c>
      <c r="S112" s="436" t="s">
        <v>285</v>
      </c>
      <c r="T112" s="403">
        <v>7.0000000000000001E-3</v>
      </c>
      <c r="U112" s="174" t="str">
        <f t="shared" si="120"/>
        <v>○</v>
      </c>
      <c r="V112" s="436" t="s">
        <v>285</v>
      </c>
      <c r="W112" s="403">
        <v>7.0000000000000001E-3</v>
      </c>
      <c r="X112" s="174" t="str">
        <f t="shared" si="121"/>
        <v>○</v>
      </c>
      <c r="Y112" s="436" t="s">
        <v>285</v>
      </c>
      <c r="Z112" s="403">
        <v>7.0000000000000001E-3</v>
      </c>
      <c r="AA112" s="174" t="str">
        <f t="shared" si="122"/>
        <v>○</v>
      </c>
      <c r="AB112" s="436" t="s">
        <v>285</v>
      </c>
      <c r="AC112" s="403">
        <v>7.0000000000000001E-3</v>
      </c>
      <c r="AD112" s="174" t="str">
        <f t="shared" si="123"/>
        <v>○</v>
      </c>
      <c r="AE112" s="436" t="s">
        <v>285</v>
      </c>
      <c r="AF112" s="403">
        <v>7.0000000000000001E-3</v>
      </c>
      <c r="AG112" s="174" t="str">
        <f t="shared" si="124"/>
        <v>○</v>
      </c>
      <c r="AH112" s="436" t="s">
        <v>285</v>
      </c>
      <c r="AI112" s="403">
        <v>7.0000000000000001E-3</v>
      </c>
      <c r="AJ112" s="174" t="str">
        <f t="shared" si="125"/>
        <v>○</v>
      </c>
      <c r="AK112" s="436" t="s">
        <v>285</v>
      </c>
      <c r="AL112" s="403">
        <v>7.0000000000000001E-3</v>
      </c>
      <c r="AM112" s="174" t="str">
        <f t="shared" si="126"/>
        <v>○</v>
      </c>
      <c r="AN112" s="32"/>
      <c r="AO112" s="403"/>
      <c r="AP112" s="174" t="str">
        <f t="shared" si="127"/>
        <v/>
      </c>
      <c r="AQ112" s="32"/>
      <c r="AR112" s="403"/>
      <c r="AS112" s="174" t="str">
        <f t="shared" si="128"/>
        <v/>
      </c>
      <c r="AT112" s="32"/>
      <c r="AU112" s="403"/>
      <c r="AV112" s="174" t="str">
        <f t="shared" si="129"/>
        <v/>
      </c>
      <c r="AW112" s="32"/>
      <c r="AX112" s="403"/>
      <c r="AY112" s="174" t="str">
        <f t="shared" si="130"/>
        <v/>
      </c>
      <c r="AZ112" s="32"/>
      <c r="BA112" s="403"/>
      <c r="BB112" s="174" t="str">
        <f t="shared" si="131"/>
        <v/>
      </c>
      <c r="BC112" s="436"/>
      <c r="BD112" s="403"/>
      <c r="BE112" s="174" t="str">
        <f t="shared" si="132"/>
        <v/>
      </c>
      <c r="BF112" s="32"/>
      <c r="BG112" s="403"/>
      <c r="BH112" s="174" t="str">
        <f t="shared" si="133"/>
        <v/>
      </c>
      <c r="BI112" s="32"/>
      <c r="BJ112" s="403"/>
      <c r="BK112" s="174" t="str">
        <f t="shared" si="134"/>
        <v/>
      </c>
      <c r="BL112" s="32"/>
      <c r="BM112" s="403"/>
      <c r="BN112" s="174" t="str">
        <f t="shared" si="135"/>
        <v/>
      </c>
      <c r="BO112" s="32"/>
      <c r="BP112" s="403"/>
      <c r="BQ112" s="174" t="str">
        <f t="shared" si="136"/>
        <v/>
      </c>
      <c r="BR112" s="263"/>
      <c r="BS112" s="403"/>
      <c r="BT112" s="174" t="str">
        <f t="shared" si="137"/>
        <v/>
      </c>
      <c r="BU112" s="32"/>
      <c r="BV112" s="403"/>
      <c r="BW112" s="174" t="str">
        <f t="shared" si="138"/>
        <v/>
      </c>
      <c r="BX112" s="263"/>
      <c r="BY112" s="403"/>
      <c r="BZ112" s="174" t="str">
        <f t="shared" si="139"/>
        <v/>
      </c>
      <c r="CA112" s="32"/>
      <c r="CB112" s="403"/>
      <c r="CC112" s="174" t="str">
        <f t="shared" si="140"/>
        <v/>
      </c>
      <c r="CD112" s="32"/>
      <c r="CE112" s="403"/>
      <c r="CF112" s="174" t="str">
        <f t="shared" si="141"/>
        <v/>
      </c>
      <c r="CG112" s="32"/>
      <c r="CH112" s="403"/>
      <c r="CI112" s="174" t="str">
        <f t="shared" si="142"/>
        <v/>
      </c>
      <c r="CJ112" s="32"/>
      <c r="CK112" s="403"/>
      <c r="CL112" s="174" t="str">
        <f t="shared" si="143"/>
        <v/>
      </c>
      <c r="CM112" s="263"/>
      <c r="CN112" s="403"/>
      <c r="CO112" s="174" t="str">
        <f t="shared" si="144"/>
        <v/>
      </c>
      <c r="CP112" s="32"/>
      <c r="CQ112" s="403"/>
      <c r="CR112" s="174" t="str">
        <f t="shared" si="145"/>
        <v/>
      </c>
      <c r="CS112" s="32"/>
      <c r="CT112" s="403"/>
      <c r="CU112" s="174" t="str">
        <f t="shared" si="146"/>
        <v/>
      </c>
      <c r="CV112" s="32"/>
      <c r="CZ112" s="262"/>
    </row>
    <row r="113" spans="3:104" ht="12" customHeight="1" x14ac:dyDescent="0.2">
      <c r="C113" s="549"/>
      <c r="D113" s="544" t="s">
        <v>204</v>
      </c>
      <c r="E113" s="545"/>
      <c r="F113" s="545"/>
      <c r="G113" s="442" t="s">
        <v>89</v>
      </c>
      <c r="H113" s="436">
        <v>0.02</v>
      </c>
      <c r="I113" s="442" t="s">
        <v>286</v>
      </c>
      <c r="J113" s="436"/>
      <c r="K113" s="403">
        <v>6.9999999999999999E-4</v>
      </c>
      <c r="L113" s="174" t="str">
        <f t="shared" si="117"/>
        <v>○</v>
      </c>
      <c r="M113" s="436"/>
      <c r="N113" s="403">
        <v>2.9999999999999997E-4</v>
      </c>
      <c r="O113" s="174" t="str">
        <f t="shared" si="118"/>
        <v>○</v>
      </c>
      <c r="P113" s="436"/>
      <c r="Q113" s="403">
        <v>2.9999999999999997E-4</v>
      </c>
      <c r="R113" s="174" t="str">
        <f t="shared" si="119"/>
        <v>○</v>
      </c>
      <c r="S113" s="436"/>
      <c r="T113" s="403">
        <v>2.9999999999999997E-4</v>
      </c>
      <c r="U113" s="174" t="str">
        <f t="shared" si="120"/>
        <v>○</v>
      </c>
      <c r="V113" s="436"/>
      <c r="W113" s="403">
        <v>2.9999999999999997E-4</v>
      </c>
      <c r="X113" s="174" t="str">
        <f t="shared" si="121"/>
        <v>○</v>
      </c>
      <c r="Y113" s="436"/>
      <c r="Z113" s="403">
        <v>2.9999999999999997E-4</v>
      </c>
      <c r="AA113" s="174" t="str">
        <f t="shared" si="122"/>
        <v>○</v>
      </c>
      <c r="AB113" s="436"/>
      <c r="AC113" s="403">
        <v>2.0000000000000001E-4</v>
      </c>
      <c r="AD113" s="174" t="str">
        <f t="shared" si="123"/>
        <v>○</v>
      </c>
      <c r="AE113" s="436" t="s">
        <v>285</v>
      </c>
      <c r="AF113" s="403">
        <v>2.0000000000000001E-4</v>
      </c>
      <c r="AG113" s="174" t="str">
        <f t="shared" si="124"/>
        <v>○</v>
      </c>
      <c r="AH113" s="436"/>
      <c r="AI113" s="403">
        <v>2.9999999999999997E-4</v>
      </c>
      <c r="AJ113" s="174" t="str">
        <f t="shared" si="125"/>
        <v>○</v>
      </c>
      <c r="AK113" s="436" t="s">
        <v>285</v>
      </c>
      <c r="AL113" s="403">
        <v>2.0000000000000001E-4</v>
      </c>
      <c r="AM113" s="174" t="str">
        <f t="shared" si="126"/>
        <v>○</v>
      </c>
      <c r="AN113" s="32"/>
      <c r="AO113" s="403"/>
      <c r="AP113" s="174" t="str">
        <f t="shared" si="127"/>
        <v/>
      </c>
      <c r="AQ113" s="32"/>
      <c r="AR113" s="403"/>
      <c r="AS113" s="174" t="str">
        <f t="shared" si="128"/>
        <v/>
      </c>
      <c r="AT113" s="32"/>
      <c r="AU113" s="403"/>
      <c r="AV113" s="174" t="str">
        <f t="shared" si="129"/>
        <v/>
      </c>
      <c r="AW113" s="32"/>
      <c r="AX113" s="403"/>
      <c r="AY113" s="174" t="str">
        <f t="shared" si="130"/>
        <v/>
      </c>
      <c r="AZ113" s="32"/>
      <c r="BA113" s="403"/>
      <c r="BB113" s="174" t="str">
        <f t="shared" si="131"/>
        <v/>
      </c>
      <c r="BC113" s="436"/>
      <c r="BD113" s="403"/>
      <c r="BE113" s="174" t="str">
        <f t="shared" si="132"/>
        <v/>
      </c>
      <c r="BF113" s="32"/>
      <c r="BG113" s="403"/>
      <c r="BH113" s="174" t="str">
        <f t="shared" si="133"/>
        <v/>
      </c>
      <c r="BI113" s="32"/>
      <c r="BJ113" s="403"/>
      <c r="BK113" s="174" t="str">
        <f t="shared" si="134"/>
        <v/>
      </c>
      <c r="BL113" s="32"/>
      <c r="BM113" s="403"/>
      <c r="BN113" s="174" t="str">
        <f t="shared" si="135"/>
        <v/>
      </c>
      <c r="BO113" s="32"/>
      <c r="BP113" s="403"/>
      <c r="BQ113" s="174" t="str">
        <f t="shared" si="136"/>
        <v/>
      </c>
      <c r="BR113" s="32"/>
      <c r="BS113" s="403"/>
      <c r="BT113" s="174" t="str">
        <f t="shared" si="137"/>
        <v/>
      </c>
      <c r="BU113" s="32"/>
      <c r="BV113" s="403"/>
      <c r="BW113" s="174" t="str">
        <f t="shared" si="138"/>
        <v/>
      </c>
      <c r="BX113" s="32"/>
      <c r="BY113" s="403"/>
      <c r="BZ113" s="174" t="str">
        <f t="shared" si="139"/>
        <v/>
      </c>
      <c r="CA113" s="32"/>
      <c r="CB113" s="403"/>
      <c r="CC113" s="174" t="str">
        <f t="shared" si="140"/>
        <v/>
      </c>
      <c r="CD113" s="32"/>
      <c r="CE113" s="403"/>
      <c r="CF113" s="174" t="str">
        <f t="shared" si="141"/>
        <v/>
      </c>
      <c r="CG113" s="32"/>
      <c r="CH113" s="403"/>
      <c r="CI113" s="174" t="str">
        <f t="shared" si="142"/>
        <v/>
      </c>
      <c r="CJ113" s="32"/>
      <c r="CK113" s="403"/>
      <c r="CL113" s="174" t="str">
        <f t="shared" si="143"/>
        <v/>
      </c>
      <c r="CM113" s="32"/>
      <c r="CN113" s="403"/>
      <c r="CO113" s="174" t="str">
        <f t="shared" si="144"/>
        <v/>
      </c>
      <c r="CP113" s="32"/>
      <c r="CQ113" s="403"/>
      <c r="CR113" s="174" t="str">
        <f t="shared" si="145"/>
        <v/>
      </c>
      <c r="CS113" s="32"/>
      <c r="CT113" s="403"/>
      <c r="CU113" s="174" t="str">
        <f t="shared" si="146"/>
        <v/>
      </c>
      <c r="CV113" s="32"/>
      <c r="CZ113" s="261"/>
    </row>
    <row r="114" spans="3:104" ht="12" customHeight="1" x14ac:dyDescent="0.2">
      <c r="C114" s="549"/>
      <c r="D114" s="544" t="s">
        <v>205</v>
      </c>
      <c r="E114" s="545"/>
      <c r="F114" s="545"/>
      <c r="G114" s="442" t="s">
        <v>89</v>
      </c>
      <c r="H114" s="436">
        <v>2E-3</v>
      </c>
      <c r="I114" s="442" t="s">
        <v>286</v>
      </c>
      <c r="J114" s="436" t="s">
        <v>285</v>
      </c>
      <c r="K114" s="403">
        <v>2.0000000000000001E-4</v>
      </c>
      <c r="L114" s="174" t="str">
        <f t="shared" si="117"/>
        <v>○</v>
      </c>
      <c r="M114" s="436" t="s">
        <v>285</v>
      </c>
      <c r="N114" s="403">
        <v>2.0000000000000001E-4</v>
      </c>
      <c r="O114" s="174" t="str">
        <f t="shared" si="118"/>
        <v>○</v>
      </c>
      <c r="P114" s="436" t="s">
        <v>285</v>
      </c>
      <c r="Q114" s="403">
        <v>2.0000000000000001E-4</v>
      </c>
      <c r="R114" s="174" t="str">
        <f t="shared" si="119"/>
        <v>○</v>
      </c>
      <c r="S114" s="436" t="s">
        <v>285</v>
      </c>
      <c r="T114" s="403">
        <v>2.0000000000000001E-4</v>
      </c>
      <c r="U114" s="174" t="str">
        <f t="shared" si="120"/>
        <v>○</v>
      </c>
      <c r="V114" s="436" t="s">
        <v>285</v>
      </c>
      <c r="W114" s="403">
        <v>2.0000000000000001E-4</v>
      </c>
      <c r="X114" s="174" t="str">
        <f t="shared" si="121"/>
        <v>○</v>
      </c>
      <c r="Y114" s="436" t="s">
        <v>285</v>
      </c>
      <c r="Z114" s="403">
        <v>2.0000000000000001E-4</v>
      </c>
      <c r="AA114" s="174" t="str">
        <f t="shared" si="122"/>
        <v>○</v>
      </c>
      <c r="AB114" s="436" t="s">
        <v>285</v>
      </c>
      <c r="AC114" s="403">
        <v>2.0000000000000001E-4</v>
      </c>
      <c r="AD114" s="174" t="str">
        <f t="shared" si="123"/>
        <v>○</v>
      </c>
      <c r="AE114" s="436" t="s">
        <v>285</v>
      </c>
      <c r="AF114" s="403">
        <v>2.0000000000000001E-4</v>
      </c>
      <c r="AG114" s="174" t="str">
        <f t="shared" si="124"/>
        <v>○</v>
      </c>
      <c r="AH114" s="436" t="s">
        <v>285</v>
      </c>
      <c r="AI114" s="403">
        <v>2.0000000000000001E-4</v>
      </c>
      <c r="AJ114" s="174" t="str">
        <f t="shared" si="125"/>
        <v>○</v>
      </c>
      <c r="AK114" s="436" t="s">
        <v>285</v>
      </c>
      <c r="AL114" s="403">
        <v>2.0000000000000001E-4</v>
      </c>
      <c r="AM114" s="174" t="str">
        <f t="shared" si="126"/>
        <v>○</v>
      </c>
      <c r="AN114" s="32"/>
      <c r="AO114" s="403"/>
      <c r="AP114" s="174" t="str">
        <f t="shared" si="127"/>
        <v/>
      </c>
      <c r="AQ114" s="32"/>
      <c r="AR114" s="403"/>
      <c r="AS114" s="174" t="str">
        <f t="shared" si="128"/>
        <v/>
      </c>
      <c r="AT114" s="32"/>
      <c r="AU114" s="403"/>
      <c r="AV114" s="174" t="str">
        <f t="shared" si="129"/>
        <v/>
      </c>
      <c r="AW114" s="32"/>
      <c r="AX114" s="403"/>
      <c r="AY114" s="174" t="str">
        <f t="shared" si="130"/>
        <v/>
      </c>
      <c r="AZ114" s="32"/>
      <c r="BA114" s="403"/>
      <c r="BB114" s="174" t="str">
        <f t="shared" si="131"/>
        <v/>
      </c>
      <c r="BC114" s="436"/>
      <c r="BD114" s="403"/>
      <c r="BE114" s="174" t="str">
        <f t="shared" si="132"/>
        <v/>
      </c>
      <c r="BF114" s="32"/>
      <c r="BG114" s="403"/>
      <c r="BH114" s="174" t="str">
        <f t="shared" si="133"/>
        <v/>
      </c>
      <c r="BI114" s="32"/>
      <c r="BJ114" s="403"/>
      <c r="BK114" s="174" t="str">
        <f t="shared" si="134"/>
        <v/>
      </c>
      <c r="BL114" s="32"/>
      <c r="BM114" s="403"/>
      <c r="BN114" s="174" t="str">
        <f t="shared" si="135"/>
        <v/>
      </c>
      <c r="BO114" s="32"/>
      <c r="BP114" s="403"/>
      <c r="BQ114" s="174" t="str">
        <f t="shared" si="136"/>
        <v/>
      </c>
      <c r="BR114" s="32"/>
      <c r="BS114" s="403"/>
      <c r="BT114" s="174" t="str">
        <f t="shared" si="137"/>
        <v/>
      </c>
      <c r="BU114" s="32"/>
      <c r="BV114" s="403"/>
      <c r="BW114" s="174" t="str">
        <f t="shared" si="138"/>
        <v/>
      </c>
      <c r="BX114" s="32"/>
      <c r="BY114" s="403"/>
      <c r="BZ114" s="174" t="str">
        <f t="shared" si="139"/>
        <v/>
      </c>
      <c r="CA114" s="32"/>
      <c r="CB114" s="403"/>
      <c r="CC114" s="174" t="str">
        <f t="shared" si="140"/>
        <v/>
      </c>
      <c r="CD114" s="32"/>
      <c r="CE114" s="403"/>
      <c r="CF114" s="174" t="str">
        <f t="shared" si="141"/>
        <v/>
      </c>
      <c r="CG114" s="32"/>
      <c r="CH114" s="403"/>
      <c r="CI114" s="174" t="str">
        <f t="shared" si="142"/>
        <v/>
      </c>
      <c r="CJ114" s="32"/>
      <c r="CK114" s="403"/>
      <c r="CL114" s="174" t="str">
        <f t="shared" si="143"/>
        <v/>
      </c>
      <c r="CM114" s="32"/>
      <c r="CN114" s="403"/>
      <c r="CO114" s="174" t="str">
        <f t="shared" si="144"/>
        <v/>
      </c>
      <c r="CP114" s="32"/>
      <c r="CQ114" s="403"/>
      <c r="CR114" s="174" t="str">
        <f t="shared" si="145"/>
        <v/>
      </c>
      <c r="CS114" s="32"/>
      <c r="CT114" s="403"/>
      <c r="CU114" s="174" t="str">
        <f t="shared" si="146"/>
        <v/>
      </c>
      <c r="CV114" s="32"/>
      <c r="CZ114" s="255"/>
    </row>
    <row r="115" spans="3:104" ht="12" customHeight="1" x14ac:dyDescent="0.2">
      <c r="C115" s="549"/>
      <c r="D115" s="553" t="s">
        <v>206</v>
      </c>
      <c r="E115" s="554"/>
      <c r="F115" s="554"/>
      <c r="G115" s="449" t="s">
        <v>89</v>
      </c>
      <c r="H115" s="447">
        <v>4.0000000000000002E-4</v>
      </c>
      <c r="I115" s="449" t="s">
        <v>286</v>
      </c>
      <c r="J115" s="447" t="s">
        <v>285</v>
      </c>
      <c r="K115" s="400">
        <v>3.0000000000000001E-5</v>
      </c>
      <c r="L115" s="203" t="str">
        <f t="shared" si="117"/>
        <v>○</v>
      </c>
      <c r="M115" s="447" t="s">
        <v>285</v>
      </c>
      <c r="N115" s="400">
        <v>3.0000000000000001E-5</v>
      </c>
      <c r="O115" s="203" t="str">
        <f t="shared" si="118"/>
        <v>○</v>
      </c>
      <c r="P115" s="447" t="s">
        <v>285</v>
      </c>
      <c r="Q115" s="400">
        <v>3.0000000000000001E-5</v>
      </c>
      <c r="R115" s="203" t="str">
        <f t="shared" si="119"/>
        <v>○</v>
      </c>
      <c r="S115" s="447" t="s">
        <v>285</v>
      </c>
      <c r="T115" s="400">
        <v>3.0000000000000001E-5</v>
      </c>
      <c r="U115" s="203" t="str">
        <f t="shared" si="120"/>
        <v>○</v>
      </c>
      <c r="V115" s="447" t="s">
        <v>285</v>
      </c>
      <c r="W115" s="400">
        <v>3.0000000000000001E-5</v>
      </c>
      <c r="X115" s="203" t="str">
        <f t="shared" si="121"/>
        <v>○</v>
      </c>
      <c r="Y115" s="447" t="s">
        <v>285</v>
      </c>
      <c r="Z115" s="400">
        <v>3.0000000000000001E-5</v>
      </c>
      <c r="AA115" s="203" t="str">
        <f t="shared" si="122"/>
        <v>○</v>
      </c>
      <c r="AB115" s="447" t="s">
        <v>285</v>
      </c>
      <c r="AC115" s="400">
        <v>3.0000000000000001E-5</v>
      </c>
      <c r="AD115" s="203" t="str">
        <f t="shared" si="123"/>
        <v>○</v>
      </c>
      <c r="AE115" s="447" t="s">
        <v>285</v>
      </c>
      <c r="AF115" s="400">
        <v>3.0000000000000001E-5</v>
      </c>
      <c r="AG115" s="203" t="str">
        <f t="shared" si="124"/>
        <v>○</v>
      </c>
      <c r="AH115" s="447" t="s">
        <v>285</v>
      </c>
      <c r="AI115" s="400">
        <v>3.0000000000000001E-5</v>
      </c>
      <c r="AJ115" s="203" t="str">
        <f t="shared" si="125"/>
        <v>○</v>
      </c>
      <c r="AK115" s="447" t="s">
        <v>285</v>
      </c>
      <c r="AL115" s="400">
        <v>3.0000000000000001E-5</v>
      </c>
      <c r="AM115" s="203" t="str">
        <f t="shared" si="126"/>
        <v>○</v>
      </c>
      <c r="AN115" s="206"/>
      <c r="AO115" s="400"/>
      <c r="AP115" s="203" t="str">
        <f t="shared" si="127"/>
        <v/>
      </c>
      <c r="AQ115" s="206"/>
      <c r="AR115" s="400"/>
      <c r="AS115" s="203" t="str">
        <f t="shared" si="128"/>
        <v/>
      </c>
      <c r="AT115" s="206"/>
      <c r="AU115" s="400"/>
      <c r="AV115" s="203" t="str">
        <f t="shared" si="129"/>
        <v/>
      </c>
      <c r="AW115" s="206"/>
      <c r="AX115" s="400"/>
      <c r="AY115" s="203" t="str">
        <f t="shared" si="130"/>
        <v/>
      </c>
      <c r="AZ115" s="206"/>
      <c r="BA115" s="400"/>
      <c r="BB115" s="203" t="str">
        <f t="shared" si="131"/>
        <v/>
      </c>
      <c r="BC115" s="447"/>
      <c r="BD115" s="400"/>
      <c r="BE115" s="203" t="str">
        <f t="shared" si="132"/>
        <v/>
      </c>
      <c r="BF115" s="206"/>
      <c r="BG115" s="400"/>
      <c r="BH115" s="203" t="str">
        <f t="shared" si="133"/>
        <v/>
      </c>
      <c r="BI115" s="206"/>
      <c r="BJ115" s="400"/>
      <c r="BK115" s="203" t="str">
        <f t="shared" si="134"/>
        <v/>
      </c>
      <c r="BL115" s="206"/>
      <c r="BM115" s="400"/>
      <c r="BN115" s="203" t="str">
        <f t="shared" si="135"/>
        <v/>
      </c>
      <c r="BO115" s="206"/>
      <c r="BP115" s="400"/>
      <c r="BQ115" s="203" t="str">
        <f t="shared" si="136"/>
        <v/>
      </c>
      <c r="BR115" s="206"/>
      <c r="BS115" s="400"/>
      <c r="BT115" s="203" t="str">
        <f t="shared" si="137"/>
        <v/>
      </c>
      <c r="BU115" s="206"/>
      <c r="BV115" s="400"/>
      <c r="BW115" s="203" t="str">
        <f t="shared" si="138"/>
        <v/>
      </c>
      <c r="BX115" s="206"/>
      <c r="BY115" s="400"/>
      <c r="BZ115" s="203" t="str">
        <f t="shared" si="139"/>
        <v/>
      </c>
      <c r="CA115" s="206"/>
      <c r="CB115" s="400"/>
      <c r="CC115" s="203" t="str">
        <f t="shared" si="140"/>
        <v/>
      </c>
      <c r="CD115" s="206"/>
      <c r="CE115" s="400"/>
      <c r="CF115" s="203" t="str">
        <f t="shared" si="141"/>
        <v/>
      </c>
      <c r="CG115" s="206"/>
      <c r="CH115" s="400"/>
      <c r="CI115" s="203" t="str">
        <f t="shared" si="142"/>
        <v/>
      </c>
      <c r="CJ115" s="206"/>
      <c r="CK115" s="400"/>
      <c r="CL115" s="203" t="str">
        <f t="shared" si="143"/>
        <v/>
      </c>
      <c r="CM115" s="206"/>
      <c r="CN115" s="400"/>
      <c r="CO115" s="203" t="str">
        <f t="shared" si="144"/>
        <v/>
      </c>
      <c r="CP115" s="206"/>
      <c r="CQ115" s="400"/>
      <c r="CR115" s="203" t="str">
        <f t="shared" si="145"/>
        <v/>
      </c>
      <c r="CS115" s="206"/>
      <c r="CT115" s="400"/>
      <c r="CU115" s="203" t="str">
        <f t="shared" si="146"/>
        <v/>
      </c>
      <c r="CV115" s="32"/>
      <c r="CZ115" s="274"/>
    </row>
    <row r="116" spans="3:104" ht="12" customHeight="1" x14ac:dyDescent="0.2">
      <c r="C116" s="549"/>
      <c r="D116" s="544" t="s">
        <v>207</v>
      </c>
      <c r="E116" s="545"/>
      <c r="F116" s="545"/>
      <c r="G116" s="442" t="s">
        <v>98</v>
      </c>
      <c r="H116" s="443">
        <v>0.2</v>
      </c>
      <c r="I116" s="450" t="s">
        <v>286</v>
      </c>
      <c r="J116" s="436"/>
      <c r="K116" s="403">
        <v>0.04</v>
      </c>
      <c r="L116" s="174" t="str">
        <f t="shared" si="117"/>
        <v>○</v>
      </c>
      <c r="M116" s="436"/>
      <c r="N116" s="403">
        <v>0.02</v>
      </c>
      <c r="O116" s="174" t="str">
        <f t="shared" si="118"/>
        <v>○</v>
      </c>
      <c r="P116" s="436"/>
      <c r="Q116" s="403">
        <v>0.03</v>
      </c>
      <c r="R116" s="174" t="str">
        <f t="shared" si="119"/>
        <v>○</v>
      </c>
      <c r="S116" s="436"/>
      <c r="T116" s="403">
        <v>0.04</v>
      </c>
      <c r="U116" s="174" t="str">
        <f t="shared" si="120"/>
        <v>○</v>
      </c>
      <c r="V116" s="436"/>
      <c r="W116" s="403">
        <v>0.05</v>
      </c>
      <c r="X116" s="174" t="str">
        <f t="shared" si="121"/>
        <v>○</v>
      </c>
      <c r="Y116" s="436"/>
      <c r="Z116" s="403">
        <v>0.02</v>
      </c>
      <c r="AA116" s="174" t="str">
        <f t="shared" si="122"/>
        <v>○</v>
      </c>
      <c r="AB116" s="436" t="s">
        <v>285</v>
      </c>
      <c r="AC116" s="403">
        <v>0.02</v>
      </c>
      <c r="AD116" s="174" t="str">
        <f t="shared" si="123"/>
        <v>○</v>
      </c>
      <c r="AE116" s="436" t="s">
        <v>285</v>
      </c>
      <c r="AF116" s="403">
        <v>0.02</v>
      </c>
      <c r="AG116" s="174" t="str">
        <f t="shared" si="124"/>
        <v>○</v>
      </c>
      <c r="AH116" s="436"/>
      <c r="AI116" s="403">
        <v>0.03</v>
      </c>
      <c r="AJ116" s="174" t="str">
        <f t="shared" si="125"/>
        <v>○</v>
      </c>
      <c r="AK116" s="32"/>
      <c r="AL116" s="403">
        <v>0.08</v>
      </c>
      <c r="AM116" s="174" t="str">
        <f t="shared" si="126"/>
        <v>○</v>
      </c>
      <c r="AN116" s="32"/>
      <c r="AO116" s="403"/>
      <c r="AP116" s="174" t="str">
        <f t="shared" si="127"/>
        <v/>
      </c>
      <c r="AQ116" s="32"/>
      <c r="AR116" s="403"/>
      <c r="AS116" s="174" t="str">
        <f t="shared" si="128"/>
        <v/>
      </c>
      <c r="AT116" s="32"/>
      <c r="AU116" s="403"/>
      <c r="AV116" s="174" t="str">
        <f t="shared" si="129"/>
        <v/>
      </c>
      <c r="AW116" s="32"/>
      <c r="AX116" s="403"/>
      <c r="AY116" s="174" t="str">
        <f t="shared" si="130"/>
        <v/>
      </c>
      <c r="AZ116" s="32"/>
      <c r="BA116" s="403"/>
      <c r="BB116" s="174" t="str">
        <f t="shared" si="131"/>
        <v/>
      </c>
      <c r="BC116" s="436"/>
      <c r="BD116" s="403"/>
      <c r="BE116" s="174" t="str">
        <f t="shared" si="132"/>
        <v/>
      </c>
      <c r="BF116" s="32"/>
      <c r="BG116" s="403"/>
      <c r="BH116" s="174" t="str">
        <f t="shared" si="133"/>
        <v/>
      </c>
      <c r="BI116" s="32"/>
      <c r="BJ116" s="403"/>
      <c r="BK116" s="174" t="str">
        <f t="shared" si="134"/>
        <v/>
      </c>
      <c r="BL116" s="32"/>
      <c r="BM116" s="403"/>
      <c r="BN116" s="174" t="str">
        <f t="shared" si="135"/>
        <v/>
      </c>
      <c r="BO116" s="32"/>
      <c r="BP116" s="403"/>
      <c r="BQ116" s="174" t="str">
        <f t="shared" si="136"/>
        <v/>
      </c>
      <c r="BR116" s="32"/>
      <c r="BS116" s="403"/>
      <c r="BT116" s="174" t="str">
        <f t="shared" si="137"/>
        <v/>
      </c>
      <c r="BU116" s="32"/>
      <c r="BV116" s="403"/>
      <c r="BW116" s="174" t="str">
        <f t="shared" si="138"/>
        <v/>
      </c>
      <c r="BX116" s="32"/>
      <c r="BY116" s="403"/>
      <c r="BZ116" s="174" t="str">
        <f t="shared" si="139"/>
        <v/>
      </c>
      <c r="CA116" s="32"/>
      <c r="CB116" s="403"/>
      <c r="CC116" s="174" t="str">
        <f t="shared" si="140"/>
        <v/>
      </c>
      <c r="CD116" s="32"/>
      <c r="CE116" s="403"/>
      <c r="CF116" s="174" t="str">
        <f t="shared" si="141"/>
        <v/>
      </c>
      <c r="CG116" s="32"/>
      <c r="CH116" s="403"/>
      <c r="CI116" s="174" t="str">
        <f t="shared" si="142"/>
        <v/>
      </c>
      <c r="CJ116" s="32"/>
      <c r="CK116" s="403"/>
      <c r="CL116" s="174" t="str">
        <f t="shared" si="143"/>
        <v/>
      </c>
      <c r="CM116" s="32"/>
      <c r="CN116" s="403"/>
      <c r="CO116" s="174" t="str">
        <f t="shared" si="144"/>
        <v/>
      </c>
      <c r="CP116" s="32"/>
      <c r="CQ116" s="403"/>
      <c r="CR116" s="174" t="str">
        <f t="shared" si="145"/>
        <v/>
      </c>
      <c r="CS116" s="32"/>
      <c r="CT116" s="403"/>
      <c r="CU116" s="174" t="str">
        <f t="shared" si="146"/>
        <v/>
      </c>
      <c r="CV116" s="32"/>
      <c r="CZ116" s="221"/>
    </row>
    <row r="117" spans="3:104" ht="12" customHeight="1" x14ac:dyDescent="0.2">
      <c r="C117" s="549"/>
      <c r="D117" s="544" t="s">
        <v>208</v>
      </c>
      <c r="E117" s="545"/>
      <c r="F117" s="545"/>
      <c r="G117" s="442" t="s">
        <v>98</v>
      </c>
      <c r="H117" s="436">
        <v>2E-3</v>
      </c>
      <c r="I117" s="442" t="s">
        <v>286</v>
      </c>
      <c r="J117" s="436"/>
      <c r="K117" s="403">
        <v>2.9999999999999997E-4</v>
      </c>
      <c r="L117" s="174" t="str">
        <f t="shared" si="117"/>
        <v>○</v>
      </c>
      <c r="M117" s="32"/>
      <c r="N117" s="403">
        <v>4.0000000000000002E-4</v>
      </c>
      <c r="O117" s="174" t="str">
        <f t="shared" si="118"/>
        <v>○</v>
      </c>
      <c r="P117" s="32"/>
      <c r="Q117" s="403">
        <v>2.0000000000000001E-4</v>
      </c>
      <c r="R117" s="174" t="str">
        <f t="shared" si="119"/>
        <v>○</v>
      </c>
      <c r="S117" s="32"/>
      <c r="T117" s="403">
        <v>2.0000000000000001E-4</v>
      </c>
      <c r="U117" s="174" t="str">
        <f t="shared" si="120"/>
        <v>○</v>
      </c>
      <c r="V117" s="32"/>
      <c r="W117" s="403">
        <v>2.9999999999999997E-4</v>
      </c>
      <c r="X117" s="174" t="str">
        <f t="shared" si="121"/>
        <v>○</v>
      </c>
      <c r="Y117" s="32"/>
      <c r="Z117" s="403">
        <v>2.0000000000000001E-4</v>
      </c>
      <c r="AA117" s="174" t="str">
        <f t="shared" si="122"/>
        <v>○</v>
      </c>
      <c r="AB117" s="32" t="s">
        <v>285</v>
      </c>
      <c r="AC117" s="403">
        <v>2.0000000000000001E-4</v>
      </c>
      <c r="AD117" s="174" t="str">
        <f t="shared" si="123"/>
        <v>○</v>
      </c>
      <c r="AE117" s="32"/>
      <c r="AF117" s="403">
        <v>1.6000000000000001E-3</v>
      </c>
      <c r="AG117" s="174" t="str">
        <f t="shared" si="124"/>
        <v>○</v>
      </c>
      <c r="AH117" s="32" t="s">
        <v>285</v>
      </c>
      <c r="AI117" s="403">
        <v>2.0000000000000001E-4</v>
      </c>
      <c r="AJ117" s="174" t="str">
        <f t="shared" si="125"/>
        <v>○</v>
      </c>
      <c r="AK117" s="32" t="s">
        <v>285</v>
      </c>
      <c r="AL117" s="403">
        <v>2.0000000000000001E-4</v>
      </c>
      <c r="AM117" s="174" t="str">
        <f t="shared" si="126"/>
        <v>○</v>
      </c>
      <c r="AN117" s="32"/>
      <c r="AO117" s="403"/>
      <c r="AP117" s="174" t="str">
        <f t="shared" si="127"/>
        <v/>
      </c>
      <c r="AQ117" s="32"/>
      <c r="AR117" s="403"/>
      <c r="AS117" s="174" t="str">
        <f t="shared" si="128"/>
        <v/>
      </c>
      <c r="AT117" s="32"/>
      <c r="AU117" s="403"/>
      <c r="AV117" s="174" t="str">
        <f t="shared" si="129"/>
        <v/>
      </c>
      <c r="AW117" s="32"/>
      <c r="AX117" s="403"/>
      <c r="AY117" s="174" t="str">
        <f t="shared" si="130"/>
        <v/>
      </c>
      <c r="AZ117" s="32"/>
      <c r="BA117" s="403"/>
      <c r="BB117" s="174" t="str">
        <f t="shared" si="131"/>
        <v/>
      </c>
      <c r="BC117" s="436"/>
      <c r="BD117" s="403"/>
      <c r="BE117" s="174" t="str">
        <f t="shared" si="132"/>
        <v/>
      </c>
      <c r="BF117" s="32"/>
      <c r="BG117" s="403"/>
      <c r="BH117" s="174" t="str">
        <f t="shared" si="133"/>
        <v/>
      </c>
      <c r="BI117" s="32"/>
      <c r="BJ117" s="403"/>
      <c r="BK117" s="174" t="str">
        <f t="shared" si="134"/>
        <v/>
      </c>
      <c r="BL117" s="32"/>
      <c r="BM117" s="403"/>
      <c r="BN117" s="174" t="str">
        <f t="shared" si="135"/>
        <v/>
      </c>
      <c r="BO117" s="32"/>
      <c r="BP117" s="403"/>
      <c r="BQ117" s="174" t="str">
        <f t="shared" si="136"/>
        <v/>
      </c>
      <c r="BR117" s="32"/>
      <c r="BS117" s="403"/>
      <c r="BT117" s="174" t="str">
        <f t="shared" si="137"/>
        <v/>
      </c>
      <c r="BU117" s="32"/>
      <c r="BV117" s="403"/>
      <c r="BW117" s="174" t="str">
        <f t="shared" si="138"/>
        <v/>
      </c>
      <c r="BX117" s="32"/>
      <c r="BY117" s="403"/>
      <c r="BZ117" s="174" t="str">
        <f t="shared" si="139"/>
        <v/>
      </c>
      <c r="CA117" s="32"/>
      <c r="CB117" s="403"/>
      <c r="CC117" s="174" t="str">
        <f t="shared" si="140"/>
        <v/>
      </c>
      <c r="CD117" s="32"/>
      <c r="CE117" s="403"/>
      <c r="CF117" s="174" t="str">
        <f t="shared" si="141"/>
        <v/>
      </c>
      <c r="CG117" s="32"/>
      <c r="CH117" s="403"/>
      <c r="CI117" s="174" t="str">
        <f t="shared" si="142"/>
        <v/>
      </c>
      <c r="CJ117" s="32"/>
      <c r="CK117" s="403"/>
      <c r="CL117" s="174" t="str">
        <f t="shared" si="143"/>
        <v/>
      </c>
      <c r="CM117" s="32"/>
      <c r="CN117" s="403"/>
      <c r="CO117" s="174" t="str">
        <f t="shared" si="144"/>
        <v/>
      </c>
      <c r="CP117" s="32"/>
      <c r="CQ117" s="403"/>
      <c r="CR117" s="174" t="str">
        <f t="shared" si="145"/>
        <v/>
      </c>
      <c r="CS117" s="32"/>
      <c r="CT117" s="403"/>
      <c r="CU117" s="174" t="str">
        <f t="shared" si="146"/>
        <v/>
      </c>
      <c r="CV117" s="32"/>
      <c r="CZ117" s="255"/>
    </row>
    <row r="118" spans="3:104" ht="12" customHeight="1" x14ac:dyDescent="0.2">
      <c r="C118" s="549"/>
      <c r="D118" s="544" t="s">
        <v>209</v>
      </c>
      <c r="E118" s="545"/>
      <c r="F118" s="545"/>
      <c r="G118" s="442" t="s">
        <v>98</v>
      </c>
      <c r="H118" s="436">
        <v>5.0000000000000002E-5</v>
      </c>
      <c r="I118" s="442" t="s">
        <v>286</v>
      </c>
      <c r="J118" s="436"/>
      <c r="K118" s="403"/>
      <c r="L118" s="174" t="str">
        <f t="shared" si="117"/>
        <v/>
      </c>
      <c r="M118" s="32"/>
      <c r="N118" s="403"/>
      <c r="O118" s="174" t="str">
        <f t="shared" si="118"/>
        <v/>
      </c>
      <c r="P118" s="32"/>
      <c r="Q118" s="403">
        <v>5.3999999999999998E-5</v>
      </c>
      <c r="R118" s="174" t="str">
        <f t="shared" si="119"/>
        <v>×</v>
      </c>
      <c r="S118" s="32"/>
      <c r="T118" s="403">
        <v>5.8E-5</v>
      </c>
      <c r="U118" s="174" t="str">
        <f t="shared" si="120"/>
        <v>×</v>
      </c>
      <c r="V118" s="32"/>
      <c r="W118" s="403">
        <v>5.8E-5</v>
      </c>
      <c r="X118" s="174" t="str">
        <f t="shared" si="121"/>
        <v>×</v>
      </c>
      <c r="Y118" s="32"/>
      <c r="Z118" s="403">
        <v>4.6E-5</v>
      </c>
      <c r="AA118" s="174" t="str">
        <f t="shared" si="122"/>
        <v>○</v>
      </c>
      <c r="AB118" s="32"/>
      <c r="AC118" s="504">
        <v>1.2999999999999999E-5</v>
      </c>
      <c r="AD118" s="174" t="str">
        <f t="shared" si="123"/>
        <v>○</v>
      </c>
      <c r="AE118" s="32"/>
      <c r="AF118" s="403"/>
      <c r="AG118" s="174" t="str">
        <f t="shared" si="124"/>
        <v/>
      </c>
      <c r="AH118" s="32"/>
      <c r="AI118" s="403">
        <v>3.1999999999999999E-5</v>
      </c>
      <c r="AJ118" s="174" t="str">
        <f t="shared" si="125"/>
        <v>○</v>
      </c>
      <c r="AK118" s="32"/>
      <c r="AL118" s="403">
        <v>1.5999999999999999E-5</v>
      </c>
      <c r="AM118" s="174" t="str">
        <f t="shared" si="126"/>
        <v>○</v>
      </c>
      <c r="AN118" s="32"/>
      <c r="AO118" s="403"/>
      <c r="AP118" s="174" t="str">
        <f t="shared" si="127"/>
        <v/>
      </c>
      <c r="AQ118" s="32"/>
      <c r="AR118" s="403"/>
      <c r="AS118" s="174" t="str">
        <f t="shared" si="128"/>
        <v/>
      </c>
      <c r="AT118" s="32"/>
      <c r="AU118" s="403"/>
      <c r="AV118" s="174" t="str">
        <f t="shared" si="129"/>
        <v/>
      </c>
      <c r="AW118" s="32"/>
      <c r="AX118" s="403"/>
      <c r="AY118" s="174" t="str">
        <f t="shared" si="130"/>
        <v/>
      </c>
      <c r="AZ118" s="32"/>
      <c r="BA118" s="403"/>
      <c r="BB118" s="174" t="str">
        <f t="shared" si="131"/>
        <v/>
      </c>
      <c r="BC118" s="436"/>
      <c r="BD118" s="403"/>
      <c r="BE118" s="174" t="str">
        <f t="shared" si="132"/>
        <v/>
      </c>
      <c r="BF118" s="32"/>
      <c r="BG118" s="403"/>
      <c r="BH118" s="174" t="str">
        <f t="shared" si="133"/>
        <v/>
      </c>
      <c r="BI118" s="32"/>
      <c r="BJ118" s="403"/>
      <c r="BK118" s="174" t="str">
        <f t="shared" si="134"/>
        <v/>
      </c>
      <c r="BL118" s="32"/>
      <c r="BM118" s="403"/>
      <c r="BN118" s="174" t="str">
        <f t="shared" si="135"/>
        <v/>
      </c>
      <c r="BO118" s="32"/>
      <c r="BP118" s="403"/>
      <c r="BQ118" s="174" t="str">
        <f t="shared" si="136"/>
        <v/>
      </c>
      <c r="BR118" s="32"/>
      <c r="BS118" s="403"/>
      <c r="BT118" s="174" t="str">
        <f t="shared" si="137"/>
        <v/>
      </c>
      <c r="BU118" s="32"/>
      <c r="BV118" s="403"/>
      <c r="BW118" s="174" t="str">
        <f t="shared" si="138"/>
        <v/>
      </c>
      <c r="BX118" s="32"/>
      <c r="BY118" s="403"/>
      <c r="BZ118" s="174" t="str">
        <f t="shared" si="139"/>
        <v/>
      </c>
      <c r="CA118" s="32"/>
      <c r="CB118" s="403"/>
      <c r="CC118" s="174" t="str">
        <f t="shared" si="140"/>
        <v/>
      </c>
      <c r="CD118" s="32"/>
      <c r="CE118" s="403"/>
      <c r="CF118" s="174" t="str">
        <f t="shared" si="141"/>
        <v/>
      </c>
      <c r="CG118" s="32"/>
      <c r="CH118" s="403"/>
      <c r="CI118" s="174" t="str">
        <f t="shared" si="142"/>
        <v/>
      </c>
      <c r="CJ118" s="32"/>
      <c r="CK118" s="403"/>
      <c r="CL118" s="174" t="str">
        <f t="shared" si="143"/>
        <v/>
      </c>
      <c r="CM118" s="32"/>
      <c r="CN118" s="403"/>
      <c r="CO118" s="174" t="str">
        <f t="shared" si="144"/>
        <v/>
      </c>
      <c r="CP118" s="32"/>
      <c r="CQ118" s="403"/>
      <c r="CR118" s="174" t="str">
        <f t="shared" si="145"/>
        <v/>
      </c>
      <c r="CS118" s="32"/>
      <c r="CT118" s="403"/>
      <c r="CU118" s="174" t="str">
        <f t="shared" si="146"/>
        <v/>
      </c>
      <c r="CV118" s="32"/>
      <c r="CZ118" s="255"/>
    </row>
    <row r="119" spans="3:104" ht="12" customHeight="1" x14ac:dyDescent="0.2">
      <c r="C119" s="549"/>
      <c r="D119" s="544" t="s">
        <v>210</v>
      </c>
      <c r="E119" s="545"/>
      <c r="F119" s="545"/>
      <c r="G119" s="442" t="s">
        <v>98</v>
      </c>
      <c r="H119" s="436"/>
      <c r="I119" s="442"/>
      <c r="J119" s="436"/>
      <c r="K119" s="403"/>
      <c r="L119" s="174"/>
      <c r="M119" s="32"/>
      <c r="N119" s="403"/>
      <c r="O119" s="174"/>
      <c r="P119" s="32"/>
      <c r="Q119" s="403">
        <v>2.0000000000000002E-5</v>
      </c>
      <c r="R119" s="174"/>
      <c r="S119" s="32"/>
      <c r="T119" s="403">
        <v>1.9000000000000001E-5</v>
      </c>
      <c r="U119" s="174"/>
      <c r="V119" s="32"/>
      <c r="W119" s="403">
        <v>2.0000000000000002E-5</v>
      </c>
      <c r="X119" s="174"/>
      <c r="Y119" s="32"/>
      <c r="Z119" s="403">
        <v>1.8E-5</v>
      </c>
      <c r="AA119" s="174"/>
      <c r="AB119" s="32"/>
      <c r="AC119" s="403">
        <v>3.4000000000000001E-6</v>
      </c>
      <c r="AD119" s="174"/>
      <c r="AE119" s="32"/>
      <c r="AF119" s="403"/>
      <c r="AG119" s="174"/>
      <c r="AH119" s="32"/>
      <c r="AI119" s="403">
        <v>8.1999999999999994E-6</v>
      </c>
      <c r="AJ119" s="174"/>
      <c r="AK119" s="32"/>
      <c r="AL119" s="403">
        <v>2.7999999999999999E-6</v>
      </c>
      <c r="AM119" s="174"/>
      <c r="AN119" s="32"/>
      <c r="AO119" s="403"/>
      <c r="AP119" s="174"/>
      <c r="AQ119" s="32"/>
      <c r="AR119" s="403"/>
      <c r="AS119" s="174"/>
      <c r="AT119" s="32"/>
      <c r="AU119" s="403"/>
      <c r="AV119" s="174"/>
      <c r="AW119" s="32"/>
      <c r="AX119" s="403"/>
      <c r="AY119" s="174"/>
      <c r="AZ119" s="32"/>
      <c r="BA119" s="403"/>
      <c r="BB119" s="174"/>
      <c r="BC119" s="436"/>
      <c r="BD119" s="403"/>
      <c r="BE119" s="174"/>
      <c r="BF119" s="32"/>
      <c r="BG119" s="403"/>
      <c r="BH119" s="174"/>
      <c r="BI119" s="32"/>
      <c r="BJ119" s="403"/>
      <c r="BK119" s="174"/>
      <c r="BL119" s="32"/>
      <c r="BM119" s="403"/>
      <c r="BN119" s="174"/>
      <c r="BO119" s="32"/>
      <c r="BP119" s="403"/>
      <c r="BQ119" s="174"/>
      <c r="BR119" s="32"/>
      <c r="BS119" s="403"/>
      <c r="BT119" s="174"/>
      <c r="BU119" s="32"/>
      <c r="BV119" s="403"/>
      <c r="BW119" s="174"/>
      <c r="BX119" s="32"/>
      <c r="BY119" s="403"/>
      <c r="BZ119" s="174"/>
      <c r="CA119" s="32"/>
      <c r="CB119" s="403"/>
      <c r="CC119" s="174"/>
      <c r="CD119" s="32"/>
      <c r="CE119" s="403"/>
      <c r="CF119" s="174"/>
      <c r="CG119" s="32"/>
      <c r="CH119" s="403"/>
      <c r="CI119" s="174"/>
      <c r="CJ119" s="32"/>
      <c r="CK119" s="403"/>
      <c r="CL119" s="174"/>
      <c r="CM119" s="32"/>
      <c r="CN119" s="403"/>
      <c r="CO119" s="174"/>
      <c r="CP119" s="32"/>
      <c r="CQ119" s="403"/>
      <c r="CR119" s="174"/>
      <c r="CS119" s="32"/>
      <c r="CT119" s="403"/>
      <c r="CU119" s="174"/>
      <c r="CV119" s="32"/>
      <c r="CZ119" s="255"/>
    </row>
    <row r="120" spans="3:104" ht="12" customHeight="1" x14ac:dyDescent="0.2">
      <c r="C120" s="549"/>
      <c r="D120" s="544" t="s">
        <v>211</v>
      </c>
      <c r="E120" s="545"/>
      <c r="F120" s="545"/>
      <c r="G120" s="442" t="s">
        <v>98</v>
      </c>
      <c r="H120" s="436"/>
      <c r="I120" s="442"/>
      <c r="J120" s="436"/>
      <c r="K120" s="403"/>
      <c r="L120" s="174"/>
      <c r="M120" s="32"/>
      <c r="N120" s="403"/>
      <c r="O120" s="174"/>
      <c r="P120" s="32"/>
      <c r="Q120" s="403">
        <v>1.2E-5</v>
      </c>
      <c r="R120" s="174"/>
      <c r="S120" s="32"/>
      <c r="T120" s="403">
        <v>1.1E-5</v>
      </c>
      <c r="U120" s="174"/>
      <c r="V120" s="32"/>
      <c r="W120" s="403">
        <v>1.1E-5</v>
      </c>
      <c r="X120" s="174"/>
      <c r="Y120" s="32"/>
      <c r="Z120" s="403">
        <v>1.1E-5</v>
      </c>
      <c r="AA120" s="174"/>
      <c r="AB120" s="32" t="s">
        <v>285</v>
      </c>
      <c r="AC120" s="505">
        <v>2.5000000000000002E-6</v>
      </c>
      <c r="AD120" s="174"/>
      <c r="AE120" s="32"/>
      <c r="AF120" s="403"/>
      <c r="AG120" s="174"/>
      <c r="AH120" s="32"/>
      <c r="AI120" s="491">
        <v>5.0000000000000004E-6</v>
      </c>
      <c r="AJ120" s="174"/>
      <c r="AK120" s="32" t="s">
        <v>285</v>
      </c>
      <c r="AL120" s="403">
        <v>2.5000000000000002E-6</v>
      </c>
      <c r="AM120" s="174"/>
      <c r="AN120" s="32"/>
      <c r="AO120" s="403"/>
      <c r="AP120" s="174"/>
      <c r="AQ120" s="32"/>
      <c r="AR120" s="403"/>
      <c r="AS120" s="174"/>
      <c r="AT120" s="32"/>
      <c r="AU120" s="403"/>
      <c r="AV120" s="174"/>
      <c r="AW120" s="32"/>
      <c r="AX120" s="403"/>
      <c r="AY120" s="174"/>
      <c r="AZ120" s="32"/>
      <c r="BA120" s="403"/>
      <c r="BB120" s="174"/>
      <c r="BC120" s="436"/>
      <c r="BD120" s="403"/>
      <c r="BE120" s="174"/>
      <c r="BF120" s="32"/>
      <c r="BG120" s="403"/>
      <c r="BH120" s="174"/>
      <c r="BI120" s="32"/>
      <c r="BJ120" s="403"/>
      <c r="BK120" s="174"/>
      <c r="BL120" s="32"/>
      <c r="BM120" s="403"/>
      <c r="BN120" s="174"/>
      <c r="BO120" s="32"/>
      <c r="BP120" s="403"/>
      <c r="BQ120" s="174"/>
      <c r="BR120" s="32"/>
      <c r="BS120" s="403"/>
      <c r="BT120" s="174"/>
      <c r="BU120" s="32"/>
      <c r="BV120" s="403"/>
      <c r="BW120" s="174"/>
      <c r="BX120" s="32"/>
      <c r="BY120" s="403"/>
      <c r="BZ120" s="174"/>
      <c r="CA120" s="32"/>
      <c r="CB120" s="403"/>
      <c r="CC120" s="174"/>
      <c r="CD120" s="32"/>
      <c r="CE120" s="403"/>
      <c r="CF120" s="174"/>
      <c r="CG120" s="32"/>
      <c r="CH120" s="403"/>
      <c r="CI120" s="174"/>
      <c r="CJ120" s="32"/>
      <c r="CK120" s="403"/>
      <c r="CL120" s="174"/>
      <c r="CM120" s="32"/>
      <c r="CN120" s="403"/>
      <c r="CO120" s="174"/>
      <c r="CP120" s="32"/>
      <c r="CQ120" s="403"/>
      <c r="CR120" s="174"/>
      <c r="CS120" s="32"/>
      <c r="CT120" s="403"/>
      <c r="CU120" s="174"/>
      <c r="CV120" s="32"/>
      <c r="CZ120" s="255"/>
    </row>
    <row r="121" spans="3:104" ht="12" customHeight="1" x14ac:dyDescent="0.2">
      <c r="C121" s="549"/>
      <c r="D121" s="544" t="s">
        <v>212</v>
      </c>
      <c r="E121" s="545"/>
      <c r="F121" s="545"/>
      <c r="G121" s="442" t="s">
        <v>98</v>
      </c>
      <c r="H121" s="436"/>
      <c r="I121" s="442"/>
      <c r="J121" s="436"/>
      <c r="K121" s="403"/>
      <c r="L121" s="174"/>
      <c r="M121" s="32"/>
      <c r="N121" s="403"/>
      <c r="O121" s="174"/>
      <c r="P121" s="32"/>
      <c r="Q121" s="403">
        <v>3.3000000000000003E-5</v>
      </c>
      <c r="R121" s="174"/>
      <c r="S121" s="32"/>
      <c r="T121" s="403">
        <v>3.8999999999999999E-5</v>
      </c>
      <c r="U121" s="174"/>
      <c r="V121" s="32"/>
      <c r="W121" s="403">
        <v>3.8000000000000002E-5</v>
      </c>
      <c r="X121" s="174"/>
      <c r="Y121" s="32"/>
      <c r="Z121" s="403">
        <v>2.8E-5</v>
      </c>
      <c r="AA121" s="174"/>
      <c r="AB121" s="32"/>
      <c r="AC121" s="403">
        <v>1.0000000000000001E-5</v>
      </c>
      <c r="AD121" s="174"/>
      <c r="AE121" s="32"/>
      <c r="AF121" s="403"/>
      <c r="AG121" s="174"/>
      <c r="AH121" s="32"/>
      <c r="AI121" s="403">
        <v>2.4000000000000001E-5</v>
      </c>
      <c r="AJ121" s="174"/>
      <c r="AK121" s="32"/>
      <c r="AL121" s="403">
        <v>1.2999999999999999E-5</v>
      </c>
      <c r="AM121" s="174"/>
      <c r="AN121" s="32"/>
      <c r="AO121" s="403"/>
      <c r="AP121" s="174"/>
      <c r="AQ121" s="32"/>
      <c r="AR121" s="403"/>
      <c r="AS121" s="174"/>
      <c r="AT121" s="32"/>
      <c r="AU121" s="403"/>
      <c r="AV121" s="174"/>
      <c r="AW121" s="32"/>
      <c r="AX121" s="403"/>
      <c r="AY121" s="174"/>
      <c r="AZ121" s="32"/>
      <c r="BA121" s="403"/>
      <c r="BB121" s="174"/>
      <c r="BC121" s="436"/>
      <c r="BD121" s="403"/>
      <c r="BE121" s="174"/>
      <c r="BF121" s="32"/>
      <c r="BG121" s="403"/>
      <c r="BH121" s="174"/>
      <c r="BI121" s="32"/>
      <c r="BJ121" s="403"/>
      <c r="BK121" s="174"/>
      <c r="BL121" s="32"/>
      <c r="BM121" s="403"/>
      <c r="BN121" s="174"/>
      <c r="BO121" s="32"/>
      <c r="BP121" s="403"/>
      <c r="BQ121" s="174"/>
      <c r="BR121" s="32"/>
      <c r="BS121" s="403"/>
      <c r="BT121" s="174"/>
      <c r="BU121" s="32"/>
      <c r="BV121" s="403"/>
      <c r="BW121" s="174"/>
      <c r="BX121" s="32"/>
      <c r="BY121" s="403"/>
      <c r="BZ121" s="174"/>
      <c r="CA121" s="32"/>
      <c r="CB121" s="403"/>
      <c r="CC121" s="174"/>
      <c r="CD121" s="32"/>
      <c r="CE121" s="403"/>
      <c r="CF121" s="174"/>
      <c r="CG121" s="32"/>
      <c r="CH121" s="403"/>
      <c r="CI121" s="174"/>
      <c r="CJ121" s="32"/>
      <c r="CK121" s="403"/>
      <c r="CL121" s="174"/>
      <c r="CM121" s="32"/>
      <c r="CN121" s="403"/>
      <c r="CO121" s="174"/>
      <c r="CP121" s="32"/>
      <c r="CQ121" s="403"/>
      <c r="CR121" s="174"/>
      <c r="CS121" s="32"/>
      <c r="CT121" s="403"/>
      <c r="CU121" s="174"/>
      <c r="CV121" s="32"/>
      <c r="CZ121" s="255"/>
    </row>
    <row r="122" spans="3:104" ht="12" customHeight="1" x14ac:dyDescent="0.2">
      <c r="C122" s="549"/>
      <c r="D122" s="544" t="s">
        <v>213</v>
      </c>
      <c r="E122" s="545"/>
      <c r="F122" s="545"/>
      <c r="G122" s="442" t="s">
        <v>98</v>
      </c>
      <c r="H122" s="436"/>
      <c r="I122" s="442"/>
      <c r="J122" s="436"/>
      <c r="K122" s="403"/>
      <c r="L122" s="174"/>
      <c r="M122" s="32"/>
      <c r="N122" s="403"/>
      <c r="O122" s="174"/>
      <c r="P122" s="32"/>
      <c r="Q122" s="403">
        <v>3.0000000000000001E-5</v>
      </c>
      <c r="R122" s="174"/>
      <c r="S122" s="32"/>
      <c r="T122" s="403">
        <v>3.4999999999999997E-5</v>
      </c>
      <c r="U122" s="174"/>
      <c r="V122" s="32"/>
      <c r="W122" s="403">
        <v>3.4E-5</v>
      </c>
      <c r="X122" s="174"/>
      <c r="Y122" s="32"/>
      <c r="Z122" s="403">
        <v>2.4000000000000001E-5</v>
      </c>
      <c r="AA122" s="174"/>
      <c r="AB122" s="32"/>
      <c r="AC122" s="403">
        <v>9.7000000000000003E-6</v>
      </c>
      <c r="AD122" s="174"/>
      <c r="AE122" s="32"/>
      <c r="AF122" s="403"/>
      <c r="AG122" s="174"/>
      <c r="AH122" s="32"/>
      <c r="AI122" s="403">
        <v>2.0999999999999999E-5</v>
      </c>
      <c r="AJ122" s="174"/>
      <c r="AK122" s="32"/>
      <c r="AL122" s="403">
        <v>1.2E-5</v>
      </c>
      <c r="AM122" s="174"/>
      <c r="AN122" s="32"/>
      <c r="AO122" s="403"/>
      <c r="AP122" s="174"/>
      <c r="AQ122" s="32"/>
      <c r="AR122" s="403"/>
      <c r="AS122" s="174"/>
      <c r="AT122" s="32"/>
      <c r="AU122" s="403"/>
      <c r="AV122" s="174"/>
      <c r="AW122" s="32"/>
      <c r="AX122" s="403"/>
      <c r="AY122" s="174"/>
      <c r="AZ122" s="32"/>
      <c r="BA122" s="403"/>
      <c r="BB122" s="174"/>
      <c r="BC122" s="436"/>
      <c r="BD122" s="403"/>
      <c r="BE122" s="174"/>
      <c r="BF122" s="32"/>
      <c r="BG122" s="403"/>
      <c r="BH122" s="174"/>
      <c r="BI122" s="32"/>
      <c r="BJ122" s="403"/>
      <c r="BK122" s="174"/>
      <c r="BL122" s="32"/>
      <c r="BM122" s="403"/>
      <c r="BN122" s="174"/>
      <c r="BO122" s="32"/>
      <c r="BP122" s="403"/>
      <c r="BQ122" s="174"/>
      <c r="BR122" s="32"/>
      <c r="BS122" s="403"/>
      <c r="BT122" s="174"/>
      <c r="BU122" s="32"/>
      <c r="BV122" s="403"/>
      <c r="BW122" s="174"/>
      <c r="BX122" s="32"/>
      <c r="BY122" s="403"/>
      <c r="BZ122" s="174"/>
      <c r="CA122" s="32"/>
      <c r="CB122" s="403"/>
      <c r="CC122" s="174"/>
      <c r="CD122" s="32"/>
      <c r="CE122" s="403"/>
      <c r="CF122" s="174"/>
      <c r="CG122" s="32"/>
      <c r="CH122" s="403"/>
      <c r="CI122" s="174"/>
      <c r="CJ122" s="32"/>
      <c r="CK122" s="403"/>
      <c r="CL122" s="174"/>
      <c r="CM122" s="32"/>
      <c r="CN122" s="403"/>
      <c r="CO122" s="174"/>
      <c r="CP122" s="32"/>
      <c r="CQ122" s="403"/>
      <c r="CR122" s="174"/>
      <c r="CS122" s="32"/>
      <c r="CT122" s="403"/>
      <c r="CU122" s="174"/>
      <c r="CV122" s="32"/>
      <c r="CZ122" s="255"/>
    </row>
    <row r="123" spans="3:104" ht="12" customHeight="1" x14ac:dyDescent="0.2">
      <c r="C123" s="549"/>
      <c r="D123" s="544" t="s">
        <v>214</v>
      </c>
      <c r="E123" s="545"/>
      <c r="F123" s="545"/>
      <c r="G123" s="442" t="s">
        <v>98</v>
      </c>
      <c r="H123" s="436">
        <v>0.08</v>
      </c>
      <c r="I123" s="442" t="s">
        <v>92</v>
      </c>
      <c r="J123" s="436" t="s">
        <v>285</v>
      </c>
      <c r="K123" s="403">
        <v>1E-3</v>
      </c>
      <c r="L123" s="174" t="str">
        <f t="shared" si="117"/>
        <v>○</v>
      </c>
      <c r="M123" s="32" t="s">
        <v>285</v>
      </c>
      <c r="N123" s="403">
        <v>1E-3</v>
      </c>
      <c r="O123" s="174" t="str">
        <f t="shared" si="118"/>
        <v>○</v>
      </c>
      <c r="P123" s="32"/>
      <c r="Q123" s="403">
        <v>1E-3</v>
      </c>
      <c r="R123" s="174" t="str">
        <f t="shared" si="119"/>
        <v>○</v>
      </c>
      <c r="S123" s="32" t="s">
        <v>285</v>
      </c>
      <c r="T123" s="403">
        <v>1E-3</v>
      </c>
      <c r="U123" s="174" t="str">
        <f t="shared" si="120"/>
        <v>○</v>
      </c>
      <c r="V123" s="32" t="s">
        <v>285</v>
      </c>
      <c r="W123" s="403">
        <v>1E-3</v>
      </c>
      <c r="X123" s="174" t="str">
        <f t="shared" si="121"/>
        <v>○</v>
      </c>
      <c r="Y123" s="32" t="s">
        <v>285</v>
      </c>
      <c r="Z123" s="403">
        <v>1E-3</v>
      </c>
      <c r="AA123" s="174" t="str">
        <f t="shared" si="122"/>
        <v>○</v>
      </c>
      <c r="AB123" s="32" t="s">
        <v>285</v>
      </c>
      <c r="AC123" s="403">
        <v>1E-3</v>
      </c>
      <c r="AD123" s="174" t="str">
        <f t="shared" si="123"/>
        <v>○</v>
      </c>
      <c r="AE123" s="32"/>
      <c r="AF123" s="403">
        <v>1E-3</v>
      </c>
      <c r="AG123" s="174" t="str">
        <f t="shared" si="124"/>
        <v>○</v>
      </c>
      <c r="AH123" s="32" t="s">
        <v>285</v>
      </c>
      <c r="AI123" s="403">
        <v>1E-3</v>
      </c>
      <c r="AJ123" s="174" t="str">
        <f t="shared" si="125"/>
        <v>○</v>
      </c>
      <c r="AK123" s="32" t="s">
        <v>285</v>
      </c>
      <c r="AL123" s="403">
        <v>1E-3</v>
      </c>
      <c r="AM123" s="174" t="str">
        <f t="shared" si="126"/>
        <v>○</v>
      </c>
      <c r="AN123" s="32"/>
      <c r="AO123" s="403"/>
      <c r="AP123" s="174" t="str">
        <f t="shared" si="127"/>
        <v/>
      </c>
      <c r="AQ123" s="32"/>
      <c r="AR123" s="403"/>
      <c r="AS123" s="174" t="str">
        <f t="shared" si="128"/>
        <v/>
      </c>
      <c r="AT123" s="32"/>
      <c r="AU123" s="403"/>
      <c r="AV123" s="174" t="str">
        <f t="shared" si="129"/>
        <v/>
      </c>
      <c r="AW123" s="32"/>
      <c r="AX123" s="403"/>
      <c r="AY123" s="174" t="str">
        <f t="shared" si="130"/>
        <v/>
      </c>
      <c r="AZ123" s="32"/>
      <c r="BA123" s="403"/>
      <c r="BB123" s="174" t="str">
        <f t="shared" si="131"/>
        <v/>
      </c>
      <c r="BC123" s="436"/>
      <c r="BD123" s="403"/>
      <c r="BE123" s="174" t="str">
        <f t="shared" si="132"/>
        <v/>
      </c>
      <c r="BF123" s="32"/>
      <c r="BG123" s="403"/>
      <c r="BH123" s="174" t="str">
        <f t="shared" si="133"/>
        <v/>
      </c>
      <c r="BI123" s="32"/>
      <c r="BJ123" s="403"/>
      <c r="BK123" s="174" t="str">
        <f t="shared" si="134"/>
        <v/>
      </c>
      <c r="BL123" s="32"/>
      <c r="BM123" s="403"/>
      <c r="BN123" s="174" t="str">
        <f t="shared" si="135"/>
        <v/>
      </c>
      <c r="BO123" s="32"/>
      <c r="BP123" s="403"/>
      <c r="BQ123" s="174" t="str">
        <f t="shared" si="136"/>
        <v/>
      </c>
      <c r="BR123" s="32"/>
      <c r="BS123" s="403"/>
      <c r="BT123" s="174" t="str">
        <f t="shared" si="137"/>
        <v/>
      </c>
      <c r="BU123" s="32"/>
      <c r="BV123" s="403"/>
      <c r="BW123" s="174" t="str">
        <f t="shared" si="138"/>
        <v/>
      </c>
      <c r="BX123" s="32"/>
      <c r="BY123" s="403"/>
      <c r="BZ123" s="174" t="str">
        <f t="shared" si="139"/>
        <v/>
      </c>
      <c r="CA123" s="32"/>
      <c r="CB123" s="403"/>
      <c r="CC123" s="174" t="str">
        <f t="shared" si="140"/>
        <v/>
      </c>
      <c r="CD123" s="32"/>
      <c r="CE123" s="403"/>
      <c r="CF123" s="174" t="str">
        <f t="shared" si="141"/>
        <v/>
      </c>
      <c r="CG123" s="32"/>
      <c r="CH123" s="403"/>
      <c r="CI123" s="174" t="str">
        <f t="shared" si="142"/>
        <v/>
      </c>
      <c r="CJ123" s="32"/>
      <c r="CK123" s="403"/>
      <c r="CL123" s="174" t="str">
        <f t="shared" si="143"/>
        <v/>
      </c>
      <c r="CM123" s="32"/>
      <c r="CN123" s="403"/>
      <c r="CO123" s="174" t="str">
        <f t="shared" si="144"/>
        <v/>
      </c>
      <c r="CP123" s="32"/>
      <c r="CQ123" s="403"/>
      <c r="CR123" s="174" t="str">
        <f t="shared" si="145"/>
        <v/>
      </c>
      <c r="CS123" s="32"/>
      <c r="CT123" s="403"/>
      <c r="CU123" s="174" t="str">
        <f t="shared" si="146"/>
        <v/>
      </c>
      <c r="CV123" s="32"/>
      <c r="CZ123" s="215"/>
    </row>
    <row r="124" spans="3:104" ht="12" customHeight="1" x14ac:dyDescent="0.2">
      <c r="C124" s="549"/>
      <c r="D124" s="553" t="s">
        <v>215</v>
      </c>
      <c r="E124" s="554"/>
      <c r="F124" s="554"/>
      <c r="G124" s="449" t="s">
        <v>89</v>
      </c>
      <c r="H124" s="447">
        <v>1</v>
      </c>
      <c r="I124" s="449" t="s">
        <v>92</v>
      </c>
      <c r="J124" s="436" t="s">
        <v>285</v>
      </c>
      <c r="K124" s="400">
        <v>3.0000000000000001E-3</v>
      </c>
      <c r="L124" s="203" t="str">
        <f t="shared" si="117"/>
        <v>○</v>
      </c>
      <c r="M124" s="436" t="s">
        <v>285</v>
      </c>
      <c r="N124" s="400">
        <v>3.0000000000000001E-3</v>
      </c>
      <c r="O124" s="203" t="str">
        <f t="shared" si="118"/>
        <v>○</v>
      </c>
      <c r="P124" s="447" t="s">
        <v>285</v>
      </c>
      <c r="Q124" s="400">
        <v>3.0000000000000001E-3</v>
      </c>
      <c r="R124" s="203" t="str">
        <f t="shared" si="119"/>
        <v>○</v>
      </c>
      <c r="S124" s="447" t="s">
        <v>285</v>
      </c>
      <c r="T124" s="400">
        <v>3.0000000000000001E-3</v>
      </c>
      <c r="U124" s="203" t="str">
        <f t="shared" si="120"/>
        <v>○</v>
      </c>
      <c r="V124" s="436" t="s">
        <v>285</v>
      </c>
      <c r="W124" s="403">
        <v>3.0000000000000001E-3</v>
      </c>
      <c r="X124" s="203" t="str">
        <f t="shared" si="121"/>
        <v>○</v>
      </c>
      <c r="Y124" s="436" t="s">
        <v>285</v>
      </c>
      <c r="Z124" s="400">
        <v>3.0000000000000001E-3</v>
      </c>
      <c r="AA124" s="203" t="str">
        <f t="shared" si="122"/>
        <v>○</v>
      </c>
      <c r="AB124" s="436" t="s">
        <v>285</v>
      </c>
      <c r="AC124" s="400">
        <v>3.0000000000000001E-3</v>
      </c>
      <c r="AD124" s="203" t="str">
        <f t="shared" si="123"/>
        <v>○</v>
      </c>
      <c r="AE124" s="436" t="s">
        <v>285</v>
      </c>
      <c r="AF124" s="400">
        <v>3.0000000000000001E-3</v>
      </c>
      <c r="AG124" s="203" t="str">
        <f t="shared" si="124"/>
        <v>○</v>
      </c>
      <c r="AH124" s="436" t="s">
        <v>285</v>
      </c>
      <c r="AI124" s="400">
        <v>3.0000000000000001E-3</v>
      </c>
      <c r="AJ124" s="203" t="str">
        <f t="shared" si="125"/>
        <v>○</v>
      </c>
      <c r="AK124" s="275" t="s">
        <v>285</v>
      </c>
      <c r="AL124" s="400">
        <v>3.0000000000000001E-3</v>
      </c>
      <c r="AM124" s="203" t="str">
        <f t="shared" si="126"/>
        <v>○</v>
      </c>
      <c r="AN124" s="275"/>
      <c r="AO124" s="400"/>
      <c r="AP124" s="203" t="str">
        <f t="shared" si="127"/>
        <v/>
      </c>
      <c r="AQ124" s="275"/>
      <c r="AR124" s="400"/>
      <c r="AS124" s="203" t="str">
        <f t="shared" si="128"/>
        <v/>
      </c>
      <c r="AT124" s="275"/>
      <c r="AU124" s="400"/>
      <c r="AV124" s="203" t="str">
        <f t="shared" si="129"/>
        <v/>
      </c>
      <c r="AW124" s="206"/>
      <c r="AX124" s="400"/>
      <c r="AY124" s="203" t="str">
        <f t="shared" si="130"/>
        <v/>
      </c>
      <c r="AZ124" s="206"/>
      <c r="BA124" s="400"/>
      <c r="BB124" s="203" t="str">
        <f t="shared" si="131"/>
        <v/>
      </c>
      <c r="BC124" s="447"/>
      <c r="BD124" s="400"/>
      <c r="BE124" s="203" t="str">
        <f t="shared" si="132"/>
        <v/>
      </c>
      <c r="BF124" s="206"/>
      <c r="BG124" s="400"/>
      <c r="BH124" s="203" t="str">
        <f t="shared" si="133"/>
        <v/>
      </c>
      <c r="BI124" s="206"/>
      <c r="BJ124" s="400"/>
      <c r="BK124" s="203" t="str">
        <f t="shared" si="134"/>
        <v/>
      </c>
      <c r="BL124" s="206"/>
      <c r="BM124" s="400"/>
      <c r="BN124" s="203" t="str">
        <f t="shared" si="135"/>
        <v/>
      </c>
      <c r="BO124" s="206"/>
      <c r="BP124" s="400"/>
      <c r="BQ124" s="203" t="str">
        <f t="shared" si="136"/>
        <v/>
      </c>
      <c r="BR124" s="275"/>
      <c r="BS124" s="400"/>
      <c r="BT124" s="203" t="str">
        <f t="shared" si="137"/>
        <v/>
      </c>
      <c r="BU124" s="275"/>
      <c r="BV124" s="400"/>
      <c r="BW124" s="203" t="str">
        <f t="shared" si="138"/>
        <v/>
      </c>
      <c r="BX124" s="206"/>
      <c r="BY124" s="400"/>
      <c r="BZ124" s="203" t="str">
        <f t="shared" si="139"/>
        <v/>
      </c>
      <c r="CA124" s="206"/>
      <c r="CB124" s="400"/>
      <c r="CC124" s="203" t="str">
        <f t="shared" si="140"/>
        <v/>
      </c>
      <c r="CD124" s="206"/>
      <c r="CE124" s="400"/>
      <c r="CF124" s="203" t="str">
        <f t="shared" si="141"/>
        <v/>
      </c>
      <c r="CG124" s="206"/>
      <c r="CH124" s="400"/>
      <c r="CI124" s="203" t="str">
        <f t="shared" si="142"/>
        <v/>
      </c>
      <c r="CJ124" s="206"/>
      <c r="CK124" s="400"/>
      <c r="CL124" s="203" t="str">
        <f t="shared" si="143"/>
        <v/>
      </c>
      <c r="CM124" s="206"/>
      <c r="CN124" s="400"/>
      <c r="CO124" s="203" t="str">
        <f t="shared" si="144"/>
        <v/>
      </c>
      <c r="CP124" s="206"/>
      <c r="CQ124" s="400"/>
      <c r="CR124" s="203" t="str">
        <f t="shared" si="145"/>
        <v/>
      </c>
      <c r="CS124" s="206"/>
      <c r="CT124" s="400"/>
      <c r="CU124" s="203" t="str">
        <f t="shared" si="146"/>
        <v/>
      </c>
      <c r="CV124" s="32"/>
      <c r="CZ124" s="215"/>
    </row>
    <row r="125" spans="3:104" ht="12" customHeight="1" x14ac:dyDescent="0.2">
      <c r="C125" s="549"/>
      <c r="D125" s="544" t="s">
        <v>216</v>
      </c>
      <c r="E125" s="545"/>
      <c r="F125" s="545"/>
      <c r="G125" s="442" t="s">
        <v>98</v>
      </c>
      <c r="H125" s="436">
        <v>4.0000000000000001E-3</v>
      </c>
      <c r="I125" s="442" t="s">
        <v>92</v>
      </c>
      <c r="J125" s="443"/>
      <c r="K125" s="403"/>
      <c r="L125" s="174" t="str">
        <f t="shared" si="117"/>
        <v/>
      </c>
      <c r="M125" s="263"/>
      <c r="N125" s="403"/>
      <c r="O125" s="174" t="str">
        <f t="shared" si="118"/>
        <v/>
      </c>
      <c r="P125" s="32"/>
      <c r="Q125" s="403"/>
      <c r="R125" s="174" t="str">
        <f t="shared" si="119"/>
        <v/>
      </c>
      <c r="S125" s="32"/>
      <c r="T125" s="403"/>
      <c r="U125" s="174" t="str">
        <f t="shared" si="120"/>
        <v/>
      </c>
      <c r="V125" s="263"/>
      <c r="W125" s="506"/>
      <c r="X125" s="174" t="str">
        <f t="shared" si="121"/>
        <v/>
      </c>
      <c r="Y125" s="263"/>
      <c r="Z125" s="403"/>
      <c r="AA125" s="174" t="str">
        <f t="shared" si="122"/>
        <v/>
      </c>
      <c r="AB125" s="263"/>
      <c r="AC125" s="403"/>
      <c r="AD125" s="174" t="str">
        <f t="shared" si="123"/>
        <v/>
      </c>
      <c r="AE125" s="263"/>
      <c r="AF125" s="403"/>
      <c r="AG125" s="174" t="str">
        <f t="shared" si="124"/>
        <v/>
      </c>
      <c r="AH125" s="263"/>
      <c r="AI125" s="403"/>
      <c r="AJ125" s="174" t="str">
        <f t="shared" si="125"/>
        <v/>
      </c>
      <c r="AK125" s="277"/>
      <c r="AL125" s="403"/>
      <c r="AM125" s="174" t="str">
        <f t="shared" si="126"/>
        <v/>
      </c>
      <c r="AN125" s="277"/>
      <c r="AO125" s="403"/>
      <c r="AP125" s="174" t="str">
        <f t="shared" si="127"/>
        <v/>
      </c>
      <c r="AQ125" s="277"/>
      <c r="AR125" s="403"/>
      <c r="AS125" s="174" t="str">
        <f t="shared" si="128"/>
        <v/>
      </c>
      <c r="AT125" s="277"/>
      <c r="AU125" s="403"/>
      <c r="AV125" s="174" t="str">
        <f t="shared" si="129"/>
        <v/>
      </c>
      <c r="AW125" s="32"/>
      <c r="AX125" s="403"/>
      <c r="AY125" s="174" t="str">
        <f t="shared" si="130"/>
        <v/>
      </c>
      <c r="AZ125" s="32"/>
      <c r="BA125" s="403"/>
      <c r="BB125" s="174" t="str">
        <f t="shared" si="131"/>
        <v/>
      </c>
      <c r="BC125" s="436"/>
      <c r="BD125" s="403"/>
      <c r="BE125" s="174" t="str">
        <f t="shared" si="132"/>
        <v/>
      </c>
      <c r="BF125" s="32"/>
      <c r="BG125" s="403"/>
      <c r="BH125" s="174" t="str">
        <f t="shared" si="133"/>
        <v/>
      </c>
      <c r="BI125" s="32"/>
      <c r="BJ125" s="403"/>
      <c r="BK125" s="174" t="str">
        <f t="shared" si="134"/>
        <v/>
      </c>
      <c r="BL125" s="32"/>
      <c r="BM125" s="403"/>
      <c r="BN125" s="174" t="str">
        <f t="shared" si="135"/>
        <v/>
      </c>
      <c r="BO125" s="32"/>
      <c r="BP125" s="403"/>
      <c r="BQ125" s="174" t="str">
        <f t="shared" si="136"/>
        <v/>
      </c>
      <c r="BR125" s="277"/>
      <c r="BS125" s="403"/>
      <c r="BT125" s="174" t="str">
        <f t="shared" si="137"/>
        <v/>
      </c>
      <c r="BU125" s="277"/>
      <c r="BV125" s="403"/>
      <c r="BW125" s="174" t="str">
        <f t="shared" si="138"/>
        <v/>
      </c>
      <c r="BX125" s="32"/>
      <c r="BY125" s="403"/>
      <c r="BZ125" s="174" t="str">
        <f t="shared" si="139"/>
        <v/>
      </c>
      <c r="CA125" s="32"/>
      <c r="CB125" s="403"/>
      <c r="CC125" s="174" t="str">
        <f t="shared" si="140"/>
        <v/>
      </c>
      <c r="CD125" s="32"/>
      <c r="CE125" s="403"/>
      <c r="CF125" s="174" t="str">
        <f t="shared" si="141"/>
        <v/>
      </c>
      <c r="CG125" s="32"/>
      <c r="CH125" s="403"/>
      <c r="CI125" s="174" t="str">
        <f t="shared" si="142"/>
        <v/>
      </c>
      <c r="CJ125" s="32"/>
      <c r="CK125" s="403"/>
      <c r="CL125" s="174" t="str">
        <f t="shared" si="143"/>
        <v/>
      </c>
      <c r="CM125" s="32"/>
      <c r="CN125" s="403"/>
      <c r="CO125" s="174" t="str">
        <f t="shared" si="144"/>
        <v/>
      </c>
      <c r="CP125" s="32"/>
      <c r="CQ125" s="403"/>
      <c r="CR125" s="174" t="str">
        <f t="shared" si="145"/>
        <v/>
      </c>
      <c r="CS125" s="32"/>
      <c r="CT125" s="403"/>
      <c r="CU125" s="174" t="str">
        <f t="shared" si="146"/>
        <v/>
      </c>
      <c r="CV125" s="32"/>
      <c r="CZ125" s="215"/>
    </row>
    <row r="126" spans="3:104" ht="12" customHeight="1" x14ac:dyDescent="0.2">
      <c r="C126" s="549"/>
      <c r="D126" s="544" t="s">
        <v>217</v>
      </c>
      <c r="E126" s="545"/>
      <c r="F126" s="545"/>
      <c r="G126" s="442" t="s">
        <v>89</v>
      </c>
      <c r="H126" s="436">
        <v>0.02</v>
      </c>
      <c r="I126" s="442" t="s">
        <v>92</v>
      </c>
      <c r="J126" s="436"/>
      <c r="K126" s="403"/>
      <c r="L126" s="174" t="str">
        <f t="shared" si="117"/>
        <v/>
      </c>
      <c r="M126" s="32"/>
      <c r="N126" s="403"/>
      <c r="O126" s="174" t="str">
        <f t="shared" si="118"/>
        <v/>
      </c>
      <c r="P126" s="32"/>
      <c r="Q126" s="403"/>
      <c r="R126" s="174" t="str">
        <f t="shared" si="119"/>
        <v/>
      </c>
      <c r="S126" s="32"/>
      <c r="T126" s="403"/>
      <c r="U126" s="174" t="str">
        <f t="shared" si="120"/>
        <v/>
      </c>
      <c r="V126" s="32"/>
      <c r="W126" s="403"/>
      <c r="X126" s="174" t="str">
        <f t="shared" si="121"/>
        <v/>
      </c>
      <c r="Y126" s="32"/>
      <c r="Z126" s="403"/>
      <c r="AA126" s="174" t="str">
        <f t="shared" si="122"/>
        <v/>
      </c>
      <c r="AB126" s="32"/>
      <c r="AC126" s="403"/>
      <c r="AD126" s="174" t="str">
        <f t="shared" si="123"/>
        <v/>
      </c>
      <c r="AE126" s="32"/>
      <c r="AF126" s="403"/>
      <c r="AG126" s="174" t="str">
        <f t="shared" si="124"/>
        <v/>
      </c>
      <c r="AH126" s="32"/>
      <c r="AI126" s="403"/>
      <c r="AJ126" s="174" t="str">
        <f t="shared" si="125"/>
        <v/>
      </c>
      <c r="AK126" s="277"/>
      <c r="AL126" s="403"/>
      <c r="AM126" s="174" t="str">
        <f t="shared" si="126"/>
        <v/>
      </c>
      <c r="AN126" s="277"/>
      <c r="AO126" s="403"/>
      <c r="AP126" s="174" t="str">
        <f t="shared" si="127"/>
        <v/>
      </c>
      <c r="AQ126" s="277"/>
      <c r="AR126" s="403"/>
      <c r="AS126" s="174" t="str">
        <f t="shared" si="128"/>
        <v/>
      </c>
      <c r="AT126" s="277"/>
      <c r="AU126" s="403"/>
      <c r="AV126" s="174" t="str">
        <f t="shared" si="129"/>
        <v/>
      </c>
      <c r="AW126" s="32"/>
      <c r="AX126" s="403"/>
      <c r="AY126" s="174" t="str">
        <f t="shared" si="130"/>
        <v/>
      </c>
      <c r="AZ126" s="32"/>
      <c r="BA126" s="403"/>
      <c r="BB126" s="174" t="str">
        <f t="shared" si="131"/>
        <v/>
      </c>
      <c r="BC126" s="436"/>
      <c r="BD126" s="403"/>
      <c r="BE126" s="174" t="str">
        <f t="shared" si="132"/>
        <v/>
      </c>
      <c r="BF126" s="32"/>
      <c r="BG126" s="403"/>
      <c r="BH126" s="174" t="str">
        <f t="shared" si="133"/>
        <v/>
      </c>
      <c r="BI126" s="32"/>
      <c r="BJ126" s="403"/>
      <c r="BK126" s="174" t="str">
        <f t="shared" si="134"/>
        <v/>
      </c>
      <c r="BL126" s="32"/>
      <c r="BM126" s="403"/>
      <c r="BN126" s="174" t="str">
        <f t="shared" si="135"/>
        <v/>
      </c>
      <c r="BO126" s="32"/>
      <c r="BP126" s="403"/>
      <c r="BQ126" s="174" t="str">
        <f t="shared" si="136"/>
        <v/>
      </c>
      <c r="BR126" s="277"/>
      <c r="BS126" s="403"/>
      <c r="BT126" s="174" t="str">
        <f t="shared" si="137"/>
        <v/>
      </c>
      <c r="BU126" s="277"/>
      <c r="BV126" s="403"/>
      <c r="BW126" s="174" t="str">
        <f t="shared" si="138"/>
        <v/>
      </c>
      <c r="BX126" s="32"/>
      <c r="BY126" s="403"/>
      <c r="BZ126" s="174" t="str">
        <f t="shared" si="139"/>
        <v/>
      </c>
      <c r="CA126" s="32"/>
      <c r="CB126" s="403"/>
      <c r="CC126" s="174" t="str">
        <f t="shared" si="140"/>
        <v/>
      </c>
      <c r="CD126" s="32"/>
      <c r="CE126" s="403"/>
      <c r="CF126" s="174" t="str">
        <f t="shared" si="141"/>
        <v/>
      </c>
      <c r="CG126" s="32"/>
      <c r="CH126" s="403"/>
      <c r="CI126" s="174" t="str">
        <f t="shared" si="142"/>
        <v/>
      </c>
      <c r="CJ126" s="32"/>
      <c r="CK126" s="403"/>
      <c r="CL126" s="174" t="str">
        <f t="shared" si="143"/>
        <v/>
      </c>
      <c r="CM126" s="32"/>
      <c r="CN126" s="403"/>
      <c r="CO126" s="174" t="str">
        <f t="shared" si="144"/>
        <v/>
      </c>
      <c r="CP126" s="32"/>
      <c r="CQ126" s="403"/>
      <c r="CR126" s="174" t="str">
        <f t="shared" si="145"/>
        <v/>
      </c>
      <c r="CS126" s="32"/>
      <c r="CT126" s="403"/>
      <c r="CU126" s="174" t="str">
        <f t="shared" si="146"/>
        <v/>
      </c>
      <c r="CV126" s="32"/>
      <c r="CZ126" s="215"/>
    </row>
    <row r="127" spans="3:104" ht="12" customHeight="1" x14ac:dyDescent="0.2">
      <c r="C127" s="550"/>
      <c r="D127" s="546" t="s">
        <v>218</v>
      </c>
      <c r="E127" s="547"/>
      <c r="F127" s="547"/>
      <c r="G127" s="451" t="s">
        <v>98</v>
      </c>
      <c r="H127" s="440">
        <v>0.03</v>
      </c>
      <c r="I127" s="451" t="s">
        <v>92</v>
      </c>
      <c r="J127" s="440"/>
      <c r="K127" s="364"/>
      <c r="L127" s="280" t="str">
        <f t="shared" si="117"/>
        <v/>
      </c>
      <c r="M127" s="70"/>
      <c r="N127" s="364"/>
      <c r="O127" s="280" t="str">
        <f t="shared" si="118"/>
        <v/>
      </c>
      <c r="P127" s="70"/>
      <c r="Q127" s="364"/>
      <c r="R127" s="280" t="str">
        <f t="shared" si="119"/>
        <v/>
      </c>
      <c r="S127" s="70"/>
      <c r="T127" s="364"/>
      <c r="U127" s="280" t="str">
        <f t="shared" si="120"/>
        <v/>
      </c>
      <c r="V127" s="70"/>
      <c r="W127" s="364"/>
      <c r="X127" s="280" t="str">
        <f t="shared" si="121"/>
        <v/>
      </c>
      <c r="Y127" s="70"/>
      <c r="Z127" s="364"/>
      <c r="AA127" s="280" t="str">
        <f t="shared" si="122"/>
        <v/>
      </c>
      <c r="AB127" s="70"/>
      <c r="AC127" s="364"/>
      <c r="AD127" s="280" t="str">
        <f t="shared" si="123"/>
        <v/>
      </c>
      <c r="AE127" s="70"/>
      <c r="AF127" s="364"/>
      <c r="AG127" s="280" t="str">
        <f t="shared" si="124"/>
        <v/>
      </c>
      <c r="AH127" s="70"/>
      <c r="AI127" s="364"/>
      <c r="AJ127" s="280" t="str">
        <f t="shared" si="125"/>
        <v/>
      </c>
      <c r="AK127" s="281"/>
      <c r="AL127" s="364"/>
      <c r="AM127" s="280" t="str">
        <f t="shared" si="126"/>
        <v/>
      </c>
      <c r="AN127" s="281"/>
      <c r="AO127" s="364"/>
      <c r="AP127" s="280" t="str">
        <f t="shared" si="127"/>
        <v/>
      </c>
      <c r="AQ127" s="281"/>
      <c r="AR127" s="364"/>
      <c r="AS127" s="280" t="str">
        <f t="shared" si="128"/>
        <v/>
      </c>
      <c r="AT127" s="281"/>
      <c r="AU127" s="364"/>
      <c r="AV127" s="280" t="str">
        <f t="shared" si="129"/>
        <v/>
      </c>
      <c r="AW127" s="70"/>
      <c r="AX127" s="364"/>
      <c r="AY127" s="280" t="str">
        <f t="shared" si="130"/>
        <v/>
      </c>
      <c r="AZ127" s="70"/>
      <c r="BA127" s="364"/>
      <c r="BB127" s="280" t="str">
        <f t="shared" si="131"/>
        <v/>
      </c>
      <c r="BC127" s="440"/>
      <c r="BD127" s="364"/>
      <c r="BE127" s="280" t="str">
        <f t="shared" si="132"/>
        <v/>
      </c>
      <c r="BF127" s="70"/>
      <c r="BG127" s="364"/>
      <c r="BH127" s="280" t="str">
        <f t="shared" si="133"/>
        <v/>
      </c>
      <c r="BI127" s="70"/>
      <c r="BJ127" s="364"/>
      <c r="BK127" s="280" t="str">
        <f t="shared" si="134"/>
        <v/>
      </c>
      <c r="BL127" s="70"/>
      <c r="BM127" s="364"/>
      <c r="BN127" s="280" t="str">
        <f t="shared" si="135"/>
        <v/>
      </c>
      <c r="BO127" s="70"/>
      <c r="BP127" s="364"/>
      <c r="BQ127" s="280" t="str">
        <f t="shared" si="136"/>
        <v/>
      </c>
      <c r="BR127" s="281"/>
      <c r="BS127" s="364"/>
      <c r="BT127" s="280" t="str">
        <f t="shared" si="137"/>
        <v/>
      </c>
      <c r="BU127" s="281"/>
      <c r="BV127" s="364"/>
      <c r="BW127" s="280" t="str">
        <f t="shared" si="138"/>
        <v/>
      </c>
      <c r="BX127" s="70"/>
      <c r="BY127" s="364"/>
      <c r="BZ127" s="280" t="str">
        <f t="shared" si="139"/>
        <v/>
      </c>
      <c r="CA127" s="70"/>
      <c r="CB127" s="364"/>
      <c r="CC127" s="280" t="str">
        <f t="shared" si="140"/>
        <v/>
      </c>
      <c r="CD127" s="70"/>
      <c r="CE127" s="364"/>
      <c r="CF127" s="280" t="str">
        <f t="shared" si="141"/>
        <v/>
      </c>
      <c r="CG127" s="70"/>
      <c r="CH127" s="364"/>
      <c r="CI127" s="280" t="str">
        <f t="shared" si="142"/>
        <v/>
      </c>
      <c r="CJ127" s="70"/>
      <c r="CK127" s="364"/>
      <c r="CL127" s="280" t="str">
        <f t="shared" si="143"/>
        <v/>
      </c>
      <c r="CM127" s="70"/>
      <c r="CN127" s="364"/>
      <c r="CO127" s="280" t="str">
        <f t="shared" si="144"/>
        <v/>
      </c>
      <c r="CP127" s="70"/>
      <c r="CQ127" s="364"/>
      <c r="CR127" s="280" t="str">
        <f t="shared" si="145"/>
        <v/>
      </c>
      <c r="CS127" s="70"/>
      <c r="CT127" s="364"/>
      <c r="CU127" s="280" t="str">
        <f t="shared" si="146"/>
        <v/>
      </c>
      <c r="CV127" s="32"/>
      <c r="CZ127" s="215"/>
    </row>
    <row r="128" spans="3:104" ht="12" customHeight="1" x14ac:dyDescent="0.2">
      <c r="C128" s="548" t="s">
        <v>219</v>
      </c>
      <c r="D128" s="551" t="s">
        <v>220</v>
      </c>
      <c r="E128" s="552"/>
      <c r="F128" s="552"/>
      <c r="G128" s="429" t="s">
        <v>89</v>
      </c>
      <c r="H128" s="427"/>
      <c r="I128" s="429"/>
      <c r="J128" s="427"/>
      <c r="K128" s="403">
        <v>2100</v>
      </c>
      <c r="L128" s="116"/>
      <c r="M128" s="113"/>
      <c r="N128" s="403">
        <v>2600</v>
      </c>
      <c r="O128" s="116"/>
      <c r="P128" s="113"/>
      <c r="Q128" s="403">
        <v>28</v>
      </c>
      <c r="R128" s="116" t="s">
        <v>221</v>
      </c>
      <c r="S128" s="113"/>
      <c r="T128" s="403">
        <v>28</v>
      </c>
      <c r="U128" s="116"/>
      <c r="V128" s="113"/>
      <c r="W128" s="403">
        <v>20</v>
      </c>
      <c r="X128" s="116"/>
      <c r="Y128" s="113"/>
      <c r="Z128" s="403">
        <v>37</v>
      </c>
      <c r="AA128" s="118"/>
      <c r="AB128" s="113"/>
      <c r="AC128" s="403">
        <v>27</v>
      </c>
      <c r="AD128" s="116"/>
      <c r="AE128" s="113"/>
      <c r="AF128" s="403">
        <v>240</v>
      </c>
      <c r="AG128" s="116"/>
      <c r="AH128" s="113"/>
      <c r="AI128" s="403">
        <v>23</v>
      </c>
      <c r="AJ128" s="116"/>
      <c r="AK128" s="113"/>
      <c r="AL128" s="403">
        <v>13</v>
      </c>
      <c r="AM128" s="116"/>
      <c r="AN128" s="427"/>
      <c r="AO128" s="403">
        <v>60</v>
      </c>
      <c r="AP128" s="116"/>
      <c r="AQ128" s="427"/>
      <c r="AR128" s="403">
        <v>12</v>
      </c>
      <c r="AS128" s="118"/>
      <c r="AT128" s="427"/>
      <c r="AU128" s="403">
        <v>44</v>
      </c>
      <c r="AV128" s="116"/>
      <c r="AW128" s="113"/>
      <c r="AX128" s="403">
        <v>28</v>
      </c>
      <c r="AY128" s="116"/>
      <c r="AZ128" s="113"/>
      <c r="BA128" s="403">
        <v>24</v>
      </c>
      <c r="BB128" s="116"/>
      <c r="BC128" s="427"/>
      <c r="BD128" s="403">
        <v>13</v>
      </c>
      <c r="BE128" s="116"/>
      <c r="BF128" s="113"/>
      <c r="BG128" s="403">
        <v>21</v>
      </c>
      <c r="BH128" s="116"/>
      <c r="BI128" s="113"/>
      <c r="BJ128" s="403">
        <v>12</v>
      </c>
      <c r="BK128" s="118"/>
      <c r="BL128" s="113"/>
      <c r="BM128" s="403">
        <v>42</v>
      </c>
      <c r="BN128" s="116"/>
      <c r="BO128" s="427"/>
      <c r="BP128" s="403">
        <v>26</v>
      </c>
      <c r="BQ128" s="116"/>
      <c r="BR128" s="427"/>
      <c r="BS128" s="403">
        <v>410</v>
      </c>
      <c r="BT128" s="116"/>
      <c r="BU128" s="427"/>
      <c r="BV128" s="403">
        <v>15</v>
      </c>
      <c r="BW128" s="116"/>
      <c r="BX128" s="113"/>
      <c r="BY128" s="403">
        <v>20</v>
      </c>
      <c r="BZ128" s="116"/>
      <c r="CA128" s="113"/>
      <c r="CB128" s="403">
        <v>10</v>
      </c>
      <c r="CC128" s="118"/>
      <c r="CD128" s="113"/>
      <c r="CE128" s="403">
        <v>12</v>
      </c>
      <c r="CF128" s="116"/>
      <c r="CG128" s="113"/>
      <c r="CH128" s="403">
        <v>12</v>
      </c>
      <c r="CI128" s="116"/>
      <c r="CJ128" s="113" t="s">
        <v>285</v>
      </c>
      <c r="CK128" s="403">
        <v>10</v>
      </c>
      <c r="CL128" s="116"/>
      <c r="CM128" s="427"/>
      <c r="CN128" s="403">
        <v>10</v>
      </c>
      <c r="CO128" s="116"/>
      <c r="CP128" s="427"/>
      <c r="CQ128" s="403">
        <v>11</v>
      </c>
      <c r="CR128" s="116"/>
      <c r="CS128" s="113"/>
      <c r="CT128" s="403">
        <v>14</v>
      </c>
      <c r="CU128" s="118"/>
      <c r="CV128" s="152"/>
      <c r="CZ128" s="283"/>
    </row>
    <row r="129" spans="3:104" ht="12" customHeight="1" x14ac:dyDescent="0.2">
      <c r="C129" s="549"/>
      <c r="D129" s="544" t="s">
        <v>222</v>
      </c>
      <c r="E129" s="545"/>
      <c r="F129" s="545"/>
      <c r="G129" s="442" t="s">
        <v>89</v>
      </c>
      <c r="H129" s="436"/>
      <c r="I129" s="442"/>
      <c r="J129" s="436"/>
      <c r="K129" s="403"/>
      <c r="L129" s="34"/>
      <c r="M129" s="32"/>
      <c r="N129" s="403"/>
      <c r="O129" s="34"/>
      <c r="P129" s="32"/>
      <c r="Q129" s="403">
        <v>2.1</v>
      </c>
      <c r="R129" s="34" t="s">
        <v>221</v>
      </c>
      <c r="S129" s="32"/>
      <c r="T129" s="403">
        <v>2.2000000000000002</v>
      </c>
      <c r="U129" s="34"/>
      <c r="V129" s="32"/>
      <c r="W129" s="403">
        <v>2.4</v>
      </c>
      <c r="X129" s="34"/>
      <c r="Y129" s="32"/>
      <c r="Z129" s="403">
        <v>1.8</v>
      </c>
      <c r="AA129" s="35"/>
      <c r="AB129" s="32"/>
      <c r="AC129" s="403">
        <v>1.3</v>
      </c>
      <c r="AD129" s="34"/>
      <c r="AE129" s="32"/>
      <c r="AF129" s="403"/>
      <c r="AG129" s="34"/>
      <c r="AH129" s="32"/>
      <c r="AI129" s="403">
        <v>5.7</v>
      </c>
      <c r="AJ129" s="34"/>
      <c r="AK129" s="32"/>
      <c r="AL129" s="403">
        <v>1.1000000000000001</v>
      </c>
      <c r="AM129" s="34"/>
      <c r="AN129" s="436"/>
      <c r="AO129" s="403">
        <v>3.6</v>
      </c>
      <c r="AP129" s="34"/>
      <c r="AQ129" s="436"/>
      <c r="AR129" s="403"/>
      <c r="AS129" s="35"/>
      <c r="AT129" s="436"/>
      <c r="AU129" s="403">
        <v>3.3</v>
      </c>
      <c r="AV129" s="34"/>
      <c r="AW129" s="32"/>
      <c r="AX129" s="403">
        <v>2.2000000000000002</v>
      </c>
      <c r="AY129" s="34"/>
      <c r="AZ129" s="32"/>
      <c r="BA129" s="403"/>
      <c r="BB129" s="34"/>
      <c r="BC129" s="436"/>
      <c r="BD129" s="403"/>
      <c r="BE129" s="34"/>
      <c r="BF129" s="32"/>
      <c r="BG129" s="403"/>
      <c r="BH129" s="34"/>
      <c r="BI129" s="32"/>
      <c r="BJ129" s="403">
        <v>4.9000000000000004</v>
      </c>
      <c r="BK129" s="35"/>
      <c r="BL129" s="32"/>
      <c r="BM129" s="403">
        <v>3.6</v>
      </c>
      <c r="BN129" s="34"/>
      <c r="BO129" s="436"/>
      <c r="BP129" s="403"/>
      <c r="BQ129" s="34"/>
      <c r="BR129" s="436"/>
      <c r="BS129" s="403"/>
      <c r="BT129" s="34"/>
      <c r="BU129" s="436"/>
      <c r="BV129" s="403">
        <v>1.4</v>
      </c>
      <c r="BW129" s="34"/>
      <c r="BX129" s="32"/>
      <c r="BY129" s="403">
        <v>1.2</v>
      </c>
      <c r="BZ129" s="34"/>
      <c r="CA129" s="32"/>
      <c r="CB129" s="403">
        <v>1.2</v>
      </c>
      <c r="CC129" s="35"/>
      <c r="CD129" s="32"/>
      <c r="CE129" s="403">
        <v>1</v>
      </c>
      <c r="CF129" s="34"/>
      <c r="CG129" s="32"/>
      <c r="CH129" s="403"/>
      <c r="CI129" s="34"/>
      <c r="CJ129" s="32"/>
      <c r="CK129" s="403">
        <v>0.7</v>
      </c>
      <c r="CL129" s="34"/>
      <c r="CM129" s="436"/>
      <c r="CN129" s="403">
        <v>0.8</v>
      </c>
      <c r="CO129" s="34"/>
      <c r="CP129" s="436"/>
      <c r="CQ129" s="403">
        <v>0.9</v>
      </c>
      <c r="CR129" s="34"/>
      <c r="CS129" s="32"/>
      <c r="CT129" s="403">
        <v>0.9</v>
      </c>
      <c r="CU129" s="35"/>
      <c r="CV129" s="32"/>
      <c r="CZ129" s="215"/>
    </row>
    <row r="130" spans="3:104" ht="12" customHeight="1" x14ac:dyDescent="0.2">
      <c r="C130" s="549"/>
      <c r="D130" s="553" t="s">
        <v>223</v>
      </c>
      <c r="E130" s="554"/>
      <c r="F130" s="554"/>
      <c r="G130" s="449" t="s">
        <v>89</v>
      </c>
      <c r="H130" s="447"/>
      <c r="I130" s="449"/>
      <c r="J130" s="447"/>
      <c r="K130" s="400"/>
      <c r="L130" s="208"/>
      <c r="M130" s="206"/>
      <c r="N130" s="400"/>
      <c r="O130" s="208"/>
      <c r="P130" s="206"/>
      <c r="Q130" s="400"/>
      <c r="R130" s="208" t="s">
        <v>221</v>
      </c>
      <c r="S130" s="206"/>
      <c r="T130" s="400"/>
      <c r="U130" s="208"/>
      <c r="V130" s="206"/>
      <c r="W130" s="400"/>
      <c r="X130" s="208"/>
      <c r="Y130" s="206"/>
      <c r="Z130" s="400"/>
      <c r="AA130" s="231"/>
      <c r="AB130" s="206" t="s">
        <v>285</v>
      </c>
      <c r="AC130" s="507">
        <v>0.01</v>
      </c>
      <c r="AD130" s="508"/>
      <c r="AE130" s="509" t="s">
        <v>285</v>
      </c>
      <c r="AF130" s="507">
        <v>0.01</v>
      </c>
      <c r="AG130" s="208"/>
      <c r="AH130" s="206"/>
      <c r="AI130" s="400"/>
      <c r="AJ130" s="208"/>
      <c r="AK130" s="206"/>
      <c r="AL130" s="400"/>
      <c r="AM130" s="208"/>
      <c r="AN130" s="447"/>
      <c r="AO130" s="400"/>
      <c r="AP130" s="208"/>
      <c r="AQ130" s="447"/>
      <c r="AR130" s="400"/>
      <c r="AS130" s="231"/>
      <c r="AT130" s="447"/>
      <c r="AU130" s="400"/>
      <c r="AV130" s="208"/>
      <c r="AW130" s="206"/>
      <c r="AX130" s="400"/>
      <c r="AY130" s="208"/>
      <c r="AZ130" s="206"/>
      <c r="BA130" s="400"/>
      <c r="BB130" s="208"/>
      <c r="BC130" s="447"/>
      <c r="BD130" s="400"/>
      <c r="BE130" s="208"/>
      <c r="BF130" s="206"/>
      <c r="BG130" s="400"/>
      <c r="BH130" s="208"/>
      <c r="BI130" s="206"/>
      <c r="BJ130" s="400"/>
      <c r="BK130" s="231"/>
      <c r="BL130" s="206"/>
      <c r="BM130" s="400"/>
      <c r="BN130" s="208"/>
      <c r="BO130" s="447"/>
      <c r="BP130" s="400"/>
      <c r="BQ130" s="208"/>
      <c r="BR130" s="447"/>
      <c r="BS130" s="400"/>
      <c r="BT130" s="208"/>
      <c r="BU130" s="447"/>
      <c r="BV130" s="400"/>
      <c r="BW130" s="208"/>
      <c r="BX130" s="206"/>
      <c r="BY130" s="400"/>
      <c r="BZ130" s="208"/>
      <c r="CA130" s="206"/>
      <c r="CB130" s="400"/>
      <c r="CC130" s="231"/>
      <c r="CD130" s="206"/>
      <c r="CE130" s="400"/>
      <c r="CF130" s="208"/>
      <c r="CG130" s="206"/>
      <c r="CH130" s="400"/>
      <c r="CI130" s="208"/>
      <c r="CJ130" s="206"/>
      <c r="CK130" s="400"/>
      <c r="CL130" s="208"/>
      <c r="CM130" s="447"/>
      <c r="CN130" s="400"/>
      <c r="CO130" s="208"/>
      <c r="CP130" s="447"/>
      <c r="CQ130" s="400"/>
      <c r="CR130" s="208"/>
      <c r="CS130" s="206"/>
      <c r="CT130" s="400"/>
      <c r="CU130" s="231"/>
      <c r="CV130" s="32"/>
      <c r="CZ130" s="283"/>
    </row>
    <row r="131" spans="3:104" ht="12" customHeight="1" x14ac:dyDescent="0.2">
      <c r="C131" s="549"/>
      <c r="D131" s="555" t="s">
        <v>224</v>
      </c>
      <c r="E131" s="556"/>
      <c r="F131" s="556"/>
      <c r="G131" s="542" t="s">
        <v>225</v>
      </c>
      <c r="H131" s="443"/>
      <c r="I131" s="450"/>
      <c r="J131" s="443"/>
      <c r="K131" s="403">
        <v>2250</v>
      </c>
      <c r="L131" s="266"/>
      <c r="M131" s="263"/>
      <c r="N131" s="403">
        <v>1460</v>
      </c>
      <c r="O131" s="266"/>
      <c r="P131" s="263"/>
      <c r="Q131" s="403">
        <v>35</v>
      </c>
      <c r="R131" s="266"/>
      <c r="S131" s="263"/>
      <c r="T131" s="403">
        <v>37</v>
      </c>
      <c r="U131" s="266"/>
      <c r="V131" s="263"/>
      <c r="W131" s="403">
        <v>37</v>
      </c>
      <c r="X131" s="266"/>
      <c r="Y131" s="263"/>
      <c r="Z131" s="403">
        <v>34</v>
      </c>
      <c r="AA131" s="285"/>
      <c r="AB131" s="263"/>
      <c r="AC131" s="506">
        <v>26</v>
      </c>
      <c r="AD131" s="266"/>
      <c r="AE131" s="263"/>
      <c r="AF131" s="506">
        <v>115</v>
      </c>
      <c r="AG131" s="266"/>
      <c r="AH131" s="263"/>
      <c r="AI131" s="403">
        <v>33</v>
      </c>
      <c r="AJ131" s="266"/>
      <c r="AK131" s="263"/>
      <c r="AL131" s="403">
        <v>12</v>
      </c>
      <c r="AM131" s="266"/>
      <c r="AN131" s="263"/>
      <c r="AO131" s="403">
        <v>42</v>
      </c>
      <c r="AP131" s="266"/>
      <c r="AQ131" s="263"/>
      <c r="AR131" s="403">
        <v>28</v>
      </c>
      <c r="AS131" s="285"/>
      <c r="AT131" s="443"/>
      <c r="AU131" s="403">
        <v>32</v>
      </c>
      <c r="AV131" s="266"/>
      <c r="AW131" s="263"/>
      <c r="AX131" s="403">
        <v>43</v>
      </c>
      <c r="AY131" s="266"/>
      <c r="AZ131" s="263"/>
      <c r="BA131" s="403">
        <v>32</v>
      </c>
      <c r="BB131" s="266"/>
      <c r="BC131" s="443"/>
      <c r="BD131" s="403">
        <v>29</v>
      </c>
      <c r="BE131" s="266"/>
      <c r="BF131" s="263"/>
      <c r="BG131" s="403">
        <v>44</v>
      </c>
      <c r="BH131" s="266"/>
      <c r="BI131" s="263"/>
      <c r="BJ131" s="403">
        <v>27</v>
      </c>
      <c r="BK131" s="285"/>
      <c r="BL131" s="263"/>
      <c r="BM131" s="403">
        <v>47</v>
      </c>
      <c r="BN131" s="266"/>
      <c r="BO131" s="263"/>
      <c r="BP131" s="403">
        <v>34</v>
      </c>
      <c r="BQ131" s="266"/>
      <c r="BR131" s="263"/>
      <c r="BS131" s="403">
        <v>186</v>
      </c>
      <c r="BT131" s="266"/>
      <c r="BU131" s="263"/>
      <c r="BV131" s="403">
        <v>22</v>
      </c>
      <c r="BW131" s="266"/>
      <c r="BX131" s="263"/>
      <c r="BY131" s="403">
        <v>24</v>
      </c>
      <c r="BZ131" s="266"/>
      <c r="CA131" s="148"/>
      <c r="CB131" s="403">
        <v>18</v>
      </c>
      <c r="CC131" s="285"/>
      <c r="CD131" s="263"/>
      <c r="CE131" s="403">
        <v>16</v>
      </c>
      <c r="CF131" s="266"/>
      <c r="CG131" s="263"/>
      <c r="CH131" s="403">
        <v>46</v>
      </c>
      <c r="CI131" s="266"/>
      <c r="CJ131" s="263"/>
      <c r="CK131" s="403">
        <v>19</v>
      </c>
      <c r="CL131" s="266"/>
      <c r="CM131" s="263"/>
      <c r="CN131" s="403">
        <v>18</v>
      </c>
      <c r="CO131" s="266"/>
      <c r="CP131" s="263"/>
      <c r="CQ131" s="403">
        <v>30</v>
      </c>
      <c r="CR131" s="266"/>
      <c r="CS131" s="263"/>
      <c r="CT131" s="403">
        <v>22</v>
      </c>
      <c r="CU131" s="285"/>
      <c r="CV131" s="32"/>
      <c r="CZ131" s="151"/>
    </row>
    <row r="132" spans="3:104" ht="12" customHeight="1" x14ac:dyDescent="0.2">
      <c r="C132" s="550"/>
      <c r="D132" s="546"/>
      <c r="E132" s="547"/>
      <c r="F132" s="547"/>
      <c r="G132" s="543"/>
      <c r="H132" s="440"/>
      <c r="I132" s="451"/>
      <c r="J132" s="440"/>
      <c r="K132" s="364">
        <v>730</v>
      </c>
      <c r="L132" s="40"/>
      <c r="M132" s="70"/>
      <c r="N132" s="364">
        <v>870</v>
      </c>
      <c r="O132" s="40"/>
      <c r="P132" s="70"/>
      <c r="Q132" s="364">
        <v>36</v>
      </c>
      <c r="R132" s="40"/>
      <c r="S132" s="70"/>
      <c r="T132" s="364">
        <v>33</v>
      </c>
      <c r="U132" s="40"/>
      <c r="V132" s="70"/>
      <c r="W132" s="364">
        <v>34</v>
      </c>
      <c r="X132" s="40"/>
      <c r="Y132" s="70"/>
      <c r="Z132" s="364">
        <v>35</v>
      </c>
      <c r="AA132" s="41"/>
      <c r="AB132" s="70"/>
      <c r="AC132" s="364">
        <v>25</v>
      </c>
      <c r="AD132" s="40"/>
      <c r="AE132" s="70"/>
      <c r="AF132" s="364">
        <v>105</v>
      </c>
      <c r="AG132" s="40"/>
      <c r="AH132" s="70"/>
      <c r="AI132" s="364">
        <v>32</v>
      </c>
      <c r="AJ132" s="40"/>
      <c r="AK132" s="70"/>
      <c r="AL132" s="364">
        <v>23</v>
      </c>
      <c r="AM132" s="40"/>
      <c r="AN132" s="70"/>
      <c r="AO132" s="364">
        <v>44</v>
      </c>
      <c r="AP132" s="40"/>
      <c r="AQ132" s="70"/>
      <c r="AR132" s="364">
        <v>24</v>
      </c>
      <c r="AS132" s="41"/>
      <c r="AT132" s="440"/>
      <c r="AU132" s="364">
        <v>42</v>
      </c>
      <c r="AV132" s="40"/>
      <c r="AW132" s="70"/>
      <c r="AX132" s="364">
        <v>51</v>
      </c>
      <c r="AY132" s="40"/>
      <c r="AZ132" s="70"/>
      <c r="BA132" s="364">
        <v>37</v>
      </c>
      <c r="BB132" s="40"/>
      <c r="BC132" s="440"/>
      <c r="BD132" s="364">
        <v>28</v>
      </c>
      <c r="BE132" s="40"/>
      <c r="BF132" s="70"/>
      <c r="BG132" s="364">
        <v>43</v>
      </c>
      <c r="BH132" s="40"/>
      <c r="BI132" s="70"/>
      <c r="BJ132" s="364">
        <v>27</v>
      </c>
      <c r="BK132" s="41"/>
      <c r="BL132" s="70"/>
      <c r="BM132" s="364">
        <v>46</v>
      </c>
      <c r="BN132" s="40"/>
      <c r="BO132" s="70"/>
      <c r="BP132" s="364">
        <v>32</v>
      </c>
      <c r="BQ132" s="40"/>
      <c r="BR132" s="70"/>
      <c r="BS132" s="364">
        <v>2300</v>
      </c>
      <c r="BT132" s="40"/>
      <c r="BU132" s="70"/>
      <c r="BV132" s="364">
        <v>20</v>
      </c>
      <c r="BW132" s="40"/>
      <c r="BX132" s="70"/>
      <c r="BY132" s="364">
        <v>24</v>
      </c>
      <c r="BZ132" s="40"/>
      <c r="CA132" s="287"/>
      <c r="CB132" s="364">
        <v>17</v>
      </c>
      <c r="CC132" s="41"/>
      <c r="CD132" s="70"/>
      <c r="CE132" s="364">
        <v>23</v>
      </c>
      <c r="CF132" s="40"/>
      <c r="CG132" s="70"/>
      <c r="CH132" s="364">
        <v>39</v>
      </c>
      <c r="CI132" s="40"/>
      <c r="CJ132" s="70"/>
      <c r="CK132" s="364">
        <v>16</v>
      </c>
      <c r="CL132" s="40"/>
      <c r="CM132" s="70"/>
      <c r="CN132" s="364">
        <v>33</v>
      </c>
      <c r="CO132" s="40"/>
      <c r="CP132" s="70"/>
      <c r="CQ132" s="364">
        <v>29</v>
      </c>
      <c r="CR132" s="40"/>
      <c r="CS132" s="70"/>
      <c r="CT132" s="364">
        <v>21</v>
      </c>
      <c r="CU132" s="41"/>
      <c r="CV132" s="32"/>
      <c r="CZ132" s="151"/>
    </row>
    <row r="133" spans="3:104" ht="11.9" customHeight="1" x14ac:dyDescent="0.2">
      <c r="E133" s="288"/>
      <c r="I133" s="4"/>
      <c r="J133" s="4"/>
      <c r="K133" s="431" t="s">
        <v>287</v>
      </c>
      <c r="L133" s="289" t="s">
        <v>227</v>
      </c>
      <c r="AC133" s="431" t="s">
        <v>287</v>
      </c>
      <c r="AD133" s="289" t="s">
        <v>227</v>
      </c>
      <c r="AG133" s="288"/>
      <c r="AM133" s="289"/>
      <c r="AS133" s="437"/>
      <c r="AT133" s="437"/>
      <c r="AU133" s="431" t="s">
        <v>287</v>
      </c>
      <c r="AV133" s="289" t="s">
        <v>227</v>
      </c>
      <c r="BB133" s="288"/>
      <c r="BD133" s="437"/>
      <c r="BE133" s="437"/>
      <c r="BF133" s="437"/>
      <c r="BL133" s="4"/>
      <c r="BM133" s="431" t="s">
        <v>287</v>
      </c>
      <c r="BN133" s="289" t="s">
        <v>227</v>
      </c>
      <c r="BW133" s="288"/>
      <c r="BZ133" s="288"/>
      <c r="CC133" s="289"/>
      <c r="CE133" s="431" t="s">
        <v>287</v>
      </c>
      <c r="CF133" s="289" t="s">
        <v>227</v>
      </c>
      <c r="CR133" s="289"/>
      <c r="CU133" s="288"/>
    </row>
    <row r="134" spans="3:104" ht="11.9" customHeight="1" x14ac:dyDescent="0.2">
      <c r="E134" s="288"/>
      <c r="I134" s="288"/>
      <c r="L134" s="289" t="s">
        <v>228</v>
      </c>
      <c r="AD134" s="289" t="s">
        <v>228</v>
      </c>
      <c r="AG134" s="288"/>
      <c r="AM134" s="289"/>
      <c r="AV134" s="289" t="s">
        <v>228</v>
      </c>
      <c r="BB134" s="288"/>
      <c r="BN134" s="289" t="s">
        <v>228</v>
      </c>
      <c r="BW134" s="288"/>
      <c r="BZ134" s="288"/>
      <c r="CC134" s="289"/>
      <c r="CF134" s="289" t="s">
        <v>228</v>
      </c>
      <c r="CR134" s="289"/>
      <c r="CU134" s="288"/>
    </row>
    <row r="135" spans="3:104" ht="11.9" customHeight="1" x14ac:dyDescent="0.2">
      <c r="E135" s="4"/>
      <c r="L135" s="291" t="s">
        <v>288</v>
      </c>
      <c r="AD135" s="291" t="s">
        <v>288</v>
      </c>
      <c r="AG135" s="4"/>
      <c r="AM135" s="291"/>
      <c r="AV135" s="291" t="s">
        <v>288</v>
      </c>
      <c r="BB135" s="4"/>
      <c r="BN135" s="291" t="s">
        <v>288</v>
      </c>
      <c r="BW135" s="4"/>
      <c r="BZ135" s="4"/>
      <c r="CC135" s="291"/>
      <c r="CF135" s="291" t="s">
        <v>288</v>
      </c>
      <c r="CR135" s="291"/>
      <c r="CU135" s="4"/>
    </row>
    <row r="136" spans="3:104" ht="11.9" customHeight="1" x14ac:dyDescent="0.2">
      <c r="E136" s="4"/>
      <c r="L136" s="291" t="s">
        <v>230</v>
      </c>
      <c r="AD136" s="291" t="s">
        <v>230</v>
      </c>
      <c r="AG136" s="4"/>
      <c r="AM136" s="291"/>
      <c r="AV136" s="291" t="s">
        <v>230</v>
      </c>
      <c r="BB136" s="4"/>
      <c r="BN136" s="291" t="s">
        <v>230</v>
      </c>
      <c r="BW136" s="4"/>
      <c r="BZ136" s="4"/>
      <c r="CC136" s="291"/>
      <c r="CF136" s="291" t="s">
        <v>230</v>
      </c>
      <c r="CR136" s="291"/>
      <c r="CU136" s="4"/>
    </row>
    <row r="141" spans="3:104" ht="12" customHeight="1" x14ac:dyDescent="0.2"/>
    <row r="142" spans="3:104" ht="12" customHeight="1" x14ac:dyDescent="0.2"/>
    <row r="143" spans="3:104" ht="12" customHeight="1" x14ac:dyDescent="0.2"/>
    <row r="144" spans="3:104" ht="12" customHeight="1" x14ac:dyDescent="0.2"/>
    <row r="145" ht="12" customHeight="1" x14ac:dyDescent="0.2"/>
    <row r="146" ht="12" customHeight="1" x14ac:dyDescent="0.2"/>
  </sheetData>
  <mergeCells count="317">
    <mergeCell ref="G131:G132"/>
    <mergeCell ref="D125:F125"/>
    <mergeCell ref="D126:F126"/>
    <mergeCell ref="D127:F127"/>
    <mergeCell ref="C128:C132"/>
    <mergeCell ref="D128:F128"/>
    <mergeCell ref="D129:F129"/>
    <mergeCell ref="D130:F130"/>
    <mergeCell ref="D131:F132"/>
    <mergeCell ref="C92:C127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C87:C91"/>
    <mergeCell ref="D87:F87"/>
    <mergeCell ref="D88:F88"/>
    <mergeCell ref="D89:F89"/>
    <mergeCell ref="D90:F90"/>
    <mergeCell ref="D91:F91"/>
    <mergeCell ref="D81:F81"/>
    <mergeCell ref="D82:F82"/>
    <mergeCell ref="D83:F83"/>
    <mergeCell ref="D84:F84"/>
    <mergeCell ref="D85:F85"/>
    <mergeCell ref="D86:F86"/>
    <mergeCell ref="D62:F62"/>
    <mergeCell ref="D63:F63"/>
    <mergeCell ref="D64:F64"/>
    <mergeCell ref="D65:F65"/>
    <mergeCell ref="D72:F72"/>
    <mergeCell ref="D73:F73"/>
    <mergeCell ref="D74:F74"/>
    <mergeCell ref="D75:F75"/>
    <mergeCell ref="C76:C86"/>
    <mergeCell ref="D76:F76"/>
    <mergeCell ref="D77:F77"/>
    <mergeCell ref="D78:F78"/>
    <mergeCell ref="D79:F79"/>
    <mergeCell ref="D80:F80"/>
    <mergeCell ref="H55:I55"/>
    <mergeCell ref="D56:F56"/>
    <mergeCell ref="H56:I56"/>
    <mergeCell ref="D57:F57"/>
    <mergeCell ref="D58:F58"/>
    <mergeCell ref="D59:F59"/>
    <mergeCell ref="D48:F48"/>
    <mergeCell ref="C49:C75"/>
    <mergeCell ref="D49:F49"/>
    <mergeCell ref="D50:F50"/>
    <mergeCell ref="H50:I50"/>
    <mergeCell ref="D51:F51"/>
    <mergeCell ref="D52:F52"/>
    <mergeCell ref="D53:F53"/>
    <mergeCell ref="D54:F54"/>
    <mergeCell ref="D55:F55"/>
    <mergeCell ref="D66:F66"/>
    <mergeCell ref="D67:F67"/>
    <mergeCell ref="D68:F68"/>
    <mergeCell ref="D69:F69"/>
    <mergeCell ref="D70:F70"/>
    <mergeCell ref="D71:F71"/>
    <mergeCell ref="D60:F60"/>
    <mergeCell ref="D61:F61"/>
    <mergeCell ref="D43:E43"/>
    <mergeCell ref="F43:G43"/>
    <mergeCell ref="D44:F44"/>
    <mergeCell ref="D45:F45"/>
    <mergeCell ref="D46:F46"/>
    <mergeCell ref="D47:F47"/>
    <mergeCell ref="C30:F30"/>
    <mergeCell ref="C31:F32"/>
    <mergeCell ref="C33:F34"/>
    <mergeCell ref="C35:F36"/>
    <mergeCell ref="C37:C48"/>
    <mergeCell ref="D37:F38"/>
    <mergeCell ref="D39:F39"/>
    <mergeCell ref="D40:F40"/>
    <mergeCell ref="D41:F41"/>
    <mergeCell ref="D42:F42"/>
    <mergeCell ref="C20:G21"/>
    <mergeCell ref="C22:G23"/>
    <mergeCell ref="C24:F25"/>
    <mergeCell ref="C26:F27"/>
    <mergeCell ref="C28:F29"/>
    <mergeCell ref="G28:G29"/>
    <mergeCell ref="D15:E15"/>
    <mergeCell ref="F15:G15"/>
    <mergeCell ref="D16:F16"/>
    <mergeCell ref="D17:F17"/>
    <mergeCell ref="D18:F18"/>
    <mergeCell ref="C19:G19"/>
    <mergeCell ref="CJ9:CL9"/>
    <mergeCell ref="CM9:CO9"/>
    <mergeCell ref="CP9:CR9"/>
    <mergeCell ref="CS9:CU9"/>
    <mergeCell ref="C10:C18"/>
    <mergeCell ref="D10:F10"/>
    <mergeCell ref="D11:F11"/>
    <mergeCell ref="D12:F12"/>
    <mergeCell ref="D13:F13"/>
    <mergeCell ref="D14:F14"/>
    <mergeCell ref="BI9:BK9"/>
    <mergeCell ref="BL9:BN9"/>
    <mergeCell ref="BU9:BW9"/>
    <mergeCell ref="BX9:BZ9"/>
    <mergeCell ref="CA9:CC9"/>
    <mergeCell ref="CD9:CF9"/>
    <mergeCell ref="AB9:AD9"/>
    <mergeCell ref="AH9:AJ9"/>
    <mergeCell ref="AK9:AM9"/>
    <mergeCell ref="AN9:AP9"/>
    <mergeCell ref="AT9:AV9"/>
    <mergeCell ref="AW9:AY9"/>
    <mergeCell ref="CJ8:CL8"/>
    <mergeCell ref="CM8:CO8"/>
    <mergeCell ref="CP8:CR8"/>
    <mergeCell ref="CS8:CU8"/>
    <mergeCell ref="C9:G9"/>
    <mergeCell ref="H9:I9"/>
    <mergeCell ref="P9:R9"/>
    <mergeCell ref="S9:U9"/>
    <mergeCell ref="V9:X9"/>
    <mergeCell ref="Y9:AA9"/>
    <mergeCell ref="BR8:BT8"/>
    <mergeCell ref="BU8:BW8"/>
    <mergeCell ref="BX8:BZ8"/>
    <mergeCell ref="CA8:CC8"/>
    <mergeCell ref="CD8:CF8"/>
    <mergeCell ref="CG8:CI8"/>
    <mergeCell ref="AZ8:BB8"/>
    <mergeCell ref="BC8:BE8"/>
    <mergeCell ref="BF8:BH8"/>
    <mergeCell ref="BI8:BK8"/>
    <mergeCell ref="BL8:BN8"/>
    <mergeCell ref="BO8:BQ8"/>
    <mergeCell ref="AH8:AJ8"/>
    <mergeCell ref="AK8:AM8"/>
    <mergeCell ref="AN8:AP8"/>
    <mergeCell ref="AQ8:AS8"/>
    <mergeCell ref="AT8:AV8"/>
    <mergeCell ref="AW8:AY8"/>
    <mergeCell ref="CS7:CU7"/>
    <mergeCell ref="C8:G8"/>
    <mergeCell ref="J8:L8"/>
    <mergeCell ref="M8:O8"/>
    <mergeCell ref="P8:R8"/>
    <mergeCell ref="S8:U8"/>
    <mergeCell ref="V8:X8"/>
    <mergeCell ref="Y8:AA8"/>
    <mergeCell ref="AB8:AD8"/>
    <mergeCell ref="AE8:AG8"/>
    <mergeCell ref="CA7:CC7"/>
    <mergeCell ref="CD7:CF7"/>
    <mergeCell ref="CG7:CI7"/>
    <mergeCell ref="CJ7:CL7"/>
    <mergeCell ref="CM7:CO7"/>
    <mergeCell ref="CP7:CR7"/>
    <mergeCell ref="BI7:BK7"/>
    <mergeCell ref="BL7:BN7"/>
    <mergeCell ref="BO7:BQ7"/>
    <mergeCell ref="BR7:BT7"/>
    <mergeCell ref="BU7:BW7"/>
    <mergeCell ref="BX7:BZ7"/>
    <mergeCell ref="AQ7:AS7"/>
    <mergeCell ref="AT7:AV7"/>
    <mergeCell ref="AW7:AY7"/>
    <mergeCell ref="AZ7:BB7"/>
    <mergeCell ref="BC7:BE7"/>
    <mergeCell ref="BF7:BH7"/>
    <mergeCell ref="Y7:AA7"/>
    <mergeCell ref="AB7:AD7"/>
    <mergeCell ref="AE7:AG7"/>
    <mergeCell ref="AH7:AJ7"/>
    <mergeCell ref="AK7:AM7"/>
    <mergeCell ref="AN7:AP7"/>
    <mergeCell ref="CJ6:CL6"/>
    <mergeCell ref="CM6:CO6"/>
    <mergeCell ref="CP6:CR6"/>
    <mergeCell ref="CS6:CU6"/>
    <mergeCell ref="C7:G7"/>
    <mergeCell ref="J7:L7"/>
    <mergeCell ref="M7:O7"/>
    <mergeCell ref="P7:R7"/>
    <mergeCell ref="S7:U7"/>
    <mergeCell ref="V7:X7"/>
    <mergeCell ref="BR6:BT6"/>
    <mergeCell ref="BU6:BW6"/>
    <mergeCell ref="BX6:BZ6"/>
    <mergeCell ref="CA6:CC6"/>
    <mergeCell ref="CD6:CF6"/>
    <mergeCell ref="CG6:CI6"/>
    <mergeCell ref="AZ6:BB6"/>
    <mergeCell ref="BC6:BE6"/>
    <mergeCell ref="BF6:BH6"/>
    <mergeCell ref="BI6:BK6"/>
    <mergeCell ref="BL6:BN6"/>
    <mergeCell ref="BO6:BQ6"/>
    <mergeCell ref="AH6:AJ6"/>
    <mergeCell ref="AK6:AM6"/>
    <mergeCell ref="AN6:AP6"/>
    <mergeCell ref="AQ6:AS6"/>
    <mergeCell ref="AT6:AV6"/>
    <mergeCell ref="AW6:AY6"/>
    <mergeCell ref="CS5:CU5"/>
    <mergeCell ref="C6:G6"/>
    <mergeCell ref="J6:L6"/>
    <mergeCell ref="M6:O6"/>
    <mergeCell ref="P6:R6"/>
    <mergeCell ref="S6:U6"/>
    <mergeCell ref="V6:X6"/>
    <mergeCell ref="Y6:AA6"/>
    <mergeCell ref="AB6:AD6"/>
    <mergeCell ref="AE6:AG6"/>
    <mergeCell ref="CA5:CC5"/>
    <mergeCell ref="CD5:CF5"/>
    <mergeCell ref="CG5:CI5"/>
    <mergeCell ref="CJ5:CL5"/>
    <mergeCell ref="CM5:CO5"/>
    <mergeCell ref="CP5:CR5"/>
    <mergeCell ref="BI5:BK5"/>
    <mergeCell ref="BL5:BN5"/>
    <mergeCell ref="BO5:BQ5"/>
    <mergeCell ref="BR5:BT5"/>
    <mergeCell ref="BU5:BW5"/>
    <mergeCell ref="BX5:BZ5"/>
    <mergeCell ref="AQ5:AS5"/>
    <mergeCell ref="AT5:AV5"/>
    <mergeCell ref="AW5:AY5"/>
    <mergeCell ref="AZ5:BB5"/>
    <mergeCell ref="BC5:BE5"/>
    <mergeCell ref="BF5:BH5"/>
    <mergeCell ref="Y5:AA5"/>
    <mergeCell ref="AB5:AD5"/>
    <mergeCell ref="AE5:AG5"/>
    <mergeCell ref="AH5:AJ5"/>
    <mergeCell ref="AK5:AM5"/>
    <mergeCell ref="AN5:AP5"/>
    <mergeCell ref="CS4:CU4"/>
    <mergeCell ref="BL4:BN4"/>
    <mergeCell ref="BO4:BQ4"/>
    <mergeCell ref="BR4:BT4"/>
    <mergeCell ref="BU4:BW4"/>
    <mergeCell ref="BX4:BZ4"/>
    <mergeCell ref="CA4:CC4"/>
    <mergeCell ref="C5:G5"/>
    <mergeCell ref="J5:L5"/>
    <mergeCell ref="M5:O5"/>
    <mergeCell ref="P5:R5"/>
    <mergeCell ref="S5:U5"/>
    <mergeCell ref="V5:X5"/>
    <mergeCell ref="CD4:CF4"/>
    <mergeCell ref="CG4:CI4"/>
    <mergeCell ref="CJ4:CL4"/>
    <mergeCell ref="AT4:AV4"/>
    <mergeCell ref="AW4:AY4"/>
    <mergeCell ref="AZ4:BB4"/>
    <mergeCell ref="BC4:BE4"/>
    <mergeCell ref="BF4:BH4"/>
    <mergeCell ref="BI4:BK4"/>
    <mergeCell ref="AB4:AD4"/>
    <mergeCell ref="AE4:AG4"/>
    <mergeCell ref="C4:G4"/>
    <mergeCell ref="J4:L4"/>
    <mergeCell ref="M4:O4"/>
    <mergeCell ref="P4:R4"/>
    <mergeCell ref="S4:U4"/>
    <mergeCell ref="V4:X4"/>
    <mergeCell ref="Y4:AA4"/>
    <mergeCell ref="CM4:CO4"/>
    <mergeCell ref="CP4:CR4"/>
    <mergeCell ref="AH4:AJ4"/>
    <mergeCell ref="AK4:AM4"/>
    <mergeCell ref="AN4:AP4"/>
    <mergeCell ref="AQ4:AS4"/>
    <mergeCell ref="J2:AA2"/>
    <mergeCell ref="AB2:AS2"/>
    <mergeCell ref="AT2:BK2"/>
    <mergeCell ref="BL2:CC2"/>
    <mergeCell ref="CD2:CU2"/>
    <mergeCell ref="C3:G3"/>
    <mergeCell ref="Y3:AA3"/>
    <mergeCell ref="AQ3:AS3"/>
    <mergeCell ref="AW3:AY3"/>
    <mergeCell ref="BI3:BK3"/>
    <mergeCell ref="BR3:BT3"/>
    <mergeCell ref="CA3:CC3"/>
    <mergeCell ref="CS3:CU3"/>
  </mergeCells>
  <phoneticPr fontId="2"/>
  <conditionalFormatting sqref="K24:K27">
    <cfRule type="cellIs" dxfId="6059" priority="2287" operator="greaterThanOrEqual">
      <formula>0</formula>
    </cfRule>
  </conditionalFormatting>
  <conditionalFormatting sqref="K28:K30">
    <cfRule type="cellIs" dxfId="6058" priority="2286" operator="greaterThanOrEqual">
      <formula>0</formula>
    </cfRule>
  </conditionalFormatting>
  <conditionalFormatting sqref="K31:K32">
    <cfRule type="cellIs" dxfId="6057" priority="2285" operator="greaterThanOrEqual">
      <formula>0</formula>
    </cfRule>
  </conditionalFormatting>
  <conditionalFormatting sqref="K37:K41">
    <cfRule type="cellIs" dxfId="6056" priority="4450" stopIfTrue="1" operator="greaterThanOrEqual">
      <formula>1</formula>
    </cfRule>
    <cfRule type="cellIs" dxfId="6055" priority="4451" stopIfTrue="1" operator="greaterThanOrEqual">
      <formula>0.1</formula>
    </cfRule>
    <cfRule type="cellIs" dxfId="6054" priority="4452" stopIfTrue="1" operator="greaterThanOrEqual">
      <formula>0.01</formula>
    </cfRule>
    <cfRule type="cellIs" dxfId="6053" priority="4453" stopIfTrue="1" operator="greaterThanOrEqual">
      <formula>0.001</formula>
    </cfRule>
    <cfRule type="cellIs" dxfId="6052" priority="4454" stopIfTrue="1" operator="greaterThanOrEqual">
      <formula>0.0001</formula>
    </cfRule>
    <cfRule type="cellIs" dxfId="6051" priority="4455" stopIfTrue="1" operator="greaterThanOrEqual">
      <formula>0.00001</formula>
    </cfRule>
    <cfRule type="cellIs" dxfId="6050" priority="4456" stopIfTrue="1" operator="greaterThanOrEqual">
      <formula>0.000001</formula>
    </cfRule>
    <cfRule type="cellIs" dxfId="6049" priority="4457" stopIfTrue="1" operator="greaterThanOrEqual">
      <formula>0.0000001</formula>
    </cfRule>
    <cfRule type="cellIs" dxfId="6048" priority="4458" stopIfTrue="1" operator="greaterThanOrEqual">
      <formula>0.00000001</formula>
    </cfRule>
  </conditionalFormatting>
  <conditionalFormatting sqref="K37:K132">
    <cfRule type="cellIs" dxfId="6047" priority="2136" stopIfTrue="1" operator="greaterThanOrEqual">
      <formula>10</formula>
    </cfRule>
  </conditionalFormatting>
  <conditionalFormatting sqref="K42:K43">
    <cfRule type="cellIs" dxfId="6046" priority="4441" stopIfTrue="1" operator="greaterThanOrEqual">
      <formula>1</formula>
    </cfRule>
    <cfRule type="cellIs" dxfId="6045" priority="4442" stopIfTrue="1" operator="greaterThanOrEqual">
      <formula>0.1</formula>
    </cfRule>
    <cfRule type="cellIs" dxfId="6044" priority="4443" stopIfTrue="1" operator="greaterThanOrEqual">
      <formula>0.01</formula>
    </cfRule>
    <cfRule type="cellIs" dxfId="6043" priority="4444" stopIfTrue="1" operator="greaterThanOrEqual">
      <formula>0.001</formula>
    </cfRule>
    <cfRule type="cellIs" dxfId="6042" priority="4445" stopIfTrue="1" operator="greaterThanOrEqual">
      <formula>0.0001</formula>
    </cfRule>
    <cfRule type="cellIs" dxfId="6041" priority="4446" stopIfTrue="1" operator="greaterThanOrEqual">
      <formula>0.00001</formula>
    </cfRule>
    <cfRule type="cellIs" dxfId="6040" priority="4447" stopIfTrue="1" operator="greaterThanOrEqual">
      <formula>0.000001</formula>
    </cfRule>
    <cfRule type="cellIs" dxfId="6039" priority="4448" stopIfTrue="1" operator="greaterThanOrEqual">
      <formula>0.0000001</formula>
    </cfRule>
    <cfRule type="cellIs" dxfId="6038" priority="4449" stopIfTrue="1" operator="greaterThanOrEqual">
      <formula>0.00000001</formula>
    </cfRule>
  </conditionalFormatting>
  <conditionalFormatting sqref="K44 K72:K74 K82:K85 K95 K108:K109 K116 K130">
    <cfRule type="cellIs" dxfId="6037" priority="4437" stopIfTrue="1" operator="greaterThanOrEqual">
      <formula>0.00001</formula>
    </cfRule>
    <cfRule type="cellIs" dxfId="6036" priority="4438" stopIfTrue="1" operator="greaterThanOrEqual">
      <formula>0.000001</formula>
    </cfRule>
    <cfRule type="cellIs" dxfId="6035" priority="4439" stopIfTrue="1" operator="greaterThanOrEqual">
      <formula>0.0000001</formula>
    </cfRule>
    <cfRule type="cellIs" dxfId="6034" priority="4440" stopIfTrue="1" operator="greaterThanOrEqual">
      <formula>0.00000001</formula>
    </cfRule>
  </conditionalFormatting>
  <conditionalFormatting sqref="K44 K72:K74 K95 K108:K109 K116 K130">
    <cfRule type="cellIs" dxfId="6033" priority="4435" stopIfTrue="1" operator="greaterThanOrEqual">
      <formula>0.001</formula>
    </cfRule>
    <cfRule type="cellIs" dxfId="6032" priority="4436" stopIfTrue="1" operator="greaterThanOrEqual">
      <formula>0.0001</formula>
    </cfRule>
  </conditionalFormatting>
  <conditionalFormatting sqref="K44:K49">
    <cfRule type="cellIs" dxfId="6031" priority="2177" stopIfTrue="1" operator="greaterThanOrEqual">
      <formula>0.1</formula>
    </cfRule>
  </conditionalFormatting>
  <conditionalFormatting sqref="K44:K127">
    <cfRule type="cellIs" dxfId="6030" priority="2137" stopIfTrue="1" operator="greaterThanOrEqual">
      <formula>1</formula>
    </cfRule>
  </conditionalFormatting>
  <conditionalFormatting sqref="K45:K46 K86 K92:K94 K99:K101 K105 K110:K112 K123:K124 K126">
    <cfRule type="cellIs" dxfId="6029" priority="4427" stopIfTrue="1" operator="greaterThanOrEqual">
      <formula>0.001</formula>
    </cfRule>
    <cfRule type="cellIs" dxfId="6028" priority="4428" stopIfTrue="1" operator="greaterThanOrEqual">
      <formula>0.0001</formula>
    </cfRule>
    <cfRule type="cellIs" dxfId="6027" priority="4429" stopIfTrue="1" operator="greaterThanOrEqual">
      <formula>0.00001</formula>
    </cfRule>
    <cfRule type="cellIs" dxfId="6026" priority="4430" stopIfTrue="1" operator="greaterThanOrEqual">
      <formula>0.000001</formula>
    </cfRule>
    <cfRule type="cellIs" dxfId="6025" priority="4431" stopIfTrue="1" operator="greaterThanOrEqual">
      <formula>0.0000001</formula>
    </cfRule>
    <cfRule type="cellIs" dxfId="6024" priority="4432" stopIfTrue="1" operator="greaterThanOrEqual">
      <formula>0.00000001</formula>
    </cfRule>
  </conditionalFormatting>
  <conditionalFormatting sqref="K45:K49 K53:K71">
    <cfRule type="cellIs" dxfId="6023" priority="2178" stopIfTrue="1" operator="greaterThanOrEqual">
      <formula>0.01</formula>
    </cfRule>
  </conditionalFormatting>
  <conditionalFormatting sqref="K47 K115 K125">
    <cfRule type="cellIs" dxfId="6022" priority="4423" stopIfTrue="1" operator="greaterThanOrEqual">
      <formula>0.00001</formula>
    </cfRule>
    <cfRule type="cellIs" dxfId="6021" priority="4424" stopIfTrue="1" operator="greaterThanOrEqual">
      <formula>0.000001</formula>
    </cfRule>
    <cfRule type="cellIs" dxfId="6020" priority="4425" stopIfTrue="1" operator="greaterThanOrEqual">
      <formula>0.0000001</formula>
    </cfRule>
    <cfRule type="cellIs" dxfId="6019" priority="4426" stopIfTrue="1" operator="greaterThanOrEqual">
      <formula>0.00000001</formula>
    </cfRule>
  </conditionalFormatting>
  <conditionalFormatting sqref="K47:K48 K87:K91 K96:K98 K102:K104 K106:K107 K113:K115 K127">
    <cfRule type="cellIs" dxfId="6018" priority="4415" stopIfTrue="1" operator="greaterThanOrEqual">
      <formula>0.001</formula>
    </cfRule>
  </conditionalFormatting>
  <conditionalFormatting sqref="K48 K87:K91 K96:K98 K102:K104 K106:K107 K113:K114 K117 K127">
    <cfRule type="cellIs" dxfId="6017" priority="4417" stopIfTrue="1" operator="greaterThanOrEqual">
      <formula>0.00001</formula>
    </cfRule>
    <cfRule type="cellIs" dxfId="6016" priority="4418" stopIfTrue="1" operator="greaterThanOrEqual">
      <formula>0.000001</formula>
    </cfRule>
    <cfRule type="cellIs" dxfId="6015" priority="4419" stopIfTrue="1" operator="greaterThanOrEqual">
      <formula>0.0000001</formula>
    </cfRule>
    <cfRule type="cellIs" dxfId="6014" priority="4420" stopIfTrue="1" operator="greaterThanOrEqual">
      <formula>0.00000001</formula>
    </cfRule>
  </conditionalFormatting>
  <conditionalFormatting sqref="K48 K87:K91 K96:K98 K102:K104 K106:K107 K113:K114 K127 K117">
    <cfRule type="cellIs" dxfId="6013" priority="4416" stopIfTrue="1" operator="greaterThanOrEqual">
      <formula>0.0001</formula>
    </cfRule>
  </conditionalFormatting>
  <conditionalFormatting sqref="K49 K54:K56 K58:K59 K62:K63 K65:K68">
    <cfRule type="cellIs" dxfId="6012" priority="2179" stopIfTrue="1" operator="greaterThanOrEqual">
      <formula>0.001</formula>
    </cfRule>
    <cfRule type="cellIs" dxfId="6011" priority="2180" stopIfTrue="1" operator="greaterThanOrEqual">
      <formula>0.0001</formula>
    </cfRule>
    <cfRule type="cellIs" dxfId="6010" priority="2181" stopIfTrue="1" operator="greaterThanOrEqual">
      <formula>0.00001</formula>
    </cfRule>
    <cfRule type="cellIs" dxfId="6009" priority="2182" stopIfTrue="1" operator="greaterThanOrEqual">
      <formula>0.000001</formula>
    </cfRule>
    <cfRule type="cellIs" dxfId="6008" priority="2183" stopIfTrue="1" operator="greaterThanOrEqual">
      <formula>0.0000001</formula>
    </cfRule>
    <cfRule type="cellIs" dxfId="6007" priority="2184" stopIfTrue="1" operator="greaterThanOrEqual">
      <formula>0.00000001</formula>
    </cfRule>
  </conditionalFormatting>
  <conditionalFormatting sqref="K50">
    <cfRule type="cellIs" dxfId="6006" priority="2169" stopIfTrue="1" operator="greaterThanOrEqual">
      <formula>0.1</formula>
    </cfRule>
    <cfRule type="cellIs" dxfId="6005" priority="2170" stopIfTrue="1" operator="greaterThanOrEqual">
      <formula>0.01</formula>
    </cfRule>
    <cfRule type="cellIs" dxfId="6004" priority="2171" stopIfTrue="1" operator="greaterThanOrEqual">
      <formula>0.001</formula>
    </cfRule>
    <cfRule type="cellIs" dxfId="6003" priority="2172" stopIfTrue="1" operator="greaterThanOrEqual">
      <formula>0.0001</formula>
    </cfRule>
    <cfRule type="cellIs" dxfId="6002" priority="2173" stopIfTrue="1" operator="greaterThanOrEqual">
      <formula>0.00001</formula>
    </cfRule>
    <cfRule type="cellIs" dxfId="6001" priority="2174" stopIfTrue="1" operator="greaterThanOrEqual">
      <formula>0.000001</formula>
    </cfRule>
    <cfRule type="cellIs" dxfId="6000" priority="2175" stopIfTrue="1" operator="greaterThanOrEqual">
      <formula>0.0000001</formula>
    </cfRule>
    <cfRule type="cellIs" dxfId="5999" priority="2176" stopIfTrue="1" operator="greaterThanOrEqual">
      <formula>0.00000001</formula>
    </cfRule>
  </conditionalFormatting>
  <conditionalFormatting sqref="K51">
    <cfRule type="cellIs" dxfId="5998" priority="2162" stopIfTrue="1" operator="greaterThanOrEqual">
      <formula>0.01</formula>
    </cfRule>
    <cfRule type="cellIs" dxfId="5997" priority="2163" stopIfTrue="1" operator="greaterThanOrEqual">
      <formula>0.001</formula>
    </cfRule>
    <cfRule type="cellIs" dxfId="5996" priority="2164" stopIfTrue="1" operator="greaterThanOrEqual">
      <formula>0.0001</formula>
    </cfRule>
    <cfRule type="cellIs" dxfId="5995" priority="2165" stopIfTrue="1" operator="greaterThanOrEqual">
      <formula>0.00001</formula>
    </cfRule>
    <cfRule type="cellIs" dxfId="5994" priority="2166" stopIfTrue="1" operator="greaterThanOrEqual">
      <formula>0.000001</formula>
    </cfRule>
    <cfRule type="cellIs" dxfId="5993" priority="2167" stopIfTrue="1" operator="greaterThanOrEqual">
      <formula>0.0000001</formula>
    </cfRule>
    <cfRule type="cellIs" dxfId="5992" priority="2168" stopIfTrue="1" operator="greaterThanOrEqual">
      <formula>0.00000001</formula>
    </cfRule>
  </conditionalFormatting>
  <conditionalFormatting sqref="K51:K75">
    <cfRule type="cellIs" dxfId="5991" priority="2139" stopIfTrue="1" operator="greaterThanOrEqual">
      <formula>0.1</formula>
    </cfRule>
  </conditionalFormatting>
  <conditionalFormatting sqref="K52">
    <cfRule type="cellIs" dxfId="5990" priority="2191" stopIfTrue="1" operator="greaterThanOrEqual">
      <formula>0.01</formula>
    </cfRule>
    <cfRule type="cellIs" dxfId="5989" priority="2192" stopIfTrue="1" operator="greaterThanOrEqual">
      <formula>0.001</formula>
    </cfRule>
    <cfRule type="cellIs" dxfId="5988" priority="2193" stopIfTrue="1" operator="greaterThanOrEqual">
      <formula>0.0001</formula>
    </cfRule>
    <cfRule type="cellIs" dxfId="5987" priority="2194" stopIfTrue="1" operator="greaterThanOrEqual">
      <formula>0.00001</formula>
    </cfRule>
    <cfRule type="cellIs" dxfId="5986" priority="2195" stopIfTrue="1" operator="greaterThanOrEqual">
      <formula>0.000001</formula>
    </cfRule>
    <cfRule type="cellIs" dxfId="5985" priority="2196" stopIfTrue="1" operator="greaterThanOrEqual">
      <formula>0.0000001</formula>
    </cfRule>
    <cfRule type="cellIs" dxfId="5984" priority="2197" stopIfTrue="1" operator="greaterThanOrEqual">
      <formula>0.00000001</formula>
    </cfRule>
  </conditionalFormatting>
  <conditionalFormatting sqref="K53 K57 K60:K61 K64 K69:K71">
    <cfRule type="cellIs" dxfId="5983" priority="2185" stopIfTrue="1" operator="greaterThanOrEqual">
      <formula>0.001</formula>
    </cfRule>
    <cfRule type="cellIs" dxfId="5982" priority="2186" stopIfTrue="1" operator="greaterThanOrEqual">
      <formula>0.0001</formula>
    </cfRule>
    <cfRule type="cellIs" dxfId="5981" priority="2187" stopIfTrue="1" operator="greaterThanOrEqual">
      <formula>0.00001</formula>
    </cfRule>
    <cfRule type="cellIs" dxfId="5980" priority="2188" stopIfTrue="1" operator="greaterThanOrEqual">
      <formula>0.000001</formula>
    </cfRule>
    <cfRule type="cellIs" dxfId="5979" priority="2189" stopIfTrue="1" operator="greaterThanOrEqual">
      <formula>0.0000001</formula>
    </cfRule>
    <cfRule type="cellIs" dxfId="5978" priority="2190" stopIfTrue="1" operator="greaterThanOrEqual">
      <formula>0.00000001</formula>
    </cfRule>
  </conditionalFormatting>
  <conditionalFormatting sqref="K75 K77:K78">
    <cfRule type="cellIs" dxfId="5977" priority="2148" stopIfTrue="1" operator="greaterThanOrEqual">
      <formula>0.01</formula>
    </cfRule>
    <cfRule type="cellIs" dxfId="5976" priority="2149" stopIfTrue="1" operator="greaterThanOrEqual">
      <formula>0.001</formula>
    </cfRule>
    <cfRule type="cellIs" dxfId="5975" priority="2150" stopIfTrue="1" operator="greaterThanOrEqual">
      <formula>0.0001</formula>
    </cfRule>
    <cfRule type="cellIs" dxfId="5974" priority="2151" stopIfTrue="1" operator="greaterThanOrEqual">
      <formula>0.00001</formula>
    </cfRule>
    <cfRule type="cellIs" dxfId="5973" priority="2152" stopIfTrue="1" operator="greaterThanOrEqual">
      <formula>0.000001</formula>
    </cfRule>
    <cfRule type="cellIs" dxfId="5972" priority="2153" stopIfTrue="1" operator="greaterThanOrEqual">
      <formula>0.0000001</formula>
    </cfRule>
    <cfRule type="cellIs" dxfId="5971" priority="2154" stopIfTrue="1" operator="greaterThanOrEqual">
      <formula>0.00000001</formula>
    </cfRule>
  </conditionalFormatting>
  <conditionalFormatting sqref="K76">
    <cfRule type="cellIs" dxfId="5970" priority="2140" stopIfTrue="1" operator="greaterThanOrEqual">
      <formula>0.1</formula>
    </cfRule>
    <cfRule type="cellIs" dxfId="5969" priority="2141" stopIfTrue="1" operator="greaterThanOrEqual">
      <formula>0.01</formula>
    </cfRule>
    <cfRule type="cellIs" dxfId="5968" priority="2142" stopIfTrue="1" operator="greaterThanOrEqual">
      <formula>0.001</formula>
    </cfRule>
    <cfRule type="cellIs" dxfId="5967" priority="2143" stopIfTrue="1" operator="greaterThanOrEqual">
      <formula>0.0001</formula>
    </cfRule>
    <cfRule type="cellIs" dxfId="5966" priority="2144" stopIfTrue="1" operator="greaterThanOrEqual">
      <formula>0.00001</formula>
    </cfRule>
    <cfRule type="cellIs" dxfId="5965" priority="2145" stopIfTrue="1" operator="greaterThanOrEqual">
      <formula>0.000001</formula>
    </cfRule>
    <cfRule type="cellIs" dxfId="5964" priority="2146" stopIfTrue="1" operator="greaterThanOrEqual">
      <formula>0.0000001</formula>
    </cfRule>
    <cfRule type="cellIs" dxfId="5963" priority="2147" stopIfTrue="1" operator="greaterThanOrEqual">
      <formula>0.00000001</formula>
    </cfRule>
  </conditionalFormatting>
  <conditionalFormatting sqref="K77:K127">
    <cfRule type="cellIs" dxfId="5962" priority="2138" stopIfTrue="1" operator="greaterThanOrEqual">
      <formula>0.1</formula>
    </cfRule>
  </conditionalFormatting>
  <conditionalFormatting sqref="K79:K81">
    <cfRule type="cellIs" dxfId="5961" priority="2158" stopIfTrue="1" operator="greaterThanOrEqual">
      <formula>0.00001</formula>
    </cfRule>
    <cfRule type="cellIs" dxfId="5960" priority="2159" stopIfTrue="1" operator="greaterThanOrEqual">
      <formula>0.000001</formula>
    </cfRule>
    <cfRule type="cellIs" dxfId="5959" priority="2160" stopIfTrue="1" operator="greaterThanOrEqual">
      <formula>0.0000001</formula>
    </cfRule>
    <cfRule type="cellIs" dxfId="5958" priority="2161" stopIfTrue="1" operator="greaterThanOrEqual">
      <formula>0.00000001</formula>
    </cfRule>
  </conditionalFormatting>
  <conditionalFormatting sqref="K79:K85">
    <cfRule type="cellIs" dxfId="5957" priority="2155" stopIfTrue="1" operator="greaterThanOrEqual">
      <formula>0.01</formula>
    </cfRule>
    <cfRule type="cellIs" dxfId="5956" priority="2156" stopIfTrue="1" operator="greaterThanOrEqual">
      <formula>0.001</formula>
    </cfRule>
    <cfRule type="cellIs" dxfId="5955" priority="2157" stopIfTrue="1" operator="greaterThanOrEqual">
      <formula>0.0001</formula>
    </cfRule>
  </conditionalFormatting>
  <conditionalFormatting sqref="K86:K94 K96:K107 K110:K115">
    <cfRule type="cellIs" dxfId="5954" priority="4414" stopIfTrue="1" operator="greaterThanOrEqual">
      <formula>0.01</formula>
    </cfRule>
  </conditionalFormatting>
  <conditionalFormatting sqref="K117:K122">
    <cfRule type="cellIs" dxfId="5953" priority="4387" stopIfTrue="1" operator="greaterThanOrEqual">
      <formula>0.001</formula>
    </cfRule>
  </conditionalFormatting>
  <conditionalFormatting sqref="K117:K127">
    <cfRule type="cellIs" dxfId="5952" priority="4386" stopIfTrue="1" operator="greaterThanOrEqual">
      <formula>0.01</formula>
    </cfRule>
  </conditionalFormatting>
  <conditionalFormatting sqref="K118">
    <cfRule type="cellIs" dxfId="5951" priority="4393" stopIfTrue="1" operator="greaterThanOrEqual">
      <formula>0.000001</formula>
    </cfRule>
    <cfRule type="cellIs" dxfId="5950" priority="4394" stopIfTrue="1" operator="greaterThanOrEqual">
      <formula>0.0000001</formula>
    </cfRule>
    <cfRule type="cellIs" dxfId="5949" priority="4395" stopIfTrue="1" operator="greaterThanOrEqual">
      <formula>0.00000001</formula>
    </cfRule>
  </conditionalFormatting>
  <conditionalFormatting sqref="K118:K122">
    <cfRule type="cellIs" dxfId="5948" priority="4388" stopIfTrue="1" operator="greaterThanOrEqual">
      <formula>0.0001</formula>
    </cfRule>
    <cfRule type="cellIs" dxfId="5947" priority="4389" stopIfTrue="1" operator="greaterThanOrEqual">
      <formula>0.00001</formula>
    </cfRule>
  </conditionalFormatting>
  <conditionalFormatting sqref="K119:K122">
    <cfRule type="cellIs" dxfId="5946" priority="4390" stopIfTrue="1" operator="greaterThanOrEqual">
      <formula>0.000001</formula>
    </cfRule>
    <cfRule type="cellIs" dxfId="5945" priority="4391" stopIfTrue="1" operator="greaterThanOrEqual">
      <formula>0.0000001</formula>
    </cfRule>
    <cfRule type="cellIs" dxfId="5944" priority="4392" stopIfTrue="1" operator="greaterThanOrEqual">
      <formula>0.00000001</formula>
    </cfRule>
  </conditionalFormatting>
  <conditionalFormatting sqref="K125 K47 K115">
    <cfRule type="cellIs" dxfId="5943" priority="4422" stopIfTrue="1" operator="greaterThanOrEqual">
      <formula>0.0001</formula>
    </cfRule>
  </conditionalFormatting>
  <conditionalFormatting sqref="K125">
    <cfRule type="cellIs" dxfId="5942" priority="4421" stopIfTrue="1" operator="greaterThanOrEqual">
      <formula>0.001</formula>
    </cfRule>
  </conditionalFormatting>
  <conditionalFormatting sqref="K128 K131:K132">
    <cfRule type="cellIs" dxfId="5941" priority="4396" stopIfTrue="1" operator="greaterThanOrEqual">
      <formula>1</formula>
    </cfRule>
    <cfRule type="cellIs" dxfId="5940" priority="4397" stopIfTrue="1" operator="greaterThanOrEqual">
      <formula>0.1</formula>
    </cfRule>
    <cfRule type="cellIs" dxfId="5939" priority="4398" stopIfTrue="1" operator="greaterThanOrEqual">
      <formula>0.01</formula>
    </cfRule>
    <cfRule type="cellIs" dxfId="5938" priority="4399" stopIfTrue="1" operator="greaterThanOrEqual">
      <formula>0.001</formula>
    </cfRule>
    <cfRule type="cellIs" dxfId="5937" priority="4400" stopIfTrue="1" operator="greaterThanOrEqual">
      <formula>0.0001</formula>
    </cfRule>
    <cfRule type="cellIs" dxfId="5936" priority="4401" stopIfTrue="1" operator="greaterThanOrEqual">
      <formula>0.00001</formula>
    </cfRule>
    <cfRule type="cellIs" dxfId="5935" priority="4402" stopIfTrue="1" operator="greaterThanOrEqual">
      <formula>0.000001</formula>
    </cfRule>
    <cfRule type="cellIs" dxfId="5934" priority="4403" stopIfTrue="1" operator="greaterThanOrEqual">
      <formula>0.0000001</formula>
    </cfRule>
    <cfRule type="cellIs" dxfId="5933" priority="4404" stopIfTrue="1" operator="greaterThanOrEqual">
      <formula>0.00000001</formula>
    </cfRule>
  </conditionalFormatting>
  <conditionalFormatting sqref="K129">
    <cfRule type="cellIs" dxfId="5932" priority="4406" stopIfTrue="1" operator="greaterThanOrEqual">
      <formula>0.1</formula>
    </cfRule>
    <cfRule type="cellIs" dxfId="5931" priority="4407" stopIfTrue="1" operator="greaterThanOrEqual">
      <formula>0.01</formula>
    </cfRule>
    <cfRule type="cellIs" dxfId="5930" priority="4408" stopIfTrue="1" operator="greaterThanOrEqual">
      <formula>0.001</formula>
    </cfRule>
    <cfRule type="cellIs" dxfId="5929" priority="4409" stopIfTrue="1" operator="greaterThanOrEqual">
      <formula>0.0001</formula>
    </cfRule>
    <cfRule type="cellIs" dxfId="5928" priority="4410" stopIfTrue="1" operator="greaterThanOrEqual">
      <formula>0.00001</formula>
    </cfRule>
    <cfRule type="cellIs" dxfId="5927" priority="4411" stopIfTrue="1" operator="greaterThanOrEqual">
      <formula>0.000001</formula>
    </cfRule>
    <cfRule type="cellIs" dxfId="5926" priority="4412" stopIfTrue="1" operator="greaterThanOrEqual">
      <formula>0.0000001</formula>
    </cfRule>
    <cfRule type="cellIs" dxfId="5925" priority="4413" stopIfTrue="1" operator="greaterThanOrEqual">
      <formula>0.00000001</formula>
    </cfRule>
  </conditionalFormatting>
  <conditionalFormatting sqref="K129:K130">
    <cfRule type="cellIs" dxfId="5924" priority="4405" stopIfTrue="1" operator="greaterThanOrEqual">
      <formula>1</formula>
    </cfRule>
  </conditionalFormatting>
  <conditionalFormatting sqref="K130 K44 K72:K74 K95 K108:K109 K116">
    <cfRule type="cellIs" dxfId="5923" priority="4434" stopIfTrue="1" operator="greaterThanOrEqual">
      <formula>0.01</formula>
    </cfRule>
  </conditionalFormatting>
  <conditionalFormatting sqref="K130">
    <cfRule type="cellIs" dxfId="5922" priority="4433" stopIfTrue="1" operator="greaterThanOrEqual">
      <formula>0.1</formula>
    </cfRule>
  </conditionalFormatting>
  <conditionalFormatting sqref="N24:N27">
    <cfRule type="cellIs" dxfId="5921" priority="2284" operator="greaterThanOrEqual">
      <formula>0</formula>
    </cfRule>
  </conditionalFormatting>
  <conditionalFormatting sqref="N28:N30">
    <cfRule type="cellIs" dxfId="5920" priority="2283" operator="greaterThanOrEqual">
      <formula>0</formula>
    </cfRule>
  </conditionalFormatting>
  <conditionalFormatting sqref="N31:N32">
    <cfRule type="cellIs" dxfId="5919" priority="2282" operator="greaterThanOrEqual">
      <formula>0</formula>
    </cfRule>
  </conditionalFormatting>
  <conditionalFormatting sqref="N37:N41">
    <cfRule type="cellIs" dxfId="5918" priority="4377" stopIfTrue="1" operator="greaterThanOrEqual">
      <formula>1</formula>
    </cfRule>
    <cfRule type="cellIs" dxfId="5917" priority="4378" stopIfTrue="1" operator="greaterThanOrEqual">
      <formula>0.1</formula>
    </cfRule>
    <cfRule type="cellIs" dxfId="5916" priority="4379" stopIfTrue="1" operator="greaterThanOrEqual">
      <formula>0.01</formula>
    </cfRule>
    <cfRule type="cellIs" dxfId="5915" priority="4380" stopIfTrue="1" operator="greaterThanOrEqual">
      <formula>0.001</formula>
    </cfRule>
    <cfRule type="cellIs" dxfId="5914" priority="4381" stopIfTrue="1" operator="greaterThanOrEqual">
      <formula>0.0001</formula>
    </cfRule>
    <cfRule type="cellIs" dxfId="5913" priority="4382" stopIfTrue="1" operator="greaterThanOrEqual">
      <formula>0.00001</formula>
    </cfRule>
    <cfRule type="cellIs" dxfId="5912" priority="4383" stopIfTrue="1" operator="greaterThanOrEqual">
      <formula>0.000001</formula>
    </cfRule>
    <cfRule type="cellIs" dxfId="5911" priority="4384" stopIfTrue="1" operator="greaterThanOrEqual">
      <formula>0.0000001</formula>
    </cfRule>
    <cfRule type="cellIs" dxfId="5910" priority="4385" stopIfTrue="1" operator="greaterThanOrEqual">
      <formula>0.00000001</formula>
    </cfRule>
  </conditionalFormatting>
  <conditionalFormatting sqref="N37:N132">
    <cfRule type="cellIs" dxfId="5909" priority="1874" stopIfTrue="1" operator="greaterThanOrEqual">
      <formula>10</formula>
    </cfRule>
  </conditionalFormatting>
  <conditionalFormatting sqref="N42:N43">
    <cfRule type="cellIs" dxfId="5908" priority="4368" stopIfTrue="1" operator="greaterThanOrEqual">
      <formula>1</formula>
    </cfRule>
    <cfRule type="cellIs" dxfId="5907" priority="4369" stopIfTrue="1" operator="greaterThanOrEqual">
      <formula>0.1</formula>
    </cfRule>
    <cfRule type="cellIs" dxfId="5906" priority="4370" stopIfTrue="1" operator="greaterThanOrEqual">
      <formula>0.01</formula>
    </cfRule>
    <cfRule type="cellIs" dxfId="5905" priority="4371" stopIfTrue="1" operator="greaterThanOrEqual">
      <formula>0.001</formula>
    </cfRule>
    <cfRule type="cellIs" dxfId="5904" priority="4372" stopIfTrue="1" operator="greaterThanOrEqual">
      <formula>0.0001</formula>
    </cfRule>
    <cfRule type="cellIs" dxfId="5903" priority="4373" stopIfTrue="1" operator="greaterThanOrEqual">
      <formula>0.00001</formula>
    </cfRule>
    <cfRule type="cellIs" dxfId="5902" priority="4374" stopIfTrue="1" operator="greaterThanOrEqual">
      <formula>0.000001</formula>
    </cfRule>
    <cfRule type="cellIs" dxfId="5901" priority="4375" stopIfTrue="1" operator="greaterThanOrEqual">
      <formula>0.0000001</formula>
    </cfRule>
    <cfRule type="cellIs" dxfId="5900" priority="4376" stopIfTrue="1" operator="greaterThanOrEqual">
      <formula>0.00000001</formula>
    </cfRule>
  </conditionalFormatting>
  <conditionalFormatting sqref="N44 N72:N74 N82:N85 N130">
    <cfRule type="cellIs" dxfId="5899" priority="4362" stopIfTrue="1" operator="greaterThanOrEqual">
      <formula>0.001</formula>
    </cfRule>
    <cfRule type="cellIs" dxfId="5898" priority="4363" stopIfTrue="1" operator="greaterThanOrEqual">
      <formula>0.0001</formula>
    </cfRule>
    <cfRule type="cellIs" dxfId="5897" priority="4364" stopIfTrue="1" operator="greaterThanOrEqual">
      <formula>0.00001</formula>
    </cfRule>
    <cfRule type="cellIs" dxfId="5896" priority="4365" stopIfTrue="1" operator="greaterThanOrEqual">
      <formula>0.000001</formula>
    </cfRule>
    <cfRule type="cellIs" dxfId="5895" priority="4366" stopIfTrue="1" operator="greaterThanOrEqual">
      <formula>0.0000001</formula>
    </cfRule>
    <cfRule type="cellIs" dxfId="5894" priority="4367" stopIfTrue="1" operator="greaterThanOrEqual">
      <formula>0.00000001</formula>
    </cfRule>
  </conditionalFormatting>
  <conditionalFormatting sqref="N44:N49">
    <cfRule type="cellIs" dxfId="5893" priority="2115" stopIfTrue="1" operator="greaterThanOrEqual">
      <formula>0.1</formula>
    </cfRule>
  </conditionalFormatting>
  <conditionalFormatting sqref="N44:N127">
    <cfRule type="cellIs" dxfId="5892" priority="1875" stopIfTrue="1" operator="greaterThanOrEqual">
      <formula>1</formula>
    </cfRule>
  </conditionalFormatting>
  <conditionalFormatting sqref="N45:N46 N86 N123 N126">
    <cfRule type="cellIs" dxfId="5891" priority="4354" stopIfTrue="1" operator="greaterThanOrEqual">
      <formula>0.001</formula>
    </cfRule>
    <cfRule type="cellIs" dxfId="5890" priority="4355" stopIfTrue="1" operator="greaterThanOrEqual">
      <formula>0.0001</formula>
    </cfRule>
    <cfRule type="cellIs" dxfId="5889" priority="4356" stopIfTrue="1" operator="greaterThanOrEqual">
      <formula>0.00001</formula>
    </cfRule>
    <cfRule type="cellIs" dxfId="5888" priority="4357" stopIfTrue="1" operator="greaterThanOrEqual">
      <formula>0.000001</formula>
    </cfRule>
    <cfRule type="cellIs" dxfId="5887" priority="4358" stopIfTrue="1" operator="greaterThanOrEqual">
      <formula>0.0000001</formula>
    </cfRule>
    <cfRule type="cellIs" dxfId="5886" priority="4359" stopIfTrue="1" operator="greaterThanOrEqual">
      <formula>0.00000001</formula>
    </cfRule>
  </conditionalFormatting>
  <conditionalFormatting sqref="N45:N49 N53:N71">
    <cfRule type="cellIs" dxfId="5885" priority="2116" stopIfTrue="1" operator="greaterThanOrEqual">
      <formula>0.01</formula>
    </cfRule>
  </conditionalFormatting>
  <conditionalFormatting sqref="N47 N125">
    <cfRule type="cellIs" dxfId="5884" priority="4350" stopIfTrue="1" operator="greaterThanOrEqual">
      <formula>0.00001</formula>
    </cfRule>
    <cfRule type="cellIs" dxfId="5883" priority="4351" stopIfTrue="1" operator="greaterThanOrEqual">
      <formula>0.000001</formula>
    </cfRule>
    <cfRule type="cellIs" dxfId="5882" priority="4352" stopIfTrue="1" operator="greaterThanOrEqual">
      <formula>0.0000001</formula>
    </cfRule>
    <cfRule type="cellIs" dxfId="5881" priority="4353" stopIfTrue="1" operator="greaterThanOrEqual">
      <formula>0.00000001</formula>
    </cfRule>
  </conditionalFormatting>
  <conditionalFormatting sqref="N47:N48 N87:N91 N127">
    <cfRule type="cellIs" dxfId="5880" priority="4342" stopIfTrue="1" operator="greaterThanOrEqual">
      <formula>0.001</formula>
    </cfRule>
  </conditionalFormatting>
  <conditionalFormatting sqref="N48 N87:N91 N117 N127">
    <cfRule type="cellIs" dxfId="5879" priority="4344" stopIfTrue="1" operator="greaterThanOrEqual">
      <formula>0.00001</formula>
    </cfRule>
    <cfRule type="cellIs" dxfId="5878" priority="4345" stopIfTrue="1" operator="greaterThanOrEqual">
      <formula>0.000001</formula>
    </cfRule>
    <cfRule type="cellIs" dxfId="5877" priority="4346" stopIfTrue="1" operator="greaterThanOrEqual">
      <formula>0.0000001</formula>
    </cfRule>
    <cfRule type="cellIs" dxfId="5876" priority="4347" stopIfTrue="1" operator="greaterThanOrEqual">
      <formula>0.00000001</formula>
    </cfRule>
  </conditionalFormatting>
  <conditionalFormatting sqref="N48 N87:N91 N127 N117">
    <cfRule type="cellIs" dxfId="5875" priority="4343" stopIfTrue="1" operator="greaterThanOrEqual">
      <formula>0.0001</formula>
    </cfRule>
  </conditionalFormatting>
  <conditionalFormatting sqref="N49 N54:N56 N58:N59 N62:N63 N65:N68">
    <cfRule type="cellIs" dxfId="5874" priority="2117" stopIfTrue="1" operator="greaterThanOrEqual">
      <formula>0.001</formula>
    </cfRule>
    <cfRule type="cellIs" dxfId="5873" priority="2118" stopIfTrue="1" operator="greaterThanOrEqual">
      <formula>0.0001</formula>
    </cfRule>
    <cfRule type="cellIs" dxfId="5872" priority="2119" stopIfTrue="1" operator="greaterThanOrEqual">
      <formula>0.00001</formula>
    </cfRule>
    <cfRule type="cellIs" dxfId="5871" priority="2120" stopIfTrue="1" operator="greaterThanOrEqual">
      <formula>0.000001</formula>
    </cfRule>
    <cfRule type="cellIs" dxfId="5870" priority="2121" stopIfTrue="1" operator="greaterThanOrEqual">
      <formula>0.0000001</formula>
    </cfRule>
    <cfRule type="cellIs" dxfId="5869" priority="2122" stopIfTrue="1" operator="greaterThanOrEqual">
      <formula>0.00000001</formula>
    </cfRule>
  </conditionalFormatting>
  <conditionalFormatting sqref="N50">
    <cfRule type="cellIs" dxfId="5868" priority="2107" stopIfTrue="1" operator="greaterThanOrEqual">
      <formula>0.1</formula>
    </cfRule>
    <cfRule type="cellIs" dxfId="5867" priority="2108" stopIfTrue="1" operator="greaterThanOrEqual">
      <formula>0.01</formula>
    </cfRule>
    <cfRule type="cellIs" dxfId="5866" priority="2109" stopIfTrue="1" operator="greaterThanOrEqual">
      <formula>0.001</formula>
    </cfRule>
    <cfRule type="cellIs" dxfId="5865" priority="2110" stopIfTrue="1" operator="greaterThanOrEqual">
      <formula>0.0001</formula>
    </cfRule>
    <cfRule type="cellIs" dxfId="5864" priority="2111" stopIfTrue="1" operator="greaterThanOrEqual">
      <formula>0.00001</formula>
    </cfRule>
    <cfRule type="cellIs" dxfId="5863" priority="2112" stopIfTrue="1" operator="greaterThanOrEqual">
      <formula>0.000001</formula>
    </cfRule>
    <cfRule type="cellIs" dxfId="5862" priority="2113" stopIfTrue="1" operator="greaterThanOrEqual">
      <formula>0.0000001</formula>
    </cfRule>
    <cfRule type="cellIs" dxfId="5861" priority="2114" stopIfTrue="1" operator="greaterThanOrEqual">
      <formula>0.00000001</formula>
    </cfRule>
  </conditionalFormatting>
  <conditionalFormatting sqref="N51">
    <cfRule type="cellIs" dxfId="5860" priority="2100" stopIfTrue="1" operator="greaterThanOrEqual">
      <formula>0.01</formula>
    </cfRule>
    <cfRule type="cellIs" dxfId="5859" priority="2101" stopIfTrue="1" operator="greaterThanOrEqual">
      <formula>0.001</formula>
    </cfRule>
    <cfRule type="cellIs" dxfId="5858" priority="2102" stopIfTrue="1" operator="greaterThanOrEqual">
      <formula>0.0001</formula>
    </cfRule>
    <cfRule type="cellIs" dxfId="5857" priority="2103" stopIfTrue="1" operator="greaterThanOrEqual">
      <formula>0.00001</formula>
    </cfRule>
    <cfRule type="cellIs" dxfId="5856" priority="2104" stopIfTrue="1" operator="greaterThanOrEqual">
      <formula>0.000001</formula>
    </cfRule>
    <cfRule type="cellIs" dxfId="5855" priority="2105" stopIfTrue="1" operator="greaterThanOrEqual">
      <formula>0.0000001</formula>
    </cfRule>
    <cfRule type="cellIs" dxfId="5854" priority="2106" stopIfTrue="1" operator="greaterThanOrEqual">
      <formula>0.00000001</formula>
    </cfRule>
  </conditionalFormatting>
  <conditionalFormatting sqref="N51:N75">
    <cfRule type="cellIs" dxfId="5853" priority="2005" stopIfTrue="1" operator="greaterThanOrEqual">
      <formula>0.1</formula>
    </cfRule>
  </conditionalFormatting>
  <conditionalFormatting sqref="N52">
    <cfRule type="cellIs" dxfId="5852" priority="2129" stopIfTrue="1" operator="greaterThanOrEqual">
      <formula>0.01</formula>
    </cfRule>
    <cfRule type="cellIs" dxfId="5851" priority="2130" stopIfTrue="1" operator="greaterThanOrEqual">
      <formula>0.001</formula>
    </cfRule>
    <cfRule type="cellIs" dxfId="5850" priority="2131" stopIfTrue="1" operator="greaterThanOrEqual">
      <formula>0.0001</formula>
    </cfRule>
    <cfRule type="cellIs" dxfId="5849" priority="2132" stopIfTrue="1" operator="greaterThanOrEqual">
      <formula>0.00001</formula>
    </cfRule>
    <cfRule type="cellIs" dxfId="5848" priority="2133" stopIfTrue="1" operator="greaterThanOrEqual">
      <formula>0.000001</formula>
    </cfRule>
    <cfRule type="cellIs" dxfId="5847" priority="2134" stopIfTrue="1" operator="greaterThanOrEqual">
      <formula>0.0000001</formula>
    </cfRule>
    <cfRule type="cellIs" dxfId="5846" priority="2135" stopIfTrue="1" operator="greaterThanOrEqual">
      <formula>0.00000001</formula>
    </cfRule>
  </conditionalFormatting>
  <conditionalFormatting sqref="N53 N57 N60:N61 N64 N69:N71">
    <cfRule type="cellIs" dxfId="5845" priority="2123" stopIfTrue="1" operator="greaterThanOrEqual">
      <formula>0.001</formula>
    </cfRule>
    <cfRule type="cellIs" dxfId="5844" priority="2124" stopIfTrue="1" operator="greaterThanOrEqual">
      <formula>0.0001</formula>
    </cfRule>
    <cfRule type="cellIs" dxfId="5843" priority="2125" stopIfTrue="1" operator="greaterThanOrEqual">
      <formula>0.00001</formula>
    </cfRule>
    <cfRule type="cellIs" dxfId="5842" priority="2126" stopIfTrue="1" operator="greaterThanOrEqual">
      <formula>0.000001</formula>
    </cfRule>
    <cfRule type="cellIs" dxfId="5841" priority="2127" stopIfTrue="1" operator="greaterThanOrEqual">
      <formula>0.0000001</formula>
    </cfRule>
    <cfRule type="cellIs" dxfId="5840" priority="2128" stopIfTrue="1" operator="greaterThanOrEqual">
      <formula>0.00000001</formula>
    </cfRule>
  </conditionalFormatting>
  <conditionalFormatting sqref="N75 N77:N78">
    <cfRule type="cellIs" dxfId="5839" priority="2014" stopIfTrue="1" operator="greaterThanOrEqual">
      <formula>0.01</formula>
    </cfRule>
    <cfRule type="cellIs" dxfId="5838" priority="2015" stopIfTrue="1" operator="greaterThanOrEqual">
      <formula>0.001</formula>
    </cfRule>
    <cfRule type="cellIs" dxfId="5837" priority="2016" stopIfTrue="1" operator="greaterThanOrEqual">
      <formula>0.0001</formula>
    </cfRule>
    <cfRule type="cellIs" dxfId="5836" priority="2017" stopIfTrue="1" operator="greaterThanOrEqual">
      <formula>0.00001</formula>
    </cfRule>
    <cfRule type="cellIs" dxfId="5835" priority="2018" stopIfTrue="1" operator="greaterThanOrEqual">
      <formula>0.000001</formula>
    </cfRule>
    <cfRule type="cellIs" dxfId="5834" priority="2019" stopIfTrue="1" operator="greaterThanOrEqual">
      <formula>0.0000001</formula>
    </cfRule>
    <cfRule type="cellIs" dxfId="5833" priority="2020" stopIfTrue="1" operator="greaterThanOrEqual">
      <formula>0.00000001</formula>
    </cfRule>
  </conditionalFormatting>
  <conditionalFormatting sqref="N76">
    <cfRule type="cellIs" dxfId="5832" priority="2006" stopIfTrue="1" operator="greaterThanOrEqual">
      <formula>0.1</formula>
    </cfRule>
    <cfRule type="cellIs" dxfId="5831" priority="2007" stopIfTrue="1" operator="greaterThanOrEqual">
      <formula>0.01</formula>
    </cfRule>
    <cfRule type="cellIs" dxfId="5830" priority="2008" stopIfTrue="1" operator="greaterThanOrEqual">
      <formula>0.001</formula>
    </cfRule>
    <cfRule type="cellIs" dxfId="5829" priority="2009" stopIfTrue="1" operator="greaterThanOrEqual">
      <formula>0.0001</formula>
    </cfRule>
    <cfRule type="cellIs" dxfId="5828" priority="2010" stopIfTrue="1" operator="greaterThanOrEqual">
      <formula>0.00001</formula>
    </cfRule>
    <cfRule type="cellIs" dxfId="5827" priority="2011" stopIfTrue="1" operator="greaterThanOrEqual">
      <formula>0.000001</formula>
    </cfRule>
    <cfRule type="cellIs" dxfId="5826" priority="2012" stopIfTrue="1" operator="greaterThanOrEqual">
      <formula>0.0000001</formula>
    </cfRule>
    <cfRule type="cellIs" dxfId="5825" priority="2013" stopIfTrue="1" operator="greaterThanOrEqual">
      <formula>0.00000001</formula>
    </cfRule>
  </conditionalFormatting>
  <conditionalFormatting sqref="N77:N127">
    <cfRule type="cellIs" dxfId="5824" priority="1876" stopIfTrue="1" operator="greaterThanOrEqual">
      <formula>0.1</formula>
    </cfRule>
  </conditionalFormatting>
  <conditionalFormatting sqref="N79:N81">
    <cfRule type="cellIs" dxfId="5823" priority="2021" stopIfTrue="1" operator="greaterThanOrEqual">
      <formula>0.01</formula>
    </cfRule>
    <cfRule type="cellIs" dxfId="5822" priority="2022" stopIfTrue="1" operator="greaterThanOrEqual">
      <formula>0.001</formula>
    </cfRule>
    <cfRule type="cellIs" dxfId="5821" priority="2023" stopIfTrue="1" operator="greaterThanOrEqual">
      <formula>0.0001</formula>
    </cfRule>
    <cfRule type="cellIs" dxfId="5820" priority="2024" stopIfTrue="1" operator="greaterThanOrEqual">
      <formula>0.00001</formula>
    </cfRule>
    <cfRule type="cellIs" dxfId="5819" priority="2025" stopIfTrue="1" operator="greaterThanOrEqual">
      <formula>0.000001</formula>
    </cfRule>
    <cfRule type="cellIs" dxfId="5818" priority="2026" stopIfTrue="1" operator="greaterThanOrEqual">
      <formula>0.0000001</formula>
    </cfRule>
    <cfRule type="cellIs" dxfId="5817" priority="2027" stopIfTrue="1" operator="greaterThanOrEqual">
      <formula>0.00000001</formula>
    </cfRule>
  </conditionalFormatting>
  <conditionalFormatting sqref="N86:N94 N96:N107 N110:N115">
    <cfRule type="cellIs" dxfId="5816" priority="1934" stopIfTrue="1" operator="greaterThanOrEqual">
      <formula>0.01</formula>
    </cfRule>
  </conditionalFormatting>
  <conditionalFormatting sqref="N92:N94 N99:N101 N105 N110:N112">
    <cfRule type="cellIs" dxfId="5815" priority="1946" stopIfTrue="1" operator="greaterThanOrEqual">
      <formula>0.001</formula>
    </cfRule>
    <cfRule type="cellIs" dxfId="5814" priority="1947" stopIfTrue="1" operator="greaterThanOrEqual">
      <formula>0.0001</formula>
    </cfRule>
    <cfRule type="cellIs" dxfId="5813" priority="1948" stopIfTrue="1" operator="greaterThanOrEqual">
      <formula>0.00001</formula>
    </cfRule>
    <cfRule type="cellIs" dxfId="5812" priority="1949" stopIfTrue="1" operator="greaterThanOrEqual">
      <formula>0.000001</formula>
    </cfRule>
    <cfRule type="cellIs" dxfId="5811" priority="1950" stopIfTrue="1" operator="greaterThanOrEqual">
      <formula>0.0000001</formula>
    </cfRule>
    <cfRule type="cellIs" dxfId="5810" priority="1951" stopIfTrue="1" operator="greaterThanOrEqual">
      <formula>0.00000001</formula>
    </cfRule>
  </conditionalFormatting>
  <conditionalFormatting sqref="N95 N108:N109 N116">
    <cfRule type="cellIs" dxfId="5809" priority="1952" stopIfTrue="1" operator="greaterThanOrEqual">
      <formula>0.01</formula>
    </cfRule>
    <cfRule type="cellIs" dxfId="5808" priority="1953" stopIfTrue="1" operator="greaterThanOrEqual">
      <formula>0.001</formula>
    </cfRule>
    <cfRule type="cellIs" dxfId="5807" priority="1954" stopIfTrue="1" operator="greaterThanOrEqual">
      <formula>0.0001</formula>
    </cfRule>
    <cfRule type="cellIs" dxfId="5806" priority="1955" stopIfTrue="1" operator="greaterThanOrEqual">
      <formula>0.00001</formula>
    </cfRule>
    <cfRule type="cellIs" dxfId="5805" priority="1956" stopIfTrue="1" operator="greaterThanOrEqual">
      <formula>0.000001</formula>
    </cfRule>
    <cfRule type="cellIs" dxfId="5804" priority="1957" stopIfTrue="1" operator="greaterThanOrEqual">
      <formula>0.0000001</formula>
    </cfRule>
    <cfRule type="cellIs" dxfId="5803" priority="1958" stopIfTrue="1" operator="greaterThanOrEqual">
      <formula>0.00000001</formula>
    </cfRule>
  </conditionalFormatting>
  <conditionalFormatting sqref="N96:N98 N102:N104 N106:N107 N113:N114">
    <cfRule type="cellIs" dxfId="5802" priority="1936" stopIfTrue="1" operator="greaterThanOrEqual">
      <formula>0.0001</formula>
    </cfRule>
    <cfRule type="cellIs" dxfId="5801" priority="1937" stopIfTrue="1" operator="greaterThanOrEqual">
      <formula>0.00001</formula>
    </cfRule>
    <cfRule type="cellIs" dxfId="5800" priority="1938" stopIfTrue="1" operator="greaterThanOrEqual">
      <formula>0.000001</formula>
    </cfRule>
    <cfRule type="cellIs" dxfId="5799" priority="1939" stopIfTrue="1" operator="greaterThanOrEqual">
      <formula>0.0000001</formula>
    </cfRule>
    <cfRule type="cellIs" dxfId="5798" priority="1940" stopIfTrue="1" operator="greaterThanOrEqual">
      <formula>0.00000001</formula>
    </cfRule>
  </conditionalFormatting>
  <conditionalFormatting sqref="N96:N98 N102:N104 N106:N107 N113:N115">
    <cfRule type="cellIs" dxfId="5797" priority="1935" stopIfTrue="1" operator="greaterThanOrEqual">
      <formula>0.001</formula>
    </cfRule>
  </conditionalFormatting>
  <conditionalFormatting sqref="N115">
    <cfRule type="cellIs" dxfId="5796" priority="1941" stopIfTrue="1" operator="greaterThanOrEqual">
      <formula>0.0001</formula>
    </cfRule>
    <cfRule type="cellIs" dxfId="5795" priority="1942" stopIfTrue="1" operator="greaterThanOrEqual">
      <formula>0.00001</formula>
    </cfRule>
    <cfRule type="cellIs" dxfId="5794" priority="1943" stopIfTrue="1" operator="greaterThanOrEqual">
      <formula>0.000001</formula>
    </cfRule>
    <cfRule type="cellIs" dxfId="5793" priority="1944" stopIfTrue="1" operator="greaterThanOrEqual">
      <formula>0.0000001</formula>
    </cfRule>
    <cfRule type="cellIs" dxfId="5792" priority="1945" stopIfTrue="1" operator="greaterThanOrEqual">
      <formula>0.00000001</formula>
    </cfRule>
  </conditionalFormatting>
  <conditionalFormatting sqref="N117:N122">
    <cfRule type="cellIs" dxfId="5791" priority="4315" stopIfTrue="1" operator="greaterThanOrEqual">
      <formula>0.001</formula>
    </cfRule>
  </conditionalFormatting>
  <conditionalFormatting sqref="N117:N127">
    <cfRule type="cellIs" dxfId="5790" priority="1877" stopIfTrue="1" operator="greaterThanOrEqual">
      <formula>0.01</formula>
    </cfRule>
  </conditionalFormatting>
  <conditionalFormatting sqref="N118">
    <cfRule type="cellIs" dxfId="5789" priority="4321" stopIfTrue="1" operator="greaterThanOrEqual">
      <formula>0.000001</formula>
    </cfRule>
    <cfRule type="cellIs" dxfId="5788" priority="4322" stopIfTrue="1" operator="greaterThanOrEqual">
      <formula>0.0000001</formula>
    </cfRule>
    <cfRule type="cellIs" dxfId="5787" priority="4323" stopIfTrue="1" operator="greaterThanOrEqual">
      <formula>0.00000001</formula>
    </cfRule>
  </conditionalFormatting>
  <conditionalFormatting sqref="N118:N122">
    <cfRule type="cellIs" dxfId="5786" priority="4316" stopIfTrue="1" operator="greaterThanOrEqual">
      <formula>0.0001</formula>
    </cfRule>
    <cfRule type="cellIs" dxfId="5785" priority="4317" stopIfTrue="1" operator="greaterThanOrEqual">
      <formula>0.00001</formula>
    </cfRule>
  </conditionalFormatting>
  <conditionalFormatting sqref="N119:N122">
    <cfRule type="cellIs" dxfId="5784" priority="4318" stopIfTrue="1" operator="greaterThanOrEqual">
      <formula>0.000001</formula>
    </cfRule>
    <cfRule type="cellIs" dxfId="5783" priority="4319" stopIfTrue="1" operator="greaterThanOrEqual">
      <formula>0.0000001</formula>
    </cfRule>
    <cfRule type="cellIs" dxfId="5782" priority="4320" stopIfTrue="1" operator="greaterThanOrEqual">
      <formula>0.00000001</formula>
    </cfRule>
  </conditionalFormatting>
  <conditionalFormatting sqref="N124">
    <cfRule type="cellIs" dxfId="5781" priority="1878" stopIfTrue="1" operator="greaterThanOrEqual">
      <formula>0.001</formula>
    </cfRule>
    <cfRule type="cellIs" dxfId="5780" priority="1879" stopIfTrue="1" operator="greaterThanOrEqual">
      <formula>0.0001</formula>
    </cfRule>
    <cfRule type="cellIs" dxfId="5779" priority="1880" stopIfTrue="1" operator="greaterThanOrEqual">
      <formula>0.00001</formula>
    </cfRule>
    <cfRule type="cellIs" dxfId="5778" priority="1881" stopIfTrue="1" operator="greaterThanOrEqual">
      <formula>0.000001</formula>
    </cfRule>
    <cfRule type="cellIs" dxfId="5777" priority="1882" stopIfTrue="1" operator="greaterThanOrEqual">
      <formula>0.0000001</formula>
    </cfRule>
    <cfRule type="cellIs" dxfId="5776" priority="1883" stopIfTrue="1" operator="greaterThanOrEqual">
      <formula>0.00000001</formula>
    </cfRule>
  </conditionalFormatting>
  <conditionalFormatting sqref="N125 N47">
    <cfRule type="cellIs" dxfId="5775" priority="4349" stopIfTrue="1" operator="greaterThanOrEqual">
      <formula>0.0001</formula>
    </cfRule>
  </conditionalFormatting>
  <conditionalFormatting sqref="N125">
    <cfRule type="cellIs" dxfId="5774" priority="4348" stopIfTrue="1" operator="greaterThanOrEqual">
      <formula>0.001</formula>
    </cfRule>
  </conditionalFormatting>
  <conditionalFormatting sqref="N128 N131:N132">
    <cfRule type="cellIs" dxfId="5773" priority="4324" stopIfTrue="1" operator="greaterThanOrEqual">
      <formula>1</formula>
    </cfRule>
    <cfRule type="cellIs" dxfId="5772" priority="4325" stopIfTrue="1" operator="greaterThanOrEqual">
      <formula>0.1</formula>
    </cfRule>
    <cfRule type="cellIs" dxfId="5771" priority="4326" stopIfTrue="1" operator="greaterThanOrEqual">
      <formula>0.01</formula>
    </cfRule>
    <cfRule type="cellIs" dxfId="5770" priority="4327" stopIfTrue="1" operator="greaterThanOrEqual">
      <formula>0.001</formula>
    </cfRule>
    <cfRule type="cellIs" dxfId="5769" priority="4328" stopIfTrue="1" operator="greaterThanOrEqual">
      <formula>0.0001</formula>
    </cfRule>
    <cfRule type="cellIs" dxfId="5768" priority="4329" stopIfTrue="1" operator="greaterThanOrEqual">
      <formula>0.00001</formula>
    </cfRule>
    <cfRule type="cellIs" dxfId="5767" priority="4330" stopIfTrue="1" operator="greaterThanOrEqual">
      <formula>0.000001</formula>
    </cfRule>
    <cfRule type="cellIs" dxfId="5766" priority="4331" stopIfTrue="1" operator="greaterThanOrEqual">
      <formula>0.0000001</formula>
    </cfRule>
    <cfRule type="cellIs" dxfId="5765" priority="4332" stopIfTrue="1" operator="greaterThanOrEqual">
      <formula>0.00000001</formula>
    </cfRule>
  </conditionalFormatting>
  <conditionalFormatting sqref="N129">
    <cfRule type="cellIs" dxfId="5764" priority="4334" stopIfTrue="1" operator="greaterThanOrEqual">
      <formula>0.1</formula>
    </cfRule>
    <cfRule type="cellIs" dxfId="5763" priority="4335" stopIfTrue="1" operator="greaterThanOrEqual">
      <formula>0.01</formula>
    </cfRule>
    <cfRule type="cellIs" dxfId="5762" priority="4336" stopIfTrue="1" operator="greaterThanOrEqual">
      <formula>0.001</formula>
    </cfRule>
    <cfRule type="cellIs" dxfId="5761" priority="4337" stopIfTrue="1" operator="greaterThanOrEqual">
      <formula>0.0001</formula>
    </cfRule>
    <cfRule type="cellIs" dxfId="5760" priority="4338" stopIfTrue="1" operator="greaterThanOrEqual">
      <formula>0.00001</formula>
    </cfRule>
    <cfRule type="cellIs" dxfId="5759" priority="4339" stopIfTrue="1" operator="greaterThanOrEqual">
      <formula>0.000001</formula>
    </cfRule>
    <cfRule type="cellIs" dxfId="5758" priority="4340" stopIfTrue="1" operator="greaterThanOrEqual">
      <formula>0.0000001</formula>
    </cfRule>
    <cfRule type="cellIs" dxfId="5757" priority="4341" stopIfTrue="1" operator="greaterThanOrEqual">
      <formula>0.00000001</formula>
    </cfRule>
  </conditionalFormatting>
  <conditionalFormatting sqref="N129:N130">
    <cfRule type="cellIs" dxfId="5756" priority="4333" stopIfTrue="1" operator="greaterThanOrEqual">
      <formula>1</formula>
    </cfRule>
  </conditionalFormatting>
  <conditionalFormatting sqref="N130 N44 N72:N74 N82:N85">
    <cfRule type="cellIs" dxfId="5755" priority="4361" stopIfTrue="1" operator="greaterThanOrEqual">
      <formula>0.01</formula>
    </cfRule>
  </conditionalFormatting>
  <conditionalFormatting sqref="N130">
    <cfRule type="cellIs" dxfId="5754" priority="4360" stopIfTrue="1" operator="greaterThanOrEqual">
      <formula>0.1</formula>
    </cfRule>
  </conditionalFormatting>
  <conditionalFormatting sqref="Q24:Q27">
    <cfRule type="cellIs" dxfId="5753" priority="2281" operator="greaterThanOrEqual">
      <formula>0</formula>
    </cfRule>
  </conditionalFormatting>
  <conditionalFormatting sqref="Q28:Q30">
    <cfRule type="cellIs" dxfId="5752" priority="2280" operator="greaterThanOrEqual">
      <formula>0</formula>
    </cfRule>
  </conditionalFormatting>
  <conditionalFormatting sqref="Q31:Q32">
    <cfRule type="cellIs" dxfId="5751" priority="2279" operator="greaterThanOrEqual">
      <formula>0</formula>
    </cfRule>
  </conditionalFormatting>
  <conditionalFormatting sqref="Q37:Q41">
    <cfRule type="cellIs" dxfId="5750" priority="4306" stopIfTrue="1" operator="greaterThanOrEqual">
      <formula>1</formula>
    </cfRule>
    <cfRule type="cellIs" dxfId="5749" priority="4307" stopIfTrue="1" operator="greaterThanOrEqual">
      <formula>0.1</formula>
    </cfRule>
    <cfRule type="cellIs" dxfId="5748" priority="4308" stopIfTrue="1" operator="greaterThanOrEqual">
      <formula>0.01</formula>
    </cfRule>
    <cfRule type="cellIs" dxfId="5747" priority="4309" stopIfTrue="1" operator="greaterThanOrEqual">
      <formula>0.001</formula>
    </cfRule>
    <cfRule type="cellIs" dxfId="5746" priority="4310" stopIfTrue="1" operator="greaterThanOrEqual">
      <formula>0.0001</formula>
    </cfRule>
    <cfRule type="cellIs" dxfId="5745" priority="4311" stopIfTrue="1" operator="greaterThanOrEqual">
      <formula>0.00001</formula>
    </cfRule>
    <cfRule type="cellIs" dxfId="5744" priority="4312" stopIfTrue="1" operator="greaterThanOrEqual">
      <formula>0.000001</formula>
    </cfRule>
    <cfRule type="cellIs" dxfId="5743" priority="4313" stopIfTrue="1" operator="greaterThanOrEqual">
      <formula>0.0000001</formula>
    </cfRule>
    <cfRule type="cellIs" dxfId="5742" priority="4314" stopIfTrue="1" operator="greaterThanOrEqual">
      <formula>0.00000001</formula>
    </cfRule>
  </conditionalFormatting>
  <conditionalFormatting sqref="Q37:Q132">
    <cfRule type="cellIs" dxfId="5741" priority="1864" stopIfTrue="1" operator="greaterThanOrEqual">
      <formula>10</formula>
    </cfRule>
  </conditionalFormatting>
  <conditionalFormatting sqref="Q42:Q43">
    <cfRule type="cellIs" dxfId="5740" priority="4297" stopIfTrue="1" operator="greaterThanOrEqual">
      <formula>1</formula>
    </cfRule>
    <cfRule type="cellIs" dxfId="5739" priority="4298" stopIfTrue="1" operator="greaterThanOrEqual">
      <formula>0.1</formula>
    </cfRule>
    <cfRule type="cellIs" dxfId="5738" priority="4299" stopIfTrue="1" operator="greaterThanOrEqual">
      <formula>0.01</formula>
    </cfRule>
    <cfRule type="cellIs" dxfId="5737" priority="4300" stopIfTrue="1" operator="greaterThanOrEqual">
      <formula>0.001</formula>
    </cfRule>
    <cfRule type="cellIs" dxfId="5736" priority="4301" stopIfTrue="1" operator="greaterThanOrEqual">
      <formula>0.0001</formula>
    </cfRule>
    <cfRule type="cellIs" dxfId="5735" priority="4302" stopIfTrue="1" operator="greaterThanOrEqual">
      <formula>0.00001</formula>
    </cfRule>
    <cfRule type="cellIs" dxfId="5734" priority="4303" stopIfTrue="1" operator="greaterThanOrEqual">
      <formula>0.000001</formula>
    </cfRule>
    <cfRule type="cellIs" dxfId="5733" priority="4304" stopIfTrue="1" operator="greaterThanOrEqual">
      <formula>0.0000001</formula>
    </cfRule>
    <cfRule type="cellIs" dxfId="5732" priority="4305" stopIfTrue="1" operator="greaterThanOrEqual">
      <formula>0.00000001</formula>
    </cfRule>
  </conditionalFormatting>
  <conditionalFormatting sqref="Q44 Q72:Q74 Q82:Q85 Q130">
    <cfRule type="cellIs" dxfId="5731" priority="4293" stopIfTrue="1" operator="greaterThanOrEqual">
      <formula>0.00001</formula>
    </cfRule>
    <cfRule type="cellIs" dxfId="5730" priority="4294" stopIfTrue="1" operator="greaterThanOrEqual">
      <formula>0.000001</formula>
    </cfRule>
    <cfRule type="cellIs" dxfId="5729" priority="4295" stopIfTrue="1" operator="greaterThanOrEqual">
      <formula>0.0000001</formula>
    </cfRule>
    <cfRule type="cellIs" dxfId="5728" priority="4296" stopIfTrue="1" operator="greaterThanOrEqual">
      <formula>0.00000001</formula>
    </cfRule>
  </conditionalFormatting>
  <conditionalFormatting sqref="Q44 Q72:Q74 Q130">
    <cfRule type="cellIs" dxfId="5727" priority="4291" stopIfTrue="1" operator="greaterThanOrEqual">
      <formula>0.001</formula>
    </cfRule>
    <cfRule type="cellIs" dxfId="5726" priority="4292" stopIfTrue="1" operator="greaterThanOrEqual">
      <formula>0.0001</formula>
    </cfRule>
  </conditionalFormatting>
  <conditionalFormatting sqref="Q44:Q49">
    <cfRule type="cellIs" dxfId="5725" priority="2079" stopIfTrue="1" operator="greaterThanOrEqual">
      <formula>0.1</formula>
    </cfRule>
  </conditionalFormatting>
  <conditionalFormatting sqref="Q44:Q127">
    <cfRule type="cellIs" dxfId="5724" priority="1865" stopIfTrue="1" operator="greaterThanOrEqual">
      <formula>1</formula>
    </cfRule>
  </conditionalFormatting>
  <conditionalFormatting sqref="Q45:Q46 Q86 Q123 Q126">
    <cfRule type="cellIs" dxfId="5723" priority="4283" stopIfTrue="1" operator="greaterThanOrEqual">
      <formula>0.001</formula>
    </cfRule>
    <cfRule type="cellIs" dxfId="5722" priority="4284" stopIfTrue="1" operator="greaterThanOrEqual">
      <formula>0.0001</formula>
    </cfRule>
    <cfRule type="cellIs" dxfId="5721" priority="4285" stopIfTrue="1" operator="greaterThanOrEqual">
      <formula>0.00001</formula>
    </cfRule>
    <cfRule type="cellIs" dxfId="5720" priority="4286" stopIfTrue="1" operator="greaterThanOrEqual">
      <formula>0.000001</formula>
    </cfRule>
    <cfRule type="cellIs" dxfId="5719" priority="4287" stopIfTrue="1" operator="greaterThanOrEqual">
      <formula>0.0000001</formula>
    </cfRule>
    <cfRule type="cellIs" dxfId="5718" priority="4288" stopIfTrue="1" operator="greaterThanOrEqual">
      <formula>0.00000001</formula>
    </cfRule>
  </conditionalFormatting>
  <conditionalFormatting sqref="Q45:Q49 Q53:Q71">
    <cfRule type="cellIs" dxfId="5717" priority="2080" stopIfTrue="1" operator="greaterThanOrEqual">
      <formula>0.01</formula>
    </cfRule>
  </conditionalFormatting>
  <conditionalFormatting sqref="Q47 Q125">
    <cfRule type="cellIs" dxfId="5716" priority="4279" stopIfTrue="1" operator="greaterThanOrEqual">
      <formula>0.00001</formula>
    </cfRule>
    <cfRule type="cellIs" dxfId="5715" priority="4280" stopIfTrue="1" operator="greaterThanOrEqual">
      <formula>0.000001</formula>
    </cfRule>
    <cfRule type="cellIs" dxfId="5714" priority="4281" stopIfTrue="1" operator="greaterThanOrEqual">
      <formula>0.0000001</formula>
    </cfRule>
    <cfRule type="cellIs" dxfId="5713" priority="4282" stopIfTrue="1" operator="greaterThanOrEqual">
      <formula>0.00000001</formula>
    </cfRule>
  </conditionalFormatting>
  <conditionalFormatting sqref="Q47:Q48 Q87:Q91 Q127">
    <cfRule type="cellIs" dxfId="5712" priority="4271" stopIfTrue="1" operator="greaterThanOrEqual">
      <formula>0.001</formula>
    </cfRule>
  </conditionalFormatting>
  <conditionalFormatting sqref="Q48 Q87:Q91 Q117 Q127">
    <cfRule type="cellIs" dxfId="5711" priority="4273" stopIfTrue="1" operator="greaterThanOrEqual">
      <formula>0.00001</formula>
    </cfRule>
    <cfRule type="cellIs" dxfId="5710" priority="4274" stopIfTrue="1" operator="greaterThanOrEqual">
      <formula>0.000001</formula>
    </cfRule>
    <cfRule type="cellIs" dxfId="5709" priority="4275" stopIfTrue="1" operator="greaterThanOrEqual">
      <formula>0.0000001</formula>
    </cfRule>
    <cfRule type="cellIs" dxfId="5708" priority="4276" stopIfTrue="1" operator="greaterThanOrEqual">
      <formula>0.00000001</formula>
    </cfRule>
  </conditionalFormatting>
  <conditionalFormatting sqref="Q48 Q87:Q91 Q127 Q117">
    <cfRule type="cellIs" dxfId="5707" priority="4272" stopIfTrue="1" operator="greaterThanOrEqual">
      <formula>0.0001</formula>
    </cfRule>
  </conditionalFormatting>
  <conditionalFormatting sqref="Q49 Q54:Q56 Q58:Q59 Q62:Q63 Q65:Q68">
    <cfRule type="cellIs" dxfId="5706" priority="2081" stopIfTrue="1" operator="greaterThanOrEqual">
      <formula>0.001</formula>
    </cfRule>
    <cfRule type="cellIs" dxfId="5705" priority="2082" stopIfTrue="1" operator="greaterThanOrEqual">
      <formula>0.0001</formula>
    </cfRule>
    <cfRule type="cellIs" dxfId="5704" priority="2083" stopIfTrue="1" operator="greaterThanOrEqual">
      <formula>0.00001</formula>
    </cfRule>
    <cfRule type="cellIs" dxfId="5703" priority="2084" stopIfTrue="1" operator="greaterThanOrEqual">
      <formula>0.000001</formula>
    </cfRule>
    <cfRule type="cellIs" dxfId="5702" priority="2085" stopIfTrue="1" operator="greaterThanOrEqual">
      <formula>0.0000001</formula>
    </cfRule>
    <cfRule type="cellIs" dxfId="5701" priority="2086" stopIfTrue="1" operator="greaterThanOrEqual">
      <formula>0.00000001</formula>
    </cfRule>
  </conditionalFormatting>
  <conditionalFormatting sqref="Q50">
    <cfRule type="cellIs" dxfId="5700" priority="2071" stopIfTrue="1" operator="greaterThanOrEqual">
      <formula>0.1</formula>
    </cfRule>
    <cfRule type="cellIs" dxfId="5699" priority="2072" stopIfTrue="1" operator="greaterThanOrEqual">
      <formula>0.01</formula>
    </cfRule>
    <cfRule type="cellIs" dxfId="5698" priority="2073" stopIfTrue="1" operator="greaterThanOrEqual">
      <formula>0.001</formula>
    </cfRule>
    <cfRule type="cellIs" dxfId="5697" priority="2074" stopIfTrue="1" operator="greaterThanOrEqual">
      <formula>0.0001</formula>
    </cfRule>
    <cfRule type="cellIs" dxfId="5696" priority="2075" stopIfTrue="1" operator="greaterThanOrEqual">
      <formula>0.00001</formula>
    </cfRule>
    <cfRule type="cellIs" dxfId="5695" priority="2076" stopIfTrue="1" operator="greaterThanOrEqual">
      <formula>0.000001</formula>
    </cfRule>
    <cfRule type="cellIs" dxfId="5694" priority="2077" stopIfTrue="1" operator="greaterThanOrEqual">
      <formula>0.0000001</formula>
    </cfRule>
    <cfRule type="cellIs" dxfId="5693" priority="2078" stopIfTrue="1" operator="greaterThanOrEqual">
      <formula>0.00000001</formula>
    </cfRule>
  </conditionalFormatting>
  <conditionalFormatting sqref="Q51">
    <cfRule type="cellIs" dxfId="5692" priority="2064" stopIfTrue="1" operator="greaterThanOrEqual">
      <formula>0.01</formula>
    </cfRule>
    <cfRule type="cellIs" dxfId="5691" priority="2065" stopIfTrue="1" operator="greaterThanOrEqual">
      <formula>0.001</formula>
    </cfRule>
    <cfRule type="cellIs" dxfId="5690" priority="2066" stopIfTrue="1" operator="greaterThanOrEqual">
      <formula>0.0001</formula>
    </cfRule>
    <cfRule type="cellIs" dxfId="5689" priority="2067" stopIfTrue="1" operator="greaterThanOrEqual">
      <formula>0.00001</formula>
    </cfRule>
    <cfRule type="cellIs" dxfId="5688" priority="2068" stopIfTrue="1" operator="greaterThanOrEqual">
      <formula>0.000001</formula>
    </cfRule>
    <cfRule type="cellIs" dxfId="5687" priority="2069" stopIfTrue="1" operator="greaterThanOrEqual">
      <formula>0.0000001</formula>
    </cfRule>
    <cfRule type="cellIs" dxfId="5686" priority="2070" stopIfTrue="1" operator="greaterThanOrEqual">
      <formula>0.00000001</formula>
    </cfRule>
  </conditionalFormatting>
  <conditionalFormatting sqref="Q51:Q75">
    <cfRule type="cellIs" dxfId="5685" priority="1982" stopIfTrue="1" operator="greaterThanOrEqual">
      <formula>0.1</formula>
    </cfRule>
  </conditionalFormatting>
  <conditionalFormatting sqref="Q52">
    <cfRule type="cellIs" dxfId="5684" priority="2093" stopIfTrue="1" operator="greaterThanOrEqual">
      <formula>0.01</formula>
    </cfRule>
    <cfRule type="cellIs" dxfId="5683" priority="2094" stopIfTrue="1" operator="greaterThanOrEqual">
      <formula>0.001</formula>
    </cfRule>
    <cfRule type="cellIs" dxfId="5682" priority="2095" stopIfTrue="1" operator="greaterThanOrEqual">
      <formula>0.0001</formula>
    </cfRule>
    <cfRule type="cellIs" dxfId="5681" priority="2096" stopIfTrue="1" operator="greaterThanOrEqual">
      <formula>0.00001</formula>
    </cfRule>
    <cfRule type="cellIs" dxfId="5680" priority="2097" stopIfTrue="1" operator="greaterThanOrEqual">
      <formula>0.000001</formula>
    </cfRule>
    <cfRule type="cellIs" dxfId="5679" priority="2098" stopIfTrue="1" operator="greaterThanOrEqual">
      <formula>0.0000001</formula>
    </cfRule>
    <cfRule type="cellIs" dxfId="5678" priority="2099" stopIfTrue="1" operator="greaterThanOrEqual">
      <formula>0.00000001</formula>
    </cfRule>
  </conditionalFormatting>
  <conditionalFormatting sqref="Q53 Q57 Q60:Q61 Q64 Q69:Q71">
    <cfRule type="cellIs" dxfId="5677" priority="2087" stopIfTrue="1" operator="greaterThanOrEqual">
      <formula>0.001</formula>
    </cfRule>
    <cfRule type="cellIs" dxfId="5676" priority="2088" stopIfTrue="1" operator="greaterThanOrEqual">
      <formula>0.0001</formula>
    </cfRule>
    <cfRule type="cellIs" dxfId="5675" priority="2089" stopIfTrue="1" operator="greaterThanOrEqual">
      <formula>0.00001</formula>
    </cfRule>
    <cfRule type="cellIs" dxfId="5674" priority="2090" stopIfTrue="1" operator="greaterThanOrEqual">
      <formula>0.000001</formula>
    </cfRule>
    <cfRule type="cellIs" dxfId="5673" priority="2091" stopIfTrue="1" operator="greaterThanOrEqual">
      <formula>0.0000001</formula>
    </cfRule>
    <cfRule type="cellIs" dxfId="5672" priority="2092" stopIfTrue="1" operator="greaterThanOrEqual">
      <formula>0.00000001</formula>
    </cfRule>
  </conditionalFormatting>
  <conditionalFormatting sqref="Q75 Q77:Q78">
    <cfRule type="cellIs" dxfId="5671" priority="1991" stopIfTrue="1" operator="greaterThanOrEqual">
      <formula>0.01</formula>
    </cfRule>
    <cfRule type="cellIs" dxfId="5670" priority="1992" stopIfTrue="1" operator="greaterThanOrEqual">
      <formula>0.001</formula>
    </cfRule>
    <cfRule type="cellIs" dxfId="5669" priority="1993" stopIfTrue="1" operator="greaterThanOrEqual">
      <formula>0.0001</formula>
    </cfRule>
    <cfRule type="cellIs" dxfId="5668" priority="1994" stopIfTrue="1" operator="greaterThanOrEqual">
      <formula>0.00001</formula>
    </cfRule>
    <cfRule type="cellIs" dxfId="5667" priority="1995" stopIfTrue="1" operator="greaterThanOrEqual">
      <formula>0.000001</formula>
    </cfRule>
    <cfRule type="cellIs" dxfId="5666" priority="1996" stopIfTrue="1" operator="greaterThanOrEqual">
      <formula>0.0000001</formula>
    </cfRule>
    <cfRule type="cellIs" dxfId="5665" priority="1997" stopIfTrue="1" operator="greaterThanOrEqual">
      <formula>0.00000001</formula>
    </cfRule>
  </conditionalFormatting>
  <conditionalFormatting sqref="Q76">
    <cfRule type="cellIs" dxfId="5664" priority="1983" stopIfTrue="1" operator="greaterThanOrEqual">
      <formula>0.1</formula>
    </cfRule>
    <cfRule type="cellIs" dxfId="5663" priority="1984" stopIfTrue="1" operator="greaterThanOrEqual">
      <formula>0.01</formula>
    </cfRule>
    <cfRule type="cellIs" dxfId="5662" priority="1985" stopIfTrue="1" operator="greaterThanOrEqual">
      <formula>0.001</formula>
    </cfRule>
    <cfRule type="cellIs" dxfId="5661" priority="1986" stopIfTrue="1" operator="greaterThanOrEqual">
      <formula>0.0001</formula>
    </cfRule>
    <cfRule type="cellIs" dxfId="5660" priority="1987" stopIfTrue="1" operator="greaterThanOrEqual">
      <formula>0.00001</formula>
    </cfRule>
    <cfRule type="cellIs" dxfId="5659" priority="1988" stopIfTrue="1" operator="greaterThanOrEqual">
      <formula>0.000001</formula>
    </cfRule>
    <cfRule type="cellIs" dxfId="5658" priority="1989" stopIfTrue="1" operator="greaterThanOrEqual">
      <formula>0.0000001</formula>
    </cfRule>
    <cfRule type="cellIs" dxfId="5657" priority="1990" stopIfTrue="1" operator="greaterThanOrEqual">
      <formula>0.00000001</formula>
    </cfRule>
  </conditionalFormatting>
  <conditionalFormatting sqref="Q77:Q127">
    <cfRule type="cellIs" dxfId="5656" priority="1866" stopIfTrue="1" operator="greaterThanOrEqual">
      <formula>0.1</formula>
    </cfRule>
  </conditionalFormatting>
  <conditionalFormatting sqref="Q79:Q81">
    <cfRule type="cellIs" dxfId="5655" priority="2001" stopIfTrue="1" operator="greaterThanOrEqual">
      <formula>0.00001</formula>
    </cfRule>
    <cfRule type="cellIs" dxfId="5654" priority="2002" stopIfTrue="1" operator="greaterThanOrEqual">
      <formula>0.000001</formula>
    </cfRule>
    <cfRule type="cellIs" dxfId="5653" priority="2003" stopIfTrue="1" operator="greaterThanOrEqual">
      <formula>0.0000001</formula>
    </cfRule>
    <cfRule type="cellIs" dxfId="5652" priority="2004" stopIfTrue="1" operator="greaterThanOrEqual">
      <formula>0.00000001</formula>
    </cfRule>
  </conditionalFormatting>
  <conditionalFormatting sqref="Q79:Q85">
    <cfRule type="cellIs" dxfId="5651" priority="1998" stopIfTrue="1" operator="greaterThanOrEqual">
      <formula>0.01</formula>
    </cfRule>
    <cfRule type="cellIs" dxfId="5650" priority="1999" stopIfTrue="1" operator="greaterThanOrEqual">
      <formula>0.001</formula>
    </cfRule>
    <cfRule type="cellIs" dxfId="5649" priority="2000" stopIfTrue="1" operator="greaterThanOrEqual">
      <formula>0.0001</formula>
    </cfRule>
  </conditionalFormatting>
  <conditionalFormatting sqref="Q86:Q94 Q96:Q107 Q110:Q115">
    <cfRule type="cellIs" dxfId="5648" priority="1909" stopIfTrue="1" operator="greaterThanOrEqual">
      <formula>0.01</formula>
    </cfRule>
  </conditionalFormatting>
  <conditionalFormatting sqref="Q92:Q94 Q99:Q101 Q105 Q110:Q112">
    <cfRule type="cellIs" dxfId="5647" priority="1921" stopIfTrue="1" operator="greaterThanOrEqual">
      <formula>0.001</formula>
    </cfRule>
    <cfRule type="cellIs" dxfId="5646" priority="1922" stopIfTrue="1" operator="greaterThanOrEqual">
      <formula>0.0001</formula>
    </cfRule>
    <cfRule type="cellIs" dxfId="5645" priority="1923" stopIfTrue="1" operator="greaterThanOrEqual">
      <formula>0.00001</formula>
    </cfRule>
    <cfRule type="cellIs" dxfId="5644" priority="1924" stopIfTrue="1" operator="greaterThanOrEqual">
      <formula>0.000001</formula>
    </cfRule>
    <cfRule type="cellIs" dxfId="5643" priority="1925" stopIfTrue="1" operator="greaterThanOrEqual">
      <formula>0.0000001</formula>
    </cfRule>
    <cfRule type="cellIs" dxfId="5642" priority="1926" stopIfTrue="1" operator="greaterThanOrEqual">
      <formula>0.00000001</formula>
    </cfRule>
  </conditionalFormatting>
  <conditionalFormatting sqref="Q95 Q108:Q109 Q116">
    <cfRule type="cellIs" dxfId="5641" priority="1927" stopIfTrue="1" operator="greaterThanOrEqual">
      <formula>0.01</formula>
    </cfRule>
    <cfRule type="cellIs" dxfId="5640" priority="1928" stopIfTrue="1" operator="greaterThanOrEqual">
      <formula>0.001</formula>
    </cfRule>
    <cfRule type="cellIs" dxfId="5639" priority="1929" stopIfTrue="1" operator="greaterThanOrEqual">
      <formula>0.0001</formula>
    </cfRule>
    <cfRule type="cellIs" dxfId="5638" priority="1930" stopIfTrue="1" operator="greaterThanOrEqual">
      <formula>0.00001</formula>
    </cfRule>
    <cfRule type="cellIs" dxfId="5637" priority="1931" stopIfTrue="1" operator="greaterThanOrEqual">
      <formula>0.000001</formula>
    </cfRule>
    <cfRule type="cellIs" dxfId="5636" priority="1932" stopIfTrue="1" operator="greaterThanOrEqual">
      <formula>0.0000001</formula>
    </cfRule>
    <cfRule type="cellIs" dxfId="5635" priority="1933" stopIfTrue="1" operator="greaterThanOrEqual">
      <formula>0.00000001</formula>
    </cfRule>
  </conditionalFormatting>
  <conditionalFormatting sqref="Q96:Q98 Q102:Q104 Q106:Q107 Q113:Q114">
    <cfRule type="cellIs" dxfId="5634" priority="1911" stopIfTrue="1" operator="greaterThanOrEqual">
      <formula>0.0001</formula>
    </cfRule>
    <cfRule type="cellIs" dxfId="5633" priority="1912" stopIfTrue="1" operator="greaterThanOrEqual">
      <formula>0.00001</formula>
    </cfRule>
    <cfRule type="cellIs" dxfId="5632" priority="1913" stopIfTrue="1" operator="greaterThanOrEqual">
      <formula>0.000001</formula>
    </cfRule>
    <cfRule type="cellIs" dxfId="5631" priority="1914" stopIfTrue="1" operator="greaterThanOrEqual">
      <formula>0.0000001</formula>
    </cfRule>
    <cfRule type="cellIs" dxfId="5630" priority="1915" stopIfTrue="1" operator="greaterThanOrEqual">
      <formula>0.00000001</formula>
    </cfRule>
  </conditionalFormatting>
  <conditionalFormatting sqref="Q96:Q98 Q102:Q104 Q106:Q107 Q113:Q115">
    <cfRule type="cellIs" dxfId="5629" priority="1910" stopIfTrue="1" operator="greaterThanOrEqual">
      <formula>0.001</formula>
    </cfRule>
  </conditionalFormatting>
  <conditionalFormatting sqref="Q115">
    <cfRule type="cellIs" dxfId="5628" priority="1916" stopIfTrue="1" operator="greaterThanOrEqual">
      <formula>0.0001</formula>
    </cfRule>
    <cfRule type="cellIs" dxfId="5627" priority="1917" stopIfTrue="1" operator="greaterThanOrEqual">
      <formula>0.00001</formula>
    </cfRule>
    <cfRule type="cellIs" dxfId="5626" priority="1918" stopIfTrue="1" operator="greaterThanOrEqual">
      <formula>0.000001</formula>
    </cfRule>
    <cfRule type="cellIs" dxfId="5625" priority="1919" stopIfTrue="1" operator="greaterThanOrEqual">
      <formula>0.0000001</formula>
    </cfRule>
    <cfRule type="cellIs" dxfId="5624" priority="1920" stopIfTrue="1" operator="greaterThanOrEqual">
      <formula>0.00000001</formula>
    </cfRule>
  </conditionalFormatting>
  <conditionalFormatting sqref="Q117:Q122">
    <cfRule type="cellIs" dxfId="5623" priority="4244" stopIfTrue="1" operator="greaterThanOrEqual">
      <formula>0.001</formula>
    </cfRule>
  </conditionalFormatting>
  <conditionalFormatting sqref="Q117:Q127">
    <cfRule type="cellIs" dxfId="5622" priority="1867" stopIfTrue="1" operator="greaterThanOrEqual">
      <formula>0.01</formula>
    </cfRule>
  </conditionalFormatting>
  <conditionalFormatting sqref="Q118">
    <cfRule type="cellIs" dxfId="5621" priority="4250" stopIfTrue="1" operator="greaterThanOrEqual">
      <formula>0.000001</formula>
    </cfRule>
    <cfRule type="cellIs" dxfId="5620" priority="4251" stopIfTrue="1" operator="greaterThanOrEqual">
      <formula>0.0000001</formula>
    </cfRule>
    <cfRule type="cellIs" dxfId="5619" priority="4252" stopIfTrue="1" operator="greaterThanOrEqual">
      <formula>0.00000001</formula>
    </cfRule>
  </conditionalFormatting>
  <conditionalFormatting sqref="Q118:Q122">
    <cfRule type="cellIs" dxfId="5618" priority="4245" stopIfTrue="1" operator="greaterThanOrEqual">
      <formula>0.0001</formula>
    </cfRule>
    <cfRule type="cellIs" dxfId="5617" priority="4246" stopIfTrue="1" operator="greaterThanOrEqual">
      <formula>0.00001</formula>
    </cfRule>
  </conditionalFormatting>
  <conditionalFormatting sqref="Q119:Q122">
    <cfRule type="cellIs" dxfId="5616" priority="4247" stopIfTrue="1" operator="greaterThanOrEqual">
      <formula>0.000001</formula>
    </cfRule>
    <cfRule type="cellIs" dxfId="5615" priority="4248" stopIfTrue="1" operator="greaterThanOrEqual">
      <formula>0.0000001</formula>
    </cfRule>
    <cfRule type="cellIs" dxfId="5614" priority="4249" stopIfTrue="1" operator="greaterThanOrEqual">
      <formula>0.00000001</formula>
    </cfRule>
  </conditionalFormatting>
  <conditionalFormatting sqref="Q124">
    <cfRule type="cellIs" dxfId="5613" priority="1868" stopIfTrue="1" operator="greaterThanOrEqual">
      <formula>0.001</formula>
    </cfRule>
    <cfRule type="cellIs" dxfId="5612" priority="1869" stopIfTrue="1" operator="greaterThanOrEqual">
      <formula>0.0001</formula>
    </cfRule>
    <cfRule type="cellIs" dxfId="5611" priority="1870" stopIfTrue="1" operator="greaterThanOrEqual">
      <formula>0.00001</formula>
    </cfRule>
    <cfRule type="cellIs" dxfId="5610" priority="1871" stopIfTrue="1" operator="greaterThanOrEqual">
      <formula>0.000001</formula>
    </cfRule>
    <cfRule type="cellIs" dxfId="5609" priority="1872" stopIfTrue="1" operator="greaterThanOrEqual">
      <formula>0.0000001</formula>
    </cfRule>
    <cfRule type="cellIs" dxfId="5608" priority="1873" stopIfTrue="1" operator="greaterThanOrEqual">
      <formula>0.00000001</formula>
    </cfRule>
  </conditionalFormatting>
  <conditionalFormatting sqref="Q125 Q47">
    <cfRule type="cellIs" dxfId="5607" priority="4278" stopIfTrue="1" operator="greaterThanOrEqual">
      <formula>0.0001</formula>
    </cfRule>
  </conditionalFormatting>
  <conditionalFormatting sqref="Q125">
    <cfRule type="cellIs" dxfId="5606" priority="4277" stopIfTrue="1" operator="greaterThanOrEqual">
      <formula>0.001</formula>
    </cfRule>
  </conditionalFormatting>
  <conditionalFormatting sqref="Q128 Q131:Q132">
    <cfRule type="cellIs" dxfId="5605" priority="4253" stopIfTrue="1" operator="greaterThanOrEqual">
      <formula>1</formula>
    </cfRule>
    <cfRule type="cellIs" dxfId="5604" priority="4254" stopIfTrue="1" operator="greaterThanOrEqual">
      <formula>0.1</formula>
    </cfRule>
    <cfRule type="cellIs" dxfId="5603" priority="4255" stopIfTrue="1" operator="greaterThanOrEqual">
      <formula>0.01</formula>
    </cfRule>
    <cfRule type="cellIs" dxfId="5602" priority="4256" stopIfTrue="1" operator="greaterThanOrEqual">
      <formula>0.001</formula>
    </cfRule>
    <cfRule type="cellIs" dxfId="5601" priority="4257" stopIfTrue="1" operator="greaterThanOrEqual">
      <formula>0.0001</formula>
    </cfRule>
    <cfRule type="cellIs" dxfId="5600" priority="4258" stopIfTrue="1" operator="greaterThanOrEqual">
      <formula>0.00001</formula>
    </cfRule>
    <cfRule type="cellIs" dxfId="5599" priority="4259" stopIfTrue="1" operator="greaterThanOrEqual">
      <formula>0.000001</formula>
    </cfRule>
    <cfRule type="cellIs" dxfId="5598" priority="4260" stopIfTrue="1" operator="greaterThanOrEqual">
      <formula>0.0000001</formula>
    </cfRule>
    <cfRule type="cellIs" dxfId="5597" priority="4261" stopIfTrue="1" operator="greaterThanOrEqual">
      <formula>0.00000001</formula>
    </cfRule>
  </conditionalFormatting>
  <conditionalFormatting sqref="Q129">
    <cfRule type="cellIs" dxfId="5596" priority="4263" stopIfTrue="1" operator="greaterThanOrEqual">
      <formula>0.1</formula>
    </cfRule>
    <cfRule type="cellIs" dxfId="5595" priority="4264" stopIfTrue="1" operator="greaterThanOrEqual">
      <formula>0.01</formula>
    </cfRule>
    <cfRule type="cellIs" dxfId="5594" priority="4265" stopIfTrue="1" operator="greaterThanOrEqual">
      <formula>0.001</formula>
    </cfRule>
    <cfRule type="cellIs" dxfId="5593" priority="4266" stopIfTrue="1" operator="greaterThanOrEqual">
      <formula>0.0001</formula>
    </cfRule>
    <cfRule type="cellIs" dxfId="5592" priority="4267" stopIfTrue="1" operator="greaterThanOrEqual">
      <formula>0.00001</formula>
    </cfRule>
    <cfRule type="cellIs" dxfId="5591" priority="4268" stopIfTrue="1" operator="greaterThanOrEqual">
      <formula>0.000001</formula>
    </cfRule>
    <cfRule type="cellIs" dxfId="5590" priority="4269" stopIfTrue="1" operator="greaterThanOrEqual">
      <formula>0.0000001</formula>
    </cfRule>
    <cfRule type="cellIs" dxfId="5589" priority="4270" stopIfTrue="1" operator="greaterThanOrEqual">
      <formula>0.00000001</formula>
    </cfRule>
  </conditionalFormatting>
  <conditionalFormatting sqref="Q129:Q130">
    <cfRule type="cellIs" dxfId="5588" priority="4262" stopIfTrue="1" operator="greaterThanOrEqual">
      <formula>1</formula>
    </cfRule>
  </conditionalFormatting>
  <conditionalFormatting sqref="Q130 Q44 Q72:Q74">
    <cfRule type="cellIs" dxfId="5587" priority="4290" stopIfTrue="1" operator="greaterThanOrEqual">
      <formula>0.01</formula>
    </cfRule>
  </conditionalFormatting>
  <conditionalFormatting sqref="Q130">
    <cfRule type="cellIs" dxfId="5586" priority="4289" stopIfTrue="1" operator="greaterThanOrEqual">
      <formula>0.1</formula>
    </cfRule>
  </conditionalFormatting>
  <conditionalFormatting sqref="T24:T27">
    <cfRule type="cellIs" dxfId="5585" priority="2278" operator="greaterThanOrEqual">
      <formula>0</formula>
    </cfRule>
  </conditionalFormatting>
  <conditionalFormatting sqref="T28:T30">
    <cfRule type="cellIs" dxfId="5584" priority="2277" operator="greaterThanOrEqual">
      <formula>0</formula>
    </cfRule>
  </conditionalFormatting>
  <conditionalFormatting sqref="T31:T32">
    <cfRule type="cellIs" dxfId="5583" priority="2276" operator="greaterThanOrEqual">
      <formula>0</formula>
    </cfRule>
  </conditionalFormatting>
  <conditionalFormatting sqref="T37:T41">
    <cfRule type="cellIs" dxfId="5582" priority="4235" stopIfTrue="1" operator="greaterThanOrEqual">
      <formula>1</formula>
    </cfRule>
    <cfRule type="cellIs" dxfId="5581" priority="4236" stopIfTrue="1" operator="greaterThanOrEqual">
      <formula>0.1</formula>
    </cfRule>
    <cfRule type="cellIs" dxfId="5580" priority="4237" stopIfTrue="1" operator="greaterThanOrEqual">
      <formula>0.01</formula>
    </cfRule>
    <cfRule type="cellIs" dxfId="5579" priority="4238" stopIfTrue="1" operator="greaterThanOrEqual">
      <formula>0.001</formula>
    </cfRule>
    <cfRule type="cellIs" dxfId="5578" priority="4239" stopIfTrue="1" operator="greaterThanOrEqual">
      <formula>0.0001</formula>
    </cfRule>
    <cfRule type="cellIs" dxfId="5577" priority="4240" stopIfTrue="1" operator="greaterThanOrEqual">
      <formula>0.00001</formula>
    </cfRule>
    <cfRule type="cellIs" dxfId="5576" priority="4241" stopIfTrue="1" operator="greaterThanOrEqual">
      <formula>0.000001</formula>
    </cfRule>
    <cfRule type="cellIs" dxfId="5575" priority="4242" stopIfTrue="1" operator="greaterThanOrEqual">
      <formula>0.0000001</formula>
    </cfRule>
    <cfRule type="cellIs" dxfId="5574" priority="4243" stopIfTrue="1" operator="greaterThanOrEqual">
      <formula>0.00000001</formula>
    </cfRule>
  </conditionalFormatting>
  <conditionalFormatting sqref="T37:T132">
    <cfRule type="cellIs" dxfId="5573" priority="1854" stopIfTrue="1" operator="greaterThanOrEqual">
      <formula>10</formula>
    </cfRule>
  </conditionalFormatting>
  <conditionalFormatting sqref="T42:T43">
    <cfRule type="cellIs" dxfId="5572" priority="4226" stopIfTrue="1" operator="greaterThanOrEqual">
      <formula>1</formula>
    </cfRule>
    <cfRule type="cellIs" dxfId="5571" priority="4227" stopIfTrue="1" operator="greaterThanOrEqual">
      <formula>0.1</formula>
    </cfRule>
    <cfRule type="cellIs" dxfId="5570" priority="4228" stopIfTrue="1" operator="greaterThanOrEqual">
      <formula>0.01</formula>
    </cfRule>
    <cfRule type="cellIs" dxfId="5569" priority="4229" stopIfTrue="1" operator="greaterThanOrEqual">
      <formula>0.001</formula>
    </cfRule>
    <cfRule type="cellIs" dxfId="5568" priority="4230" stopIfTrue="1" operator="greaterThanOrEqual">
      <formula>0.0001</formula>
    </cfRule>
    <cfRule type="cellIs" dxfId="5567" priority="4231" stopIfTrue="1" operator="greaterThanOrEqual">
      <formula>0.00001</formula>
    </cfRule>
    <cfRule type="cellIs" dxfId="5566" priority="4232" stopIfTrue="1" operator="greaterThanOrEqual">
      <formula>0.000001</formula>
    </cfRule>
    <cfRule type="cellIs" dxfId="5565" priority="4233" stopIfTrue="1" operator="greaterThanOrEqual">
      <formula>0.0000001</formula>
    </cfRule>
    <cfRule type="cellIs" dxfId="5564" priority="4234" stopIfTrue="1" operator="greaterThanOrEqual">
      <formula>0.00000001</formula>
    </cfRule>
  </conditionalFormatting>
  <conditionalFormatting sqref="T44 T72:T74 T82:T85 T130">
    <cfRule type="cellIs" dxfId="5563" priority="4222" stopIfTrue="1" operator="greaterThanOrEqual">
      <formula>0.00001</formula>
    </cfRule>
    <cfRule type="cellIs" dxfId="5562" priority="4223" stopIfTrue="1" operator="greaterThanOrEqual">
      <formula>0.000001</formula>
    </cfRule>
    <cfRule type="cellIs" dxfId="5561" priority="4224" stopIfTrue="1" operator="greaterThanOrEqual">
      <formula>0.0000001</formula>
    </cfRule>
    <cfRule type="cellIs" dxfId="5560" priority="4225" stopIfTrue="1" operator="greaterThanOrEqual">
      <formula>0.00000001</formula>
    </cfRule>
  </conditionalFormatting>
  <conditionalFormatting sqref="T44 T72:T74 T130">
    <cfRule type="cellIs" dxfId="5559" priority="4220" stopIfTrue="1" operator="greaterThanOrEqual">
      <formula>0.001</formula>
    </cfRule>
    <cfRule type="cellIs" dxfId="5558" priority="4221" stopIfTrue="1" operator="greaterThanOrEqual">
      <formula>0.0001</formula>
    </cfRule>
  </conditionalFormatting>
  <conditionalFormatting sqref="T44:T49">
    <cfRule type="cellIs" dxfId="5557" priority="2043" stopIfTrue="1" operator="greaterThanOrEqual">
      <formula>0.1</formula>
    </cfRule>
  </conditionalFormatting>
  <conditionalFormatting sqref="T44:T127">
    <cfRule type="cellIs" dxfId="5556" priority="1855" stopIfTrue="1" operator="greaterThanOrEqual">
      <formula>1</formula>
    </cfRule>
  </conditionalFormatting>
  <conditionalFormatting sqref="T45:T46 T86 T123 T126">
    <cfRule type="cellIs" dxfId="5555" priority="4212" stopIfTrue="1" operator="greaterThanOrEqual">
      <formula>0.001</formula>
    </cfRule>
    <cfRule type="cellIs" dxfId="5554" priority="4213" stopIfTrue="1" operator="greaterThanOrEqual">
      <formula>0.0001</formula>
    </cfRule>
    <cfRule type="cellIs" dxfId="5553" priority="4214" stopIfTrue="1" operator="greaterThanOrEqual">
      <formula>0.00001</formula>
    </cfRule>
    <cfRule type="cellIs" dxfId="5552" priority="4215" stopIfTrue="1" operator="greaterThanOrEqual">
      <formula>0.000001</formula>
    </cfRule>
    <cfRule type="cellIs" dxfId="5551" priority="4216" stopIfTrue="1" operator="greaterThanOrEqual">
      <formula>0.0000001</formula>
    </cfRule>
    <cfRule type="cellIs" dxfId="5550" priority="4217" stopIfTrue="1" operator="greaterThanOrEqual">
      <formula>0.00000001</formula>
    </cfRule>
  </conditionalFormatting>
  <conditionalFormatting sqref="T45:T49 T53:T71">
    <cfRule type="cellIs" dxfId="5549" priority="2044" stopIfTrue="1" operator="greaterThanOrEqual">
      <formula>0.01</formula>
    </cfRule>
  </conditionalFormatting>
  <conditionalFormatting sqref="T47 T125">
    <cfRule type="cellIs" dxfId="5548" priority="4208" stopIfTrue="1" operator="greaterThanOrEqual">
      <formula>0.00001</formula>
    </cfRule>
    <cfRule type="cellIs" dxfId="5547" priority="4209" stopIfTrue="1" operator="greaterThanOrEqual">
      <formula>0.000001</formula>
    </cfRule>
    <cfRule type="cellIs" dxfId="5546" priority="4210" stopIfTrue="1" operator="greaterThanOrEqual">
      <formula>0.0000001</formula>
    </cfRule>
    <cfRule type="cellIs" dxfId="5545" priority="4211" stopIfTrue="1" operator="greaterThanOrEqual">
      <formula>0.00000001</formula>
    </cfRule>
  </conditionalFormatting>
  <conditionalFormatting sqref="T47:T48 T87:T91 T127">
    <cfRule type="cellIs" dxfId="5544" priority="4200" stopIfTrue="1" operator="greaterThanOrEqual">
      <formula>0.001</formula>
    </cfRule>
  </conditionalFormatting>
  <conditionalFormatting sqref="T48 T87:T91 T117 T127">
    <cfRule type="cellIs" dxfId="5543" priority="4202" stopIfTrue="1" operator="greaterThanOrEqual">
      <formula>0.00001</formula>
    </cfRule>
    <cfRule type="cellIs" dxfId="5542" priority="4203" stopIfTrue="1" operator="greaterThanOrEqual">
      <formula>0.000001</formula>
    </cfRule>
    <cfRule type="cellIs" dxfId="5541" priority="4204" stopIfTrue="1" operator="greaterThanOrEqual">
      <formula>0.0000001</formula>
    </cfRule>
    <cfRule type="cellIs" dxfId="5540" priority="4205" stopIfTrue="1" operator="greaterThanOrEqual">
      <formula>0.00000001</formula>
    </cfRule>
  </conditionalFormatting>
  <conditionalFormatting sqref="T48 T87:T91 T127 T117">
    <cfRule type="cellIs" dxfId="5539" priority="4201" stopIfTrue="1" operator="greaterThanOrEqual">
      <formula>0.0001</formula>
    </cfRule>
  </conditionalFormatting>
  <conditionalFormatting sqref="T49 T54:T56 T58:T59 T62:T63 T65:T68">
    <cfRule type="cellIs" dxfId="5538" priority="2045" stopIfTrue="1" operator="greaterThanOrEqual">
      <formula>0.001</formula>
    </cfRule>
    <cfRule type="cellIs" dxfId="5537" priority="2046" stopIfTrue="1" operator="greaterThanOrEqual">
      <formula>0.0001</formula>
    </cfRule>
    <cfRule type="cellIs" dxfId="5536" priority="2047" stopIfTrue="1" operator="greaterThanOrEqual">
      <formula>0.00001</formula>
    </cfRule>
    <cfRule type="cellIs" dxfId="5535" priority="2048" stopIfTrue="1" operator="greaterThanOrEqual">
      <formula>0.000001</formula>
    </cfRule>
    <cfRule type="cellIs" dxfId="5534" priority="2049" stopIfTrue="1" operator="greaterThanOrEqual">
      <formula>0.0000001</formula>
    </cfRule>
    <cfRule type="cellIs" dxfId="5533" priority="2050" stopIfTrue="1" operator="greaterThanOrEqual">
      <formula>0.00000001</formula>
    </cfRule>
  </conditionalFormatting>
  <conditionalFormatting sqref="T50">
    <cfRule type="cellIs" dxfId="5532" priority="2035" stopIfTrue="1" operator="greaterThanOrEqual">
      <formula>0.1</formula>
    </cfRule>
    <cfRule type="cellIs" dxfId="5531" priority="2036" stopIfTrue="1" operator="greaterThanOrEqual">
      <formula>0.01</formula>
    </cfRule>
    <cfRule type="cellIs" dxfId="5530" priority="2037" stopIfTrue="1" operator="greaterThanOrEqual">
      <formula>0.001</formula>
    </cfRule>
    <cfRule type="cellIs" dxfId="5529" priority="2038" stopIfTrue="1" operator="greaterThanOrEqual">
      <formula>0.0001</formula>
    </cfRule>
    <cfRule type="cellIs" dxfId="5528" priority="2039" stopIfTrue="1" operator="greaterThanOrEqual">
      <formula>0.00001</formula>
    </cfRule>
    <cfRule type="cellIs" dxfId="5527" priority="2040" stopIfTrue="1" operator="greaterThanOrEqual">
      <formula>0.000001</formula>
    </cfRule>
    <cfRule type="cellIs" dxfId="5526" priority="2041" stopIfTrue="1" operator="greaterThanOrEqual">
      <formula>0.0000001</formula>
    </cfRule>
    <cfRule type="cellIs" dxfId="5525" priority="2042" stopIfTrue="1" operator="greaterThanOrEqual">
      <formula>0.00000001</formula>
    </cfRule>
  </conditionalFormatting>
  <conditionalFormatting sqref="T51">
    <cfRule type="cellIs" dxfId="5524" priority="2028" stopIfTrue="1" operator="greaterThanOrEqual">
      <formula>0.01</formula>
    </cfRule>
    <cfRule type="cellIs" dxfId="5523" priority="2029" stopIfTrue="1" operator="greaterThanOrEqual">
      <formula>0.001</formula>
    </cfRule>
    <cfRule type="cellIs" dxfId="5522" priority="2030" stopIfTrue="1" operator="greaterThanOrEqual">
      <formula>0.0001</formula>
    </cfRule>
    <cfRule type="cellIs" dxfId="5521" priority="2031" stopIfTrue="1" operator="greaterThanOrEqual">
      <formula>0.00001</formula>
    </cfRule>
    <cfRule type="cellIs" dxfId="5520" priority="2032" stopIfTrue="1" operator="greaterThanOrEqual">
      <formula>0.000001</formula>
    </cfRule>
    <cfRule type="cellIs" dxfId="5519" priority="2033" stopIfTrue="1" operator="greaterThanOrEqual">
      <formula>0.0000001</formula>
    </cfRule>
    <cfRule type="cellIs" dxfId="5518" priority="2034" stopIfTrue="1" operator="greaterThanOrEqual">
      <formula>0.00000001</formula>
    </cfRule>
  </conditionalFormatting>
  <conditionalFormatting sqref="T51:T75">
    <cfRule type="cellIs" dxfId="5517" priority="1959" stopIfTrue="1" operator="greaterThanOrEqual">
      <formula>0.1</formula>
    </cfRule>
  </conditionalFormatting>
  <conditionalFormatting sqref="T52">
    <cfRule type="cellIs" dxfId="5516" priority="2057" stopIfTrue="1" operator="greaterThanOrEqual">
      <formula>0.01</formula>
    </cfRule>
    <cfRule type="cellIs" dxfId="5515" priority="2058" stopIfTrue="1" operator="greaterThanOrEqual">
      <formula>0.001</formula>
    </cfRule>
    <cfRule type="cellIs" dxfId="5514" priority="2059" stopIfTrue="1" operator="greaterThanOrEqual">
      <formula>0.0001</formula>
    </cfRule>
    <cfRule type="cellIs" dxfId="5513" priority="2060" stopIfTrue="1" operator="greaterThanOrEqual">
      <formula>0.00001</formula>
    </cfRule>
    <cfRule type="cellIs" dxfId="5512" priority="2061" stopIfTrue="1" operator="greaterThanOrEqual">
      <formula>0.000001</formula>
    </cfRule>
    <cfRule type="cellIs" dxfId="5511" priority="2062" stopIfTrue="1" operator="greaterThanOrEqual">
      <formula>0.0000001</formula>
    </cfRule>
    <cfRule type="cellIs" dxfId="5510" priority="2063" stopIfTrue="1" operator="greaterThanOrEqual">
      <formula>0.00000001</formula>
    </cfRule>
  </conditionalFormatting>
  <conditionalFormatting sqref="T53 T57 T60:T61 T64 T69:T71">
    <cfRule type="cellIs" dxfId="5509" priority="2051" stopIfTrue="1" operator="greaterThanOrEqual">
      <formula>0.001</formula>
    </cfRule>
    <cfRule type="cellIs" dxfId="5508" priority="2052" stopIfTrue="1" operator="greaterThanOrEqual">
      <formula>0.0001</formula>
    </cfRule>
    <cfRule type="cellIs" dxfId="5507" priority="2053" stopIfTrue="1" operator="greaterThanOrEqual">
      <formula>0.00001</formula>
    </cfRule>
    <cfRule type="cellIs" dxfId="5506" priority="2054" stopIfTrue="1" operator="greaterThanOrEqual">
      <formula>0.000001</formula>
    </cfRule>
    <cfRule type="cellIs" dxfId="5505" priority="2055" stopIfTrue="1" operator="greaterThanOrEqual">
      <formula>0.0000001</formula>
    </cfRule>
    <cfRule type="cellIs" dxfId="5504" priority="2056" stopIfTrue="1" operator="greaterThanOrEqual">
      <formula>0.00000001</formula>
    </cfRule>
  </conditionalFormatting>
  <conditionalFormatting sqref="T75 T77:T78">
    <cfRule type="cellIs" dxfId="5503" priority="1968" stopIfTrue="1" operator="greaterThanOrEqual">
      <formula>0.01</formula>
    </cfRule>
    <cfRule type="cellIs" dxfId="5502" priority="1969" stopIfTrue="1" operator="greaterThanOrEqual">
      <formula>0.001</formula>
    </cfRule>
    <cfRule type="cellIs" dxfId="5501" priority="1970" stopIfTrue="1" operator="greaterThanOrEqual">
      <formula>0.0001</formula>
    </cfRule>
    <cfRule type="cellIs" dxfId="5500" priority="1971" stopIfTrue="1" operator="greaterThanOrEqual">
      <formula>0.00001</formula>
    </cfRule>
    <cfRule type="cellIs" dxfId="5499" priority="1972" stopIfTrue="1" operator="greaterThanOrEqual">
      <formula>0.000001</formula>
    </cfRule>
    <cfRule type="cellIs" dxfId="5498" priority="1973" stopIfTrue="1" operator="greaterThanOrEqual">
      <formula>0.0000001</formula>
    </cfRule>
    <cfRule type="cellIs" dxfId="5497" priority="1974" stopIfTrue="1" operator="greaterThanOrEqual">
      <formula>0.00000001</formula>
    </cfRule>
  </conditionalFormatting>
  <conditionalFormatting sqref="T76">
    <cfRule type="cellIs" dxfId="5496" priority="1960" stopIfTrue="1" operator="greaterThanOrEqual">
      <formula>0.1</formula>
    </cfRule>
    <cfRule type="cellIs" dxfId="5495" priority="1961" stopIfTrue="1" operator="greaterThanOrEqual">
      <formula>0.01</formula>
    </cfRule>
    <cfRule type="cellIs" dxfId="5494" priority="1962" stopIfTrue="1" operator="greaterThanOrEqual">
      <formula>0.001</formula>
    </cfRule>
    <cfRule type="cellIs" dxfId="5493" priority="1963" stopIfTrue="1" operator="greaterThanOrEqual">
      <formula>0.0001</formula>
    </cfRule>
    <cfRule type="cellIs" dxfId="5492" priority="1964" stopIfTrue="1" operator="greaterThanOrEqual">
      <formula>0.00001</formula>
    </cfRule>
    <cfRule type="cellIs" dxfId="5491" priority="1965" stopIfTrue="1" operator="greaterThanOrEqual">
      <formula>0.000001</formula>
    </cfRule>
    <cfRule type="cellIs" dxfId="5490" priority="1966" stopIfTrue="1" operator="greaterThanOrEqual">
      <formula>0.0000001</formula>
    </cfRule>
    <cfRule type="cellIs" dxfId="5489" priority="1967" stopIfTrue="1" operator="greaterThanOrEqual">
      <formula>0.00000001</formula>
    </cfRule>
  </conditionalFormatting>
  <conditionalFormatting sqref="T77:T127">
    <cfRule type="cellIs" dxfId="5488" priority="1856" stopIfTrue="1" operator="greaterThanOrEqual">
      <formula>0.1</formula>
    </cfRule>
  </conditionalFormatting>
  <conditionalFormatting sqref="T79:T81">
    <cfRule type="cellIs" dxfId="5487" priority="1978" stopIfTrue="1" operator="greaterThanOrEqual">
      <formula>0.00001</formula>
    </cfRule>
    <cfRule type="cellIs" dxfId="5486" priority="1979" stopIfTrue="1" operator="greaterThanOrEqual">
      <formula>0.000001</formula>
    </cfRule>
    <cfRule type="cellIs" dxfId="5485" priority="1980" stopIfTrue="1" operator="greaterThanOrEqual">
      <formula>0.0000001</formula>
    </cfRule>
    <cfRule type="cellIs" dxfId="5484" priority="1981" stopIfTrue="1" operator="greaterThanOrEqual">
      <formula>0.00000001</formula>
    </cfRule>
  </conditionalFormatting>
  <conditionalFormatting sqref="T79:T85">
    <cfRule type="cellIs" dxfId="5483" priority="1975" stopIfTrue="1" operator="greaterThanOrEqual">
      <formula>0.01</formula>
    </cfRule>
    <cfRule type="cellIs" dxfId="5482" priority="1976" stopIfTrue="1" operator="greaterThanOrEqual">
      <formula>0.001</formula>
    </cfRule>
    <cfRule type="cellIs" dxfId="5481" priority="1977" stopIfTrue="1" operator="greaterThanOrEqual">
      <formula>0.0001</formula>
    </cfRule>
  </conditionalFormatting>
  <conditionalFormatting sqref="T86:T94 T96:T107 T110:T115">
    <cfRule type="cellIs" dxfId="5480" priority="1884" stopIfTrue="1" operator="greaterThanOrEqual">
      <formula>0.01</formula>
    </cfRule>
  </conditionalFormatting>
  <conditionalFormatting sqref="T92:T94 T99:T101 T105 T110:T112">
    <cfRule type="cellIs" dxfId="5479" priority="1896" stopIfTrue="1" operator="greaterThanOrEqual">
      <formula>0.001</formula>
    </cfRule>
    <cfRule type="cellIs" dxfId="5478" priority="1897" stopIfTrue="1" operator="greaterThanOrEqual">
      <formula>0.0001</formula>
    </cfRule>
    <cfRule type="cellIs" dxfId="5477" priority="1898" stopIfTrue="1" operator="greaterThanOrEqual">
      <formula>0.00001</formula>
    </cfRule>
    <cfRule type="cellIs" dxfId="5476" priority="1899" stopIfTrue="1" operator="greaterThanOrEqual">
      <formula>0.000001</formula>
    </cfRule>
    <cfRule type="cellIs" dxfId="5475" priority="1900" stopIfTrue="1" operator="greaterThanOrEqual">
      <formula>0.0000001</formula>
    </cfRule>
    <cfRule type="cellIs" dxfId="5474" priority="1901" stopIfTrue="1" operator="greaterThanOrEqual">
      <formula>0.00000001</formula>
    </cfRule>
  </conditionalFormatting>
  <conditionalFormatting sqref="T95 T108:T109 T116">
    <cfRule type="cellIs" dxfId="5473" priority="1902" stopIfTrue="1" operator="greaterThanOrEqual">
      <formula>0.01</formula>
    </cfRule>
    <cfRule type="cellIs" dxfId="5472" priority="1903" stopIfTrue="1" operator="greaterThanOrEqual">
      <formula>0.001</formula>
    </cfRule>
    <cfRule type="cellIs" dxfId="5471" priority="1904" stopIfTrue="1" operator="greaterThanOrEqual">
      <formula>0.0001</formula>
    </cfRule>
    <cfRule type="cellIs" dxfId="5470" priority="1905" stopIfTrue="1" operator="greaterThanOrEqual">
      <formula>0.00001</formula>
    </cfRule>
    <cfRule type="cellIs" dxfId="5469" priority="1906" stopIfTrue="1" operator="greaterThanOrEqual">
      <formula>0.000001</formula>
    </cfRule>
    <cfRule type="cellIs" dxfId="5468" priority="1907" stopIfTrue="1" operator="greaterThanOrEqual">
      <formula>0.0000001</formula>
    </cfRule>
    <cfRule type="cellIs" dxfId="5467" priority="1908" stopIfTrue="1" operator="greaterThanOrEqual">
      <formula>0.00000001</formula>
    </cfRule>
  </conditionalFormatting>
  <conditionalFormatting sqref="T96:T98 T102:T104 T106:T107 T113:T114">
    <cfRule type="cellIs" dxfId="5466" priority="1886" stopIfTrue="1" operator="greaterThanOrEqual">
      <formula>0.0001</formula>
    </cfRule>
    <cfRule type="cellIs" dxfId="5465" priority="1887" stopIfTrue="1" operator="greaterThanOrEqual">
      <formula>0.00001</formula>
    </cfRule>
    <cfRule type="cellIs" dxfId="5464" priority="1888" stopIfTrue="1" operator="greaterThanOrEqual">
      <formula>0.000001</formula>
    </cfRule>
    <cfRule type="cellIs" dxfId="5463" priority="1889" stopIfTrue="1" operator="greaterThanOrEqual">
      <formula>0.0000001</formula>
    </cfRule>
    <cfRule type="cellIs" dxfId="5462" priority="1890" stopIfTrue="1" operator="greaterThanOrEqual">
      <formula>0.00000001</formula>
    </cfRule>
  </conditionalFormatting>
  <conditionalFormatting sqref="T96:T98 T102:T104 T106:T107 T113:T115">
    <cfRule type="cellIs" dxfId="5461" priority="1885" stopIfTrue="1" operator="greaterThanOrEqual">
      <formula>0.001</formula>
    </cfRule>
  </conditionalFormatting>
  <conditionalFormatting sqref="T115">
    <cfRule type="cellIs" dxfId="5460" priority="1891" stopIfTrue="1" operator="greaterThanOrEqual">
      <formula>0.0001</formula>
    </cfRule>
    <cfRule type="cellIs" dxfId="5459" priority="1892" stopIfTrue="1" operator="greaterThanOrEqual">
      <formula>0.00001</formula>
    </cfRule>
    <cfRule type="cellIs" dxfId="5458" priority="1893" stopIfTrue="1" operator="greaterThanOrEqual">
      <formula>0.000001</formula>
    </cfRule>
    <cfRule type="cellIs" dxfId="5457" priority="1894" stopIfTrue="1" operator="greaterThanOrEqual">
      <formula>0.0000001</formula>
    </cfRule>
    <cfRule type="cellIs" dxfId="5456" priority="1895" stopIfTrue="1" operator="greaterThanOrEqual">
      <formula>0.00000001</formula>
    </cfRule>
  </conditionalFormatting>
  <conditionalFormatting sqref="T117:T122">
    <cfRule type="cellIs" dxfId="5455" priority="4173" stopIfTrue="1" operator="greaterThanOrEqual">
      <formula>0.001</formula>
    </cfRule>
  </conditionalFormatting>
  <conditionalFormatting sqref="T117:T127">
    <cfRule type="cellIs" dxfId="5454" priority="1857" stopIfTrue="1" operator="greaterThanOrEqual">
      <formula>0.01</formula>
    </cfRule>
  </conditionalFormatting>
  <conditionalFormatting sqref="T118">
    <cfRule type="cellIs" dxfId="5453" priority="4179" stopIfTrue="1" operator="greaterThanOrEqual">
      <formula>0.000001</formula>
    </cfRule>
    <cfRule type="cellIs" dxfId="5452" priority="4180" stopIfTrue="1" operator="greaterThanOrEqual">
      <formula>0.0000001</formula>
    </cfRule>
    <cfRule type="cellIs" dxfId="5451" priority="4181" stopIfTrue="1" operator="greaterThanOrEqual">
      <formula>0.00000001</formula>
    </cfRule>
  </conditionalFormatting>
  <conditionalFormatting sqref="T118:T122">
    <cfRule type="cellIs" dxfId="5450" priority="4174" stopIfTrue="1" operator="greaterThanOrEqual">
      <formula>0.0001</formula>
    </cfRule>
    <cfRule type="cellIs" dxfId="5449" priority="4175" stopIfTrue="1" operator="greaterThanOrEqual">
      <formula>0.00001</formula>
    </cfRule>
  </conditionalFormatting>
  <conditionalFormatting sqref="T119:T122">
    <cfRule type="cellIs" dxfId="5448" priority="4176" stopIfTrue="1" operator="greaterThanOrEqual">
      <formula>0.000001</formula>
    </cfRule>
    <cfRule type="cellIs" dxfId="5447" priority="4177" stopIfTrue="1" operator="greaterThanOrEqual">
      <formula>0.0000001</formula>
    </cfRule>
    <cfRule type="cellIs" dxfId="5446" priority="4178" stopIfTrue="1" operator="greaterThanOrEqual">
      <formula>0.00000001</formula>
    </cfRule>
  </conditionalFormatting>
  <conditionalFormatting sqref="T124">
    <cfRule type="cellIs" dxfId="5445" priority="1858" stopIfTrue="1" operator="greaterThanOrEqual">
      <formula>0.001</formula>
    </cfRule>
    <cfRule type="cellIs" dxfId="5444" priority="1859" stopIfTrue="1" operator="greaterThanOrEqual">
      <formula>0.0001</formula>
    </cfRule>
    <cfRule type="cellIs" dxfId="5443" priority="1860" stopIfTrue="1" operator="greaterThanOrEqual">
      <formula>0.00001</formula>
    </cfRule>
    <cfRule type="cellIs" dxfId="5442" priority="1861" stopIfTrue="1" operator="greaterThanOrEqual">
      <formula>0.000001</formula>
    </cfRule>
    <cfRule type="cellIs" dxfId="5441" priority="1862" stopIfTrue="1" operator="greaterThanOrEqual">
      <formula>0.0000001</formula>
    </cfRule>
    <cfRule type="cellIs" dxfId="5440" priority="1863" stopIfTrue="1" operator="greaterThanOrEqual">
      <formula>0.00000001</formula>
    </cfRule>
  </conditionalFormatting>
  <conditionalFormatting sqref="T125 T47">
    <cfRule type="cellIs" dxfId="5439" priority="4207" stopIfTrue="1" operator="greaterThanOrEqual">
      <formula>0.0001</formula>
    </cfRule>
  </conditionalFormatting>
  <conditionalFormatting sqref="T125">
    <cfRule type="cellIs" dxfId="5438" priority="4206" stopIfTrue="1" operator="greaterThanOrEqual">
      <formula>0.001</formula>
    </cfRule>
  </conditionalFormatting>
  <conditionalFormatting sqref="T128 T131:T132">
    <cfRule type="cellIs" dxfId="5437" priority="4182" stopIfTrue="1" operator="greaterThanOrEqual">
      <formula>1</formula>
    </cfRule>
    <cfRule type="cellIs" dxfId="5436" priority="4183" stopIfTrue="1" operator="greaterThanOrEqual">
      <formula>0.1</formula>
    </cfRule>
    <cfRule type="cellIs" dxfId="5435" priority="4184" stopIfTrue="1" operator="greaterThanOrEqual">
      <formula>0.01</formula>
    </cfRule>
    <cfRule type="cellIs" dxfId="5434" priority="4185" stopIfTrue="1" operator="greaterThanOrEqual">
      <formula>0.001</formula>
    </cfRule>
    <cfRule type="cellIs" dxfId="5433" priority="4186" stopIfTrue="1" operator="greaterThanOrEqual">
      <formula>0.0001</formula>
    </cfRule>
    <cfRule type="cellIs" dxfId="5432" priority="4187" stopIfTrue="1" operator="greaterThanOrEqual">
      <formula>0.00001</formula>
    </cfRule>
    <cfRule type="cellIs" dxfId="5431" priority="4188" stopIfTrue="1" operator="greaterThanOrEqual">
      <formula>0.000001</formula>
    </cfRule>
    <cfRule type="cellIs" dxfId="5430" priority="4189" stopIfTrue="1" operator="greaterThanOrEqual">
      <formula>0.0000001</formula>
    </cfRule>
    <cfRule type="cellIs" dxfId="5429" priority="4190" stopIfTrue="1" operator="greaterThanOrEqual">
      <formula>0.00000001</formula>
    </cfRule>
  </conditionalFormatting>
  <conditionalFormatting sqref="T129">
    <cfRule type="cellIs" dxfId="5428" priority="4192" stopIfTrue="1" operator="greaterThanOrEqual">
      <formula>0.1</formula>
    </cfRule>
    <cfRule type="cellIs" dxfId="5427" priority="4193" stopIfTrue="1" operator="greaterThanOrEqual">
      <formula>0.01</formula>
    </cfRule>
    <cfRule type="cellIs" dxfId="5426" priority="4194" stopIfTrue="1" operator="greaterThanOrEqual">
      <formula>0.001</formula>
    </cfRule>
    <cfRule type="cellIs" dxfId="5425" priority="4195" stopIfTrue="1" operator="greaterThanOrEqual">
      <formula>0.0001</formula>
    </cfRule>
    <cfRule type="cellIs" dxfId="5424" priority="4196" stopIfTrue="1" operator="greaterThanOrEqual">
      <formula>0.00001</formula>
    </cfRule>
    <cfRule type="cellIs" dxfId="5423" priority="4197" stopIfTrue="1" operator="greaterThanOrEqual">
      <formula>0.000001</formula>
    </cfRule>
    <cfRule type="cellIs" dxfId="5422" priority="4198" stopIfTrue="1" operator="greaterThanOrEqual">
      <formula>0.0000001</formula>
    </cfRule>
    <cfRule type="cellIs" dxfId="5421" priority="4199" stopIfTrue="1" operator="greaterThanOrEqual">
      <formula>0.00000001</formula>
    </cfRule>
  </conditionalFormatting>
  <conditionalFormatting sqref="T129:T130">
    <cfRule type="cellIs" dxfId="5420" priority="4191" stopIfTrue="1" operator="greaterThanOrEqual">
      <formula>1</formula>
    </cfRule>
  </conditionalFormatting>
  <conditionalFormatting sqref="T130 T44 T72:T74">
    <cfRule type="cellIs" dxfId="5419" priority="4219" stopIfTrue="1" operator="greaterThanOrEqual">
      <formula>0.01</formula>
    </cfRule>
  </conditionalFormatting>
  <conditionalFormatting sqref="T130">
    <cfRule type="cellIs" dxfId="5418" priority="4218" stopIfTrue="1" operator="greaterThanOrEqual">
      <formula>0.1</formula>
    </cfRule>
  </conditionalFormatting>
  <conditionalFormatting sqref="W24:W27">
    <cfRule type="cellIs" dxfId="5417" priority="2275" operator="greaterThanOrEqual">
      <formula>0</formula>
    </cfRule>
  </conditionalFormatting>
  <conditionalFormatting sqref="W28:W30">
    <cfRule type="cellIs" dxfId="5416" priority="2274" operator="greaterThanOrEqual">
      <formula>0</formula>
    </cfRule>
  </conditionalFormatting>
  <conditionalFormatting sqref="W31:W32">
    <cfRule type="cellIs" dxfId="5415" priority="2273" operator="greaterThanOrEqual">
      <formula>0</formula>
    </cfRule>
  </conditionalFormatting>
  <conditionalFormatting sqref="W37:W41">
    <cfRule type="cellIs" dxfId="5414" priority="4164" stopIfTrue="1" operator="greaterThanOrEqual">
      <formula>1</formula>
    </cfRule>
    <cfRule type="cellIs" dxfId="5413" priority="4165" stopIfTrue="1" operator="greaterThanOrEqual">
      <formula>0.1</formula>
    </cfRule>
    <cfRule type="cellIs" dxfId="5412" priority="4166" stopIfTrue="1" operator="greaterThanOrEqual">
      <formula>0.01</formula>
    </cfRule>
    <cfRule type="cellIs" dxfId="5411" priority="4167" stopIfTrue="1" operator="greaterThanOrEqual">
      <formula>0.001</formula>
    </cfRule>
    <cfRule type="cellIs" dxfId="5410" priority="4168" stopIfTrue="1" operator="greaterThanOrEqual">
      <formula>0.0001</formula>
    </cfRule>
    <cfRule type="cellIs" dxfId="5409" priority="4169" stopIfTrue="1" operator="greaterThanOrEqual">
      <formula>0.00001</formula>
    </cfRule>
    <cfRule type="cellIs" dxfId="5408" priority="4170" stopIfTrue="1" operator="greaterThanOrEqual">
      <formula>0.000001</formula>
    </cfRule>
    <cfRule type="cellIs" dxfId="5407" priority="4171" stopIfTrue="1" operator="greaterThanOrEqual">
      <formula>0.0000001</formula>
    </cfRule>
    <cfRule type="cellIs" dxfId="5406" priority="4172" stopIfTrue="1" operator="greaterThanOrEqual">
      <formula>0.00000001</formula>
    </cfRule>
  </conditionalFormatting>
  <conditionalFormatting sqref="W37:W132">
    <cfRule type="cellIs" dxfId="5405" priority="1388" stopIfTrue="1" operator="greaterThanOrEqual">
      <formula>10</formula>
    </cfRule>
  </conditionalFormatting>
  <conditionalFormatting sqref="W42:W43">
    <cfRule type="cellIs" dxfId="5404" priority="4155" stopIfTrue="1" operator="greaterThanOrEqual">
      <formula>1</formula>
    </cfRule>
    <cfRule type="cellIs" dxfId="5403" priority="4156" stopIfTrue="1" operator="greaterThanOrEqual">
      <formula>0.1</formula>
    </cfRule>
    <cfRule type="cellIs" dxfId="5402" priority="4157" stopIfTrue="1" operator="greaterThanOrEqual">
      <formula>0.01</formula>
    </cfRule>
    <cfRule type="cellIs" dxfId="5401" priority="4158" stopIfTrue="1" operator="greaterThanOrEqual">
      <formula>0.001</formula>
    </cfRule>
    <cfRule type="cellIs" dxfId="5400" priority="4159" stopIfTrue="1" operator="greaterThanOrEqual">
      <formula>0.0001</formula>
    </cfRule>
    <cfRule type="cellIs" dxfId="5399" priority="4160" stopIfTrue="1" operator="greaterThanOrEqual">
      <formula>0.00001</formula>
    </cfRule>
    <cfRule type="cellIs" dxfId="5398" priority="4161" stopIfTrue="1" operator="greaterThanOrEqual">
      <formula>0.000001</formula>
    </cfRule>
    <cfRule type="cellIs" dxfId="5397" priority="4162" stopIfTrue="1" operator="greaterThanOrEqual">
      <formula>0.0000001</formula>
    </cfRule>
    <cfRule type="cellIs" dxfId="5396" priority="4163" stopIfTrue="1" operator="greaterThanOrEqual">
      <formula>0.00000001</formula>
    </cfRule>
  </conditionalFormatting>
  <conditionalFormatting sqref="W44 W72:W74 W82:W85 W130">
    <cfRule type="cellIs" dxfId="5395" priority="4151" stopIfTrue="1" operator="greaterThanOrEqual">
      <formula>0.00001</formula>
    </cfRule>
    <cfRule type="cellIs" dxfId="5394" priority="4152" stopIfTrue="1" operator="greaterThanOrEqual">
      <formula>0.000001</formula>
    </cfRule>
    <cfRule type="cellIs" dxfId="5393" priority="4153" stopIfTrue="1" operator="greaterThanOrEqual">
      <formula>0.0000001</formula>
    </cfRule>
    <cfRule type="cellIs" dxfId="5392" priority="4154" stopIfTrue="1" operator="greaterThanOrEqual">
      <formula>0.00000001</formula>
    </cfRule>
  </conditionalFormatting>
  <conditionalFormatting sqref="W44 W72:W74 W130">
    <cfRule type="cellIs" dxfId="5391" priority="4149" stopIfTrue="1" operator="greaterThanOrEqual">
      <formula>0.001</formula>
    </cfRule>
    <cfRule type="cellIs" dxfId="5390" priority="4150" stopIfTrue="1" operator="greaterThanOrEqual">
      <formula>0.0001</formula>
    </cfRule>
  </conditionalFormatting>
  <conditionalFormatting sqref="W44:W49">
    <cfRule type="cellIs" dxfId="5389" priority="1833" stopIfTrue="1" operator="greaterThanOrEqual">
      <formula>0.1</formula>
    </cfRule>
  </conditionalFormatting>
  <conditionalFormatting sqref="W44:W127">
    <cfRule type="cellIs" dxfId="5388" priority="1389" stopIfTrue="1" operator="greaterThanOrEqual">
      <formula>1</formula>
    </cfRule>
  </conditionalFormatting>
  <conditionalFormatting sqref="W45:W46 W86 W126">
    <cfRule type="cellIs" dxfId="5387" priority="4141" stopIfTrue="1" operator="greaterThanOrEqual">
      <formula>0.001</formula>
    </cfRule>
    <cfRule type="cellIs" dxfId="5386" priority="4142" stopIfTrue="1" operator="greaterThanOrEqual">
      <formula>0.0001</formula>
    </cfRule>
    <cfRule type="cellIs" dxfId="5385" priority="4143" stopIfTrue="1" operator="greaterThanOrEqual">
      <formula>0.00001</formula>
    </cfRule>
    <cfRule type="cellIs" dxfId="5384" priority="4144" stopIfTrue="1" operator="greaterThanOrEqual">
      <formula>0.000001</formula>
    </cfRule>
    <cfRule type="cellIs" dxfId="5383" priority="4145" stopIfTrue="1" operator="greaterThanOrEqual">
      <formula>0.0000001</formula>
    </cfRule>
    <cfRule type="cellIs" dxfId="5382" priority="4146" stopIfTrue="1" operator="greaterThanOrEqual">
      <formula>0.00000001</formula>
    </cfRule>
  </conditionalFormatting>
  <conditionalFormatting sqref="W45:W49 W53:W71">
    <cfRule type="cellIs" dxfId="5381" priority="1834" stopIfTrue="1" operator="greaterThanOrEqual">
      <formula>0.01</formula>
    </cfRule>
  </conditionalFormatting>
  <conditionalFormatting sqref="W47 W125">
    <cfRule type="cellIs" dxfId="5380" priority="4137" stopIfTrue="1" operator="greaterThanOrEqual">
      <formula>0.00001</formula>
    </cfRule>
    <cfRule type="cellIs" dxfId="5379" priority="4138" stopIfTrue="1" operator="greaterThanOrEqual">
      <formula>0.000001</formula>
    </cfRule>
    <cfRule type="cellIs" dxfId="5378" priority="4139" stopIfTrue="1" operator="greaterThanOrEqual">
      <formula>0.0000001</formula>
    </cfRule>
    <cfRule type="cellIs" dxfId="5377" priority="4140" stopIfTrue="1" operator="greaterThanOrEqual">
      <formula>0.00000001</formula>
    </cfRule>
  </conditionalFormatting>
  <conditionalFormatting sqref="W47:W48 W87:W91 W127">
    <cfRule type="cellIs" dxfId="5376" priority="4129" stopIfTrue="1" operator="greaterThanOrEqual">
      <formula>0.001</formula>
    </cfRule>
  </conditionalFormatting>
  <conditionalFormatting sqref="W48 W87:W91 W127">
    <cfRule type="cellIs" dxfId="5375" priority="4130" stopIfTrue="1" operator="greaterThanOrEqual">
      <formula>0.0001</formula>
    </cfRule>
    <cfRule type="cellIs" dxfId="5374" priority="4131" stopIfTrue="1" operator="greaterThanOrEqual">
      <formula>0.00001</formula>
    </cfRule>
    <cfRule type="cellIs" dxfId="5373" priority="4132" stopIfTrue="1" operator="greaterThanOrEqual">
      <formula>0.000001</formula>
    </cfRule>
    <cfRule type="cellIs" dxfId="5372" priority="4133" stopIfTrue="1" operator="greaterThanOrEqual">
      <formula>0.0000001</formula>
    </cfRule>
    <cfRule type="cellIs" dxfId="5371" priority="4134" stopIfTrue="1" operator="greaterThanOrEqual">
      <formula>0.00000001</formula>
    </cfRule>
  </conditionalFormatting>
  <conditionalFormatting sqref="W49 W54:W56 W58:W59 W62:W63 W65:W68">
    <cfRule type="cellIs" dxfId="5370" priority="1835" stopIfTrue="1" operator="greaterThanOrEqual">
      <formula>0.001</formula>
    </cfRule>
    <cfRule type="cellIs" dxfId="5369" priority="1836" stopIfTrue="1" operator="greaterThanOrEqual">
      <formula>0.0001</formula>
    </cfRule>
    <cfRule type="cellIs" dxfId="5368" priority="1837" stopIfTrue="1" operator="greaterThanOrEqual">
      <formula>0.00001</formula>
    </cfRule>
    <cfRule type="cellIs" dxfId="5367" priority="1838" stopIfTrue="1" operator="greaterThanOrEqual">
      <formula>0.000001</formula>
    </cfRule>
    <cfRule type="cellIs" dxfId="5366" priority="1839" stopIfTrue="1" operator="greaterThanOrEqual">
      <formula>0.0000001</formula>
    </cfRule>
    <cfRule type="cellIs" dxfId="5365" priority="1840" stopIfTrue="1" operator="greaterThanOrEqual">
      <formula>0.00000001</formula>
    </cfRule>
  </conditionalFormatting>
  <conditionalFormatting sqref="W50">
    <cfRule type="cellIs" dxfId="5364" priority="1825" stopIfTrue="1" operator="greaterThanOrEqual">
      <formula>0.1</formula>
    </cfRule>
    <cfRule type="cellIs" dxfId="5363" priority="1826" stopIfTrue="1" operator="greaterThanOrEqual">
      <formula>0.01</formula>
    </cfRule>
    <cfRule type="cellIs" dxfId="5362" priority="1827" stopIfTrue="1" operator="greaterThanOrEqual">
      <formula>0.001</formula>
    </cfRule>
    <cfRule type="cellIs" dxfId="5361" priority="1828" stopIfTrue="1" operator="greaterThanOrEqual">
      <formula>0.0001</formula>
    </cfRule>
    <cfRule type="cellIs" dxfId="5360" priority="1829" stopIfTrue="1" operator="greaterThanOrEqual">
      <formula>0.00001</formula>
    </cfRule>
    <cfRule type="cellIs" dxfId="5359" priority="1830" stopIfTrue="1" operator="greaterThanOrEqual">
      <formula>0.000001</formula>
    </cfRule>
    <cfRule type="cellIs" dxfId="5358" priority="1831" stopIfTrue="1" operator="greaterThanOrEqual">
      <formula>0.0000001</formula>
    </cfRule>
    <cfRule type="cellIs" dxfId="5357" priority="1832" stopIfTrue="1" operator="greaterThanOrEqual">
      <formula>0.00000001</formula>
    </cfRule>
  </conditionalFormatting>
  <conditionalFormatting sqref="W51">
    <cfRule type="cellIs" dxfId="5356" priority="1818" stopIfTrue="1" operator="greaterThanOrEqual">
      <formula>0.01</formula>
    </cfRule>
    <cfRule type="cellIs" dxfId="5355" priority="1819" stopIfTrue="1" operator="greaterThanOrEqual">
      <formula>0.001</formula>
    </cfRule>
    <cfRule type="cellIs" dxfId="5354" priority="1820" stopIfTrue="1" operator="greaterThanOrEqual">
      <formula>0.0001</formula>
    </cfRule>
    <cfRule type="cellIs" dxfId="5353" priority="1821" stopIfTrue="1" operator="greaterThanOrEqual">
      <formula>0.00001</formula>
    </cfRule>
    <cfRule type="cellIs" dxfId="5352" priority="1822" stopIfTrue="1" operator="greaterThanOrEqual">
      <formula>0.000001</formula>
    </cfRule>
    <cfRule type="cellIs" dxfId="5351" priority="1823" stopIfTrue="1" operator="greaterThanOrEqual">
      <formula>0.0000001</formula>
    </cfRule>
    <cfRule type="cellIs" dxfId="5350" priority="1824" stopIfTrue="1" operator="greaterThanOrEqual">
      <formula>0.00000001</formula>
    </cfRule>
  </conditionalFormatting>
  <conditionalFormatting sqref="W51:W75">
    <cfRule type="cellIs" dxfId="5349" priority="1651" stopIfTrue="1" operator="greaterThanOrEqual">
      <formula>0.1</formula>
    </cfRule>
  </conditionalFormatting>
  <conditionalFormatting sqref="W52">
    <cfRule type="cellIs" dxfId="5348" priority="1847" stopIfTrue="1" operator="greaterThanOrEqual">
      <formula>0.01</formula>
    </cfRule>
    <cfRule type="cellIs" dxfId="5347" priority="1848" stopIfTrue="1" operator="greaterThanOrEqual">
      <formula>0.001</formula>
    </cfRule>
    <cfRule type="cellIs" dxfId="5346" priority="1849" stopIfTrue="1" operator="greaterThanOrEqual">
      <formula>0.0001</formula>
    </cfRule>
    <cfRule type="cellIs" dxfId="5345" priority="1850" stopIfTrue="1" operator="greaterThanOrEqual">
      <formula>0.00001</formula>
    </cfRule>
    <cfRule type="cellIs" dxfId="5344" priority="1851" stopIfTrue="1" operator="greaterThanOrEqual">
      <formula>0.000001</formula>
    </cfRule>
    <cfRule type="cellIs" dxfId="5343" priority="1852" stopIfTrue="1" operator="greaterThanOrEqual">
      <formula>0.0000001</formula>
    </cfRule>
    <cfRule type="cellIs" dxfId="5342" priority="1853" stopIfTrue="1" operator="greaterThanOrEqual">
      <formula>0.00000001</formula>
    </cfRule>
  </conditionalFormatting>
  <conditionalFormatting sqref="W53 W57 W60:W61 W64 W69:W71">
    <cfRule type="cellIs" dxfId="5341" priority="1841" stopIfTrue="1" operator="greaterThanOrEqual">
      <formula>0.001</formula>
    </cfRule>
    <cfRule type="cellIs" dxfId="5340" priority="1842" stopIfTrue="1" operator="greaterThanOrEqual">
      <formula>0.0001</formula>
    </cfRule>
    <cfRule type="cellIs" dxfId="5339" priority="1843" stopIfTrue="1" operator="greaterThanOrEqual">
      <formula>0.00001</formula>
    </cfRule>
    <cfRule type="cellIs" dxfId="5338" priority="1844" stopIfTrue="1" operator="greaterThanOrEqual">
      <formula>0.000001</formula>
    </cfRule>
    <cfRule type="cellIs" dxfId="5337" priority="1845" stopIfTrue="1" operator="greaterThanOrEqual">
      <formula>0.0000001</formula>
    </cfRule>
    <cfRule type="cellIs" dxfId="5336" priority="1846" stopIfTrue="1" operator="greaterThanOrEqual">
      <formula>0.00000001</formula>
    </cfRule>
  </conditionalFormatting>
  <conditionalFormatting sqref="W75 W77:W78">
    <cfRule type="cellIs" dxfId="5335" priority="1660" stopIfTrue="1" operator="greaterThanOrEqual">
      <formula>0.01</formula>
    </cfRule>
    <cfRule type="cellIs" dxfId="5334" priority="1661" stopIfTrue="1" operator="greaterThanOrEqual">
      <formula>0.001</formula>
    </cfRule>
    <cfRule type="cellIs" dxfId="5333" priority="1662" stopIfTrue="1" operator="greaterThanOrEqual">
      <formula>0.0001</formula>
    </cfRule>
    <cfRule type="cellIs" dxfId="5332" priority="1663" stopIfTrue="1" operator="greaterThanOrEqual">
      <formula>0.00001</formula>
    </cfRule>
    <cfRule type="cellIs" dxfId="5331" priority="1664" stopIfTrue="1" operator="greaterThanOrEqual">
      <formula>0.000001</formula>
    </cfRule>
    <cfRule type="cellIs" dxfId="5330" priority="1665" stopIfTrue="1" operator="greaterThanOrEqual">
      <formula>0.0000001</formula>
    </cfRule>
    <cfRule type="cellIs" dxfId="5329" priority="1666" stopIfTrue="1" operator="greaterThanOrEqual">
      <formula>0.00000001</formula>
    </cfRule>
  </conditionalFormatting>
  <conditionalFormatting sqref="W76">
    <cfRule type="cellIs" dxfId="5328" priority="1652" stopIfTrue="1" operator="greaterThanOrEqual">
      <formula>0.1</formula>
    </cfRule>
    <cfRule type="cellIs" dxfId="5327" priority="1653" stopIfTrue="1" operator="greaterThanOrEqual">
      <formula>0.01</formula>
    </cfRule>
    <cfRule type="cellIs" dxfId="5326" priority="1654" stopIfTrue="1" operator="greaterThanOrEqual">
      <formula>0.001</formula>
    </cfRule>
    <cfRule type="cellIs" dxfId="5325" priority="1655" stopIfTrue="1" operator="greaterThanOrEqual">
      <formula>0.0001</formula>
    </cfRule>
    <cfRule type="cellIs" dxfId="5324" priority="1656" stopIfTrue="1" operator="greaterThanOrEqual">
      <formula>0.00001</formula>
    </cfRule>
    <cfRule type="cellIs" dxfId="5323" priority="1657" stopIfTrue="1" operator="greaterThanOrEqual">
      <formula>0.000001</formula>
    </cfRule>
    <cfRule type="cellIs" dxfId="5322" priority="1658" stopIfTrue="1" operator="greaterThanOrEqual">
      <formula>0.0000001</formula>
    </cfRule>
    <cfRule type="cellIs" dxfId="5321" priority="1659" stopIfTrue="1" operator="greaterThanOrEqual">
      <formula>0.00000001</formula>
    </cfRule>
  </conditionalFormatting>
  <conditionalFormatting sqref="W77:W127">
    <cfRule type="cellIs" dxfId="5320" priority="1390" stopIfTrue="1" operator="greaterThanOrEqual">
      <formula>0.1</formula>
    </cfRule>
  </conditionalFormatting>
  <conditionalFormatting sqref="W79:W81">
    <cfRule type="cellIs" dxfId="5319" priority="1670" stopIfTrue="1" operator="greaterThanOrEqual">
      <formula>0.00001</formula>
    </cfRule>
    <cfRule type="cellIs" dxfId="5318" priority="1671" stopIfTrue="1" operator="greaterThanOrEqual">
      <formula>0.000001</formula>
    </cfRule>
    <cfRule type="cellIs" dxfId="5317" priority="1672" stopIfTrue="1" operator="greaterThanOrEqual">
      <formula>0.0000001</formula>
    </cfRule>
    <cfRule type="cellIs" dxfId="5316" priority="1673" stopIfTrue="1" operator="greaterThanOrEqual">
      <formula>0.00000001</formula>
    </cfRule>
  </conditionalFormatting>
  <conditionalFormatting sqref="W79:W85">
    <cfRule type="cellIs" dxfId="5315" priority="1667" stopIfTrue="1" operator="greaterThanOrEqual">
      <formula>0.01</formula>
    </cfRule>
    <cfRule type="cellIs" dxfId="5314" priority="1668" stopIfTrue="1" operator="greaterThanOrEqual">
      <formula>0.001</formula>
    </cfRule>
    <cfRule type="cellIs" dxfId="5313" priority="1669" stopIfTrue="1" operator="greaterThanOrEqual">
      <formula>0.0001</formula>
    </cfRule>
  </conditionalFormatting>
  <conditionalFormatting sqref="W86:W94 W96:W107 W110:W115">
    <cfRule type="cellIs" dxfId="5312" priority="1528" stopIfTrue="1" operator="greaterThanOrEqual">
      <formula>0.01</formula>
    </cfRule>
  </conditionalFormatting>
  <conditionalFormatting sqref="W92:W94 W99:W101 W105 W110:W112">
    <cfRule type="cellIs" dxfId="5311" priority="1540" stopIfTrue="1" operator="greaterThanOrEqual">
      <formula>0.001</formula>
    </cfRule>
    <cfRule type="cellIs" dxfId="5310" priority="1541" stopIfTrue="1" operator="greaterThanOrEqual">
      <formula>0.0001</formula>
    </cfRule>
    <cfRule type="cellIs" dxfId="5309" priority="1542" stopIfTrue="1" operator="greaterThanOrEqual">
      <formula>0.00001</formula>
    </cfRule>
    <cfRule type="cellIs" dxfId="5308" priority="1543" stopIfTrue="1" operator="greaterThanOrEqual">
      <formula>0.000001</formula>
    </cfRule>
    <cfRule type="cellIs" dxfId="5307" priority="1544" stopIfTrue="1" operator="greaterThanOrEqual">
      <formula>0.0000001</formula>
    </cfRule>
    <cfRule type="cellIs" dxfId="5306" priority="1545" stopIfTrue="1" operator="greaterThanOrEqual">
      <formula>0.00000001</formula>
    </cfRule>
  </conditionalFormatting>
  <conditionalFormatting sqref="W95 W108:W109 W116">
    <cfRule type="cellIs" dxfId="5305" priority="1546" stopIfTrue="1" operator="greaterThanOrEqual">
      <formula>0.01</formula>
    </cfRule>
    <cfRule type="cellIs" dxfId="5304" priority="1547" stopIfTrue="1" operator="greaterThanOrEqual">
      <formula>0.001</formula>
    </cfRule>
    <cfRule type="cellIs" dxfId="5303" priority="1548" stopIfTrue="1" operator="greaterThanOrEqual">
      <formula>0.0001</formula>
    </cfRule>
    <cfRule type="cellIs" dxfId="5302" priority="1549" stopIfTrue="1" operator="greaterThanOrEqual">
      <formula>0.00001</formula>
    </cfRule>
    <cfRule type="cellIs" dxfId="5301" priority="1550" stopIfTrue="1" operator="greaterThanOrEqual">
      <formula>0.000001</formula>
    </cfRule>
    <cfRule type="cellIs" dxfId="5300" priority="1551" stopIfTrue="1" operator="greaterThanOrEqual">
      <formula>0.0000001</formula>
    </cfRule>
    <cfRule type="cellIs" dxfId="5299" priority="1552" stopIfTrue="1" operator="greaterThanOrEqual">
      <formula>0.00000001</formula>
    </cfRule>
  </conditionalFormatting>
  <conditionalFormatting sqref="W96:W98 W102:W104 W106:W107 W113:W114">
    <cfRule type="cellIs" dxfId="5298" priority="1530" stopIfTrue="1" operator="greaterThanOrEqual">
      <formula>0.0001</formula>
    </cfRule>
    <cfRule type="cellIs" dxfId="5297" priority="1531" stopIfTrue="1" operator="greaterThanOrEqual">
      <formula>0.00001</formula>
    </cfRule>
    <cfRule type="cellIs" dxfId="5296" priority="1532" stopIfTrue="1" operator="greaterThanOrEqual">
      <formula>0.000001</formula>
    </cfRule>
    <cfRule type="cellIs" dxfId="5295" priority="1533" stopIfTrue="1" operator="greaterThanOrEqual">
      <formula>0.0000001</formula>
    </cfRule>
    <cfRule type="cellIs" dxfId="5294" priority="1534" stopIfTrue="1" operator="greaterThanOrEqual">
      <formula>0.00000001</formula>
    </cfRule>
  </conditionalFormatting>
  <conditionalFormatting sqref="W96:W98 W102:W104 W106:W107 W113:W115">
    <cfRule type="cellIs" dxfId="5293" priority="1529" stopIfTrue="1" operator="greaterThanOrEqual">
      <formula>0.001</formula>
    </cfRule>
  </conditionalFormatting>
  <conditionalFormatting sqref="W115">
    <cfRule type="cellIs" dxfId="5292" priority="1535" stopIfTrue="1" operator="greaterThanOrEqual">
      <formula>0.0001</formula>
    </cfRule>
    <cfRule type="cellIs" dxfId="5291" priority="1536" stopIfTrue="1" operator="greaterThanOrEqual">
      <formula>0.00001</formula>
    </cfRule>
    <cfRule type="cellIs" dxfId="5290" priority="1537" stopIfTrue="1" operator="greaterThanOrEqual">
      <formula>0.000001</formula>
    </cfRule>
    <cfRule type="cellIs" dxfId="5289" priority="1538" stopIfTrue="1" operator="greaterThanOrEqual">
      <formula>0.0000001</formula>
    </cfRule>
    <cfRule type="cellIs" dxfId="5288" priority="1539" stopIfTrue="1" operator="greaterThanOrEqual">
      <formula>0.00000001</formula>
    </cfRule>
  </conditionalFormatting>
  <conditionalFormatting sqref="W117">
    <cfRule type="cellIs" dxfId="5287" priority="1553" stopIfTrue="1" operator="greaterThanOrEqual">
      <formula>0.001</formula>
    </cfRule>
    <cfRule type="cellIs" dxfId="5286" priority="1554" stopIfTrue="1" operator="greaterThanOrEqual">
      <formula>0.0001</formula>
    </cfRule>
    <cfRule type="cellIs" dxfId="5285" priority="1555" stopIfTrue="1" operator="greaterThanOrEqual">
      <formula>0.00001</formula>
    </cfRule>
    <cfRule type="cellIs" dxfId="5284" priority="1556" stopIfTrue="1" operator="greaterThanOrEqual">
      <formula>0.000001</formula>
    </cfRule>
    <cfRule type="cellIs" dxfId="5283" priority="1557" stopIfTrue="1" operator="greaterThanOrEqual">
      <formula>0.0000001</formula>
    </cfRule>
    <cfRule type="cellIs" dxfId="5282" priority="1558" stopIfTrue="1" operator="greaterThanOrEqual">
      <formula>0.00000001</formula>
    </cfRule>
  </conditionalFormatting>
  <conditionalFormatting sqref="W117:W127">
    <cfRule type="cellIs" dxfId="5281" priority="1391" stopIfTrue="1" operator="greaterThanOrEqual">
      <formula>0.01</formula>
    </cfRule>
  </conditionalFormatting>
  <conditionalFormatting sqref="W118">
    <cfRule type="cellIs" dxfId="5280" priority="4108" stopIfTrue="1" operator="greaterThanOrEqual">
      <formula>0.000001</formula>
    </cfRule>
    <cfRule type="cellIs" dxfId="5279" priority="4109" stopIfTrue="1" operator="greaterThanOrEqual">
      <formula>0.0000001</formula>
    </cfRule>
    <cfRule type="cellIs" dxfId="5278" priority="4110" stopIfTrue="1" operator="greaterThanOrEqual">
      <formula>0.00000001</formula>
    </cfRule>
  </conditionalFormatting>
  <conditionalFormatting sqref="W118:W122">
    <cfRule type="cellIs" dxfId="5277" priority="4102" stopIfTrue="1" operator="greaterThanOrEqual">
      <formula>0.001</formula>
    </cfRule>
    <cfRule type="cellIs" dxfId="5276" priority="4103" stopIfTrue="1" operator="greaterThanOrEqual">
      <formula>0.0001</formula>
    </cfRule>
    <cfRule type="cellIs" dxfId="5275" priority="4104" stopIfTrue="1" operator="greaterThanOrEqual">
      <formula>0.00001</formula>
    </cfRule>
  </conditionalFormatting>
  <conditionalFormatting sqref="W119:W122">
    <cfRule type="cellIs" dxfId="5274" priority="4105" stopIfTrue="1" operator="greaterThanOrEqual">
      <formula>0.000001</formula>
    </cfRule>
    <cfRule type="cellIs" dxfId="5273" priority="4106" stopIfTrue="1" operator="greaterThanOrEqual">
      <formula>0.0000001</formula>
    </cfRule>
    <cfRule type="cellIs" dxfId="5272" priority="4107" stopIfTrue="1" operator="greaterThanOrEqual">
      <formula>0.00000001</formula>
    </cfRule>
  </conditionalFormatting>
  <conditionalFormatting sqref="W123">
    <cfRule type="cellIs" dxfId="5271" priority="1398" stopIfTrue="1" operator="greaterThanOrEqual">
      <formula>0.001</formula>
    </cfRule>
    <cfRule type="cellIs" dxfId="5270" priority="1399" stopIfTrue="1" operator="greaterThanOrEqual">
      <formula>0.0001</formula>
    </cfRule>
    <cfRule type="cellIs" dxfId="5269" priority="1400" stopIfTrue="1" operator="greaterThanOrEqual">
      <formula>0.00001</formula>
    </cfRule>
    <cfRule type="cellIs" dxfId="5268" priority="1401" stopIfTrue="1" operator="greaterThanOrEqual">
      <formula>0.000001</formula>
    </cfRule>
    <cfRule type="cellIs" dxfId="5267" priority="1402" stopIfTrue="1" operator="greaterThanOrEqual">
      <formula>0.0000001</formula>
    </cfRule>
    <cfRule type="cellIs" dxfId="5266" priority="1403" stopIfTrue="1" operator="greaterThanOrEqual">
      <formula>0.00000001</formula>
    </cfRule>
  </conditionalFormatting>
  <conditionalFormatting sqref="W124">
    <cfRule type="cellIs" dxfId="5265" priority="1392" stopIfTrue="1" operator="greaterThanOrEqual">
      <formula>0.001</formula>
    </cfRule>
    <cfRule type="cellIs" dxfId="5264" priority="1393" stopIfTrue="1" operator="greaterThanOrEqual">
      <formula>0.0001</formula>
    </cfRule>
    <cfRule type="cellIs" dxfId="5263" priority="1394" stopIfTrue="1" operator="greaterThanOrEqual">
      <formula>0.00001</formula>
    </cfRule>
    <cfRule type="cellIs" dxfId="5262" priority="1395" stopIfTrue="1" operator="greaterThanOrEqual">
      <formula>0.000001</formula>
    </cfRule>
    <cfRule type="cellIs" dxfId="5261" priority="1396" stopIfTrue="1" operator="greaterThanOrEqual">
      <formula>0.0000001</formula>
    </cfRule>
    <cfRule type="cellIs" dxfId="5260" priority="1397" stopIfTrue="1" operator="greaterThanOrEqual">
      <formula>0.00000001</formula>
    </cfRule>
  </conditionalFormatting>
  <conditionalFormatting sqref="W125 W47">
    <cfRule type="cellIs" dxfId="5259" priority="4136" stopIfTrue="1" operator="greaterThanOrEqual">
      <formula>0.0001</formula>
    </cfRule>
  </conditionalFormatting>
  <conditionalFormatting sqref="W125">
    <cfRule type="cellIs" dxfId="5258" priority="4135" stopIfTrue="1" operator="greaterThanOrEqual">
      <formula>0.001</formula>
    </cfRule>
  </conditionalFormatting>
  <conditionalFormatting sqref="W128 W131:W132">
    <cfRule type="cellIs" dxfId="5257" priority="4111" stopIfTrue="1" operator="greaterThanOrEqual">
      <formula>1</formula>
    </cfRule>
    <cfRule type="cellIs" dxfId="5256" priority="4112" stopIfTrue="1" operator="greaterThanOrEqual">
      <formula>0.1</formula>
    </cfRule>
    <cfRule type="cellIs" dxfId="5255" priority="4113" stopIfTrue="1" operator="greaterThanOrEqual">
      <formula>0.01</formula>
    </cfRule>
    <cfRule type="cellIs" dxfId="5254" priority="4114" stopIfTrue="1" operator="greaterThanOrEqual">
      <formula>0.001</formula>
    </cfRule>
    <cfRule type="cellIs" dxfId="5253" priority="4115" stopIfTrue="1" operator="greaterThanOrEqual">
      <formula>0.0001</formula>
    </cfRule>
    <cfRule type="cellIs" dxfId="5252" priority="4116" stopIfTrue="1" operator="greaterThanOrEqual">
      <formula>0.00001</formula>
    </cfRule>
    <cfRule type="cellIs" dxfId="5251" priority="4117" stopIfTrue="1" operator="greaterThanOrEqual">
      <formula>0.000001</formula>
    </cfRule>
    <cfRule type="cellIs" dxfId="5250" priority="4118" stopIfTrue="1" operator="greaterThanOrEqual">
      <formula>0.0000001</formula>
    </cfRule>
    <cfRule type="cellIs" dxfId="5249" priority="4119" stopIfTrue="1" operator="greaterThanOrEqual">
      <formula>0.00000001</formula>
    </cfRule>
  </conditionalFormatting>
  <conditionalFormatting sqref="W129">
    <cfRule type="cellIs" dxfId="5248" priority="4121" stopIfTrue="1" operator="greaterThanOrEqual">
      <formula>0.1</formula>
    </cfRule>
    <cfRule type="cellIs" dxfId="5247" priority="4122" stopIfTrue="1" operator="greaterThanOrEqual">
      <formula>0.01</formula>
    </cfRule>
    <cfRule type="cellIs" dxfId="5246" priority="4123" stopIfTrue="1" operator="greaterThanOrEqual">
      <formula>0.001</formula>
    </cfRule>
    <cfRule type="cellIs" dxfId="5245" priority="4124" stopIfTrue="1" operator="greaterThanOrEqual">
      <formula>0.0001</formula>
    </cfRule>
    <cfRule type="cellIs" dxfId="5244" priority="4125" stopIfTrue="1" operator="greaterThanOrEqual">
      <formula>0.00001</formula>
    </cfRule>
    <cfRule type="cellIs" dxfId="5243" priority="4126" stopIfTrue="1" operator="greaterThanOrEqual">
      <formula>0.000001</formula>
    </cfRule>
    <cfRule type="cellIs" dxfId="5242" priority="4127" stopIfTrue="1" operator="greaterThanOrEqual">
      <formula>0.0000001</formula>
    </cfRule>
    <cfRule type="cellIs" dxfId="5241" priority="4128" stopIfTrue="1" operator="greaterThanOrEqual">
      <formula>0.00000001</formula>
    </cfRule>
  </conditionalFormatting>
  <conditionalFormatting sqref="W129:W130">
    <cfRule type="cellIs" dxfId="5240" priority="4120" stopIfTrue="1" operator="greaterThanOrEqual">
      <formula>1</formula>
    </cfRule>
  </conditionalFormatting>
  <conditionalFormatting sqref="W130 W44 W72:W74">
    <cfRule type="cellIs" dxfId="5239" priority="4148" stopIfTrue="1" operator="greaterThanOrEqual">
      <formula>0.01</formula>
    </cfRule>
  </conditionalFormatting>
  <conditionalFormatting sqref="W130">
    <cfRule type="cellIs" dxfId="5238" priority="4147" stopIfTrue="1" operator="greaterThanOrEqual">
      <formula>0.1</formula>
    </cfRule>
  </conditionalFormatting>
  <conditionalFormatting sqref="Z24:Z27">
    <cfRule type="cellIs" dxfId="5237" priority="2272" operator="greaterThanOrEqual">
      <formula>0</formula>
    </cfRule>
  </conditionalFormatting>
  <conditionalFormatting sqref="Z28:Z30">
    <cfRule type="cellIs" dxfId="5236" priority="2271" operator="greaterThanOrEqual">
      <formula>0</formula>
    </cfRule>
  </conditionalFormatting>
  <conditionalFormatting sqref="Z31:Z32">
    <cfRule type="cellIs" dxfId="5235" priority="2270" operator="greaterThanOrEqual">
      <formula>0</formula>
    </cfRule>
  </conditionalFormatting>
  <conditionalFormatting sqref="Z37:Z41">
    <cfRule type="cellIs" dxfId="5234" priority="4093" stopIfTrue="1" operator="greaterThanOrEqual">
      <formula>1</formula>
    </cfRule>
    <cfRule type="cellIs" dxfId="5233" priority="4094" stopIfTrue="1" operator="greaterThanOrEqual">
      <formula>0.1</formula>
    </cfRule>
    <cfRule type="cellIs" dxfId="5232" priority="4095" stopIfTrue="1" operator="greaterThanOrEqual">
      <formula>0.01</formula>
    </cfRule>
    <cfRule type="cellIs" dxfId="5231" priority="4096" stopIfTrue="1" operator="greaterThanOrEqual">
      <formula>0.001</formula>
    </cfRule>
    <cfRule type="cellIs" dxfId="5230" priority="4097" stopIfTrue="1" operator="greaterThanOrEqual">
      <formula>0.0001</formula>
    </cfRule>
    <cfRule type="cellIs" dxfId="5229" priority="4098" stopIfTrue="1" operator="greaterThanOrEqual">
      <formula>0.00001</formula>
    </cfRule>
    <cfRule type="cellIs" dxfId="5228" priority="4099" stopIfTrue="1" operator="greaterThanOrEqual">
      <formula>0.000001</formula>
    </cfRule>
    <cfRule type="cellIs" dxfId="5227" priority="4100" stopIfTrue="1" operator="greaterThanOrEqual">
      <formula>0.0000001</formula>
    </cfRule>
    <cfRule type="cellIs" dxfId="5226" priority="4101" stopIfTrue="1" operator="greaterThanOrEqual">
      <formula>0.00000001</formula>
    </cfRule>
  </conditionalFormatting>
  <conditionalFormatting sqref="Z37:Z132">
    <cfRule type="cellIs" dxfId="5225" priority="1372" stopIfTrue="1" operator="greaterThanOrEqual">
      <formula>10</formula>
    </cfRule>
  </conditionalFormatting>
  <conditionalFormatting sqref="Z42:Z43">
    <cfRule type="cellIs" dxfId="5224" priority="4084" stopIfTrue="1" operator="greaterThanOrEqual">
      <formula>1</formula>
    </cfRule>
    <cfRule type="cellIs" dxfId="5223" priority="4085" stopIfTrue="1" operator="greaterThanOrEqual">
      <formula>0.1</formula>
    </cfRule>
    <cfRule type="cellIs" dxfId="5222" priority="4086" stopIfTrue="1" operator="greaterThanOrEqual">
      <formula>0.01</formula>
    </cfRule>
    <cfRule type="cellIs" dxfId="5221" priority="4087" stopIfTrue="1" operator="greaterThanOrEqual">
      <formula>0.001</formula>
    </cfRule>
    <cfRule type="cellIs" dxfId="5220" priority="4088" stopIfTrue="1" operator="greaterThanOrEqual">
      <formula>0.0001</formula>
    </cfRule>
    <cfRule type="cellIs" dxfId="5219" priority="4089" stopIfTrue="1" operator="greaterThanOrEqual">
      <formula>0.00001</formula>
    </cfRule>
    <cfRule type="cellIs" dxfId="5218" priority="4090" stopIfTrue="1" operator="greaterThanOrEqual">
      <formula>0.000001</formula>
    </cfRule>
    <cfRule type="cellIs" dxfId="5217" priority="4091" stopIfTrue="1" operator="greaterThanOrEqual">
      <formula>0.0000001</formula>
    </cfRule>
    <cfRule type="cellIs" dxfId="5216" priority="4092" stopIfTrue="1" operator="greaterThanOrEqual">
      <formula>0.00000001</formula>
    </cfRule>
  </conditionalFormatting>
  <conditionalFormatting sqref="Z44 Z72:Z74 Z82:Z85 Z130">
    <cfRule type="cellIs" dxfId="5215" priority="4080" stopIfTrue="1" operator="greaterThanOrEqual">
      <formula>0.00001</formula>
    </cfRule>
    <cfRule type="cellIs" dxfId="5214" priority="4081" stopIfTrue="1" operator="greaterThanOrEqual">
      <formula>0.000001</formula>
    </cfRule>
    <cfRule type="cellIs" dxfId="5213" priority="4082" stopIfTrue="1" operator="greaterThanOrEqual">
      <formula>0.0000001</formula>
    </cfRule>
    <cfRule type="cellIs" dxfId="5212" priority="4083" stopIfTrue="1" operator="greaterThanOrEqual">
      <formula>0.00000001</formula>
    </cfRule>
  </conditionalFormatting>
  <conditionalFormatting sqref="Z44 Z72:Z74 Z130">
    <cfRule type="cellIs" dxfId="5211" priority="4078" stopIfTrue="1" operator="greaterThanOrEqual">
      <formula>0.001</formula>
    </cfRule>
    <cfRule type="cellIs" dxfId="5210" priority="4079" stopIfTrue="1" operator="greaterThanOrEqual">
      <formula>0.0001</formula>
    </cfRule>
  </conditionalFormatting>
  <conditionalFormatting sqref="Z44:Z49">
    <cfRule type="cellIs" dxfId="5209" priority="1797" stopIfTrue="1" operator="greaterThanOrEqual">
      <formula>0.1</formula>
    </cfRule>
  </conditionalFormatting>
  <conditionalFormatting sqref="Z44:Z127">
    <cfRule type="cellIs" dxfId="5208" priority="1373" stopIfTrue="1" operator="greaterThanOrEqual">
      <formula>1</formula>
    </cfRule>
  </conditionalFormatting>
  <conditionalFormatting sqref="Z45:Z46 Z86 Z126">
    <cfRule type="cellIs" dxfId="5207" priority="4070" stopIfTrue="1" operator="greaterThanOrEqual">
      <formula>0.001</formula>
    </cfRule>
    <cfRule type="cellIs" dxfId="5206" priority="4071" stopIfTrue="1" operator="greaterThanOrEqual">
      <formula>0.0001</formula>
    </cfRule>
    <cfRule type="cellIs" dxfId="5205" priority="4072" stopIfTrue="1" operator="greaterThanOrEqual">
      <formula>0.00001</formula>
    </cfRule>
    <cfRule type="cellIs" dxfId="5204" priority="4073" stopIfTrue="1" operator="greaterThanOrEqual">
      <formula>0.000001</formula>
    </cfRule>
    <cfRule type="cellIs" dxfId="5203" priority="4074" stopIfTrue="1" operator="greaterThanOrEqual">
      <formula>0.0000001</formula>
    </cfRule>
    <cfRule type="cellIs" dxfId="5202" priority="4075" stopIfTrue="1" operator="greaterThanOrEqual">
      <formula>0.00000001</formula>
    </cfRule>
  </conditionalFormatting>
  <conditionalFormatting sqref="Z45:Z49 Z53:Z71">
    <cfRule type="cellIs" dxfId="5201" priority="1798" stopIfTrue="1" operator="greaterThanOrEqual">
      <formula>0.01</formula>
    </cfRule>
  </conditionalFormatting>
  <conditionalFormatting sqref="Z47 Z125">
    <cfRule type="cellIs" dxfId="5200" priority="4066" stopIfTrue="1" operator="greaterThanOrEqual">
      <formula>0.00001</formula>
    </cfRule>
    <cfRule type="cellIs" dxfId="5199" priority="4067" stopIfTrue="1" operator="greaterThanOrEqual">
      <formula>0.000001</formula>
    </cfRule>
    <cfRule type="cellIs" dxfId="5198" priority="4068" stopIfTrue="1" operator="greaterThanOrEqual">
      <formula>0.0000001</formula>
    </cfRule>
    <cfRule type="cellIs" dxfId="5197" priority="4069" stopIfTrue="1" operator="greaterThanOrEqual">
      <formula>0.00000001</formula>
    </cfRule>
  </conditionalFormatting>
  <conditionalFormatting sqref="Z47:Z48 Z87:Z91 Z127">
    <cfRule type="cellIs" dxfId="5196" priority="4058" stopIfTrue="1" operator="greaterThanOrEqual">
      <formula>0.001</formula>
    </cfRule>
  </conditionalFormatting>
  <conditionalFormatting sqref="Z48 Z87:Z91 Z127">
    <cfRule type="cellIs" dxfId="5195" priority="4059" stopIfTrue="1" operator="greaterThanOrEqual">
      <formula>0.0001</formula>
    </cfRule>
    <cfRule type="cellIs" dxfId="5194" priority="4060" stopIfTrue="1" operator="greaterThanOrEqual">
      <formula>0.00001</formula>
    </cfRule>
    <cfRule type="cellIs" dxfId="5193" priority="4061" stopIfTrue="1" operator="greaterThanOrEqual">
      <formula>0.000001</formula>
    </cfRule>
    <cfRule type="cellIs" dxfId="5192" priority="4062" stopIfTrue="1" operator="greaterThanOrEqual">
      <formula>0.0000001</formula>
    </cfRule>
    <cfRule type="cellIs" dxfId="5191" priority="4063" stopIfTrue="1" operator="greaterThanOrEqual">
      <formula>0.00000001</formula>
    </cfRule>
  </conditionalFormatting>
  <conditionalFormatting sqref="Z49 Z54:Z56 Z58:Z59 Z62:Z63 Z65:Z68">
    <cfRule type="cellIs" dxfId="5190" priority="1799" stopIfTrue="1" operator="greaterThanOrEqual">
      <formula>0.001</formula>
    </cfRule>
    <cfRule type="cellIs" dxfId="5189" priority="1800" stopIfTrue="1" operator="greaterThanOrEqual">
      <formula>0.0001</formula>
    </cfRule>
    <cfRule type="cellIs" dxfId="5188" priority="1801" stopIfTrue="1" operator="greaterThanOrEqual">
      <formula>0.00001</formula>
    </cfRule>
    <cfRule type="cellIs" dxfId="5187" priority="1802" stopIfTrue="1" operator="greaterThanOrEqual">
      <formula>0.000001</formula>
    </cfRule>
    <cfRule type="cellIs" dxfId="5186" priority="1803" stopIfTrue="1" operator="greaterThanOrEqual">
      <formula>0.0000001</formula>
    </cfRule>
    <cfRule type="cellIs" dxfId="5185" priority="1804" stopIfTrue="1" operator="greaterThanOrEqual">
      <formula>0.00000001</formula>
    </cfRule>
  </conditionalFormatting>
  <conditionalFormatting sqref="Z50">
    <cfRule type="cellIs" dxfId="5184" priority="1789" stopIfTrue="1" operator="greaterThanOrEqual">
      <formula>0.1</formula>
    </cfRule>
    <cfRule type="cellIs" dxfId="5183" priority="1790" stopIfTrue="1" operator="greaterThanOrEqual">
      <formula>0.01</formula>
    </cfRule>
    <cfRule type="cellIs" dxfId="5182" priority="1791" stopIfTrue="1" operator="greaterThanOrEqual">
      <formula>0.001</formula>
    </cfRule>
    <cfRule type="cellIs" dxfId="5181" priority="1792" stopIfTrue="1" operator="greaterThanOrEqual">
      <formula>0.0001</formula>
    </cfRule>
    <cfRule type="cellIs" dxfId="5180" priority="1793" stopIfTrue="1" operator="greaterThanOrEqual">
      <formula>0.00001</formula>
    </cfRule>
    <cfRule type="cellIs" dxfId="5179" priority="1794" stopIfTrue="1" operator="greaterThanOrEqual">
      <formula>0.000001</formula>
    </cfRule>
    <cfRule type="cellIs" dxfId="5178" priority="1795" stopIfTrue="1" operator="greaterThanOrEqual">
      <formula>0.0000001</formula>
    </cfRule>
    <cfRule type="cellIs" dxfId="5177" priority="1796" stopIfTrue="1" operator="greaterThanOrEqual">
      <formula>0.00000001</formula>
    </cfRule>
  </conditionalFormatting>
  <conditionalFormatting sqref="Z51">
    <cfRule type="cellIs" dxfId="5176" priority="1782" stopIfTrue="1" operator="greaterThanOrEqual">
      <formula>0.01</formula>
    </cfRule>
    <cfRule type="cellIs" dxfId="5175" priority="1783" stopIfTrue="1" operator="greaterThanOrEqual">
      <formula>0.001</formula>
    </cfRule>
    <cfRule type="cellIs" dxfId="5174" priority="1784" stopIfTrue="1" operator="greaterThanOrEqual">
      <formula>0.0001</formula>
    </cfRule>
    <cfRule type="cellIs" dxfId="5173" priority="1785" stopIfTrue="1" operator="greaterThanOrEqual">
      <formula>0.00001</formula>
    </cfRule>
    <cfRule type="cellIs" dxfId="5172" priority="1786" stopIfTrue="1" operator="greaterThanOrEqual">
      <formula>0.000001</formula>
    </cfRule>
    <cfRule type="cellIs" dxfId="5171" priority="1787" stopIfTrue="1" operator="greaterThanOrEqual">
      <formula>0.0000001</formula>
    </cfRule>
    <cfRule type="cellIs" dxfId="5170" priority="1788" stopIfTrue="1" operator="greaterThanOrEqual">
      <formula>0.00000001</formula>
    </cfRule>
  </conditionalFormatting>
  <conditionalFormatting sqref="Z51:Z75">
    <cfRule type="cellIs" dxfId="5169" priority="1628" stopIfTrue="1" operator="greaterThanOrEqual">
      <formula>0.1</formula>
    </cfRule>
  </conditionalFormatting>
  <conditionalFormatting sqref="Z52">
    <cfRule type="cellIs" dxfId="5168" priority="1811" stopIfTrue="1" operator="greaterThanOrEqual">
      <formula>0.01</formula>
    </cfRule>
    <cfRule type="cellIs" dxfId="5167" priority="1812" stopIfTrue="1" operator="greaterThanOrEqual">
      <formula>0.001</formula>
    </cfRule>
    <cfRule type="cellIs" dxfId="5166" priority="1813" stopIfTrue="1" operator="greaterThanOrEqual">
      <formula>0.0001</formula>
    </cfRule>
    <cfRule type="cellIs" dxfId="5165" priority="1814" stopIfTrue="1" operator="greaterThanOrEqual">
      <formula>0.00001</formula>
    </cfRule>
    <cfRule type="cellIs" dxfId="5164" priority="1815" stopIfTrue="1" operator="greaterThanOrEqual">
      <formula>0.000001</formula>
    </cfRule>
    <cfRule type="cellIs" dxfId="5163" priority="1816" stopIfTrue="1" operator="greaterThanOrEqual">
      <formula>0.0000001</formula>
    </cfRule>
    <cfRule type="cellIs" dxfId="5162" priority="1817" stopIfTrue="1" operator="greaterThanOrEqual">
      <formula>0.00000001</formula>
    </cfRule>
  </conditionalFormatting>
  <conditionalFormatting sqref="Z53 Z57 Z60:Z61 Z64 Z69:Z71">
    <cfRule type="cellIs" dxfId="5161" priority="1805" stopIfTrue="1" operator="greaterThanOrEqual">
      <formula>0.001</formula>
    </cfRule>
    <cfRule type="cellIs" dxfId="5160" priority="1806" stopIfTrue="1" operator="greaterThanOrEqual">
      <formula>0.0001</formula>
    </cfRule>
    <cfRule type="cellIs" dxfId="5159" priority="1807" stopIfTrue="1" operator="greaterThanOrEqual">
      <formula>0.00001</formula>
    </cfRule>
    <cfRule type="cellIs" dxfId="5158" priority="1808" stopIfTrue="1" operator="greaterThanOrEqual">
      <formula>0.000001</formula>
    </cfRule>
    <cfRule type="cellIs" dxfId="5157" priority="1809" stopIfTrue="1" operator="greaterThanOrEqual">
      <formula>0.0000001</formula>
    </cfRule>
    <cfRule type="cellIs" dxfId="5156" priority="1810" stopIfTrue="1" operator="greaterThanOrEqual">
      <formula>0.00000001</formula>
    </cfRule>
  </conditionalFormatting>
  <conditionalFormatting sqref="Z75 Z77:Z78">
    <cfRule type="cellIs" dxfId="5155" priority="1637" stopIfTrue="1" operator="greaterThanOrEqual">
      <formula>0.01</formula>
    </cfRule>
    <cfRule type="cellIs" dxfId="5154" priority="1638" stopIfTrue="1" operator="greaterThanOrEqual">
      <formula>0.001</formula>
    </cfRule>
    <cfRule type="cellIs" dxfId="5153" priority="1639" stopIfTrue="1" operator="greaterThanOrEqual">
      <formula>0.0001</formula>
    </cfRule>
    <cfRule type="cellIs" dxfId="5152" priority="1640" stopIfTrue="1" operator="greaterThanOrEqual">
      <formula>0.00001</formula>
    </cfRule>
    <cfRule type="cellIs" dxfId="5151" priority="1641" stopIfTrue="1" operator="greaterThanOrEqual">
      <formula>0.000001</formula>
    </cfRule>
    <cfRule type="cellIs" dxfId="5150" priority="1642" stopIfTrue="1" operator="greaterThanOrEqual">
      <formula>0.0000001</formula>
    </cfRule>
    <cfRule type="cellIs" dxfId="5149" priority="1643" stopIfTrue="1" operator="greaterThanOrEqual">
      <formula>0.00000001</formula>
    </cfRule>
  </conditionalFormatting>
  <conditionalFormatting sqref="Z76">
    <cfRule type="cellIs" dxfId="5148" priority="1629" stopIfTrue="1" operator="greaterThanOrEqual">
      <formula>0.1</formula>
    </cfRule>
    <cfRule type="cellIs" dxfId="5147" priority="1630" stopIfTrue="1" operator="greaterThanOrEqual">
      <formula>0.01</formula>
    </cfRule>
    <cfRule type="cellIs" dxfId="5146" priority="1631" stopIfTrue="1" operator="greaterThanOrEqual">
      <formula>0.001</formula>
    </cfRule>
    <cfRule type="cellIs" dxfId="5145" priority="1632" stopIfTrue="1" operator="greaterThanOrEqual">
      <formula>0.0001</formula>
    </cfRule>
    <cfRule type="cellIs" dxfId="5144" priority="1633" stopIfTrue="1" operator="greaterThanOrEqual">
      <formula>0.00001</formula>
    </cfRule>
    <cfRule type="cellIs" dxfId="5143" priority="1634" stopIfTrue="1" operator="greaterThanOrEqual">
      <formula>0.000001</formula>
    </cfRule>
    <cfRule type="cellIs" dxfId="5142" priority="1635" stopIfTrue="1" operator="greaterThanOrEqual">
      <formula>0.0000001</formula>
    </cfRule>
    <cfRule type="cellIs" dxfId="5141" priority="1636" stopIfTrue="1" operator="greaterThanOrEqual">
      <formula>0.00000001</formula>
    </cfRule>
  </conditionalFormatting>
  <conditionalFormatting sqref="Z77:Z127">
    <cfRule type="cellIs" dxfId="5140" priority="1374" stopIfTrue="1" operator="greaterThanOrEqual">
      <formula>0.1</formula>
    </cfRule>
  </conditionalFormatting>
  <conditionalFormatting sqref="Z79:Z81">
    <cfRule type="cellIs" dxfId="5139" priority="1647" stopIfTrue="1" operator="greaterThanOrEqual">
      <formula>0.00001</formula>
    </cfRule>
    <cfRule type="cellIs" dxfId="5138" priority="1648" stopIfTrue="1" operator="greaterThanOrEqual">
      <formula>0.000001</formula>
    </cfRule>
    <cfRule type="cellIs" dxfId="5137" priority="1649" stopIfTrue="1" operator="greaterThanOrEqual">
      <formula>0.0000001</formula>
    </cfRule>
    <cfRule type="cellIs" dxfId="5136" priority="1650" stopIfTrue="1" operator="greaterThanOrEqual">
      <formula>0.00000001</formula>
    </cfRule>
  </conditionalFormatting>
  <conditionalFormatting sqref="Z79:Z85">
    <cfRule type="cellIs" dxfId="5135" priority="1644" stopIfTrue="1" operator="greaterThanOrEqual">
      <formula>0.01</formula>
    </cfRule>
    <cfRule type="cellIs" dxfId="5134" priority="1645" stopIfTrue="1" operator="greaterThanOrEqual">
      <formula>0.001</formula>
    </cfRule>
    <cfRule type="cellIs" dxfId="5133" priority="1646" stopIfTrue="1" operator="greaterThanOrEqual">
      <formula>0.0001</formula>
    </cfRule>
  </conditionalFormatting>
  <conditionalFormatting sqref="Z86:Z94 Z96:Z107 Z110:Z115">
    <cfRule type="cellIs" dxfId="5132" priority="1497" stopIfTrue="1" operator="greaterThanOrEqual">
      <formula>0.01</formula>
    </cfRule>
  </conditionalFormatting>
  <conditionalFormatting sqref="Z92:Z94 Z99:Z101 Z105 Z110:Z112">
    <cfRule type="cellIs" dxfId="5131" priority="1509" stopIfTrue="1" operator="greaterThanOrEqual">
      <formula>0.001</formula>
    </cfRule>
    <cfRule type="cellIs" dxfId="5130" priority="1510" stopIfTrue="1" operator="greaterThanOrEqual">
      <formula>0.0001</formula>
    </cfRule>
    <cfRule type="cellIs" dxfId="5129" priority="1511" stopIfTrue="1" operator="greaterThanOrEqual">
      <formula>0.00001</formula>
    </cfRule>
    <cfRule type="cellIs" dxfId="5128" priority="1512" stopIfTrue="1" operator="greaterThanOrEqual">
      <formula>0.000001</formula>
    </cfRule>
    <cfRule type="cellIs" dxfId="5127" priority="1513" stopIfTrue="1" operator="greaterThanOrEqual">
      <formula>0.0000001</formula>
    </cfRule>
    <cfRule type="cellIs" dxfId="5126" priority="1514" stopIfTrue="1" operator="greaterThanOrEqual">
      <formula>0.00000001</formula>
    </cfRule>
  </conditionalFormatting>
  <conditionalFormatting sqref="Z95 Z108:Z109 Z116">
    <cfRule type="cellIs" dxfId="5125" priority="1515" stopIfTrue="1" operator="greaterThanOrEqual">
      <formula>0.01</formula>
    </cfRule>
    <cfRule type="cellIs" dxfId="5124" priority="1516" stopIfTrue="1" operator="greaterThanOrEqual">
      <formula>0.001</formula>
    </cfRule>
    <cfRule type="cellIs" dxfId="5123" priority="1517" stopIfTrue="1" operator="greaterThanOrEqual">
      <formula>0.0001</formula>
    </cfRule>
    <cfRule type="cellIs" dxfId="5122" priority="1518" stopIfTrue="1" operator="greaterThanOrEqual">
      <formula>0.00001</formula>
    </cfRule>
    <cfRule type="cellIs" dxfId="5121" priority="1519" stopIfTrue="1" operator="greaterThanOrEqual">
      <formula>0.000001</formula>
    </cfRule>
    <cfRule type="cellIs" dxfId="5120" priority="1520" stopIfTrue="1" operator="greaterThanOrEqual">
      <formula>0.0000001</formula>
    </cfRule>
    <cfRule type="cellIs" dxfId="5119" priority="1521" stopIfTrue="1" operator="greaterThanOrEqual">
      <formula>0.00000001</formula>
    </cfRule>
  </conditionalFormatting>
  <conditionalFormatting sqref="Z96:Z98 Z102:Z104 Z106:Z107 Z113:Z114">
    <cfRule type="cellIs" dxfId="5118" priority="1499" stopIfTrue="1" operator="greaterThanOrEqual">
      <formula>0.0001</formula>
    </cfRule>
    <cfRule type="cellIs" dxfId="5117" priority="1500" stopIfTrue="1" operator="greaterThanOrEqual">
      <formula>0.00001</formula>
    </cfRule>
    <cfRule type="cellIs" dxfId="5116" priority="1501" stopIfTrue="1" operator="greaterThanOrEqual">
      <formula>0.000001</formula>
    </cfRule>
    <cfRule type="cellIs" dxfId="5115" priority="1502" stopIfTrue="1" operator="greaterThanOrEqual">
      <formula>0.0000001</formula>
    </cfRule>
    <cfRule type="cellIs" dxfId="5114" priority="1503" stopIfTrue="1" operator="greaterThanOrEqual">
      <formula>0.00000001</formula>
    </cfRule>
  </conditionalFormatting>
  <conditionalFormatting sqref="Z96:Z98 Z102:Z104 Z106:Z107 Z113:Z115">
    <cfRule type="cellIs" dxfId="5113" priority="1498" stopIfTrue="1" operator="greaterThanOrEqual">
      <formula>0.001</formula>
    </cfRule>
  </conditionalFormatting>
  <conditionalFormatting sqref="Z115">
    <cfRule type="cellIs" dxfId="5112" priority="1504" stopIfTrue="1" operator="greaterThanOrEqual">
      <formula>0.0001</formula>
    </cfRule>
    <cfRule type="cellIs" dxfId="5111" priority="1505" stopIfTrue="1" operator="greaterThanOrEqual">
      <formula>0.00001</formula>
    </cfRule>
    <cfRule type="cellIs" dxfId="5110" priority="1506" stopIfTrue="1" operator="greaterThanOrEqual">
      <formula>0.000001</formula>
    </cfRule>
    <cfRule type="cellIs" dxfId="5109" priority="1507" stopIfTrue="1" operator="greaterThanOrEqual">
      <formula>0.0000001</formula>
    </cfRule>
    <cfRule type="cellIs" dxfId="5108" priority="1508" stopIfTrue="1" operator="greaterThanOrEqual">
      <formula>0.00000001</formula>
    </cfRule>
  </conditionalFormatting>
  <conditionalFormatting sqref="Z117">
    <cfRule type="cellIs" dxfId="5107" priority="1522" stopIfTrue="1" operator="greaterThanOrEqual">
      <formula>0.001</formula>
    </cfRule>
    <cfRule type="cellIs" dxfId="5106" priority="1523" stopIfTrue="1" operator="greaterThanOrEqual">
      <formula>0.0001</formula>
    </cfRule>
    <cfRule type="cellIs" dxfId="5105" priority="1524" stopIfTrue="1" operator="greaterThanOrEqual">
      <formula>0.00001</formula>
    </cfRule>
    <cfRule type="cellIs" dxfId="5104" priority="1525" stopIfTrue="1" operator="greaterThanOrEqual">
      <formula>0.000001</formula>
    </cfRule>
    <cfRule type="cellIs" dxfId="5103" priority="1526" stopIfTrue="1" operator="greaterThanOrEqual">
      <formula>0.0000001</formula>
    </cfRule>
    <cfRule type="cellIs" dxfId="5102" priority="1527" stopIfTrue="1" operator="greaterThanOrEqual">
      <formula>0.00000001</formula>
    </cfRule>
  </conditionalFormatting>
  <conditionalFormatting sqref="Z117:Z127">
    <cfRule type="cellIs" dxfId="5101" priority="1375" stopIfTrue="1" operator="greaterThanOrEqual">
      <formula>0.01</formula>
    </cfRule>
  </conditionalFormatting>
  <conditionalFormatting sqref="Z118">
    <cfRule type="cellIs" dxfId="5100" priority="4037" stopIfTrue="1" operator="greaterThanOrEqual">
      <formula>0.000001</formula>
    </cfRule>
    <cfRule type="cellIs" dxfId="5099" priority="4038" stopIfTrue="1" operator="greaterThanOrEqual">
      <formula>0.0000001</formula>
    </cfRule>
    <cfRule type="cellIs" dxfId="5098" priority="4039" stopIfTrue="1" operator="greaterThanOrEqual">
      <formula>0.00000001</formula>
    </cfRule>
  </conditionalFormatting>
  <conditionalFormatting sqref="Z118:Z122">
    <cfRule type="cellIs" dxfId="5097" priority="4031" stopIfTrue="1" operator="greaterThanOrEqual">
      <formula>0.001</formula>
    </cfRule>
    <cfRule type="cellIs" dxfId="5096" priority="4032" stopIfTrue="1" operator="greaterThanOrEqual">
      <formula>0.0001</formula>
    </cfRule>
    <cfRule type="cellIs" dxfId="5095" priority="4033" stopIfTrue="1" operator="greaterThanOrEqual">
      <formula>0.00001</formula>
    </cfRule>
  </conditionalFormatting>
  <conditionalFormatting sqref="Z119:Z122">
    <cfRule type="cellIs" dxfId="5094" priority="4034" stopIfTrue="1" operator="greaterThanOrEqual">
      <formula>0.000001</formula>
    </cfRule>
    <cfRule type="cellIs" dxfId="5093" priority="4035" stopIfTrue="1" operator="greaterThanOrEqual">
      <formula>0.0000001</formula>
    </cfRule>
    <cfRule type="cellIs" dxfId="5092" priority="4036" stopIfTrue="1" operator="greaterThanOrEqual">
      <formula>0.00000001</formula>
    </cfRule>
  </conditionalFormatting>
  <conditionalFormatting sqref="Z123">
    <cfRule type="cellIs" dxfId="5091" priority="1382" stopIfTrue="1" operator="greaterThanOrEqual">
      <formula>0.001</formula>
    </cfRule>
    <cfRule type="cellIs" dxfId="5090" priority="1383" stopIfTrue="1" operator="greaterThanOrEqual">
      <formula>0.0001</formula>
    </cfRule>
    <cfRule type="cellIs" dxfId="5089" priority="1384" stopIfTrue="1" operator="greaterThanOrEqual">
      <formula>0.00001</formula>
    </cfRule>
    <cfRule type="cellIs" dxfId="5088" priority="1385" stopIfTrue="1" operator="greaterThanOrEqual">
      <formula>0.000001</formula>
    </cfRule>
    <cfRule type="cellIs" dxfId="5087" priority="1386" stopIfTrue="1" operator="greaterThanOrEqual">
      <formula>0.0000001</formula>
    </cfRule>
    <cfRule type="cellIs" dxfId="5086" priority="1387" stopIfTrue="1" operator="greaterThanOrEqual">
      <formula>0.00000001</formula>
    </cfRule>
  </conditionalFormatting>
  <conditionalFormatting sqref="Z124">
    <cfRule type="cellIs" dxfId="5085" priority="1376" stopIfTrue="1" operator="greaterThanOrEqual">
      <formula>0.001</formula>
    </cfRule>
    <cfRule type="cellIs" dxfId="5084" priority="1377" stopIfTrue="1" operator="greaterThanOrEqual">
      <formula>0.0001</formula>
    </cfRule>
    <cfRule type="cellIs" dxfId="5083" priority="1378" stopIfTrue="1" operator="greaterThanOrEqual">
      <formula>0.00001</formula>
    </cfRule>
    <cfRule type="cellIs" dxfId="5082" priority="1379" stopIfTrue="1" operator="greaterThanOrEqual">
      <formula>0.000001</formula>
    </cfRule>
    <cfRule type="cellIs" dxfId="5081" priority="1380" stopIfTrue="1" operator="greaterThanOrEqual">
      <formula>0.0000001</formula>
    </cfRule>
    <cfRule type="cellIs" dxfId="5080" priority="1381" stopIfTrue="1" operator="greaterThanOrEqual">
      <formula>0.00000001</formula>
    </cfRule>
  </conditionalFormatting>
  <conditionalFormatting sqref="Z125 Z47">
    <cfRule type="cellIs" dxfId="5079" priority="4065" stopIfTrue="1" operator="greaterThanOrEqual">
      <formula>0.0001</formula>
    </cfRule>
  </conditionalFormatting>
  <conditionalFormatting sqref="Z125">
    <cfRule type="cellIs" dxfId="5078" priority="4064" stopIfTrue="1" operator="greaterThanOrEqual">
      <formula>0.001</formula>
    </cfRule>
  </conditionalFormatting>
  <conditionalFormatting sqref="Z128 Z131:Z132">
    <cfRule type="cellIs" dxfId="5077" priority="4040" stopIfTrue="1" operator="greaterThanOrEqual">
      <formula>1</formula>
    </cfRule>
    <cfRule type="cellIs" dxfId="5076" priority="4041" stopIfTrue="1" operator="greaterThanOrEqual">
      <formula>0.1</formula>
    </cfRule>
    <cfRule type="cellIs" dxfId="5075" priority="4042" stopIfTrue="1" operator="greaterThanOrEqual">
      <formula>0.01</formula>
    </cfRule>
    <cfRule type="cellIs" dxfId="5074" priority="4043" stopIfTrue="1" operator="greaterThanOrEqual">
      <formula>0.001</formula>
    </cfRule>
    <cfRule type="cellIs" dxfId="5073" priority="4044" stopIfTrue="1" operator="greaterThanOrEqual">
      <formula>0.0001</formula>
    </cfRule>
    <cfRule type="cellIs" dxfId="5072" priority="4045" stopIfTrue="1" operator="greaterThanOrEqual">
      <formula>0.00001</formula>
    </cfRule>
    <cfRule type="cellIs" dxfId="5071" priority="4046" stopIfTrue="1" operator="greaterThanOrEqual">
      <formula>0.000001</formula>
    </cfRule>
    <cfRule type="cellIs" dxfId="5070" priority="4047" stopIfTrue="1" operator="greaterThanOrEqual">
      <formula>0.0000001</formula>
    </cfRule>
    <cfRule type="cellIs" dxfId="5069" priority="4048" stopIfTrue="1" operator="greaterThanOrEqual">
      <formula>0.00000001</formula>
    </cfRule>
  </conditionalFormatting>
  <conditionalFormatting sqref="Z129">
    <cfRule type="cellIs" dxfId="5068" priority="4050" stopIfTrue="1" operator="greaterThanOrEqual">
      <formula>0.1</formula>
    </cfRule>
    <cfRule type="cellIs" dxfId="5067" priority="4051" stopIfTrue="1" operator="greaterThanOrEqual">
      <formula>0.01</formula>
    </cfRule>
    <cfRule type="cellIs" dxfId="5066" priority="4052" stopIfTrue="1" operator="greaterThanOrEqual">
      <formula>0.001</formula>
    </cfRule>
    <cfRule type="cellIs" dxfId="5065" priority="4053" stopIfTrue="1" operator="greaterThanOrEqual">
      <formula>0.0001</formula>
    </cfRule>
    <cfRule type="cellIs" dxfId="5064" priority="4054" stopIfTrue="1" operator="greaterThanOrEqual">
      <formula>0.00001</formula>
    </cfRule>
    <cfRule type="cellIs" dxfId="5063" priority="4055" stopIfTrue="1" operator="greaterThanOrEqual">
      <formula>0.000001</formula>
    </cfRule>
    <cfRule type="cellIs" dxfId="5062" priority="4056" stopIfTrue="1" operator="greaterThanOrEqual">
      <formula>0.0000001</formula>
    </cfRule>
    <cfRule type="cellIs" dxfId="5061" priority="4057" stopIfTrue="1" operator="greaterThanOrEqual">
      <formula>0.00000001</formula>
    </cfRule>
  </conditionalFormatting>
  <conditionalFormatting sqref="Z129:Z130">
    <cfRule type="cellIs" dxfId="5060" priority="4049" stopIfTrue="1" operator="greaterThanOrEqual">
      <formula>1</formula>
    </cfRule>
  </conditionalFormatting>
  <conditionalFormatting sqref="Z130 Z44 Z72:Z74">
    <cfRule type="cellIs" dxfId="5059" priority="4077" stopIfTrue="1" operator="greaterThanOrEqual">
      <formula>0.01</formula>
    </cfRule>
  </conditionalFormatting>
  <conditionalFormatting sqref="Z130">
    <cfRule type="cellIs" dxfId="5058" priority="4076" stopIfTrue="1" operator="greaterThanOrEqual">
      <formula>0.1</formula>
    </cfRule>
  </conditionalFormatting>
  <conditionalFormatting sqref="AC24:AC27">
    <cfRule type="cellIs" dxfId="5057" priority="2269" operator="greaterThanOrEqual">
      <formula>0</formula>
    </cfRule>
  </conditionalFormatting>
  <conditionalFormatting sqref="AC28:AC30">
    <cfRule type="cellIs" dxfId="5056" priority="2268" operator="greaterThanOrEqual">
      <formula>0</formula>
    </cfRule>
  </conditionalFormatting>
  <conditionalFormatting sqref="AC31:AC32">
    <cfRule type="cellIs" dxfId="5055" priority="2267" operator="greaterThanOrEqual">
      <formula>0</formula>
    </cfRule>
  </conditionalFormatting>
  <conditionalFormatting sqref="AC37:AC41">
    <cfRule type="cellIs" dxfId="5054" priority="4022" stopIfTrue="1" operator="greaterThanOrEqual">
      <formula>1</formula>
    </cfRule>
    <cfRule type="cellIs" dxfId="5053" priority="4023" stopIfTrue="1" operator="greaterThanOrEqual">
      <formula>0.1</formula>
    </cfRule>
    <cfRule type="cellIs" dxfId="5052" priority="4024" stopIfTrue="1" operator="greaterThanOrEqual">
      <formula>0.01</formula>
    </cfRule>
    <cfRule type="cellIs" dxfId="5051" priority="4025" stopIfTrue="1" operator="greaterThanOrEqual">
      <formula>0.001</formula>
    </cfRule>
    <cfRule type="cellIs" dxfId="5050" priority="4026" stopIfTrue="1" operator="greaterThanOrEqual">
      <formula>0.0001</formula>
    </cfRule>
    <cfRule type="cellIs" dxfId="5049" priority="4027" stopIfTrue="1" operator="greaterThanOrEqual">
      <formula>0.00001</formula>
    </cfRule>
    <cfRule type="cellIs" dxfId="5048" priority="4028" stopIfTrue="1" operator="greaterThanOrEqual">
      <formula>0.000001</formula>
    </cfRule>
    <cfRule type="cellIs" dxfId="5047" priority="4029" stopIfTrue="1" operator="greaterThanOrEqual">
      <formula>0.0000001</formula>
    </cfRule>
    <cfRule type="cellIs" dxfId="5046" priority="4030" stopIfTrue="1" operator="greaterThanOrEqual">
      <formula>0.00000001</formula>
    </cfRule>
  </conditionalFormatting>
  <conditionalFormatting sqref="AC37:AC86 AC92:AC129 AC131:AC132">
    <cfRule type="cellIs" dxfId="5045" priority="11" stopIfTrue="1" operator="greaterThanOrEqual">
      <formula>10</formula>
    </cfRule>
  </conditionalFormatting>
  <conditionalFormatting sqref="AC42:AC43">
    <cfRule type="cellIs" dxfId="5044" priority="4013" stopIfTrue="1" operator="greaterThanOrEqual">
      <formula>1</formula>
    </cfRule>
    <cfRule type="cellIs" dxfId="5043" priority="4014" stopIfTrue="1" operator="greaterThanOrEqual">
      <formula>0.1</formula>
    </cfRule>
    <cfRule type="cellIs" dxfId="5042" priority="4015" stopIfTrue="1" operator="greaterThanOrEqual">
      <formula>0.01</formula>
    </cfRule>
    <cfRule type="cellIs" dxfId="5041" priority="4016" stopIfTrue="1" operator="greaterThanOrEqual">
      <formula>0.001</formula>
    </cfRule>
    <cfRule type="cellIs" dxfId="5040" priority="4017" stopIfTrue="1" operator="greaterThanOrEqual">
      <formula>0.0001</formula>
    </cfRule>
    <cfRule type="cellIs" dxfId="5039" priority="4018" stopIfTrue="1" operator="greaterThanOrEqual">
      <formula>0.00001</formula>
    </cfRule>
    <cfRule type="cellIs" dxfId="5038" priority="4019" stopIfTrue="1" operator="greaterThanOrEqual">
      <formula>0.000001</formula>
    </cfRule>
    <cfRule type="cellIs" dxfId="5037" priority="4020" stopIfTrue="1" operator="greaterThanOrEqual">
      <formula>0.0000001</formula>
    </cfRule>
    <cfRule type="cellIs" dxfId="5036" priority="4021" stopIfTrue="1" operator="greaterThanOrEqual">
      <formula>0.00000001</formula>
    </cfRule>
  </conditionalFormatting>
  <conditionalFormatting sqref="AC44 AC72:AC74 AC82:AC85">
    <cfRule type="cellIs" dxfId="5035" priority="4009" stopIfTrue="1" operator="greaterThanOrEqual">
      <formula>0.00001</formula>
    </cfRule>
    <cfRule type="cellIs" dxfId="5034" priority="4010" stopIfTrue="1" operator="greaterThanOrEqual">
      <formula>0.000001</formula>
    </cfRule>
    <cfRule type="cellIs" dxfId="5033" priority="4011" stopIfTrue="1" operator="greaterThanOrEqual">
      <formula>0.0000001</formula>
    </cfRule>
    <cfRule type="cellIs" dxfId="5032" priority="4012" stopIfTrue="1" operator="greaterThanOrEqual">
      <formula>0.00000001</formula>
    </cfRule>
  </conditionalFormatting>
  <conditionalFormatting sqref="AC44 AC72:AC74">
    <cfRule type="cellIs" dxfId="5031" priority="4006" stopIfTrue="1" operator="greaterThanOrEqual">
      <formula>0.01</formula>
    </cfRule>
    <cfRule type="cellIs" dxfId="5030" priority="4007" stopIfTrue="1" operator="greaterThanOrEqual">
      <formula>0.001</formula>
    </cfRule>
    <cfRule type="cellIs" dxfId="5029" priority="4008" stopIfTrue="1" operator="greaterThanOrEqual">
      <formula>0.0001</formula>
    </cfRule>
  </conditionalFormatting>
  <conditionalFormatting sqref="AC44:AC49">
    <cfRule type="cellIs" dxfId="5028" priority="1761" stopIfTrue="1" operator="greaterThanOrEqual">
      <formula>0.1</formula>
    </cfRule>
  </conditionalFormatting>
  <conditionalFormatting sqref="AC44:AC86 AC92:AC127">
    <cfRule type="cellIs" dxfId="5027" priority="12" stopIfTrue="1" operator="greaterThanOrEqual">
      <formula>1</formula>
    </cfRule>
  </conditionalFormatting>
  <conditionalFormatting sqref="AC45:AC46 AC86 AC126">
    <cfRule type="cellIs" dxfId="5026" priority="4000" stopIfTrue="1" operator="greaterThanOrEqual">
      <formula>0.001</formula>
    </cfRule>
    <cfRule type="cellIs" dxfId="5025" priority="4001" stopIfTrue="1" operator="greaterThanOrEqual">
      <formula>0.0001</formula>
    </cfRule>
    <cfRule type="cellIs" dxfId="5024" priority="4002" stopIfTrue="1" operator="greaterThanOrEqual">
      <formula>0.00001</formula>
    </cfRule>
    <cfRule type="cellIs" dxfId="5023" priority="4003" stopIfTrue="1" operator="greaterThanOrEqual">
      <formula>0.000001</formula>
    </cfRule>
    <cfRule type="cellIs" dxfId="5022" priority="4004" stopIfTrue="1" operator="greaterThanOrEqual">
      <formula>0.0000001</formula>
    </cfRule>
    <cfRule type="cellIs" dxfId="5021" priority="4005" stopIfTrue="1" operator="greaterThanOrEqual">
      <formula>0.00000001</formula>
    </cfRule>
  </conditionalFormatting>
  <conditionalFormatting sqref="AC45:AC49 AC53:AC71">
    <cfRule type="cellIs" dxfId="5020" priority="1762" stopIfTrue="1" operator="greaterThanOrEqual">
      <formula>0.01</formula>
    </cfRule>
  </conditionalFormatting>
  <conditionalFormatting sqref="AC47 AC125">
    <cfRule type="cellIs" dxfId="5019" priority="3996" stopIfTrue="1" operator="greaterThanOrEqual">
      <formula>0.00001</formula>
    </cfRule>
    <cfRule type="cellIs" dxfId="5018" priority="3997" stopIfTrue="1" operator="greaterThanOrEqual">
      <formula>0.000001</formula>
    </cfRule>
    <cfRule type="cellIs" dxfId="5017" priority="3998" stopIfTrue="1" operator="greaterThanOrEqual">
      <formula>0.0000001</formula>
    </cfRule>
    <cfRule type="cellIs" dxfId="5016" priority="3999" stopIfTrue="1" operator="greaterThanOrEqual">
      <formula>0.00000001</formula>
    </cfRule>
  </conditionalFormatting>
  <conditionalFormatting sqref="AC47:AC48 AC127">
    <cfRule type="cellIs" dxfId="5015" priority="3988" stopIfTrue="1" operator="greaterThanOrEqual">
      <formula>0.001</formula>
    </cfRule>
  </conditionalFormatting>
  <conditionalFormatting sqref="AC48 AC127">
    <cfRule type="cellIs" dxfId="5014" priority="3989" stopIfTrue="1" operator="greaterThanOrEqual">
      <formula>0.0001</formula>
    </cfRule>
    <cfRule type="cellIs" dxfId="5013" priority="3990" stopIfTrue="1" operator="greaterThanOrEqual">
      <formula>0.00001</formula>
    </cfRule>
    <cfRule type="cellIs" dxfId="5012" priority="3991" stopIfTrue="1" operator="greaterThanOrEqual">
      <formula>0.000001</formula>
    </cfRule>
    <cfRule type="cellIs" dxfId="5011" priority="3992" stopIfTrue="1" operator="greaterThanOrEqual">
      <formula>0.0000001</formula>
    </cfRule>
    <cfRule type="cellIs" dxfId="5010" priority="3993" stopIfTrue="1" operator="greaterThanOrEqual">
      <formula>0.00000001</formula>
    </cfRule>
  </conditionalFormatting>
  <conditionalFormatting sqref="AC49 AC54:AC56 AC58:AC59 AC62:AC63 AC65:AC68">
    <cfRule type="cellIs" dxfId="5009" priority="1763" stopIfTrue="1" operator="greaterThanOrEqual">
      <formula>0.001</formula>
    </cfRule>
    <cfRule type="cellIs" dxfId="5008" priority="1764" stopIfTrue="1" operator="greaterThanOrEqual">
      <formula>0.0001</formula>
    </cfRule>
    <cfRule type="cellIs" dxfId="5007" priority="1765" stopIfTrue="1" operator="greaterThanOrEqual">
      <formula>0.00001</formula>
    </cfRule>
    <cfRule type="cellIs" dxfId="5006" priority="1766" stopIfTrue="1" operator="greaterThanOrEqual">
      <formula>0.000001</formula>
    </cfRule>
    <cfRule type="cellIs" dxfId="5005" priority="1767" stopIfTrue="1" operator="greaterThanOrEqual">
      <formula>0.0000001</formula>
    </cfRule>
    <cfRule type="cellIs" dxfId="5004" priority="1768" stopIfTrue="1" operator="greaterThanOrEqual">
      <formula>0.00000001</formula>
    </cfRule>
  </conditionalFormatting>
  <conditionalFormatting sqref="AC50">
    <cfRule type="cellIs" dxfId="5003" priority="1753" stopIfTrue="1" operator="greaterThanOrEqual">
      <formula>0.1</formula>
    </cfRule>
    <cfRule type="cellIs" dxfId="5002" priority="1754" stopIfTrue="1" operator="greaterThanOrEqual">
      <formula>0.01</formula>
    </cfRule>
    <cfRule type="cellIs" dxfId="5001" priority="1755" stopIfTrue="1" operator="greaterThanOrEqual">
      <formula>0.001</formula>
    </cfRule>
    <cfRule type="cellIs" dxfId="5000" priority="1756" stopIfTrue="1" operator="greaterThanOrEqual">
      <formula>0.0001</formula>
    </cfRule>
    <cfRule type="cellIs" dxfId="4999" priority="1757" stopIfTrue="1" operator="greaterThanOrEqual">
      <formula>0.00001</formula>
    </cfRule>
    <cfRule type="cellIs" dxfId="4998" priority="1758" stopIfTrue="1" operator="greaterThanOrEqual">
      <formula>0.000001</formula>
    </cfRule>
    <cfRule type="cellIs" dxfId="4997" priority="1759" stopIfTrue="1" operator="greaterThanOrEqual">
      <formula>0.0000001</formula>
    </cfRule>
    <cfRule type="cellIs" dxfId="4996" priority="1760" stopIfTrue="1" operator="greaterThanOrEqual">
      <formula>0.00000001</formula>
    </cfRule>
  </conditionalFormatting>
  <conditionalFormatting sqref="AC51">
    <cfRule type="cellIs" dxfId="4995" priority="1746" stopIfTrue="1" operator="greaterThanOrEqual">
      <formula>0.01</formula>
    </cfRule>
    <cfRule type="cellIs" dxfId="4994" priority="1747" stopIfTrue="1" operator="greaterThanOrEqual">
      <formula>0.001</formula>
    </cfRule>
    <cfRule type="cellIs" dxfId="4993" priority="1748" stopIfTrue="1" operator="greaterThanOrEqual">
      <formula>0.0001</formula>
    </cfRule>
    <cfRule type="cellIs" dxfId="4992" priority="1749" stopIfTrue="1" operator="greaterThanOrEqual">
      <formula>0.00001</formula>
    </cfRule>
    <cfRule type="cellIs" dxfId="4991" priority="1750" stopIfTrue="1" operator="greaterThanOrEqual">
      <formula>0.000001</formula>
    </cfRule>
    <cfRule type="cellIs" dxfId="4990" priority="1751" stopIfTrue="1" operator="greaterThanOrEqual">
      <formula>0.0000001</formula>
    </cfRule>
    <cfRule type="cellIs" dxfId="4989" priority="1752" stopIfTrue="1" operator="greaterThanOrEqual">
      <formula>0.00000001</formula>
    </cfRule>
  </conditionalFormatting>
  <conditionalFormatting sqref="AC51:AC75">
    <cfRule type="cellIs" dxfId="4988" priority="1605" stopIfTrue="1" operator="greaterThanOrEqual">
      <formula>0.1</formula>
    </cfRule>
  </conditionalFormatting>
  <conditionalFormatting sqref="AC52">
    <cfRule type="cellIs" dxfId="4987" priority="1775" stopIfTrue="1" operator="greaterThanOrEqual">
      <formula>0.01</formula>
    </cfRule>
    <cfRule type="cellIs" dxfId="4986" priority="1776" stopIfTrue="1" operator="greaterThanOrEqual">
      <formula>0.001</formula>
    </cfRule>
    <cfRule type="cellIs" dxfId="4985" priority="1777" stopIfTrue="1" operator="greaterThanOrEqual">
      <formula>0.0001</formula>
    </cfRule>
    <cfRule type="cellIs" dxfId="4984" priority="1778" stopIfTrue="1" operator="greaterThanOrEqual">
      <formula>0.00001</formula>
    </cfRule>
    <cfRule type="cellIs" dxfId="4983" priority="1779" stopIfTrue="1" operator="greaterThanOrEqual">
      <formula>0.000001</formula>
    </cfRule>
    <cfRule type="cellIs" dxfId="4982" priority="1780" stopIfTrue="1" operator="greaterThanOrEqual">
      <formula>0.0000001</formula>
    </cfRule>
    <cfRule type="cellIs" dxfId="4981" priority="1781" stopIfTrue="1" operator="greaterThanOrEqual">
      <formula>0.00000001</formula>
    </cfRule>
  </conditionalFormatting>
  <conditionalFormatting sqref="AC53 AC57 AC60:AC61 AC64 AC69:AC71">
    <cfRule type="cellIs" dxfId="4980" priority="1769" stopIfTrue="1" operator="greaterThanOrEqual">
      <formula>0.001</formula>
    </cfRule>
    <cfRule type="cellIs" dxfId="4979" priority="1770" stopIfTrue="1" operator="greaterThanOrEqual">
      <formula>0.0001</formula>
    </cfRule>
    <cfRule type="cellIs" dxfId="4978" priority="1771" stopIfTrue="1" operator="greaterThanOrEqual">
      <formula>0.00001</formula>
    </cfRule>
    <cfRule type="cellIs" dxfId="4977" priority="1772" stopIfTrue="1" operator="greaterThanOrEqual">
      <formula>0.000001</formula>
    </cfRule>
    <cfRule type="cellIs" dxfId="4976" priority="1773" stopIfTrue="1" operator="greaterThanOrEqual">
      <formula>0.0000001</formula>
    </cfRule>
    <cfRule type="cellIs" dxfId="4975" priority="1774" stopIfTrue="1" operator="greaterThanOrEqual">
      <formula>0.00000001</formula>
    </cfRule>
  </conditionalFormatting>
  <conditionalFormatting sqref="AC75 AC77:AC78">
    <cfRule type="cellIs" dxfId="4974" priority="1614" stopIfTrue="1" operator="greaterThanOrEqual">
      <formula>0.01</formula>
    </cfRule>
    <cfRule type="cellIs" dxfId="4973" priority="1615" stopIfTrue="1" operator="greaterThanOrEqual">
      <formula>0.001</formula>
    </cfRule>
    <cfRule type="cellIs" dxfId="4972" priority="1616" stopIfTrue="1" operator="greaterThanOrEqual">
      <formula>0.0001</formula>
    </cfRule>
    <cfRule type="cellIs" dxfId="4971" priority="1617" stopIfTrue="1" operator="greaterThanOrEqual">
      <formula>0.00001</formula>
    </cfRule>
    <cfRule type="cellIs" dxfId="4970" priority="1618" stopIfTrue="1" operator="greaterThanOrEqual">
      <formula>0.000001</formula>
    </cfRule>
    <cfRule type="cellIs" dxfId="4969" priority="1619" stopIfTrue="1" operator="greaterThanOrEqual">
      <formula>0.0000001</formula>
    </cfRule>
    <cfRule type="cellIs" dxfId="4968" priority="1620" stopIfTrue="1" operator="greaterThanOrEqual">
      <formula>0.00000001</formula>
    </cfRule>
  </conditionalFormatting>
  <conditionalFormatting sqref="AC76">
    <cfRule type="cellIs" dxfId="4967" priority="1606" stopIfTrue="1" operator="greaterThanOrEqual">
      <formula>0.1</formula>
    </cfRule>
    <cfRule type="cellIs" dxfId="4966" priority="1607" stopIfTrue="1" operator="greaterThanOrEqual">
      <formula>0.01</formula>
    </cfRule>
    <cfRule type="cellIs" dxfId="4965" priority="1608" stopIfTrue="1" operator="greaterThanOrEqual">
      <formula>0.001</formula>
    </cfRule>
    <cfRule type="cellIs" dxfId="4964" priority="1609" stopIfTrue="1" operator="greaterThanOrEqual">
      <formula>0.0001</formula>
    </cfRule>
    <cfRule type="cellIs" dxfId="4963" priority="1610" stopIfTrue="1" operator="greaterThanOrEqual">
      <formula>0.00001</formula>
    </cfRule>
    <cfRule type="cellIs" dxfId="4962" priority="1611" stopIfTrue="1" operator="greaterThanOrEqual">
      <formula>0.000001</formula>
    </cfRule>
    <cfRule type="cellIs" dxfId="4961" priority="1612" stopIfTrue="1" operator="greaterThanOrEqual">
      <formula>0.0000001</formula>
    </cfRule>
    <cfRule type="cellIs" dxfId="4960" priority="1613" stopIfTrue="1" operator="greaterThanOrEqual">
      <formula>0.00000001</formula>
    </cfRule>
  </conditionalFormatting>
  <conditionalFormatting sqref="AC77:AC86 AC92:AC127">
    <cfRule type="cellIs" dxfId="4959" priority="13" stopIfTrue="1" operator="greaterThanOrEqual">
      <formula>0.1</formula>
    </cfRule>
  </conditionalFormatting>
  <conditionalFormatting sqref="AC79:AC81">
    <cfRule type="cellIs" dxfId="4958" priority="1624" stopIfTrue="1" operator="greaterThanOrEqual">
      <formula>0.00001</formula>
    </cfRule>
    <cfRule type="cellIs" dxfId="4957" priority="1625" stopIfTrue="1" operator="greaterThanOrEqual">
      <formula>0.000001</formula>
    </cfRule>
    <cfRule type="cellIs" dxfId="4956" priority="1626" stopIfTrue="1" operator="greaterThanOrEqual">
      <formula>0.0000001</formula>
    </cfRule>
    <cfRule type="cellIs" dxfId="4955" priority="1627" stopIfTrue="1" operator="greaterThanOrEqual">
      <formula>0.00000001</formula>
    </cfRule>
  </conditionalFormatting>
  <conditionalFormatting sqref="AC79:AC85">
    <cfRule type="cellIs" dxfId="4954" priority="1621" stopIfTrue="1" operator="greaterThanOrEqual">
      <formula>0.01</formula>
    </cfRule>
    <cfRule type="cellIs" dxfId="4953" priority="1622" stopIfTrue="1" operator="greaterThanOrEqual">
      <formula>0.001</formula>
    </cfRule>
    <cfRule type="cellIs" dxfId="4952" priority="1623" stopIfTrue="1" operator="greaterThanOrEqual">
      <formula>0.0001</formula>
    </cfRule>
  </conditionalFormatting>
  <conditionalFormatting sqref="AC86">
    <cfRule type="cellIs" dxfId="4951" priority="3987" stopIfTrue="1" operator="greaterThanOrEqual">
      <formula>0.01</formula>
    </cfRule>
  </conditionalFormatting>
  <conditionalFormatting sqref="AC92:AC94 AC96:AC107 AC110:AC115">
    <cfRule type="cellIs" dxfId="4950" priority="1466" stopIfTrue="1" operator="greaterThanOrEqual">
      <formula>0.01</formula>
    </cfRule>
  </conditionalFormatting>
  <conditionalFormatting sqref="AC92:AC94 AC99:AC101 AC105 AC110:AC112">
    <cfRule type="cellIs" dxfId="4949" priority="1478" stopIfTrue="1" operator="greaterThanOrEqual">
      <formula>0.001</formula>
    </cfRule>
    <cfRule type="cellIs" dxfId="4948" priority="1479" stopIfTrue="1" operator="greaterThanOrEqual">
      <formula>0.0001</formula>
    </cfRule>
    <cfRule type="cellIs" dxfId="4947" priority="1480" stopIfTrue="1" operator="greaterThanOrEqual">
      <formula>0.00001</formula>
    </cfRule>
    <cfRule type="cellIs" dxfId="4946" priority="1481" stopIfTrue="1" operator="greaterThanOrEqual">
      <formula>0.000001</formula>
    </cfRule>
    <cfRule type="cellIs" dxfId="4945" priority="1482" stopIfTrue="1" operator="greaterThanOrEqual">
      <formula>0.0000001</formula>
    </cfRule>
    <cfRule type="cellIs" dxfId="4944" priority="1483" stopIfTrue="1" operator="greaterThanOrEqual">
      <formula>0.00000001</formula>
    </cfRule>
  </conditionalFormatting>
  <conditionalFormatting sqref="AC95 AC108:AC109 AC116">
    <cfRule type="cellIs" dxfId="4943" priority="1484" stopIfTrue="1" operator="greaterThanOrEqual">
      <formula>0.01</formula>
    </cfRule>
    <cfRule type="cellIs" dxfId="4942" priority="1485" stopIfTrue="1" operator="greaterThanOrEqual">
      <formula>0.001</formula>
    </cfRule>
    <cfRule type="cellIs" dxfId="4941" priority="1486" stopIfTrue="1" operator="greaterThanOrEqual">
      <formula>0.0001</formula>
    </cfRule>
    <cfRule type="cellIs" dxfId="4940" priority="1487" stopIfTrue="1" operator="greaterThanOrEqual">
      <formula>0.00001</formula>
    </cfRule>
    <cfRule type="cellIs" dxfId="4939" priority="1488" stopIfTrue="1" operator="greaterThanOrEqual">
      <formula>0.000001</formula>
    </cfRule>
    <cfRule type="cellIs" dxfId="4938" priority="1489" stopIfTrue="1" operator="greaterThanOrEqual">
      <formula>0.0000001</formula>
    </cfRule>
    <cfRule type="cellIs" dxfId="4937" priority="1490" stopIfTrue="1" operator="greaterThanOrEqual">
      <formula>0.00000001</formula>
    </cfRule>
  </conditionalFormatting>
  <conditionalFormatting sqref="AC96:AC98 AC102:AC104 AC106:AC107 AC113:AC114">
    <cfRule type="cellIs" dxfId="4936" priority="1468" stopIfTrue="1" operator="greaterThanOrEqual">
      <formula>0.0001</formula>
    </cfRule>
    <cfRule type="cellIs" dxfId="4935" priority="1469" stopIfTrue="1" operator="greaterThanOrEqual">
      <formula>0.00001</formula>
    </cfRule>
    <cfRule type="cellIs" dxfId="4934" priority="1470" stopIfTrue="1" operator="greaterThanOrEqual">
      <formula>0.000001</formula>
    </cfRule>
    <cfRule type="cellIs" dxfId="4933" priority="1471" stopIfTrue="1" operator="greaterThanOrEqual">
      <formula>0.0000001</formula>
    </cfRule>
    <cfRule type="cellIs" dxfId="4932" priority="1472" stopIfTrue="1" operator="greaterThanOrEqual">
      <formula>0.00000001</formula>
    </cfRule>
  </conditionalFormatting>
  <conditionalFormatting sqref="AC96:AC98 AC102:AC104 AC106:AC107 AC113:AC115">
    <cfRule type="cellIs" dxfId="4931" priority="1467" stopIfTrue="1" operator="greaterThanOrEqual">
      <formula>0.001</formula>
    </cfRule>
  </conditionalFormatting>
  <conditionalFormatting sqref="AC115">
    <cfRule type="cellIs" dxfId="4930" priority="1473" stopIfTrue="1" operator="greaterThanOrEqual">
      <formula>0.0001</formula>
    </cfRule>
    <cfRule type="cellIs" dxfId="4929" priority="1474" stopIfTrue="1" operator="greaterThanOrEqual">
      <formula>0.00001</formula>
    </cfRule>
    <cfRule type="cellIs" dxfId="4928" priority="1475" stopIfTrue="1" operator="greaterThanOrEqual">
      <formula>0.000001</formula>
    </cfRule>
    <cfRule type="cellIs" dxfId="4927" priority="1476" stopIfTrue="1" operator="greaterThanOrEqual">
      <formula>0.0000001</formula>
    </cfRule>
    <cfRule type="cellIs" dxfId="4926" priority="1477" stopIfTrue="1" operator="greaterThanOrEqual">
      <formula>0.00000001</formula>
    </cfRule>
  </conditionalFormatting>
  <conditionalFormatting sqref="AC117">
    <cfRule type="cellIs" dxfId="4925" priority="1491" stopIfTrue="1" operator="greaterThanOrEqual">
      <formula>0.001</formula>
    </cfRule>
    <cfRule type="cellIs" dxfId="4924" priority="1492" stopIfTrue="1" operator="greaterThanOrEqual">
      <formula>0.0001</formula>
    </cfRule>
    <cfRule type="cellIs" dxfId="4923" priority="1493" stopIfTrue="1" operator="greaterThanOrEqual">
      <formula>0.00001</formula>
    </cfRule>
    <cfRule type="cellIs" dxfId="4922" priority="1494" stopIfTrue="1" operator="greaterThanOrEqual">
      <formula>0.000001</formula>
    </cfRule>
    <cfRule type="cellIs" dxfId="4921" priority="1495" stopIfTrue="1" operator="greaterThanOrEqual">
      <formula>0.0000001</formula>
    </cfRule>
    <cfRule type="cellIs" dxfId="4920" priority="1496" stopIfTrue="1" operator="greaterThanOrEqual">
      <formula>0.00000001</formula>
    </cfRule>
  </conditionalFormatting>
  <conditionalFormatting sqref="AC117:AC127">
    <cfRule type="cellIs" dxfId="4919" priority="1359" stopIfTrue="1" operator="greaterThanOrEqual">
      <formula>0.01</formula>
    </cfRule>
  </conditionalFormatting>
  <conditionalFormatting sqref="AC118">
    <cfRule type="cellIs" dxfId="4918" priority="3967" stopIfTrue="1" operator="greaterThanOrEqual">
      <formula>0.000001</formula>
    </cfRule>
    <cfRule type="cellIs" dxfId="4917" priority="3968" stopIfTrue="1" operator="greaterThanOrEqual">
      <formula>0.0000001</formula>
    </cfRule>
    <cfRule type="cellIs" dxfId="4916" priority="3969" stopIfTrue="1" operator="greaterThanOrEqual">
      <formula>0.00000001</formula>
    </cfRule>
  </conditionalFormatting>
  <conditionalFormatting sqref="AC118:AC122">
    <cfRule type="cellIs" dxfId="4915" priority="3961" stopIfTrue="1" operator="greaterThanOrEqual">
      <formula>0.001</formula>
    </cfRule>
    <cfRule type="cellIs" dxfId="4914" priority="3962" stopIfTrue="1" operator="greaterThanOrEqual">
      <formula>0.0001</formula>
    </cfRule>
    <cfRule type="cellIs" dxfId="4913" priority="3963" stopIfTrue="1" operator="greaterThanOrEqual">
      <formula>0.00001</formula>
    </cfRule>
  </conditionalFormatting>
  <conditionalFormatting sqref="AC119:AC122">
    <cfRule type="cellIs" dxfId="4912" priority="3964" stopIfTrue="1" operator="greaterThanOrEqual">
      <formula>0.000001</formula>
    </cfRule>
    <cfRule type="cellIs" dxfId="4911" priority="3965" stopIfTrue="1" operator="greaterThanOrEqual">
      <formula>0.0000001</formula>
    </cfRule>
    <cfRule type="cellIs" dxfId="4910" priority="3966" stopIfTrue="1" operator="greaterThanOrEqual">
      <formula>0.00000001</formula>
    </cfRule>
  </conditionalFormatting>
  <conditionalFormatting sqref="AC123">
    <cfRule type="cellIs" dxfId="4909" priority="1366" stopIfTrue="1" operator="greaterThanOrEqual">
      <formula>0.001</formula>
    </cfRule>
    <cfRule type="cellIs" dxfId="4908" priority="1367" stopIfTrue="1" operator="greaterThanOrEqual">
      <formula>0.0001</formula>
    </cfRule>
    <cfRule type="cellIs" dxfId="4907" priority="1368" stopIfTrue="1" operator="greaterThanOrEqual">
      <formula>0.00001</formula>
    </cfRule>
    <cfRule type="cellIs" dxfId="4906" priority="1369" stopIfTrue="1" operator="greaterThanOrEqual">
      <formula>0.000001</formula>
    </cfRule>
    <cfRule type="cellIs" dxfId="4905" priority="1370" stopIfTrue="1" operator="greaterThanOrEqual">
      <formula>0.0000001</formula>
    </cfRule>
    <cfRule type="cellIs" dxfId="4904" priority="1371" stopIfTrue="1" operator="greaterThanOrEqual">
      <formula>0.00000001</formula>
    </cfRule>
  </conditionalFormatting>
  <conditionalFormatting sqref="AC124">
    <cfRule type="cellIs" dxfId="4903" priority="1360" stopIfTrue="1" operator="greaterThanOrEqual">
      <formula>0.001</formula>
    </cfRule>
    <cfRule type="cellIs" dxfId="4902" priority="1361" stopIfTrue="1" operator="greaterThanOrEqual">
      <formula>0.0001</formula>
    </cfRule>
    <cfRule type="cellIs" dxfId="4901" priority="1362" stopIfTrue="1" operator="greaterThanOrEqual">
      <formula>0.00001</formula>
    </cfRule>
    <cfRule type="cellIs" dxfId="4900" priority="1363" stopIfTrue="1" operator="greaterThanOrEqual">
      <formula>0.000001</formula>
    </cfRule>
    <cfRule type="cellIs" dxfId="4899" priority="1364" stopIfTrue="1" operator="greaterThanOrEqual">
      <formula>0.0000001</formula>
    </cfRule>
    <cfRule type="cellIs" dxfId="4898" priority="1365" stopIfTrue="1" operator="greaterThanOrEqual">
      <formula>0.00000001</formula>
    </cfRule>
  </conditionalFormatting>
  <conditionalFormatting sqref="AC125 AC47">
    <cfRule type="cellIs" dxfId="4897" priority="3995" stopIfTrue="1" operator="greaterThanOrEqual">
      <formula>0.0001</formula>
    </cfRule>
  </conditionalFormatting>
  <conditionalFormatting sqref="AC125">
    <cfRule type="cellIs" dxfId="4896" priority="3994" stopIfTrue="1" operator="greaterThanOrEqual">
      <formula>0.001</formula>
    </cfRule>
  </conditionalFormatting>
  <conditionalFormatting sqref="AC128 AC131:AC132">
    <cfRule type="cellIs" dxfId="4895" priority="3970" stopIfTrue="1" operator="greaterThanOrEqual">
      <formula>1</formula>
    </cfRule>
    <cfRule type="cellIs" dxfId="4894" priority="3971" stopIfTrue="1" operator="greaterThanOrEqual">
      <formula>0.1</formula>
    </cfRule>
    <cfRule type="cellIs" dxfId="4893" priority="3972" stopIfTrue="1" operator="greaterThanOrEqual">
      <formula>0.01</formula>
    </cfRule>
    <cfRule type="cellIs" dxfId="4892" priority="3973" stopIfTrue="1" operator="greaterThanOrEqual">
      <formula>0.001</formula>
    </cfRule>
    <cfRule type="cellIs" dxfId="4891" priority="3974" stopIfTrue="1" operator="greaterThanOrEqual">
      <formula>0.0001</formula>
    </cfRule>
    <cfRule type="cellIs" dxfId="4890" priority="3975" stopIfTrue="1" operator="greaterThanOrEqual">
      <formula>0.00001</formula>
    </cfRule>
    <cfRule type="cellIs" dxfId="4889" priority="3976" stopIfTrue="1" operator="greaterThanOrEqual">
      <formula>0.000001</formula>
    </cfRule>
    <cfRule type="cellIs" dxfId="4888" priority="3977" stopIfTrue="1" operator="greaterThanOrEqual">
      <formula>0.0000001</formula>
    </cfRule>
    <cfRule type="cellIs" dxfId="4887" priority="3978" stopIfTrue="1" operator="greaterThanOrEqual">
      <formula>0.00000001</formula>
    </cfRule>
  </conditionalFormatting>
  <conditionalFormatting sqref="AC129">
    <cfRule type="cellIs" dxfId="4886" priority="363" stopIfTrue="1" operator="greaterThanOrEqual">
      <formula>1</formula>
    </cfRule>
    <cfRule type="cellIs" dxfId="4885" priority="3979" stopIfTrue="1" operator="greaterThanOrEqual">
      <formula>0.1</formula>
    </cfRule>
    <cfRule type="cellIs" dxfId="4884" priority="3980" stopIfTrue="1" operator="greaterThanOrEqual">
      <formula>0.01</formula>
    </cfRule>
    <cfRule type="cellIs" dxfId="4883" priority="3981" stopIfTrue="1" operator="greaterThanOrEqual">
      <formula>0.001</formula>
    </cfRule>
    <cfRule type="cellIs" dxfId="4882" priority="3982" stopIfTrue="1" operator="greaterThanOrEqual">
      <formula>0.0001</formula>
    </cfRule>
    <cfRule type="cellIs" dxfId="4881" priority="3983" stopIfTrue="1" operator="greaterThanOrEqual">
      <formula>0.00001</formula>
    </cfRule>
    <cfRule type="cellIs" dxfId="4880" priority="3984" stopIfTrue="1" operator="greaterThanOrEqual">
      <formula>0.000001</formula>
    </cfRule>
    <cfRule type="cellIs" dxfId="4879" priority="3985" stopIfTrue="1" operator="greaterThanOrEqual">
      <formula>0.0000001</formula>
    </cfRule>
    <cfRule type="cellIs" dxfId="4878" priority="3986" stopIfTrue="1" operator="greaterThanOrEqual">
      <formula>0.00000001</formula>
    </cfRule>
  </conditionalFormatting>
  <conditionalFormatting sqref="AF24:AF27">
    <cfRule type="cellIs" dxfId="4877" priority="2266" operator="greaterThanOrEqual">
      <formula>0</formula>
    </cfRule>
  </conditionalFormatting>
  <conditionalFormatting sqref="AF28:AF30">
    <cfRule type="cellIs" dxfId="4876" priority="2265" operator="greaterThanOrEqual">
      <formula>0</formula>
    </cfRule>
  </conditionalFormatting>
  <conditionalFormatting sqref="AF31:AF32">
    <cfRule type="cellIs" dxfId="4875" priority="2264" operator="greaterThanOrEqual">
      <formula>0</formula>
    </cfRule>
  </conditionalFormatting>
  <conditionalFormatting sqref="AF37:AF41">
    <cfRule type="cellIs" dxfId="4874" priority="3952" stopIfTrue="1" operator="greaterThanOrEqual">
      <formula>1</formula>
    </cfRule>
    <cfRule type="cellIs" dxfId="4873" priority="3953" stopIfTrue="1" operator="greaterThanOrEqual">
      <formula>0.1</formula>
    </cfRule>
    <cfRule type="cellIs" dxfId="4872" priority="3954" stopIfTrue="1" operator="greaterThanOrEqual">
      <formula>0.01</formula>
    </cfRule>
    <cfRule type="cellIs" dxfId="4871" priority="3955" stopIfTrue="1" operator="greaterThanOrEqual">
      <formula>0.001</formula>
    </cfRule>
    <cfRule type="cellIs" dxfId="4870" priority="3956" stopIfTrue="1" operator="greaterThanOrEqual">
      <formula>0.0001</formula>
    </cfRule>
    <cfRule type="cellIs" dxfId="4869" priority="3957" stopIfTrue="1" operator="greaterThanOrEqual">
      <formula>0.00001</formula>
    </cfRule>
    <cfRule type="cellIs" dxfId="4868" priority="3958" stopIfTrue="1" operator="greaterThanOrEqual">
      <formula>0.000001</formula>
    </cfRule>
    <cfRule type="cellIs" dxfId="4867" priority="3959" stopIfTrue="1" operator="greaterThanOrEqual">
      <formula>0.0000001</formula>
    </cfRule>
    <cfRule type="cellIs" dxfId="4866" priority="3960" stopIfTrue="1" operator="greaterThanOrEqual">
      <formula>0.00000001</formula>
    </cfRule>
  </conditionalFormatting>
  <conditionalFormatting sqref="AF37:AF129 AF131:AF132">
    <cfRule type="cellIs" dxfId="4865" priority="364" stopIfTrue="1" operator="greaterThanOrEqual">
      <formula>10</formula>
    </cfRule>
  </conditionalFormatting>
  <conditionalFormatting sqref="AF42:AF43">
    <cfRule type="cellIs" dxfId="4864" priority="3943" stopIfTrue="1" operator="greaterThanOrEqual">
      <formula>1</formula>
    </cfRule>
    <cfRule type="cellIs" dxfId="4863" priority="3944" stopIfTrue="1" operator="greaterThanOrEqual">
      <formula>0.1</formula>
    </cfRule>
    <cfRule type="cellIs" dxfId="4862" priority="3945" stopIfTrue="1" operator="greaterThanOrEqual">
      <formula>0.01</formula>
    </cfRule>
    <cfRule type="cellIs" dxfId="4861" priority="3946" stopIfTrue="1" operator="greaterThanOrEqual">
      <formula>0.001</formula>
    </cfRule>
    <cfRule type="cellIs" dxfId="4860" priority="3947" stopIfTrue="1" operator="greaterThanOrEqual">
      <formula>0.0001</formula>
    </cfRule>
    <cfRule type="cellIs" dxfId="4859" priority="3948" stopIfTrue="1" operator="greaterThanOrEqual">
      <formula>0.00001</formula>
    </cfRule>
    <cfRule type="cellIs" dxfId="4858" priority="3949" stopIfTrue="1" operator="greaterThanOrEqual">
      <formula>0.000001</formula>
    </cfRule>
    <cfRule type="cellIs" dxfId="4857" priority="3950" stopIfTrue="1" operator="greaterThanOrEqual">
      <formula>0.0000001</formula>
    </cfRule>
    <cfRule type="cellIs" dxfId="4856" priority="3951" stopIfTrue="1" operator="greaterThanOrEqual">
      <formula>0.00000001</formula>
    </cfRule>
  </conditionalFormatting>
  <conditionalFormatting sqref="AF44 AF72:AF74 AF82:AF85">
    <cfRule type="cellIs" dxfId="4855" priority="3939" stopIfTrue="1" operator="greaterThanOrEqual">
      <formula>0.00001</formula>
    </cfRule>
    <cfRule type="cellIs" dxfId="4854" priority="3940" stopIfTrue="1" operator="greaterThanOrEqual">
      <formula>0.000001</formula>
    </cfRule>
    <cfRule type="cellIs" dxfId="4853" priority="3941" stopIfTrue="1" operator="greaterThanOrEqual">
      <formula>0.0000001</formula>
    </cfRule>
    <cfRule type="cellIs" dxfId="4852" priority="3942" stopIfTrue="1" operator="greaterThanOrEqual">
      <formula>0.00000001</formula>
    </cfRule>
  </conditionalFormatting>
  <conditionalFormatting sqref="AF44 AF72:AF74">
    <cfRule type="cellIs" dxfId="4851" priority="3936" stopIfTrue="1" operator="greaterThanOrEqual">
      <formula>0.01</formula>
    </cfRule>
    <cfRule type="cellIs" dxfId="4850" priority="3937" stopIfTrue="1" operator="greaterThanOrEqual">
      <formula>0.001</formula>
    </cfRule>
    <cfRule type="cellIs" dxfId="4849" priority="3938" stopIfTrue="1" operator="greaterThanOrEqual">
      <formula>0.0001</formula>
    </cfRule>
  </conditionalFormatting>
  <conditionalFormatting sqref="AF44:AF49">
    <cfRule type="cellIs" dxfId="4848" priority="1725" stopIfTrue="1" operator="greaterThanOrEqual">
      <formula>0.1</formula>
    </cfRule>
  </conditionalFormatting>
  <conditionalFormatting sqref="AF44:AF127">
    <cfRule type="cellIs" dxfId="4847" priority="1344" stopIfTrue="1" operator="greaterThanOrEqual">
      <formula>1</formula>
    </cfRule>
  </conditionalFormatting>
  <conditionalFormatting sqref="AF45:AF46 AF86 AF126">
    <cfRule type="cellIs" dxfId="4846" priority="3930" stopIfTrue="1" operator="greaterThanOrEqual">
      <formula>0.001</formula>
    </cfRule>
    <cfRule type="cellIs" dxfId="4845" priority="3931" stopIfTrue="1" operator="greaterThanOrEqual">
      <formula>0.0001</formula>
    </cfRule>
    <cfRule type="cellIs" dxfId="4844" priority="3932" stopIfTrue="1" operator="greaterThanOrEqual">
      <formula>0.00001</formula>
    </cfRule>
    <cfRule type="cellIs" dxfId="4843" priority="3933" stopIfTrue="1" operator="greaterThanOrEqual">
      <formula>0.000001</formula>
    </cfRule>
    <cfRule type="cellIs" dxfId="4842" priority="3934" stopIfTrue="1" operator="greaterThanOrEqual">
      <formula>0.0000001</formula>
    </cfRule>
    <cfRule type="cellIs" dxfId="4841" priority="3935" stopIfTrue="1" operator="greaterThanOrEqual">
      <formula>0.00000001</formula>
    </cfRule>
  </conditionalFormatting>
  <conditionalFormatting sqref="AF45:AF49 AF53:AF71">
    <cfRule type="cellIs" dxfId="4840" priority="1726" stopIfTrue="1" operator="greaterThanOrEqual">
      <formula>0.01</formula>
    </cfRule>
  </conditionalFormatting>
  <conditionalFormatting sqref="AF47 AF125">
    <cfRule type="cellIs" dxfId="4839" priority="3926" stopIfTrue="1" operator="greaterThanOrEqual">
      <formula>0.00001</formula>
    </cfRule>
    <cfRule type="cellIs" dxfId="4838" priority="3927" stopIfTrue="1" operator="greaterThanOrEqual">
      <formula>0.000001</formula>
    </cfRule>
    <cfRule type="cellIs" dxfId="4837" priority="3928" stopIfTrue="1" operator="greaterThanOrEqual">
      <formula>0.0000001</formula>
    </cfRule>
    <cfRule type="cellIs" dxfId="4836" priority="3929" stopIfTrue="1" operator="greaterThanOrEqual">
      <formula>0.00000001</formula>
    </cfRule>
  </conditionalFormatting>
  <conditionalFormatting sqref="AF47:AF48 AF87:AF91 AF127">
    <cfRule type="cellIs" dxfId="4835" priority="3918" stopIfTrue="1" operator="greaterThanOrEqual">
      <formula>0.001</formula>
    </cfRule>
  </conditionalFormatting>
  <conditionalFormatting sqref="AF48 AF87:AF91 AF127">
    <cfRule type="cellIs" dxfId="4834" priority="3919" stopIfTrue="1" operator="greaterThanOrEqual">
      <formula>0.0001</formula>
    </cfRule>
    <cfRule type="cellIs" dxfId="4833" priority="3920" stopIfTrue="1" operator="greaterThanOrEqual">
      <formula>0.00001</formula>
    </cfRule>
    <cfRule type="cellIs" dxfId="4832" priority="3921" stopIfTrue="1" operator="greaterThanOrEqual">
      <formula>0.000001</formula>
    </cfRule>
    <cfRule type="cellIs" dxfId="4831" priority="3922" stopIfTrue="1" operator="greaterThanOrEqual">
      <formula>0.0000001</formula>
    </cfRule>
    <cfRule type="cellIs" dxfId="4830" priority="3923" stopIfTrue="1" operator="greaterThanOrEqual">
      <formula>0.00000001</formula>
    </cfRule>
  </conditionalFormatting>
  <conditionalFormatting sqref="AF49 AF54:AF56 AF58:AF59 AF62:AF63 AF65:AF68">
    <cfRule type="cellIs" dxfId="4829" priority="1727" stopIfTrue="1" operator="greaterThanOrEqual">
      <formula>0.001</formula>
    </cfRule>
    <cfRule type="cellIs" dxfId="4828" priority="1728" stopIfTrue="1" operator="greaterThanOrEqual">
      <formula>0.0001</formula>
    </cfRule>
    <cfRule type="cellIs" dxfId="4827" priority="1729" stopIfTrue="1" operator="greaterThanOrEqual">
      <formula>0.00001</formula>
    </cfRule>
    <cfRule type="cellIs" dxfId="4826" priority="1730" stopIfTrue="1" operator="greaterThanOrEqual">
      <formula>0.000001</formula>
    </cfRule>
    <cfRule type="cellIs" dxfId="4825" priority="1731" stopIfTrue="1" operator="greaterThanOrEqual">
      <formula>0.0000001</formula>
    </cfRule>
    <cfRule type="cellIs" dxfId="4824" priority="1732" stopIfTrue="1" operator="greaterThanOrEqual">
      <formula>0.00000001</formula>
    </cfRule>
  </conditionalFormatting>
  <conditionalFormatting sqref="AF50">
    <cfRule type="cellIs" dxfId="4823" priority="1717" stopIfTrue="1" operator="greaterThanOrEqual">
      <formula>0.1</formula>
    </cfRule>
    <cfRule type="cellIs" dxfId="4822" priority="1718" stopIfTrue="1" operator="greaterThanOrEqual">
      <formula>0.01</formula>
    </cfRule>
    <cfRule type="cellIs" dxfId="4821" priority="1719" stopIfTrue="1" operator="greaterThanOrEqual">
      <formula>0.001</formula>
    </cfRule>
    <cfRule type="cellIs" dxfId="4820" priority="1720" stopIfTrue="1" operator="greaterThanOrEqual">
      <formula>0.0001</formula>
    </cfRule>
    <cfRule type="cellIs" dxfId="4819" priority="1721" stopIfTrue="1" operator="greaterThanOrEqual">
      <formula>0.00001</formula>
    </cfRule>
    <cfRule type="cellIs" dxfId="4818" priority="1722" stopIfTrue="1" operator="greaterThanOrEqual">
      <formula>0.000001</formula>
    </cfRule>
    <cfRule type="cellIs" dxfId="4817" priority="1723" stopIfTrue="1" operator="greaterThanOrEqual">
      <formula>0.0000001</formula>
    </cfRule>
    <cfRule type="cellIs" dxfId="4816" priority="1724" stopIfTrue="1" operator="greaterThanOrEqual">
      <formula>0.00000001</formula>
    </cfRule>
  </conditionalFormatting>
  <conditionalFormatting sqref="AF51">
    <cfRule type="cellIs" dxfId="4815" priority="1710" stopIfTrue="1" operator="greaterThanOrEqual">
      <formula>0.01</formula>
    </cfRule>
    <cfRule type="cellIs" dxfId="4814" priority="1711" stopIfTrue="1" operator="greaterThanOrEqual">
      <formula>0.001</formula>
    </cfRule>
    <cfRule type="cellIs" dxfId="4813" priority="1712" stopIfTrue="1" operator="greaterThanOrEqual">
      <formula>0.0001</formula>
    </cfRule>
    <cfRule type="cellIs" dxfId="4812" priority="1713" stopIfTrue="1" operator="greaterThanOrEqual">
      <formula>0.00001</formula>
    </cfRule>
    <cfRule type="cellIs" dxfId="4811" priority="1714" stopIfTrue="1" operator="greaterThanOrEqual">
      <formula>0.000001</formula>
    </cfRule>
    <cfRule type="cellIs" dxfId="4810" priority="1715" stopIfTrue="1" operator="greaterThanOrEqual">
      <formula>0.0000001</formula>
    </cfRule>
    <cfRule type="cellIs" dxfId="4809" priority="1716" stopIfTrue="1" operator="greaterThanOrEqual">
      <formula>0.00000001</formula>
    </cfRule>
  </conditionalFormatting>
  <conditionalFormatting sqref="AF51:AF75">
    <cfRule type="cellIs" dxfId="4808" priority="1582" stopIfTrue="1" operator="greaterThanOrEqual">
      <formula>0.1</formula>
    </cfRule>
  </conditionalFormatting>
  <conditionalFormatting sqref="AF52">
    <cfRule type="cellIs" dxfId="4807" priority="1739" stopIfTrue="1" operator="greaterThanOrEqual">
      <formula>0.01</formula>
    </cfRule>
    <cfRule type="cellIs" dxfId="4806" priority="1740" stopIfTrue="1" operator="greaterThanOrEqual">
      <formula>0.001</formula>
    </cfRule>
    <cfRule type="cellIs" dxfId="4805" priority="1741" stopIfTrue="1" operator="greaterThanOrEqual">
      <formula>0.0001</formula>
    </cfRule>
    <cfRule type="cellIs" dxfId="4804" priority="1742" stopIfTrue="1" operator="greaterThanOrEqual">
      <formula>0.00001</formula>
    </cfRule>
    <cfRule type="cellIs" dxfId="4803" priority="1743" stopIfTrue="1" operator="greaterThanOrEqual">
      <formula>0.000001</formula>
    </cfRule>
    <cfRule type="cellIs" dxfId="4802" priority="1744" stopIfTrue="1" operator="greaterThanOrEqual">
      <formula>0.0000001</formula>
    </cfRule>
    <cfRule type="cellIs" dxfId="4801" priority="1745" stopIfTrue="1" operator="greaterThanOrEqual">
      <formula>0.00000001</formula>
    </cfRule>
  </conditionalFormatting>
  <conditionalFormatting sqref="AF53 AF57 AF60:AF61 AF64 AF69:AF71">
    <cfRule type="cellIs" dxfId="4800" priority="1733" stopIfTrue="1" operator="greaterThanOrEqual">
      <formula>0.001</formula>
    </cfRule>
    <cfRule type="cellIs" dxfId="4799" priority="1734" stopIfTrue="1" operator="greaterThanOrEqual">
      <formula>0.0001</formula>
    </cfRule>
    <cfRule type="cellIs" dxfId="4798" priority="1735" stopIfTrue="1" operator="greaterThanOrEqual">
      <formula>0.00001</formula>
    </cfRule>
    <cfRule type="cellIs" dxfId="4797" priority="1736" stopIfTrue="1" operator="greaterThanOrEqual">
      <formula>0.000001</formula>
    </cfRule>
    <cfRule type="cellIs" dxfId="4796" priority="1737" stopIfTrue="1" operator="greaterThanOrEqual">
      <formula>0.0000001</formula>
    </cfRule>
    <cfRule type="cellIs" dxfId="4795" priority="1738" stopIfTrue="1" operator="greaterThanOrEqual">
      <formula>0.00000001</formula>
    </cfRule>
  </conditionalFormatting>
  <conditionalFormatting sqref="AF75 AF77:AF78">
    <cfRule type="cellIs" dxfId="4794" priority="1591" stopIfTrue="1" operator="greaterThanOrEqual">
      <formula>0.01</formula>
    </cfRule>
    <cfRule type="cellIs" dxfId="4793" priority="1592" stopIfTrue="1" operator="greaterThanOrEqual">
      <formula>0.001</formula>
    </cfRule>
    <cfRule type="cellIs" dxfId="4792" priority="1593" stopIfTrue="1" operator="greaterThanOrEqual">
      <formula>0.0001</formula>
    </cfRule>
    <cfRule type="cellIs" dxfId="4791" priority="1594" stopIfTrue="1" operator="greaterThanOrEqual">
      <formula>0.00001</formula>
    </cfRule>
    <cfRule type="cellIs" dxfId="4790" priority="1595" stopIfTrue="1" operator="greaterThanOrEqual">
      <formula>0.000001</formula>
    </cfRule>
    <cfRule type="cellIs" dxfId="4789" priority="1596" stopIfTrue="1" operator="greaterThanOrEqual">
      <formula>0.0000001</formula>
    </cfRule>
    <cfRule type="cellIs" dxfId="4788" priority="1597" stopIfTrue="1" operator="greaterThanOrEqual">
      <formula>0.00000001</formula>
    </cfRule>
  </conditionalFormatting>
  <conditionalFormatting sqref="AF76">
    <cfRule type="cellIs" dxfId="4787" priority="1583" stopIfTrue="1" operator="greaterThanOrEqual">
      <formula>0.1</formula>
    </cfRule>
    <cfRule type="cellIs" dxfId="4786" priority="1584" stopIfTrue="1" operator="greaterThanOrEqual">
      <formula>0.01</formula>
    </cfRule>
    <cfRule type="cellIs" dxfId="4785" priority="1585" stopIfTrue="1" operator="greaterThanOrEqual">
      <formula>0.001</formula>
    </cfRule>
    <cfRule type="cellIs" dxfId="4784" priority="1586" stopIfTrue="1" operator="greaterThanOrEqual">
      <formula>0.0001</formula>
    </cfRule>
    <cfRule type="cellIs" dxfId="4783" priority="1587" stopIfTrue="1" operator="greaterThanOrEqual">
      <formula>0.00001</formula>
    </cfRule>
    <cfRule type="cellIs" dxfId="4782" priority="1588" stopIfTrue="1" operator="greaterThanOrEqual">
      <formula>0.000001</formula>
    </cfRule>
    <cfRule type="cellIs" dxfId="4781" priority="1589" stopIfTrue="1" operator="greaterThanOrEqual">
      <formula>0.0000001</formula>
    </cfRule>
    <cfRule type="cellIs" dxfId="4780" priority="1590" stopIfTrue="1" operator="greaterThanOrEqual">
      <formula>0.00000001</formula>
    </cfRule>
  </conditionalFormatting>
  <conditionalFormatting sqref="AF77:AF127">
    <cfRule type="cellIs" dxfId="4779" priority="1345" stopIfTrue="1" operator="greaterThanOrEqual">
      <formula>0.1</formula>
    </cfRule>
  </conditionalFormatting>
  <conditionalFormatting sqref="AF79:AF81">
    <cfRule type="cellIs" dxfId="4778" priority="1601" stopIfTrue="1" operator="greaterThanOrEqual">
      <formula>0.00001</formula>
    </cfRule>
    <cfRule type="cellIs" dxfId="4777" priority="1602" stopIfTrue="1" operator="greaterThanOrEqual">
      <formula>0.000001</formula>
    </cfRule>
    <cfRule type="cellIs" dxfId="4776" priority="1603" stopIfTrue="1" operator="greaterThanOrEqual">
      <formula>0.0000001</formula>
    </cfRule>
    <cfRule type="cellIs" dxfId="4775" priority="1604" stopIfTrue="1" operator="greaterThanOrEqual">
      <formula>0.00000001</formula>
    </cfRule>
  </conditionalFormatting>
  <conditionalFormatting sqref="AF79:AF85">
    <cfRule type="cellIs" dxfId="4774" priority="1598" stopIfTrue="1" operator="greaterThanOrEqual">
      <formula>0.01</formula>
    </cfRule>
    <cfRule type="cellIs" dxfId="4773" priority="1599" stopIfTrue="1" operator="greaterThanOrEqual">
      <formula>0.001</formula>
    </cfRule>
    <cfRule type="cellIs" dxfId="4772" priority="1600" stopIfTrue="1" operator="greaterThanOrEqual">
      <formula>0.0001</formula>
    </cfRule>
  </conditionalFormatting>
  <conditionalFormatting sqref="AF86:AF94 AF96:AF107 AF110:AF115">
    <cfRule type="cellIs" dxfId="4771" priority="1435" stopIfTrue="1" operator="greaterThanOrEqual">
      <formula>0.01</formula>
    </cfRule>
  </conditionalFormatting>
  <conditionalFormatting sqref="AF92:AF94 AF99:AF101 AF105 AF110:AF112">
    <cfRule type="cellIs" dxfId="4770" priority="1447" stopIfTrue="1" operator="greaterThanOrEqual">
      <formula>0.001</formula>
    </cfRule>
    <cfRule type="cellIs" dxfId="4769" priority="1448" stopIfTrue="1" operator="greaterThanOrEqual">
      <formula>0.0001</formula>
    </cfRule>
    <cfRule type="cellIs" dxfId="4768" priority="1449" stopIfTrue="1" operator="greaterThanOrEqual">
      <formula>0.00001</formula>
    </cfRule>
    <cfRule type="cellIs" dxfId="4767" priority="1450" stopIfTrue="1" operator="greaterThanOrEqual">
      <formula>0.000001</formula>
    </cfRule>
    <cfRule type="cellIs" dxfId="4766" priority="1451" stopIfTrue="1" operator="greaterThanOrEqual">
      <formula>0.0000001</formula>
    </cfRule>
    <cfRule type="cellIs" dxfId="4765" priority="1452" stopIfTrue="1" operator="greaterThanOrEqual">
      <formula>0.00000001</formula>
    </cfRule>
  </conditionalFormatting>
  <conditionalFormatting sqref="AF95 AF108:AF109 AF116">
    <cfRule type="cellIs" dxfId="4764" priority="1453" stopIfTrue="1" operator="greaterThanOrEqual">
      <formula>0.01</formula>
    </cfRule>
    <cfRule type="cellIs" dxfId="4763" priority="1454" stopIfTrue="1" operator="greaterThanOrEqual">
      <formula>0.001</formula>
    </cfRule>
    <cfRule type="cellIs" dxfId="4762" priority="1455" stopIfTrue="1" operator="greaterThanOrEqual">
      <formula>0.0001</formula>
    </cfRule>
    <cfRule type="cellIs" dxfId="4761" priority="1456" stopIfTrue="1" operator="greaterThanOrEqual">
      <formula>0.00001</formula>
    </cfRule>
    <cfRule type="cellIs" dxfId="4760" priority="1457" stopIfTrue="1" operator="greaterThanOrEqual">
      <formula>0.000001</formula>
    </cfRule>
    <cfRule type="cellIs" dxfId="4759" priority="1458" stopIfTrue="1" operator="greaterThanOrEqual">
      <formula>0.0000001</formula>
    </cfRule>
    <cfRule type="cellIs" dxfId="4758" priority="1459" stopIfTrue="1" operator="greaterThanOrEqual">
      <formula>0.00000001</formula>
    </cfRule>
  </conditionalFormatting>
  <conditionalFormatting sqref="AF96:AF98 AF102:AF104 AF106:AF107 AF113:AF114">
    <cfRule type="cellIs" dxfId="4757" priority="1437" stopIfTrue="1" operator="greaterThanOrEqual">
      <formula>0.0001</formula>
    </cfRule>
    <cfRule type="cellIs" dxfId="4756" priority="1438" stopIfTrue="1" operator="greaterThanOrEqual">
      <formula>0.00001</formula>
    </cfRule>
    <cfRule type="cellIs" dxfId="4755" priority="1439" stopIfTrue="1" operator="greaterThanOrEqual">
      <formula>0.000001</formula>
    </cfRule>
    <cfRule type="cellIs" dxfId="4754" priority="1440" stopIfTrue="1" operator="greaterThanOrEqual">
      <formula>0.0000001</formula>
    </cfRule>
    <cfRule type="cellIs" dxfId="4753" priority="1441" stopIfTrue="1" operator="greaterThanOrEqual">
      <formula>0.00000001</formula>
    </cfRule>
  </conditionalFormatting>
  <conditionalFormatting sqref="AF96:AF98 AF102:AF104 AF106:AF107 AF113:AF115">
    <cfRule type="cellIs" dxfId="4752" priority="1436" stopIfTrue="1" operator="greaterThanOrEqual">
      <formula>0.001</formula>
    </cfRule>
  </conditionalFormatting>
  <conditionalFormatting sqref="AF115">
    <cfRule type="cellIs" dxfId="4751" priority="1442" stopIfTrue="1" operator="greaterThanOrEqual">
      <formula>0.0001</formula>
    </cfRule>
    <cfRule type="cellIs" dxfId="4750" priority="1443" stopIfTrue="1" operator="greaterThanOrEqual">
      <formula>0.00001</formula>
    </cfRule>
    <cfRule type="cellIs" dxfId="4749" priority="1444" stopIfTrue="1" operator="greaterThanOrEqual">
      <formula>0.000001</formula>
    </cfRule>
    <cfRule type="cellIs" dxfId="4748" priority="1445" stopIfTrue="1" operator="greaterThanOrEqual">
      <formula>0.0000001</formula>
    </cfRule>
    <cfRule type="cellIs" dxfId="4747" priority="1446" stopIfTrue="1" operator="greaterThanOrEqual">
      <formula>0.00000001</formula>
    </cfRule>
  </conditionalFormatting>
  <conditionalFormatting sqref="AF117">
    <cfRule type="cellIs" dxfId="4746" priority="1460" stopIfTrue="1" operator="greaterThanOrEqual">
      <formula>0.001</formula>
    </cfRule>
    <cfRule type="cellIs" dxfId="4745" priority="1461" stopIfTrue="1" operator="greaterThanOrEqual">
      <formula>0.0001</formula>
    </cfRule>
    <cfRule type="cellIs" dxfId="4744" priority="1462" stopIfTrue="1" operator="greaterThanOrEqual">
      <formula>0.00001</formula>
    </cfRule>
    <cfRule type="cellIs" dxfId="4743" priority="1463" stopIfTrue="1" operator="greaterThanOrEqual">
      <formula>0.000001</formula>
    </cfRule>
    <cfRule type="cellIs" dxfId="4742" priority="1464" stopIfTrue="1" operator="greaterThanOrEqual">
      <formula>0.0000001</formula>
    </cfRule>
    <cfRule type="cellIs" dxfId="4741" priority="1465" stopIfTrue="1" operator="greaterThanOrEqual">
      <formula>0.00000001</formula>
    </cfRule>
  </conditionalFormatting>
  <conditionalFormatting sqref="AF117:AF127">
    <cfRule type="cellIs" dxfId="4740" priority="1346" stopIfTrue="1" operator="greaterThanOrEqual">
      <formula>0.01</formula>
    </cfRule>
  </conditionalFormatting>
  <conditionalFormatting sqref="AF118">
    <cfRule type="cellIs" dxfId="4739" priority="3898" stopIfTrue="1" operator="greaterThanOrEqual">
      <formula>0.000001</formula>
    </cfRule>
    <cfRule type="cellIs" dxfId="4738" priority="3899" stopIfTrue="1" operator="greaterThanOrEqual">
      <formula>0.0000001</formula>
    </cfRule>
    <cfRule type="cellIs" dxfId="4737" priority="3900" stopIfTrue="1" operator="greaterThanOrEqual">
      <formula>0.00000001</formula>
    </cfRule>
  </conditionalFormatting>
  <conditionalFormatting sqref="AF118:AF122">
    <cfRule type="cellIs" dxfId="4736" priority="3892" stopIfTrue="1" operator="greaterThanOrEqual">
      <formula>0.001</formula>
    </cfRule>
    <cfRule type="cellIs" dxfId="4735" priority="3893" stopIfTrue="1" operator="greaterThanOrEqual">
      <formula>0.0001</formula>
    </cfRule>
    <cfRule type="cellIs" dxfId="4734" priority="3894" stopIfTrue="1" operator="greaterThanOrEqual">
      <formula>0.00001</formula>
    </cfRule>
  </conditionalFormatting>
  <conditionalFormatting sqref="AF119:AF122">
    <cfRule type="cellIs" dxfId="4733" priority="3895" stopIfTrue="1" operator="greaterThanOrEqual">
      <formula>0.000001</formula>
    </cfRule>
    <cfRule type="cellIs" dxfId="4732" priority="3896" stopIfTrue="1" operator="greaterThanOrEqual">
      <formula>0.0000001</formula>
    </cfRule>
    <cfRule type="cellIs" dxfId="4731" priority="3897" stopIfTrue="1" operator="greaterThanOrEqual">
      <formula>0.00000001</formula>
    </cfRule>
  </conditionalFormatting>
  <conditionalFormatting sqref="AF123">
    <cfRule type="cellIs" dxfId="4730" priority="1353" stopIfTrue="1" operator="greaterThanOrEqual">
      <formula>0.001</formula>
    </cfRule>
    <cfRule type="cellIs" dxfId="4729" priority="1354" stopIfTrue="1" operator="greaterThanOrEqual">
      <formula>0.0001</formula>
    </cfRule>
    <cfRule type="cellIs" dxfId="4728" priority="1355" stopIfTrue="1" operator="greaterThanOrEqual">
      <formula>0.00001</formula>
    </cfRule>
    <cfRule type="cellIs" dxfId="4727" priority="1356" stopIfTrue="1" operator="greaterThanOrEqual">
      <formula>0.000001</formula>
    </cfRule>
    <cfRule type="cellIs" dxfId="4726" priority="1357" stopIfTrue="1" operator="greaterThanOrEqual">
      <formula>0.0000001</formula>
    </cfRule>
    <cfRule type="cellIs" dxfId="4725" priority="1358" stopIfTrue="1" operator="greaterThanOrEqual">
      <formula>0.00000001</formula>
    </cfRule>
  </conditionalFormatting>
  <conditionalFormatting sqref="AF124">
    <cfRule type="cellIs" dxfId="4724" priority="1347" stopIfTrue="1" operator="greaterThanOrEqual">
      <formula>0.001</formula>
    </cfRule>
    <cfRule type="cellIs" dxfId="4723" priority="1348" stopIfTrue="1" operator="greaterThanOrEqual">
      <formula>0.0001</formula>
    </cfRule>
    <cfRule type="cellIs" dxfId="4722" priority="1349" stopIfTrue="1" operator="greaterThanOrEqual">
      <formula>0.00001</formula>
    </cfRule>
    <cfRule type="cellIs" dxfId="4721" priority="1350" stopIfTrue="1" operator="greaterThanOrEqual">
      <formula>0.000001</formula>
    </cfRule>
    <cfRule type="cellIs" dxfId="4720" priority="1351" stopIfTrue="1" operator="greaterThanOrEqual">
      <formula>0.0000001</formula>
    </cfRule>
    <cfRule type="cellIs" dxfId="4719" priority="1352" stopIfTrue="1" operator="greaterThanOrEqual">
      <formula>0.00000001</formula>
    </cfRule>
  </conditionalFormatting>
  <conditionalFormatting sqref="AF125 AF47">
    <cfRule type="cellIs" dxfId="4718" priority="3925" stopIfTrue="1" operator="greaterThanOrEqual">
      <formula>0.0001</formula>
    </cfRule>
  </conditionalFormatting>
  <conditionalFormatting sqref="AF125">
    <cfRule type="cellIs" dxfId="4717" priority="3924" stopIfTrue="1" operator="greaterThanOrEqual">
      <formula>0.001</formula>
    </cfRule>
  </conditionalFormatting>
  <conditionalFormatting sqref="AF128 AF131:AF132">
    <cfRule type="cellIs" dxfId="4716" priority="3901" stopIfTrue="1" operator="greaterThanOrEqual">
      <formula>1</formula>
    </cfRule>
    <cfRule type="cellIs" dxfId="4715" priority="3902" stopIfTrue="1" operator="greaterThanOrEqual">
      <formula>0.1</formula>
    </cfRule>
    <cfRule type="cellIs" dxfId="4714" priority="3903" stopIfTrue="1" operator="greaterThanOrEqual">
      <formula>0.01</formula>
    </cfRule>
    <cfRule type="cellIs" dxfId="4713" priority="3904" stopIfTrue="1" operator="greaterThanOrEqual">
      <formula>0.001</formula>
    </cfRule>
    <cfRule type="cellIs" dxfId="4712" priority="3905" stopIfTrue="1" operator="greaterThanOrEqual">
      <formula>0.0001</formula>
    </cfRule>
    <cfRule type="cellIs" dxfId="4711" priority="3906" stopIfTrue="1" operator="greaterThanOrEqual">
      <formula>0.00001</formula>
    </cfRule>
    <cfRule type="cellIs" dxfId="4710" priority="3907" stopIfTrue="1" operator="greaterThanOrEqual">
      <formula>0.000001</formula>
    </cfRule>
    <cfRule type="cellIs" dxfId="4709" priority="3908" stopIfTrue="1" operator="greaterThanOrEqual">
      <formula>0.0000001</formula>
    </cfRule>
    <cfRule type="cellIs" dxfId="4708" priority="3909" stopIfTrue="1" operator="greaterThanOrEqual">
      <formula>0.00000001</formula>
    </cfRule>
  </conditionalFormatting>
  <conditionalFormatting sqref="AF129">
    <cfRule type="cellIs" dxfId="4707" priority="365" stopIfTrue="1" operator="greaterThanOrEqual">
      <formula>1</formula>
    </cfRule>
    <cfRule type="cellIs" dxfId="4706" priority="3910" stopIfTrue="1" operator="greaterThanOrEqual">
      <formula>0.1</formula>
    </cfRule>
    <cfRule type="cellIs" dxfId="4705" priority="3911" stopIfTrue="1" operator="greaterThanOrEqual">
      <formula>0.01</formula>
    </cfRule>
    <cfRule type="cellIs" dxfId="4704" priority="3912" stopIfTrue="1" operator="greaterThanOrEqual">
      <formula>0.001</formula>
    </cfRule>
    <cfRule type="cellIs" dxfId="4703" priority="3913" stopIfTrue="1" operator="greaterThanOrEqual">
      <formula>0.0001</formula>
    </cfRule>
    <cfRule type="cellIs" dxfId="4702" priority="3914" stopIfTrue="1" operator="greaterThanOrEqual">
      <formula>0.00001</formula>
    </cfRule>
    <cfRule type="cellIs" dxfId="4701" priority="3915" stopIfTrue="1" operator="greaterThanOrEqual">
      <formula>0.000001</formula>
    </cfRule>
    <cfRule type="cellIs" dxfId="4700" priority="3916" stopIfTrue="1" operator="greaterThanOrEqual">
      <formula>0.0000001</formula>
    </cfRule>
    <cfRule type="cellIs" dxfId="4699" priority="3917" stopIfTrue="1" operator="greaterThanOrEqual">
      <formula>0.00000001</formula>
    </cfRule>
  </conditionalFormatting>
  <conditionalFormatting sqref="AI24:AI27">
    <cfRule type="cellIs" dxfId="4698" priority="2263" operator="greaterThanOrEqual">
      <formula>0</formula>
    </cfRule>
  </conditionalFormatting>
  <conditionalFormatting sqref="AI28:AI30">
    <cfRule type="cellIs" dxfId="4697" priority="2198" operator="greaterThanOrEqual">
      <formula>0</formula>
    </cfRule>
  </conditionalFormatting>
  <conditionalFormatting sqref="AI31:AI32">
    <cfRule type="cellIs" dxfId="4696" priority="2262" operator="greaterThanOrEqual">
      <formula>0</formula>
    </cfRule>
  </conditionalFormatting>
  <conditionalFormatting sqref="AI37:AI41">
    <cfRule type="cellIs" dxfId="4695" priority="3883" stopIfTrue="1" operator="greaterThanOrEqual">
      <formula>1</formula>
    </cfRule>
    <cfRule type="cellIs" dxfId="4694" priority="3884" stopIfTrue="1" operator="greaterThanOrEqual">
      <formula>0.1</formula>
    </cfRule>
    <cfRule type="cellIs" dxfId="4693" priority="3885" stopIfTrue="1" operator="greaterThanOrEqual">
      <formula>0.01</formula>
    </cfRule>
    <cfRule type="cellIs" dxfId="4692" priority="3886" stopIfTrue="1" operator="greaterThanOrEqual">
      <formula>0.001</formula>
    </cfRule>
    <cfRule type="cellIs" dxfId="4691" priority="3887" stopIfTrue="1" operator="greaterThanOrEqual">
      <formula>0.0001</formula>
    </cfRule>
    <cfRule type="cellIs" dxfId="4690" priority="3888" stopIfTrue="1" operator="greaterThanOrEqual">
      <formula>0.00001</formula>
    </cfRule>
    <cfRule type="cellIs" dxfId="4689" priority="3889" stopIfTrue="1" operator="greaterThanOrEqual">
      <formula>0.000001</formula>
    </cfRule>
    <cfRule type="cellIs" dxfId="4688" priority="3890" stopIfTrue="1" operator="greaterThanOrEqual">
      <formula>0.0000001</formula>
    </cfRule>
    <cfRule type="cellIs" dxfId="4687" priority="3891" stopIfTrue="1" operator="greaterThanOrEqual">
      <formula>0.00000001</formula>
    </cfRule>
  </conditionalFormatting>
  <conditionalFormatting sqref="AI37:AI132">
    <cfRule type="cellIs" dxfId="4686" priority="1328" stopIfTrue="1" operator="greaterThanOrEqual">
      <formula>10</formula>
    </cfRule>
  </conditionalFormatting>
  <conditionalFormatting sqref="AI42:AI43">
    <cfRule type="cellIs" dxfId="4685" priority="3874" stopIfTrue="1" operator="greaterThanOrEqual">
      <formula>1</formula>
    </cfRule>
    <cfRule type="cellIs" dxfId="4684" priority="3875" stopIfTrue="1" operator="greaterThanOrEqual">
      <formula>0.1</formula>
    </cfRule>
    <cfRule type="cellIs" dxfId="4683" priority="3876" stopIfTrue="1" operator="greaterThanOrEqual">
      <formula>0.01</formula>
    </cfRule>
    <cfRule type="cellIs" dxfId="4682" priority="3877" stopIfTrue="1" operator="greaterThanOrEqual">
      <formula>0.001</formula>
    </cfRule>
    <cfRule type="cellIs" dxfId="4681" priority="3878" stopIfTrue="1" operator="greaterThanOrEqual">
      <formula>0.0001</formula>
    </cfRule>
    <cfRule type="cellIs" dxfId="4680" priority="3879" stopIfTrue="1" operator="greaterThanOrEqual">
      <formula>0.00001</formula>
    </cfRule>
    <cfRule type="cellIs" dxfId="4679" priority="3880" stopIfTrue="1" operator="greaterThanOrEqual">
      <formula>0.000001</formula>
    </cfRule>
    <cfRule type="cellIs" dxfId="4678" priority="3881" stopIfTrue="1" operator="greaterThanOrEqual">
      <formula>0.0000001</formula>
    </cfRule>
    <cfRule type="cellIs" dxfId="4677" priority="3882" stopIfTrue="1" operator="greaterThanOrEqual">
      <formula>0.00000001</formula>
    </cfRule>
  </conditionalFormatting>
  <conditionalFormatting sqref="AI44 AI72:AI74 AI82:AI85 AI130">
    <cfRule type="cellIs" dxfId="4676" priority="3870" stopIfTrue="1" operator="greaterThanOrEqual">
      <formula>0.00001</formula>
    </cfRule>
    <cfRule type="cellIs" dxfId="4675" priority="3871" stopIfTrue="1" operator="greaterThanOrEqual">
      <formula>0.000001</formula>
    </cfRule>
    <cfRule type="cellIs" dxfId="4674" priority="3872" stopIfTrue="1" operator="greaterThanOrEqual">
      <formula>0.0000001</formula>
    </cfRule>
    <cfRule type="cellIs" dxfId="4673" priority="3873" stopIfTrue="1" operator="greaterThanOrEqual">
      <formula>0.00000001</formula>
    </cfRule>
  </conditionalFormatting>
  <conditionalFormatting sqref="AI44 AI72:AI74 AI130">
    <cfRule type="cellIs" dxfId="4672" priority="3868" stopIfTrue="1" operator="greaterThanOrEqual">
      <formula>0.001</formula>
    </cfRule>
    <cfRule type="cellIs" dxfId="4671" priority="3869" stopIfTrue="1" operator="greaterThanOrEqual">
      <formula>0.0001</formula>
    </cfRule>
  </conditionalFormatting>
  <conditionalFormatting sqref="AI44:AI49">
    <cfRule type="cellIs" dxfId="4670" priority="1689" stopIfTrue="1" operator="greaterThanOrEqual">
      <formula>0.1</formula>
    </cfRule>
  </conditionalFormatting>
  <conditionalFormatting sqref="AI44:AI127">
    <cfRule type="cellIs" dxfId="4669" priority="1329" stopIfTrue="1" operator="greaterThanOrEqual">
      <formula>1</formula>
    </cfRule>
  </conditionalFormatting>
  <conditionalFormatting sqref="AI45:AI46 AI86 AI126">
    <cfRule type="cellIs" dxfId="4668" priority="3860" stopIfTrue="1" operator="greaterThanOrEqual">
      <formula>0.001</formula>
    </cfRule>
    <cfRule type="cellIs" dxfId="4667" priority="3861" stopIfTrue="1" operator="greaterThanOrEqual">
      <formula>0.0001</formula>
    </cfRule>
    <cfRule type="cellIs" dxfId="4666" priority="3862" stopIfTrue="1" operator="greaterThanOrEqual">
      <formula>0.00001</formula>
    </cfRule>
    <cfRule type="cellIs" dxfId="4665" priority="3863" stopIfTrue="1" operator="greaterThanOrEqual">
      <formula>0.000001</formula>
    </cfRule>
    <cfRule type="cellIs" dxfId="4664" priority="3864" stopIfTrue="1" operator="greaterThanOrEqual">
      <formula>0.0000001</formula>
    </cfRule>
    <cfRule type="cellIs" dxfId="4663" priority="3865" stopIfTrue="1" operator="greaterThanOrEqual">
      <formula>0.00000001</formula>
    </cfRule>
  </conditionalFormatting>
  <conditionalFormatting sqref="AI45:AI49 AI53:AI71">
    <cfRule type="cellIs" dxfId="4662" priority="1690" stopIfTrue="1" operator="greaterThanOrEqual">
      <formula>0.01</formula>
    </cfRule>
  </conditionalFormatting>
  <conditionalFormatting sqref="AI47 AI125">
    <cfRule type="cellIs" dxfId="4661" priority="3856" stopIfTrue="1" operator="greaterThanOrEqual">
      <formula>0.00001</formula>
    </cfRule>
    <cfRule type="cellIs" dxfId="4660" priority="3857" stopIfTrue="1" operator="greaterThanOrEqual">
      <formula>0.000001</formula>
    </cfRule>
    <cfRule type="cellIs" dxfId="4659" priority="3858" stopIfTrue="1" operator="greaterThanOrEqual">
      <formula>0.0000001</formula>
    </cfRule>
    <cfRule type="cellIs" dxfId="4658" priority="3859" stopIfTrue="1" operator="greaterThanOrEqual">
      <formula>0.00000001</formula>
    </cfRule>
  </conditionalFormatting>
  <conditionalFormatting sqref="AI47:AI48 AI87:AI91 AI127">
    <cfRule type="cellIs" dxfId="4657" priority="3848" stopIfTrue="1" operator="greaterThanOrEqual">
      <formula>0.001</formula>
    </cfRule>
  </conditionalFormatting>
  <conditionalFormatting sqref="AI48 AI87:AI91 AI127">
    <cfRule type="cellIs" dxfId="4656" priority="3849" stopIfTrue="1" operator="greaterThanOrEqual">
      <formula>0.0001</formula>
    </cfRule>
    <cfRule type="cellIs" dxfId="4655" priority="3850" stopIfTrue="1" operator="greaterThanOrEqual">
      <formula>0.00001</formula>
    </cfRule>
    <cfRule type="cellIs" dxfId="4654" priority="3851" stopIfTrue="1" operator="greaterThanOrEqual">
      <formula>0.000001</formula>
    </cfRule>
    <cfRule type="cellIs" dxfId="4653" priority="3852" stopIfTrue="1" operator="greaterThanOrEqual">
      <formula>0.0000001</formula>
    </cfRule>
    <cfRule type="cellIs" dxfId="4652" priority="3853" stopIfTrue="1" operator="greaterThanOrEqual">
      <formula>0.00000001</formula>
    </cfRule>
  </conditionalFormatting>
  <conditionalFormatting sqref="AI49 AI54:AI56 AI58:AI59 AI62:AI63 AI65:AI68">
    <cfRule type="cellIs" dxfId="4651" priority="1691" stopIfTrue="1" operator="greaterThanOrEqual">
      <formula>0.001</formula>
    </cfRule>
    <cfRule type="cellIs" dxfId="4650" priority="1692" stopIfTrue="1" operator="greaterThanOrEqual">
      <formula>0.0001</formula>
    </cfRule>
    <cfRule type="cellIs" dxfId="4649" priority="1693" stopIfTrue="1" operator="greaterThanOrEqual">
      <formula>0.00001</formula>
    </cfRule>
    <cfRule type="cellIs" dxfId="4648" priority="1694" stopIfTrue="1" operator="greaterThanOrEqual">
      <formula>0.000001</formula>
    </cfRule>
    <cfRule type="cellIs" dxfId="4647" priority="1695" stopIfTrue="1" operator="greaterThanOrEqual">
      <formula>0.0000001</formula>
    </cfRule>
    <cfRule type="cellIs" dxfId="4646" priority="1696" stopIfTrue="1" operator="greaterThanOrEqual">
      <formula>0.00000001</formula>
    </cfRule>
  </conditionalFormatting>
  <conditionalFormatting sqref="AI50">
    <cfRule type="cellIs" dxfId="4645" priority="1681" stopIfTrue="1" operator="greaterThanOrEqual">
      <formula>0.1</formula>
    </cfRule>
    <cfRule type="cellIs" dxfId="4644" priority="1682" stopIfTrue="1" operator="greaterThanOrEqual">
      <formula>0.01</formula>
    </cfRule>
    <cfRule type="cellIs" dxfId="4643" priority="1683" stopIfTrue="1" operator="greaterThanOrEqual">
      <formula>0.001</formula>
    </cfRule>
    <cfRule type="cellIs" dxfId="4642" priority="1684" stopIfTrue="1" operator="greaterThanOrEqual">
      <formula>0.0001</formula>
    </cfRule>
    <cfRule type="cellIs" dxfId="4641" priority="1685" stopIfTrue="1" operator="greaterThanOrEqual">
      <formula>0.00001</formula>
    </cfRule>
    <cfRule type="cellIs" dxfId="4640" priority="1686" stopIfTrue="1" operator="greaterThanOrEqual">
      <formula>0.000001</formula>
    </cfRule>
    <cfRule type="cellIs" dxfId="4639" priority="1687" stopIfTrue="1" operator="greaterThanOrEqual">
      <formula>0.0000001</formula>
    </cfRule>
    <cfRule type="cellIs" dxfId="4638" priority="1688" stopIfTrue="1" operator="greaterThanOrEqual">
      <formula>0.00000001</formula>
    </cfRule>
  </conditionalFormatting>
  <conditionalFormatting sqref="AI51">
    <cfRule type="cellIs" dxfId="4637" priority="1674" stopIfTrue="1" operator="greaterThanOrEqual">
      <formula>0.01</formula>
    </cfRule>
    <cfRule type="cellIs" dxfId="4636" priority="1675" stopIfTrue="1" operator="greaterThanOrEqual">
      <formula>0.001</formula>
    </cfRule>
    <cfRule type="cellIs" dxfId="4635" priority="1676" stopIfTrue="1" operator="greaterThanOrEqual">
      <formula>0.0001</formula>
    </cfRule>
    <cfRule type="cellIs" dxfId="4634" priority="1677" stopIfTrue="1" operator="greaterThanOrEqual">
      <formula>0.00001</formula>
    </cfRule>
    <cfRule type="cellIs" dxfId="4633" priority="1678" stopIfTrue="1" operator="greaterThanOrEqual">
      <formula>0.000001</formula>
    </cfRule>
    <cfRule type="cellIs" dxfId="4632" priority="1679" stopIfTrue="1" operator="greaterThanOrEqual">
      <formula>0.0000001</formula>
    </cfRule>
    <cfRule type="cellIs" dxfId="4631" priority="1680" stopIfTrue="1" operator="greaterThanOrEqual">
      <formula>0.00000001</formula>
    </cfRule>
  </conditionalFormatting>
  <conditionalFormatting sqref="AI51:AI75">
    <cfRule type="cellIs" dxfId="4630" priority="1559" stopIfTrue="1" operator="greaterThanOrEqual">
      <formula>0.1</formula>
    </cfRule>
  </conditionalFormatting>
  <conditionalFormatting sqref="AI52">
    <cfRule type="cellIs" dxfId="4629" priority="1703" stopIfTrue="1" operator="greaterThanOrEqual">
      <formula>0.01</formula>
    </cfRule>
    <cfRule type="cellIs" dxfId="4628" priority="1704" stopIfTrue="1" operator="greaterThanOrEqual">
      <formula>0.001</formula>
    </cfRule>
    <cfRule type="cellIs" dxfId="4627" priority="1705" stopIfTrue="1" operator="greaterThanOrEqual">
      <formula>0.0001</formula>
    </cfRule>
    <cfRule type="cellIs" dxfId="4626" priority="1706" stopIfTrue="1" operator="greaterThanOrEqual">
      <formula>0.00001</formula>
    </cfRule>
    <cfRule type="cellIs" dxfId="4625" priority="1707" stopIfTrue="1" operator="greaterThanOrEqual">
      <formula>0.000001</formula>
    </cfRule>
    <cfRule type="cellIs" dxfId="4624" priority="1708" stopIfTrue="1" operator="greaterThanOrEqual">
      <formula>0.0000001</formula>
    </cfRule>
    <cfRule type="cellIs" dxfId="4623" priority="1709" stopIfTrue="1" operator="greaterThanOrEqual">
      <formula>0.00000001</formula>
    </cfRule>
  </conditionalFormatting>
  <conditionalFormatting sqref="AI53 AI57 AI60:AI61 AI64 AI69:AI71">
    <cfRule type="cellIs" dxfId="4622" priority="1697" stopIfTrue="1" operator="greaterThanOrEqual">
      <formula>0.001</formula>
    </cfRule>
    <cfRule type="cellIs" dxfId="4621" priority="1698" stopIfTrue="1" operator="greaterThanOrEqual">
      <formula>0.0001</formula>
    </cfRule>
    <cfRule type="cellIs" dxfId="4620" priority="1699" stopIfTrue="1" operator="greaterThanOrEqual">
      <formula>0.00001</formula>
    </cfRule>
    <cfRule type="cellIs" dxfId="4619" priority="1700" stopIfTrue="1" operator="greaterThanOrEqual">
      <formula>0.000001</formula>
    </cfRule>
    <cfRule type="cellIs" dxfId="4618" priority="1701" stopIfTrue="1" operator="greaterThanOrEqual">
      <formula>0.0000001</formula>
    </cfRule>
    <cfRule type="cellIs" dxfId="4617" priority="1702" stopIfTrue="1" operator="greaterThanOrEqual">
      <formula>0.00000001</formula>
    </cfRule>
  </conditionalFormatting>
  <conditionalFormatting sqref="AI75 AI77:AI78">
    <cfRule type="cellIs" dxfId="4616" priority="1568" stopIfTrue="1" operator="greaterThanOrEqual">
      <formula>0.01</formula>
    </cfRule>
    <cfRule type="cellIs" dxfId="4615" priority="1569" stopIfTrue="1" operator="greaterThanOrEqual">
      <formula>0.001</formula>
    </cfRule>
    <cfRule type="cellIs" dxfId="4614" priority="1570" stopIfTrue="1" operator="greaterThanOrEqual">
      <formula>0.0001</formula>
    </cfRule>
    <cfRule type="cellIs" dxfId="4613" priority="1571" stopIfTrue="1" operator="greaterThanOrEqual">
      <formula>0.00001</formula>
    </cfRule>
    <cfRule type="cellIs" dxfId="4612" priority="1572" stopIfTrue="1" operator="greaterThanOrEqual">
      <formula>0.000001</formula>
    </cfRule>
    <cfRule type="cellIs" dxfId="4611" priority="1573" stopIfTrue="1" operator="greaterThanOrEqual">
      <formula>0.0000001</formula>
    </cfRule>
    <cfRule type="cellIs" dxfId="4610" priority="1574" stopIfTrue="1" operator="greaterThanOrEqual">
      <formula>0.00000001</formula>
    </cfRule>
  </conditionalFormatting>
  <conditionalFormatting sqref="AI76">
    <cfRule type="cellIs" dxfId="4609" priority="1560" stopIfTrue="1" operator="greaterThanOrEqual">
      <formula>0.1</formula>
    </cfRule>
    <cfRule type="cellIs" dxfId="4608" priority="1561" stopIfTrue="1" operator="greaterThanOrEqual">
      <formula>0.01</formula>
    </cfRule>
    <cfRule type="cellIs" dxfId="4607" priority="1562" stopIfTrue="1" operator="greaterThanOrEqual">
      <formula>0.001</formula>
    </cfRule>
    <cfRule type="cellIs" dxfId="4606" priority="1563" stopIfTrue="1" operator="greaterThanOrEqual">
      <formula>0.0001</formula>
    </cfRule>
    <cfRule type="cellIs" dxfId="4605" priority="1564" stopIfTrue="1" operator="greaterThanOrEqual">
      <formula>0.00001</formula>
    </cfRule>
    <cfRule type="cellIs" dxfId="4604" priority="1565" stopIfTrue="1" operator="greaterThanOrEqual">
      <formula>0.000001</formula>
    </cfRule>
    <cfRule type="cellIs" dxfId="4603" priority="1566" stopIfTrue="1" operator="greaterThanOrEqual">
      <formula>0.0000001</formula>
    </cfRule>
    <cfRule type="cellIs" dxfId="4602" priority="1567" stopIfTrue="1" operator="greaterThanOrEqual">
      <formula>0.00000001</formula>
    </cfRule>
  </conditionalFormatting>
  <conditionalFormatting sqref="AI77:AI127">
    <cfRule type="cellIs" dxfId="4601" priority="1330" stopIfTrue="1" operator="greaterThanOrEqual">
      <formula>0.1</formula>
    </cfRule>
  </conditionalFormatting>
  <conditionalFormatting sqref="AI79:AI81">
    <cfRule type="cellIs" dxfId="4600" priority="1578" stopIfTrue="1" operator="greaterThanOrEqual">
      <formula>0.00001</formula>
    </cfRule>
    <cfRule type="cellIs" dxfId="4599" priority="1579" stopIfTrue="1" operator="greaterThanOrEqual">
      <formula>0.000001</formula>
    </cfRule>
    <cfRule type="cellIs" dxfId="4598" priority="1580" stopIfTrue="1" operator="greaterThanOrEqual">
      <formula>0.0000001</formula>
    </cfRule>
    <cfRule type="cellIs" dxfId="4597" priority="1581" stopIfTrue="1" operator="greaterThanOrEqual">
      <formula>0.00000001</formula>
    </cfRule>
  </conditionalFormatting>
  <conditionalFormatting sqref="AI79:AI85">
    <cfRule type="cellIs" dxfId="4596" priority="1575" stopIfTrue="1" operator="greaterThanOrEqual">
      <formula>0.01</formula>
    </cfRule>
    <cfRule type="cellIs" dxfId="4595" priority="1576" stopIfTrue="1" operator="greaterThanOrEqual">
      <formula>0.001</formula>
    </cfRule>
    <cfRule type="cellIs" dxfId="4594" priority="1577" stopIfTrue="1" operator="greaterThanOrEqual">
      <formula>0.0001</formula>
    </cfRule>
  </conditionalFormatting>
  <conditionalFormatting sqref="AI86:AI94 AI96:AI107 AI110:AI115">
    <cfRule type="cellIs" dxfId="4593" priority="1404" stopIfTrue="1" operator="greaterThanOrEqual">
      <formula>0.01</formula>
    </cfRule>
  </conditionalFormatting>
  <conditionalFormatting sqref="AI92:AI94 AI99:AI101 AI105 AI110:AI112">
    <cfRule type="cellIs" dxfId="4592" priority="1416" stopIfTrue="1" operator="greaterThanOrEqual">
      <formula>0.001</formula>
    </cfRule>
    <cfRule type="cellIs" dxfId="4591" priority="1417" stopIfTrue="1" operator="greaterThanOrEqual">
      <formula>0.0001</formula>
    </cfRule>
    <cfRule type="cellIs" dxfId="4590" priority="1418" stopIfTrue="1" operator="greaterThanOrEqual">
      <formula>0.00001</formula>
    </cfRule>
    <cfRule type="cellIs" dxfId="4589" priority="1419" stopIfTrue="1" operator="greaterThanOrEqual">
      <formula>0.000001</formula>
    </cfRule>
    <cfRule type="cellIs" dxfId="4588" priority="1420" stopIfTrue="1" operator="greaterThanOrEqual">
      <formula>0.0000001</formula>
    </cfRule>
    <cfRule type="cellIs" dxfId="4587" priority="1421" stopIfTrue="1" operator="greaterThanOrEqual">
      <formula>0.00000001</formula>
    </cfRule>
  </conditionalFormatting>
  <conditionalFormatting sqref="AI95 AI108:AI109 AI116">
    <cfRule type="cellIs" dxfId="4586" priority="1422" stopIfTrue="1" operator="greaterThanOrEqual">
      <formula>0.01</formula>
    </cfRule>
    <cfRule type="cellIs" dxfId="4585" priority="1423" stopIfTrue="1" operator="greaterThanOrEqual">
      <formula>0.001</formula>
    </cfRule>
    <cfRule type="cellIs" dxfId="4584" priority="1424" stopIfTrue="1" operator="greaterThanOrEqual">
      <formula>0.0001</formula>
    </cfRule>
    <cfRule type="cellIs" dxfId="4583" priority="1425" stopIfTrue="1" operator="greaterThanOrEqual">
      <formula>0.00001</formula>
    </cfRule>
    <cfRule type="cellIs" dxfId="4582" priority="1426" stopIfTrue="1" operator="greaterThanOrEqual">
      <formula>0.000001</formula>
    </cfRule>
    <cfRule type="cellIs" dxfId="4581" priority="1427" stopIfTrue="1" operator="greaterThanOrEqual">
      <formula>0.0000001</formula>
    </cfRule>
    <cfRule type="cellIs" dxfId="4580" priority="1428" stopIfTrue="1" operator="greaterThanOrEqual">
      <formula>0.00000001</formula>
    </cfRule>
  </conditionalFormatting>
  <conditionalFormatting sqref="AI96:AI98 AI102:AI104 AI106:AI107 AI113:AI114">
    <cfRule type="cellIs" dxfId="4579" priority="1406" stopIfTrue="1" operator="greaterThanOrEqual">
      <formula>0.0001</formula>
    </cfRule>
    <cfRule type="cellIs" dxfId="4578" priority="1407" stopIfTrue="1" operator="greaterThanOrEqual">
      <formula>0.00001</formula>
    </cfRule>
    <cfRule type="cellIs" dxfId="4577" priority="1408" stopIfTrue="1" operator="greaterThanOrEqual">
      <formula>0.000001</formula>
    </cfRule>
    <cfRule type="cellIs" dxfId="4576" priority="1409" stopIfTrue="1" operator="greaterThanOrEqual">
      <formula>0.0000001</formula>
    </cfRule>
    <cfRule type="cellIs" dxfId="4575" priority="1410" stopIfTrue="1" operator="greaterThanOrEqual">
      <formula>0.00000001</formula>
    </cfRule>
  </conditionalFormatting>
  <conditionalFormatting sqref="AI96:AI98 AI102:AI104 AI106:AI107 AI113:AI115">
    <cfRule type="cellIs" dxfId="4574" priority="1405" stopIfTrue="1" operator="greaterThanOrEqual">
      <formula>0.001</formula>
    </cfRule>
  </conditionalFormatting>
  <conditionalFormatting sqref="AI115">
    <cfRule type="cellIs" dxfId="4573" priority="1411" stopIfTrue="1" operator="greaterThanOrEqual">
      <formula>0.0001</formula>
    </cfRule>
    <cfRule type="cellIs" dxfId="4572" priority="1412" stopIfTrue="1" operator="greaterThanOrEqual">
      <formula>0.00001</formula>
    </cfRule>
    <cfRule type="cellIs" dxfId="4571" priority="1413" stopIfTrue="1" operator="greaterThanOrEqual">
      <formula>0.000001</formula>
    </cfRule>
    <cfRule type="cellIs" dxfId="4570" priority="1414" stopIfTrue="1" operator="greaterThanOrEqual">
      <formula>0.0000001</formula>
    </cfRule>
    <cfRule type="cellIs" dxfId="4569" priority="1415" stopIfTrue="1" operator="greaterThanOrEqual">
      <formula>0.00000001</formula>
    </cfRule>
  </conditionalFormatting>
  <conditionalFormatting sqref="AI117">
    <cfRule type="cellIs" dxfId="4568" priority="1429" stopIfTrue="1" operator="greaterThanOrEqual">
      <formula>0.001</formula>
    </cfRule>
    <cfRule type="cellIs" dxfId="4567" priority="1430" stopIfTrue="1" operator="greaterThanOrEqual">
      <formula>0.0001</formula>
    </cfRule>
    <cfRule type="cellIs" dxfId="4566" priority="1431" stopIfTrue="1" operator="greaterThanOrEqual">
      <formula>0.00001</formula>
    </cfRule>
    <cfRule type="cellIs" dxfId="4565" priority="1432" stopIfTrue="1" operator="greaterThanOrEqual">
      <formula>0.000001</formula>
    </cfRule>
    <cfRule type="cellIs" dxfId="4564" priority="1433" stopIfTrue="1" operator="greaterThanOrEqual">
      <formula>0.0000001</formula>
    </cfRule>
    <cfRule type="cellIs" dxfId="4563" priority="1434" stopIfTrue="1" operator="greaterThanOrEqual">
      <formula>0.00000001</formula>
    </cfRule>
  </conditionalFormatting>
  <conditionalFormatting sqref="AI117:AI127">
    <cfRule type="cellIs" dxfId="4562" priority="1331" stopIfTrue="1" operator="greaterThanOrEqual">
      <formula>0.01</formula>
    </cfRule>
  </conditionalFormatting>
  <conditionalFormatting sqref="AI118">
    <cfRule type="cellIs" dxfId="4561" priority="3827" stopIfTrue="1" operator="greaterThanOrEqual">
      <formula>0.000001</formula>
    </cfRule>
    <cfRule type="cellIs" dxfId="4560" priority="3828" stopIfTrue="1" operator="greaterThanOrEqual">
      <formula>0.0000001</formula>
    </cfRule>
    <cfRule type="cellIs" dxfId="4559" priority="3829" stopIfTrue="1" operator="greaterThanOrEqual">
      <formula>0.00000001</formula>
    </cfRule>
  </conditionalFormatting>
  <conditionalFormatting sqref="AI118:AI122">
    <cfRule type="cellIs" dxfId="4558" priority="3821" stopIfTrue="1" operator="greaterThanOrEqual">
      <formula>0.001</formula>
    </cfRule>
    <cfRule type="cellIs" dxfId="4557" priority="3822" stopIfTrue="1" operator="greaterThanOrEqual">
      <formula>0.0001</formula>
    </cfRule>
    <cfRule type="cellIs" dxfId="4556" priority="3823" stopIfTrue="1" operator="greaterThanOrEqual">
      <formula>0.00001</formula>
    </cfRule>
  </conditionalFormatting>
  <conditionalFormatting sqref="AI119:AI122">
    <cfRule type="cellIs" dxfId="4555" priority="3824" stopIfTrue="1" operator="greaterThanOrEqual">
      <formula>0.000001</formula>
    </cfRule>
    <cfRule type="cellIs" dxfId="4554" priority="3825" stopIfTrue="1" operator="greaterThanOrEqual">
      <formula>0.0000001</formula>
    </cfRule>
    <cfRule type="cellIs" dxfId="4553" priority="3826" stopIfTrue="1" operator="greaterThanOrEqual">
      <formula>0.00000001</formula>
    </cfRule>
  </conditionalFormatting>
  <conditionalFormatting sqref="AI123">
    <cfRule type="cellIs" dxfId="4552" priority="1338" stopIfTrue="1" operator="greaterThanOrEqual">
      <formula>0.001</formula>
    </cfRule>
    <cfRule type="cellIs" dxfId="4551" priority="1339" stopIfTrue="1" operator="greaterThanOrEqual">
      <formula>0.0001</formula>
    </cfRule>
    <cfRule type="cellIs" dxfId="4550" priority="1340" stopIfTrue="1" operator="greaterThanOrEqual">
      <formula>0.00001</formula>
    </cfRule>
    <cfRule type="cellIs" dxfId="4549" priority="1341" stopIfTrue="1" operator="greaterThanOrEqual">
      <formula>0.000001</formula>
    </cfRule>
    <cfRule type="cellIs" dxfId="4548" priority="1342" stopIfTrue="1" operator="greaterThanOrEqual">
      <formula>0.0000001</formula>
    </cfRule>
    <cfRule type="cellIs" dxfId="4547" priority="1343" stopIfTrue="1" operator="greaterThanOrEqual">
      <formula>0.00000001</formula>
    </cfRule>
  </conditionalFormatting>
  <conditionalFormatting sqref="AI124">
    <cfRule type="cellIs" dxfId="4546" priority="1332" stopIfTrue="1" operator="greaterThanOrEqual">
      <formula>0.001</formula>
    </cfRule>
    <cfRule type="cellIs" dxfId="4545" priority="1333" stopIfTrue="1" operator="greaterThanOrEqual">
      <formula>0.0001</formula>
    </cfRule>
    <cfRule type="cellIs" dxfId="4544" priority="1334" stopIfTrue="1" operator="greaterThanOrEqual">
      <formula>0.00001</formula>
    </cfRule>
    <cfRule type="cellIs" dxfId="4543" priority="1335" stopIfTrue="1" operator="greaterThanOrEqual">
      <formula>0.000001</formula>
    </cfRule>
    <cfRule type="cellIs" dxfId="4542" priority="1336" stopIfTrue="1" operator="greaterThanOrEqual">
      <formula>0.0000001</formula>
    </cfRule>
    <cfRule type="cellIs" dxfId="4541" priority="1337" stopIfTrue="1" operator="greaterThanOrEqual">
      <formula>0.00000001</formula>
    </cfRule>
  </conditionalFormatting>
  <conditionalFormatting sqref="AI125 AI47">
    <cfRule type="cellIs" dxfId="4540" priority="3855" stopIfTrue="1" operator="greaterThanOrEqual">
      <formula>0.0001</formula>
    </cfRule>
  </conditionalFormatting>
  <conditionalFormatting sqref="AI125">
    <cfRule type="cellIs" dxfId="4539" priority="3854" stopIfTrue="1" operator="greaterThanOrEqual">
      <formula>0.001</formula>
    </cfRule>
  </conditionalFormatting>
  <conditionalFormatting sqref="AI128 AI131:AI132">
    <cfRule type="cellIs" dxfId="4538" priority="3830" stopIfTrue="1" operator="greaterThanOrEqual">
      <formula>1</formula>
    </cfRule>
    <cfRule type="cellIs" dxfId="4537" priority="3831" stopIfTrue="1" operator="greaterThanOrEqual">
      <formula>0.1</formula>
    </cfRule>
    <cfRule type="cellIs" dxfId="4536" priority="3832" stopIfTrue="1" operator="greaterThanOrEqual">
      <formula>0.01</formula>
    </cfRule>
    <cfRule type="cellIs" dxfId="4535" priority="3833" stopIfTrue="1" operator="greaterThanOrEqual">
      <formula>0.001</formula>
    </cfRule>
    <cfRule type="cellIs" dxfId="4534" priority="3834" stopIfTrue="1" operator="greaterThanOrEqual">
      <formula>0.0001</formula>
    </cfRule>
    <cfRule type="cellIs" dxfId="4533" priority="3835" stopIfTrue="1" operator="greaterThanOrEqual">
      <formula>0.00001</formula>
    </cfRule>
    <cfRule type="cellIs" dxfId="4532" priority="3836" stopIfTrue="1" operator="greaterThanOrEqual">
      <formula>0.000001</formula>
    </cfRule>
    <cfRule type="cellIs" dxfId="4531" priority="3837" stopIfTrue="1" operator="greaterThanOrEqual">
      <formula>0.0000001</formula>
    </cfRule>
    <cfRule type="cellIs" dxfId="4530" priority="3838" stopIfTrue="1" operator="greaterThanOrEqual">
      <formula>0.00000001</formula>
    </cfRule>
  </conditionalFormatting>
  <conditionalFormatting sqref="AI129">
    <cfRule type="cellIs" dxfId="4529" priority="3840" stopIfTrue="1" operator="greaterThanOrEqual">
      <formula>0.1</formula>
    </cfRule>
    <cfRule type="cellIs" dxfId="4528" priority="3841" stopIfTrue="1" operator="greaterThanOrEqual">
      <formula>0.01</formula>
    </cfRule>
    <cfRule type="cellIs" dxfId="4527" priority="3842" stopIfTrue="1" operator="greaterThanOrEqual">
      <formula>0.001</formula>
    </cfRule>
    <cfRule type="cellIs" dxfId="4526" priority="3843" stopIfTrue="1" operator="greaterThanOrEqual">
      <formula>0.0001</formula>
    </cfRule>
    <cfRule type="cellIs" dxfId="4525" priority="3844" stopIfTrue="1" operator="greaterThanOrEqual">
      <formula>0.00001</formula>
    </cfRule>
    <cfRule type="cellIs" dxfId="4524" priority="3845" stopIfTrue="1" operator="greaterThanOrEqual">
      <formula>0.000001</formula>
    </cfRule>
    <cfRule type="cellIs" dxfId="4523" priority="3846" stopIfTrue="1" operator="greaterThanOrEqual">
      <formula>0.0000001</formula>
    </cfRule>
    <cfRule type="cellIs" dxfId="4522" priority="3847" stopIfTrue="1" operator="greaterThanOrEqual">
      <formula>0.00000001</formula>
    </cfRule>
  </conditionalFormatting>
  <conditionalFormatting sqref="AI129:AI130">
    <cfRule type="cellIs" dxfId="4521" priority="3839" stopIfTrue="1" operator="greaterThanOrEqual">
      <formula>1</formula>
    </cfRule>
  </conditionalFormatting>
  <conditionalFormatting sqref="AI130 AI44 AI72:AI74">
    <cfRule type="cellIs" dxfId="4520" priority="3867" stopIfTrue="1" operator="greaterThanOrEqual">
      <formula>0.01</formula>
    </cfRule>
  </conditionalFormatting>
  <conditionalFormatting sqref="AI130">
    <cfRule type="cellIs" dxfId="4519" priority="3866" stopIfTrue="1" operator="greaterThanOrEqual">
      <formula>0.1</formula>
    </cfRule>
  </conditionalFormatting>
  <conditionalFormatting sqref="AL24:AL27">
    <cfRule type="cellIs" dxfId="4518" priority="2261" operator="greaterThanOrEqual">
      <formula>0</formula>
    </cfRule>
  </conditionalFormatting>
  <conditionalFormatting sqref="AL28:AL30">
    <cfRule type="cellIs" dxfId="4517" priority="2260" operator="greaterThanOrEqual">
      <formula>0</formula>
    </cfRule>
  </conditionalFormatting>
  <conditionalFormatting sqref="AL31:AL32">
    <cfRule type="cellIs" dxfId="4516" priority="2259" operator="greaterThanOrEqual">
      <formula>0</formula>
    </cfRule>
  </conditionalFormatting>
  <conditionalFormatting sqref="AL37:AL41">
    <cfRule type="cellIs" dxfId="4515" priority="3812" stopIfTrue="1" operator="greaterThanOrEqual">
      <formula>1</formula>
    </cfRule>
    <cfRule type="cellIs" dxfId="4514" priority="3813" stopIfTrue="1" operator="greaterThanOrEqual">
      <formula>0.1</formula>
    </cfRule>
    <cfRule type="cellIs" dxfId="4513" priority="3814" stopIfTrue="1" operator="greaterThanOrEqual">
      <formula>0.01</formula>
    </cfRule>
    <cfRule type="cellIs" dxfId="4512" priority="3815" stopIfTrue="1" operator="greaterThanOrEqual">
      <formula>0.001</formula>
    </cfRule>
    <cfRule type="cellIs" dxfId="4511" priority="3816" stopIfTrue="1" operator="greaterThanOrEqual">
      <formula>0.0001</formula>
    </cfRule>
    <cfRule type="cellIs" dxfId="4510" priority="3817" stopIfTrue="1" operator="greaterThanOrEqual">
      <formula>0.00001</formula>
    </cfRule>
    <cfRule type="cellIs" dxfId="4509" priority="3818" stopIfTrue="1" operator="greaterThanOrEqual">
      <formula>0.000001</formula>
    </cfRule>
    <cfRule type="cellIs" dxfId="4508" priority="3819" stopIfTrue="1" operator="greaterThanOrEqual">
      <formula>0.0000001</formula>
    </cfRule>
    <cfRule type="cellIs" dxfId="4507" priority="3820" stopIfTrue="1" operator="greaterThanOrEqual">
      <formula>0.00000001</formula>
    </cfRule>
  </conditionalFormatting>
  <conditionalFormatting sqref="AL37:AL132">
    <cfRule type="cellIs" dxfId="4506" priority="986" stopIfTrue="1" operator="greaterThanOrEqual">
      <formula>10</formula>
    </cfRule>
  </conditionalFormatting>
  <conditionalFormatting sqref="AL42:AL43">
    <cfRule type="cellIs" dxfId="4505" priority="3803" stopIfTrue="1" operator="greaterThanOrEqual">
      <formula>1</formula>
    </cfRule>
    <cfRule type="cellIs" dxfId="4504" priority="3804" stopIfTrue="1" operator="greaterThanOrEqual">
      <formula>0.1</formula>
    </cfRule>
    <cfRule type="cellIs" dxfId="4503" priority="3805" stopIfTrue="1" operator="greaterThanOrEqual">
      <formula>0.01</formula>
    </cfRule>
    <cfRule type="cellIs" dxfId="4502" priority="3806" stopIfTrue="1" operator="greaterThanOrEqual">
      <formula>0.001</formula>
    </cfRule>
    <cfRule type="cellIs" dxfId="4501" priority="3807" stopIfTrue="1" operator="greaterThanOrEqual">
      <formula>0.0001</formula>
    </cfRule>
    <cfRule type="cellIs" dxfId="4500" priority="3808" stopIfTrue="1" operator="greaterThanOrEqual">
      <formula>0.00001</formula>
    </cfRule>
    <cfRule type="cellIs" dxfId="4499" priority="3809" stopIfTrue="1" operator="greaterThanOrEqual">
      <formula>0.000001</formula>
    </cfRule>
    <cfRule type="cellIs" dxfId="4498" priority="3810" stopIfTrue="1" operator="greaterThanOrEqual">
      <formula>0.0000001</formula>
    </cfRule>
    <cfRule type="cellIs" dxfId="4497" priority="3811" stopIfTrue="1" operator="greaterThanOrEqual">
      <formula>0.00000001</formula>
    </cfRule>
  </conditionalFormatting>
  <conditionalFormatting sqref="AL44 AL72:AL74 AL82:AL85 AL116 AL130">
    <cfRule type="cellIs" dxfId="4496" priority="3797" stopIfTrue="1" operator="greaterThanOrEqual">
      <formula>0.001</formula>
    </cfRule>
    <cfRule type="cellIs" dxfId="4495" priority="3798" stopIfTrue="1" operator="greaterThanOrEqual">
      <formula>0.0001</formula>
    </cfRule>
    <cfRule type="cellIs" dxfId="4494" priority="3799" stopIfTrue="1" operator="greaterThanOrEqual">
      <formula>0.00001</formula>
    </cfRule>
    <cfRule type="cellIs" dxfId="4493" priority="3800" stopIfTrue="1" operator="greaterThanOrEqual">
      <formula>0.000001</formula>
    </cfRule>
    <cfRule type="cellIs" dxfId="4492" priority="3801" stopIfTrue="1" operator="greaterThanOrEqual">
      <formula>0.0000001</formula>
    </cfRule>
    <cfRule type="cellIs" dxfId="4491" priority="3802" stopIfTrue="1" operator="greaterThanOrEqual">
      <formula>0.00000001</formula>
    </cfRule>
  </conditionalFormatting>
  <conditionalFormatting sqref="AL44:AL49">
    <cfRule type="cellIs" dxfId="4490" priority="1307" stopIfTrue="1" operator="greaterThanOrEqual">
      <formula>0.1</formula>
    </cfRule>
  </conditionalFormatting>
  <conditionalFormatting sqref="AL44:AL127">
    <cfRule type="cellIs" dxfId="4489" priority="987" stopIfTrue="1" operator="greaterThanOrEqual">
      <formula>1</formula>
    </cfRule>
  </conditionalFormatting>
  <conditionalFormatting sqref="AL45:AL46 AL86 AL123:AL124 AL126">
    <cfRule type="cellIs" dxfId="4488" priority="3789" stopIfTrue="1" operator="greaterThanOrEqual">
      <formula>0.001</formula>
    </cfRule>
    <cfRule type="cellIs" dxfId="4487" priority="3790" stopIfTrue="1" operator="greaterThanOrEqual">
      <formula>0.0001</formula>
    </cfRule>
    <cfRule type="cellIs" dxfId="4486" priority="3791" stopIfTrue="1" operator="greaterThanOrEqual">
      <formula>0.00001</formula>
    </cfRule>
    <cfRule type="cellIs" dxfId="4485" priority="3792" stopIfTrue="1" operator="greaterThanOrEqual">
      <formula>0.000001</formula>
    </cfRule>
    <cfRule type="cellIs" dxfId="4484" priority="3793" stopIfTrue="1" operator="greaterThanOrEqual">
      <formula>0.0000001</formula>
    </cfRule>
    <cfRule type="cellIs" dxfId="4483" priority="3794" stopIfTrue="1" operator="greaterThanOrEqual">
      <formula>0.00000001</formula>
    </cfRule>
  </conditionalFormatting>
  <conditionalFormatting sqref="AL45:AL49 AL53:AL71">
    <cfRule type="cellIs" dxfId="4482" priority="1308" stopIfTrue="1" operator="greaterThanOrEqual">
      <formula>0.01</formula>
    </cfRule>
  </conditionalFormatting>
  <conditionalFormatting sqref="AL47 AL125">
    <cfRule type="cellIs" dxfId="4481" priority="3785" stopIfTrue="1" operator="greaterThanOrEqual">
      <formula>0.00001</formula>
    </cfRule>
    <cfRule type="cellIs" dxfId="4480" priority="3786" stopIfTrue="1" operator="greaterThanOrEqual">
      <formula>0.000001</formula>
    </cfRule>
    <cfRule type="cellIs" dxfId="4479" priority="3787" stopIfTrue="1" operator="greaterThanOrEqual">
      <formula>0.0000001</formula>
    </cfRule>
    <cfRule type="cellIs" dxfId="4478" priority="3788" stopIfTrue="1" operator="greaterThanOrEqual">
      <formula>0.00000001</formula>
    </cfRule>
  </conditionalFormatting>
  <conditionalFormatting sqref="AL47:AL48 AL87:AL91 AL127">
    <cfRule type="cellIs" dxfId="4477" priority="3777" stopIfTrue="1" operator="greaterThanOrEqual">
      <formula>0.001</formula>
    </cfRule>
  </conditionalFormatting>
  <conditionalFormatting sqref="AL48 AL87:AL91 AL127">
    <cfRule type="cellIs" dxfId="4476" priority="3778" stopIfTrue="1" operator="greaterThanOrEqual">
      <formula>0.0001</formula>
    </cfRule>
    <cfRule type="cellIs" dxfId="4475" priority="3779" stopIfTrue="1" operator="greaterThanOrEqual">
      <formula>0.00001</formula>
    </cfRule>
    <cfRule type="cellIs" dxfId="4474" priority="3780" stopIfTrue="1" operator="greaterThanOrEqual">
      <formula>0.000001</formula>
    </cfRule>
    <cfRule type="cellIs" dxfId="4473" priority="3781" stopIfTrue="1" operator="greaterThanOrEqual">
      <formula>0.0000001</formula>
    </cfRule>
    <cfRule type="cellIs" dxfId="4472" priority="3782" stopIfTrue="1" operator="greaterThanOrEqual">
      <formula>0.00000001</formula>
    </cfRule>
  </conditionalFormatting>
  <conditionalFormatting sqref="AL49 AL54:AL56 AL58:AL59 AL62:AL63 AL65:AL68">
    <cfRule type="cellIs" dxfId="4471" priority="1309" stopIfTrue="1" operator="greaterThanOrEqual">
      <formula>0.001</formula>
    </cfRule>
    <cfRule type="cellIs" dxfId="4470" priority="1310" stopIfTrue="1" operator="greaterThanOrEqual">
      <formula>0.0001</formula>
    </cfRule>
    <cfRule type="cellIs" dxfId="4469" priority="1311" stopIfTrue="1" operator="greaterThanOrEqual">
      <formula>0.00001</formula>
    </cfRule>
    <cfRule type="cellIs" dxfId="4468" priority="1312" stopIfTrue="1" operator="greaterThanOrEqual">
      <formula>0.000001</formula>
    </cfRule>
    <cfRule type="cellIs" dxfId="4467" priority="1313" stopIfTrue="1" operator="greaterThanOrEqual">
      <formula>0.0000001</formula>
    </cfRule>
    <cfRule type="cellIs" dxfId="4466" priority="1314" stopIfTrue="1" operator="greaterThanOrEqual">
      <formula>0.00000001</formula>
    </cfRule>
  </conditionalFormatting>
  <conditionalFormatting sqref="AL50">
    <cfRule type="cellIs" dxfId="4465" priority="1299" stopIfTrue="1" operator="greaterThanOrEqual">
      <formula>0.1</formula>
    </cfRule>
    <cfRule type="cellIs" dxfId="4464" priority="1300" stopIfTrue="1" operator="greaterThanOrEqual">
      <formula>0.01</formula>
    </cfRule>
    <cfRule type="cellIs" dxfId="4463" priority="1301" stopIfTrue="1" operator="greaterThanOrEqual">
      <formula>0.001</formula>
    </cfRule>
    <cfRule type="cellIs" dxfId="4462" priority="1302" stopIfTrue="1" operator="greaterThanOrEqual">
      <formula>0.0001</formula>
    </cfRule>
    <cfRule type="cellIs" dxfId="4461" priority="1303" stopIfTrue="1" operator="greaterThanOrEqual">
      <formula>0.00001</formula>
    </cfRule>
    <cfRule type="cellIs" dxfId="4460" priority="1304" stopIfTrue="1" operator="greaterThanOrEqual">
      <formula>0.000001</formula>
    </cfRule>
    <cfRule type="cellIs" dxfId="4459" priority="1305" stopIfTrue="1" operator="greaterThanOrEqual">
      <formula>0.0000001</formula>
    </cfRule>
    <cfRule type="cellIs" dxfId="4458" priority="1306" stopIfTrue="1" operator="greaterThanOrEqual">
      <formula>0.00000001</formula>
    </cfRule>
  </conditionalFormatting>
  <conditionalFormatting sqref="AL51">
    <cfRule type="cellIs" dxfId="4457" priority="1292" stopIfTrue="1" operator="greaterThanOrEqual">
      <formula>0.01</formula>
    </cfRule>
    <cfRule type="cellIs" dxfId="4456" priority="1293" stopIfTrue="1" operator="greaterThanOrEqual">
      <formula>0.001</formula>
    </cfRule>
    <cfRule type="cellIs" dxfId="4455" priority="1294" stopIfTrue="1" operator="greaterThanOrEqual">
      <formula>0.0001</formula>
    </cfRule>
    <cfRule type="cellIs" dxfId="4454" priority="1295" stopIfTrue="1" operator="greaterThanOrEqual">
      <formula>0.00001</formula>
    </cfRule>
    <cfRule type="cellIs" dxfId="4453" priority="1296" stopIfTrue="1" operator="greaterThanOrEqual">
      <formula>0.000001</formula>
    </cfRule>
    <cfRule type="cellIs" dxfId="4452" priority="1297" stopIfTrue="1" operator="greaterThanOrEqual">
      <formula>0.0000001</formula>
    </cfRule>
    <cfRule type="cellIs" dxfId="4451" priority="1298" stopIfTrue="1" operator="greaterThanOrEqual">
      <formula>0.00000001</formula>
    </cfRule>
  </conditionalFormatting>
  <conditionalFormatting sqref="AL51:AL75">
    <cfRule type="cellIs" dxfId="4450" priority="1125" stopIfTrue="1" operator="greaterThanOrEqual">
      <formula>0.1</formula>
    </cfRule>
  </conditionalFormatting>
  <conditionalFormatting sqref="AL52">
    <cfRule type="cellIs" dxfId="4449" priority="1321" stopIfTrue="1" operator="greaterThanOrEqual">
      <formula>0.01</formula>
    </cfRule>
    <cfRule type="cellIs" dxfId="4448" priority="1322" stopIfTrue="1" operator="greaterThanOrEqual">
      <formula>0.001</formula>
    </cfRule>
    <cfRule type="cellIs" dxfId="4447" priority="1323" stopIfTrue="1" operator="greaterThanOrEqual">
      <formula>0.0001</formula>
    </cfRule>
    <cfRule type="cellIs" dxfId="4446" priority="1324" stopIfTrue="1" operator="greaterThanOrEqual">
      <formula>0.00001</formula>
    </cfRule>
    <cfRule type="cellIs" dxfId="4445" priority="1325" stopIfTrue="1" operator="greaterThanOrEqual">
      <formula>0.000001</formula>
    </cfRule>
    <cfRule type="cellIs" dxfId="4444" priority="1326" stopIfTrue="1" operator="greaterThanOrEqual">
      <formula>0.0000001</formula>
    </cfRule>
    <cfRule type="cellIs" dxfId="4443" priority="1327" stopIfTrue="1" operator="greaterThanOrEqual">
      <formula>0.00000001</formula>
    </cfRule>
  </conditionalFormatting>
  <conditionalFormatting sqref="AL53 AL57 AL60:AL61 AL64 AL69:AL71">
    <cfRule type="cellIs" dxfId="4442" priority="1315" stopIfTrue="1" operator="greaterThanOrEqual">
      <formula>0.001</formula>
    </cfRule>
    <cfRule type="cellIs" dxfId="4441" priority="1316" stopIfTrue="1" operator="greaterThanOrEqual">
      <formula>0.0001</formula>
    </cfRule>
    <cfRule type="cellIs" dxfId="4440" priority="1317" stopIfTrue="1" operator="greaterThanOrEqual">
      <formula>0.00001</formula>
    </cfRule>
    <cfRule type="cellIs" dxfId="4439" priority="1318" stopIfTrue="1" operator="greaterThanOrEqual">
      <formula>0.000001</formula>
    </cfRule>
    <cfRule type="cellIs" dxfId="4438" priority="1319" stopIfTrue="1" operator="greaterThanOrEqual">
      <formula>0.0000001</formula>
    </cfRule>
    <cfRule type="cellIs" dxfId="4437" priority="1320" stopIfTrue="1" operator="greaterThanOrEqual">
      <formula>0.00000001</formula>
    </cfRule>
  </conditionalFormatting>
  <conditionalFormatting sqref="AL75 AL77:AL78">
    <cfRule type="cellIs" dxfId="4436" priority="1134" stopIfTrue="1" operator="greaterThanOrEqual">
      <formula>0.01</formula>
    </cfRule>
    <cfRule type="cellIs" dxfId="4435" priority="1135" stopIfTrue="1" operator="greaterThanOrEqual">
      <formula>0.001</formula>
    </cfRule>
    <cfRule type="cellIs" dxfId="4434" priority="1136" stopIfTrue="1" operator="greaterThanOrEqual">
      <formula>0.0001</formula>
    </cfRule>
    <cfRule type="cellIs" dxfId="4433" priority="1137" stopIfTrue="1" operator="greaterThanOrEqual">
      <formula>0.00001</formula>
    </cfRule>
    <cfRule type="cellIs" dxfId="4432" priority="1138" stopIfTrue="1" operator="greaterThanOrEqual">
      <formula>0.000001</formula>
    </cfRule>
    <cfRule type="cellIs" dxfId="4431" priority="1139" stopIfTrue="1" operator="greaterThanOrEqual">
      <formula>0.0000001</formula>
    </cfRule>
    <cfRule type="cellIs" dxfId="4430" priority="1140" stopIfTrue="1" operator="greaterThanOrEqual">
      <formula>0.00000001</formula>
    </cfRule>
  </conditionalFormatting>
  <conditionalFormatting sqref="AL76">
    <cfRule type="cellIs" dxfId="4429" priority="1126" stopIfTrue="1" operator="greaterThanOrEqual">
      <formula>0.1</formula>
    </cfRule>
    <cfRule type="cellIs" dxfId="4428" priority="1127" stopIfTrue="1" operator="greaterThanOrEqual">
      <formula>0.01</formula>
    </cfRule>
    <cfRule type="cellIs" dxfId="4427" priority="1128" stopIfTrue="1" operator="greaterThanOrEqual">
      <formula>0.001</formula>
    </cfRule>
    <cfRule type="cellIs" dxfId="4426" priority="1129" stopIfTrue="1" operator="greaterThanOrEqual">
      <formula>0.0001</formula>
    </cfRule>
    <cfRule type="cellIs" dxfId="4425" priority="1130" stopIfTrue="1" operator="greaterThanOrEqual">
      <formula>0.00001</formula>
    </cfRule>
    <cfRule type="cellIs" dxfId="4424" priority="1131" stopIfTrue="1" operator="greaterThanOrEqual">
      <formula>0.000001</formula>
    </cfRule>
    <cfRule type="cellIs" dxfId="4423" priority="1132" stopIfTrue="1" operator="greaterThanOrEqual">
      <formula>0.0000001</formula>
    </cfRule>
    <cfRule type="cellIs" dxfId="4422" priority="1133" stopIfTrue="1" operator="greaterThanOrEqual">
      <formula>0.00000001</formula>
    </cfRule>
  </conditionalFormatting>
  <conditionalFormatting sqref="AL77:AL127">
    <cfRule type="cellIs" dxfId="4421" priority="988" stopIfTrue="1" operator="greaterThanOrEqual">
      <formula>0.1</formula>
    </cfRule>
  </conditionalFormatting>
  <conditionalFormatting sqref="AL79:AL81">
    <cfRule type="cellIs" dxfId="4420" priority="1141" stopIfTrue="1" operator="greaterThanOrEqual">
      <formula>0.01</formula>
    </cfRule>
    <cfRule type="cellIs" dxfId="4419" priority="1142" stopIfTrue="1" operator="greaterThanOrEqual">
      <formula>0.001</formula>
    </cfRule>
    <cfRule type="cellIs" dxfId="4418" priority="1143" stopIfTrue="1" operator="greaterThanOrEqual">
      <formula>0.0001</formula>
    </cfRule>
    <cfRule type="cellIs" dxfId="4417" priority="1144" stopIfTrue="1" operator="greaterThanOrEqual">
      <formula>0.00001</formula>
    </cfRule>
    <cfRule type="cellIs" dxfId="4416" priority="1145" stopIfTrue="1" operator="greaterThanOrEqual">
      <formula>0.000001</formula>
    </cfRule>
    <cfRule type="cellIs" dxfId="4415" priority="1146" stopIfTrue="1" operator="greaterThanOrEqual">
      <formula>0.0000001</formula>
    </cfRule>
    <cfRule type="cellIs" dxfId="4414" priority="1147" stopIfTrue="1" operator="greaterThanOrEqual">
      <formula>0.00000001</formula>
    </cfRule>
  </conditionalFormatting>
  <conditionalFormatting sqref="AL86:AL94 AL96:AL107 AL110:AL115">
    <cfRule type="cellIs" dxfId="4413" priority="989" stopIfTrue="1" operator="greaterThanOrEqual">
      <formula>0.01</formula>
    </cfRule>
  </conditionalFormatting>
  <conditionalFormatting sqref="AL92:AL94 AL99:AL101 AL105 AL110:AL112">
    <cfRule type="cellIs" dxfId="4412" priority="1001" stopIfTrue="1" operator="greaterThanOrEqual">
      <formula>0.001</formula>
    </cfRule>
    <cfRule type="cellIs" dxfId="4411" priority="1002" stopIfTrue="1" operator="greaterThanOrEqual">
      <formula>0.0001</formula>
    </cfRule>
    <cfRule type="cellIs" dxfId="4410" priority="1003" stopIfTrue="1" operator="greaterThanOrEqual">
      <formula>0.00001</formula>
    </cfRule>
    <cfRule type="cellIs" dxfId="4409" priority="1004" stopIfTrue="1" operator="greaterThanOrEqual">
      <formula>0.000001</formula>
    </cfRule>
    <cfRule type="cellIs" dxfId="4408" priority="1005" stopIfTrue="1" operator="greaterThanOrEqual">
      <formula>0.0000001</formula>
    </cfRule>
    <cfRule type="cellIs" dxfId="4407" priority="1006" stopIfTrue="1" operator="greaterThanOrEqual">
      <formula>0.00000001</formula>
    </cfRule>
  </conditionalFormatting>
  <conditionalFormatting sqref="AL95 AL108:AL109">
    <cfRule type="cellIs" dxfId="4406" priority="1007" stopIfTrue="1" operator="greaterThanOrEqual">
      <formula>0.01</formula>
    </cfRule>
    <cfRule type="cellIs" dxfId="4405" priority="1008" stopIfTrue="1" operator="greaterThanOrEqual">
      <formula>0.001</formula>
    </cfRule>
    <cfRule type="cellIs" dxfId="4404" priority="1009" stopIfTrue="1" operator="greaterThanOrEqual">
      <formula>0.0001</formula>
    </cfRule>
    <cfRule type="cellIs" dxfId="4403" priority="1010" stopIfTrue="1" operator="greaterThanOrEqual">
      <formula>0.00001</formula>
    </cfRule>
    <cfRule type="cellIs" dxfId="4402" priority="1011" stopIfTrue="1" operator="greaterThanOrEqual">
      <formula>0.000001</formula>
    </cfRule>
    <cfRule type="cellIs" dxfId="4401" priority="1012" stopIfTrue="1" operator="greaterThanOrEqual">
      <formula>0.0000001</formula>
    </cfRule>
    <cfRule type="cellIs" dxfId="4400" priority="1013" stopIfTrue="1" operator="greaterThanOrEqual">
      <formula>0.00000001</formula>
    </cfRule>
  </conditionalFormatting>
  <conditionalFormatting sqref="AL96:AL98 AL102:AL104 AL106:AL107 AL113:AL114">
    <cfRule type="cellIs" dxfId="4399" priority="991" stopIfTrue="1" operator="greaterThanOrEqual">
      <formula>0.0001</formula>
    </cfRule>
    <cfRule type="cellIs" dxfId="4398" priority="992" stopIfTrue="1" operator="greaterThanOrEqual">
      <formula>0.00001</formula>
    </cfRule>
    <cfRule type="cellIs" dxfId="4397" priority="993" stopIfTrue="1" operator="greaterThanOrEqual">
      <formula>0.000001</formula>
    </cfRule>
    <cfRule type="cellIs" dxfId="4396" priority="994" stopIfTrue="1" operator="greaterThanOrEqual">
      <formula>0.0000001</formula>
    </cfRule>
    <cfRule type="cellIs" dxfId="4395" priority="995" stopIfTrue="1" operator="greaterThanOrEqual">
      <formula>0.00000001</formula>
    </cfRule>
  </conditionalFormatting>
  <conditionalFormatting sqref="AL96:AL98 AL102:AL104 AL106:AL107 AL113:AL115">
    <cfRule type="cellIs" dxfId="4394" priority="990" stopIfTrue="1" operator="greaterThanOrEqual">
      <formula>0.001</formula>
    </cfRule>
  </conditionalFormatting>
  <conditionalFormatting sqref="AL115">
    <cfRule type="cellIs" dxfId="4393" priority="996" stopIfTrue="1" operator="greaterThanOrEqual">
      <formula>0.0001</formula>
    </cfRule>
    <cfRule type="cellIs" dxfId="4392" priority="997" stopIfTrue="1" operator="greaterThanOrEqual">
      <formula>0.00001</formula>
    </cfRule>
    <cfRule type="cellIs" dxfId="4391" priority="998" stopIfTrue="1" operator="greaterThanOrEqual">
      <formula>0.000001</formula>
    </cfRule>
    <cfRule type="cellIs" dxfId="4390" priority="999" stopIfTrue="1" operator="greaterThanOrEqual">
      <formula>0.0000001</formula>
    </cfRule>
    <cfRule type="cellIs" dxfId="4389" priority="1000" stopIfTrue="1" operator="greaterThanOrEqual">
      <formula>0.00000001</formula>
    </cfRule>
  </conditionalFormatting>
  <conditionalFormatting sqref="AL117">
    <cfRule type="cellIs" dxfId="4388" priority="1015" stopIfTrue="1" operator="greaterThanOrEqual">
      <formula>0.001</formula>
    </cfRule>
    <cfRule type="cellIs" dxfId="4387" priority="1016" stopIfTrue="1" operator="greaterThanOrEqual">
      <formula>0.0001</formula>
    </cfRule>
    <cfRule type="cellIs" dxfId="4386" priority="1017" stopIfTrue="1" operator="greaterThanOrEqual">
      <formula>0.00001</formula>
    </cfRule>
    <cfRule type="cellIs" dxfId="4385" priority="1018" stopIfTrue="1" operator="greaterThanOrEqual">
      <formula>0.000001</formula>
    </cfRule>
    <cfRule type="cellIs" dxfId="4384" priority="1019" stopIfTrue="1" operator="greaterThanOrEqual">
      <formula>0.0000001</formula>
    </cfRule>
    <cfRule type="cellIs" dxfId="4383" priority="1020" stopIfTrue="1" operator="greaterThanOrEqual">
      <formula>0.00000001</formula>
    </cfRule>
  </conditionalFormatting>
  <conditionalFormatting sqref="AL117:AL127">
    <cfRule type="cellIs" dxfId="4382" priority="1014" stopIfTrue="1" operator="greaterThanOrEqual">
      <formula>0.01</formula>
    </cfRule>
  </conditionalFormatting>
  <conditionalFormatting sqref="AL118">
    <cfRule type="cellIs" dxfId="4381" priority="3756" stopIfTrue="1" operator="greaterThanOrEqual">
      <formula>0.000001</formula>
    </cfRule>
    <cfRule type="cellIs" dxfId="4380" priority="3757" stopIfTrue="1" operator="greaterThanOrEqual">
      <formula>0.0000001</formula>
    </cfRule>
    <cfRule type="cellIs" dxfId="4379" priority="3758" stopIfTrue="1" operator="greaterThanOrEqual">
      <formula>0.00000001</formula>
    </cfRule>
  </conditionalFormatting>
  <conditionalFormatting sqref="AL118:AL122">
    <cfRule type="cellIs" dxfId="4378" priority="3750" stopIfTrue="1" operator="greaterThanOrEqual">
      <formula>0.001</formula>
    </cfRule>
    <cfRule type="cellIs" dxfId="4377" priority="3751" stopIfTrue="1" operator="greaterThanOrEqual">
      <formula>0.0001</formula>
    </cfRule>
    <cfRule type="cellIs" dxfId="4376" priority="3752" stopIfTrue="1" operator="greaterThanOrEqual">
      <formula>0.00001</formula>
    </cfRule>
  </conditionalFormatting>
  <conditionalFormatting sqref="AL119:AL122">
    <cfRule type="cellIs" dxfId="4375" priority="3753" stopIfTrue="1" operator="greaterThanOrEqual">
      <formula>0.000001</formula>
    </cfRule>
    <cfRule type="cellIs" dxfId="4374" priority="3754" stopIfTrue="1" operator="greaterThanOrEqual">
      <formula>0.0000001</formula>
    </cfRule>
    <cfRule type="cellIs" dxfId="4373" priority="3755" stopIfTrue="1" operator="greaterThanOrEqual">
      <formula>0.00000001</formula>
    </cfRule>
  </conditionalFormatting>
  <conditionalFormatting sqref="AL125 AL47">
    <cfRule type="cellIs" dxfId="4372" priority="3784" stopIfTrue="1" operator="greaterThanOrEqual">
      <formula>0.0001</formula>
    </cfRule>
  </conditionalFormatting>
  <conditionalFormatting sqref="AL125">
    <cfRule type="cellIs" dxfId="4371" priority="3783" stopIfTrue="1" operator="greaterThanOrEqual">
      <formula>0.001</formula>
    </cfRule>
  </conditionalFormatting>
  <conditionalFormatting sqref="AL128 AL131:AL132">
    <cfRule type="cellIs" dxfId="4370" priority="3759" stopIfTrue="1" operator="greaterThanOrEqual">
      <formula>1</formula>
    </cfRule>
    <cfRule type="cellIs" dxfId="4369" priority="3760" stopIfTrue="1" operator="greaterThanOrEqual">
      <formula>0.1</formula>
    </cfRule>
    <cfRule type="cellIs" dxfId="4368" priority="3761" stopIfTrue="1" operator="greaterThanOrEqual">
      <formula>0.01</formula>
    </cfRule>
    <cfRule type="cellIs" dxfId="4367" priority="3762" stopIfTrue="1" operator="greaterThanOrEqual">
      <formula>0.001</formula>
    </cfRule>
    <cfRule type="cellIs" dxfId="4366" priority="3763" stopIfTrue="1" operator="greaterThanOrEqual">
      <formula>0.0001</formula>
    </cfRule>
    <cfRule type="cellIs" dxfId="4365" priority="3764" stopIfTrue="1" operator="greaterThanOrEqual">
      <formula>0.00001</formula>
    </cfRule>
    <cfRule type="cellIs" dxfId="4364" priority="3765" stopIfTrue="1" operator="greaterThanOrEqual">
      <formula>0.000001</formula>
    </cfRule>
    <cfRule type="cellIs" dxfId="4363" priority="3766" stopIfTrue="1" operator="greaterThanOrEqual">
      <formula>0.0000001</formula>
    </cfRule>
    <cfRule type="cellIs" dxfId="4362" priority="3767" stopIfTrue="1" operator="greaterThanOrEqual">
      <formula>0.00000001</formula>
    </cfRule>
  </conditionalFormatting>
  <conditionalFormatting sqref="AL129">
    <cfRule type="cellIs" dxfId="4361" priority="3769" stopIfTrue="1" operator="greaterThanOrEqual">
      <formula>0.1</formula>
    </cfRule>
    <cfRule type="cellIs" dxfId="4360" priority="3770" stopIfTrue="1" operator="greaterThanOrEqual">
      <formula>0.01</formula>
    </cfRule>
    <cfRule type="cellIs" dxfId="4359" priority="3771" stopIfTrue="1" operator="greaterThanOrEqual">
      <formula>0.001</formula>
    </cfRule>
    <cfRule type="cellIs" dxfId="4358" priority="3772" stopIfTrue="1" operator="greaterThanOrEqual">
      <formula>0.0001</formula>
    </cfRule>
    <cfRule type="cellIs" dxfId="4357" priority="3773" stopIfTrue="1" operator="greaterThanOrEqual">
      <formula>0.00001</formula>
    </cfRule>
    <cfRule type="cellIs" dxfId="4356" priority="3774" stopIfTrue="1" operator="greaterThanOrEqual">
      <formula>0.000001</formula>
    </cfRule>
    <cfRule type="cellIs" dxfId="4355" priority="3775" stopIfTrue="1" operator="greaterThanOrEqual">
      <formula>0.0000001</formula>
    </cfRule>
    <cfRule type="cellIs" dxfId="4354" priority="3776" stopIfTrue="1" operator="greaterThanOrEqual">
      <formula>0.00000001</formula>
    </cfRule>
  </conditionalFormatting>
  <conditionalFormatting sqref="AL129:AL130">
    <cfRule type="cellIs" dxfId="4353" priority="3768" stopIfTrue="1" operator="greaterThanOrEqual">
      <formula>1</formula>
    </cfRule>
  </conditionalFormatting>
  <conditionalFormatting sqref="AL130 AL44 AL72:AL74 AL82:AL85 AL116">
    <cfRule type="cellIs" dxfId="4352" priority="3796" stopIfTrue="1" operator="greaterThanOrEqual">
      <formula>0.01</formula>
    </cfRule>
  </conditionalFormatting>
  <conditionalFormatting sqref="AL130">
    <cfRule type="cellIs" dxfId="4351" priority="3795" stopIfTrue="1" operator="greaterThanOrEqual">
      <formula>0.1</formula>
    </cfRule>
  </conditionalFormatting>
  <conditionalFormatting sqref="AO24:AO27">
    <cfRule type="cellIs" dxfId="4350" priority="2258" operator="greaterThanOrEqual">
      <formula>0</formula>
    </cfRule>
  </conditionalFormatting>
  <conditionalFormatting sqref="AO28:AO30">
    <cfRule type="cellIs" dxfId="4349" priority="2257" operator="greaterThanOrEqual">
      <formula>0</formula>
    </cfRule>
  </conditionalFormatting>
  <conditionalFormatting sqref="AO31:AO32">
    <cfRule type="cellIs" dxfId="4348" priority="2256" operator="greaterThanOrEqual">
      <formula>0</formula>
    </cfRule>
  </conditionalFormatting>
  <conditionalFormatting sqref="AO37:AO41">
    <cfRule type="cellIs" dxfId="4347" priority="3741" stopIfTrue="1" operator="greaterThanOrEqual">
      <formula>1</formula>
    </cfRule>
    <cfRule type="cellIs" dxfId="4346" priority="3742" stopIfTrue="1" operator="greaterThanOrEqual">
      <formula>0.1</formula>
    </cfRule>
    <cfRule type="cellIs" dxfId="4345" priority="3743" stopIfTrue="1" operator="greaterThanOrEqual">
      <formula>0.01</formula>
    </cfRule>
    <cfRule type="cellIs" dxfId="4344" priority="3744" stopIfTrue="1" operator="greaterThanOrEqual">
      <formula>0.001</formula>
    </cfRule>
    <cfRule type="cellIs" dxfId="4343" priority="3745" stopIfTrue="1" operator="greaterThanOrEqual">
      <formula>0.0001</formula>
    </cfRule>
    <cfRule type="cellIs" dxfId="4342" priority="3746" stopIfTrue="1" operator="greaterThanOrEqual">
      <formula>0.00001</formula>
    </cfRule>
    <cfRule type="cellIs" dxfId="4341" priority="3747" stopIfTrue="1" operator="greaterThanOrEqual">
      <formula>0.000001</formula>
    </cfRule>
    <cfRule type="cellIs" dxfId="4340" priority="3748" stopIfTrue="1" operator="greaterThanOrEqual">
      <formula>0.0000001</formula>
    </cfRule>
    <cfRule type="cellIs" dxfId="4339" priority="3749" stopIfTrue="1" operator="greaterThanOrEqual">
      <formula>0.00000001</formula>
    </cfRule>
  </conditionalFormatting>
  <conditionalFormatting sqref="AO37:AO132">
    <cfRule type="cellIs" dxfId="4338" priority="1099" stopIfTrue="1" operator="greaterThanOrEqual">
      <formula>10</formula>
    </cfRule>
  </conditionalFormatting>
  <conditionalFormatting sqref="AO42:AO43">
    <cfRule type="cellIs" dxfId="4337" priority="3732" stopIfTrue="1" operator="greaterThanOrEqual">
      <formula>1</formula>
    </cfRule>
    <cfRule type="cellIs" dxfId="4336" priority="3733" stopIfTrue="1" operator="greaterThanOrEqual">
      <formula>0.1</formula>
    </cfRule>
    <cfRule type="cellIs" dxfId="4335" priority="3734" stopIfTrue="1" operator="greaterThanOrEqual">
      <formula>0.01</formula>
    </cfRule>
    <cfRule type="cellIs" dxfId="4334" priority="3735" stopIfTrue="1" operator="greaterThanOrEqual">
      <formula>0.001</formula>
    </cfRule>
    <cfRule type="cellIs" dxfId="4333" priority="3736" stopIfTrue="1" operator="greaterThanOrEqual">
      <formula>0.0001</formula>
    </cfRule>
    <cfRule type="cellIs" dxfId="4332" priority="3737" stopIfTrue="1" operator="greaterThanOrEqual">
      <formula>0.00001</formula>
    </cfRule>
    <cfRule type="cellIs" dxfId="4331" priority="3738" stopIfTrue="1" operator="greaterThanOrEqual">
      <formula>0.000001</formula>
    </cfRule>
    <cfRule type="cellIs" dxfId="4330" priority="3739" stopIfTrue="1" operator="greaterThanOrEqual">
      <formula>0.0000001</formula>
    </cfRule>
    <cfRule type="cellIs" dxfId="4329" priority="3740" stopIfTrue="1" operator="greaterThanOrEqual">
      <formula>0.00000001</formula>
    </cfRule>
  </conditionalFormatting>
  <conditionalFormatting sqref="AO44 AO72:AO74 AO82:AO85 AO95 AO108:AO109 AO116 AO130">
    <cfRule type="cellIs" dxfId="4328" priority="3726" stopIfTrue="1" operator="greaterThanOrEqual">
      <formula>0.001</formula>
    </cfRule>
    <cfRule type="cellIs" dxfId="4327" priority="3727" stopIfTrue="1" operator="greaterThanOrEqual">
      <formula>0.0001</formula>
    </cfRule>
    <cfRule type="cellIs" dxfId="4326" priority="3728" stopIfTrue="1" operator="greaterThanOrEqual">
      <formula>0.00001</formula>
    </cfRule>
    <cfRule type="cellIs" dxfId="4325" priority="3729" stopIfTrue="1" operator="greaterThanOrEqual">
      <formula>0.000001</formula>
    </cfRule>
    <cfRule type="cellIs" dxfId="4324" priority="3730" stopIfTrue="1" operator="greaterThanOrEqual">
      <formula>0.0000001</formula>
    </cfRule>
    <cfRule type="cellIs" dxfId="4323" priority="3731" stopIfTrue="1" operator="greaterThanOrEqual">
      <formula>0.00000001</formula>
    </cfRule>
  </conditionalFormatting>
  <conditionalFormatting sqref="AO44:AO49">
    <cfRule type="cellIs" dxfId="4322" priority="1271" stopIfTrue="1" operator="greaterThanOrEqual">
      <formula>0.1</formula>
    </cfRule>
  </conditionalFormatting>
  <conditionalFormatting sqref="AO44:AO127">
    <cfRule type="cellIs" dxfId="4321" priority="1100" stopIfTrue="1" operator="greaterThanOrEqual">
      <formula>1</formula>
    </cfRule>
  </conditionalFormatting>
  <conditionalFormatting sqref="AO45:AO46 AO86 AO92:AO94 AO99:AO101 AO105 AO110:AO112 AO123:AO124 AO126">
    <cfRule type="cellIs" dxfId="4320" priority="3718" stopIfTrue="1" operator="greaterThanOrEqual">
      <formula>0.001</formula>
    </cfRule>
    <cfRule type="cellIs" dxfId="4319" priority="3719" stopIfTrue="1" operator="greaterThanOrEqual">
      <formula>0.0001</formula>
    </cfRule>
    <cfRule type="cellIs" dxfId="4318" priority="3720" stopIfTrue="1" operator="greaterThanOrEqual">
      <formula>0.00001</formula>
    </cfRule>
    <cfRule type="cellIs" dxfId="4317" priority="3721" stopIfTrue="1" operator="greaterThanOrEqual">
      <formula>0.000001</formula>
    </cfRule>
    <cfRule type="cellIs" dxfId="4316" priority="3722" stopIfTrue="1" operator="greaterThanOrEqual">
      <formula>0.0000001</formula>
    </cfRule>
    <cfRule type="cellIs" dxfId="4315" priority="3723" stopIfTrue="1" operator="greaterThanOrEqual">
      <formula>0.00000001</formula>
    </cfRule>
  </conditionalFormatting>
  <conditionalFormatting sqref="AO45:AO49 AO53:AO71">
    <cfRule type="cellIs" dxfId="4314" priority="1272" stopIfTrue="1" operator="greaterThanOrEqual">
      <formula>0.01</formula>
    </cfRule>
  </conditionalFormatting>
  <conditionalFormatting sqref="AO47 AO115 AO125">
    <cfRule type="cellIs" dxfId="4313" priority="3714" stopIfTrue="1" operator="greaterThanOrEqual">
      <formula>0.00001</formula>
    </cfRule>
    <cfRule type="cellIs" dxfId="4312" priority="3715" stopIfTrue="1" operator="greaterThanOrEqual">
      <formula>0.000001</formula>
    </cfRule>
    <cfRule type="cellIs" dxfId="4311" priority="3716" stopIfTrue="1" operator="greaterThanOrEqual">
      <formula>0.0000001</formula>
    </cfRule>
    <cfRule type="cellIs" dxfId="4310" priority="3717" stopIfTrue="1" operator="greaterThanOrEqual">
      <formula>0.00000001</formula>
    </cfRule>
  </conditionalFormatting>
  <conditionalFormatting sqref="AO47:AO48 AO87:AO91 AO96:AO98 AO102:AO104 AO106:AO107 AO113:AO115 AO127">
    <cfRule type="cellIs" dxfId="4309" priority="3706" stopIfTrue="1" operator="greaterThanOrEqual">
      <formula>0.001</formula>
    </cfRule>
  </conditionalFormatting>
  <conditionalFormatting sqref="AO48 AO87:AO91 AO96:AO98 AO102:AO104 AO106:AO107 AO113:AO114 AO117 AO127">
    <cfRule type="cellIs" dxfId="4308" priority="3708" stopIfTrue="1" operator="greaterThanOrEqual">
      <formula>0.00001</formula>
    </cfRule>
    <cfRule type="cellIs" dxfId="4307" priority="3709" stopIfTrue="1" operator="greaterThanOrEqual">
      <formula>0.000001</formula>
    </cfRule>
    <cfRule type="cellIs" dxfId="4306" priority="3710" stopIfTrue="1" operator="greaterThanOrEqual">
      <formula>0.0000001</formula>
    </cfRule>
    <cfRule type="cellIs" dxfId="4305" priority="3711" stopIfTrue="1" operator="greaterThanOrEqual">
      <formula>0.00000001</formula>
    </cfRule>
  </conditionalFormatting>
  <conditionalFormatting sqref="AO48 AO87:AO91 AO96:AO98 AO102:AO104 AO106:AO107 AO113:AO114 AO127 AO117">
    <cfRule type="cellIs" dxfId="4304" priority="3707" stopIfTrue="1" operator="greaterThanOrEqual">
      <formula>0.0001</formula>
    </cfRule>
  </conditionalFormatting>
  <conditionalFormatting sqref="AO49 AO54:AO56 AO58:AO59 AO62:AO63 AO65:AO68">
    <cfRule type="cellIs" dxfId="4303" priority="1273" stopIfTrue="1" operator="greaterThanOrEqual">
      <formula>0.001</formula>
    </cfRule>
    <cfRule type="cellIs" dxfId="4302" priority="1274" stopIfTrue="1" operator="greaterThanOrEqual">
      <formula>0.0001</formula>
    </cfRule>
    <cfRule type="cellIs" dxfId="4301" priority="1275" stopIfTrue="1" operator="greaterThanOrEqual">
      <formula>0.00001</formula>
    </cfRule>
    <cfRule type="cellIs" dxfId="4300" priority="1276" stopIfTrue="1" operator="greaterThanOrEqual">
      <formula>0.000001</formula>
    </cfRule>
    <cfRule type="cellIs" dxfId="4299" priority="1277" stopIfTrue="1" operator="greaterThanOrEqual">
      <formula>0.0000001</formula>
    </cfRule>
    <cfRule type="cellIs" dxfId="4298" priority="1278" stopIfTrue="1" operator="greaterThanOrEqual">
      <formula>0.00000001</formula>
    </cfRule>
  </conditionalFormatting>
  <conditionalFormatting sqref="AO50">
    <cfRule type="cellIs" dxfId="4297" priority="1263" stopIfTrue="1" operator="greaterThanOrEqual">
      <formula>0.1</formula>
    </cfRule>
    <cfRule type="cellIs" dxfId="4296" priority="1264" stopIfTrue="1" operator="greaterThanOrEqual">
      <formula>0.01</formula>
    </cfRule>
    <cfRule type="cellIs" dxfId="4295" priority="1265" stopIfTrue="1" operator="greaterThanOrEqual">
      <formula>0.001</formula>
    </cfRule>
    <cfRule type="cellIs" dxfId="4294" priority="1266" stopIfTrue="1" operator="greaterThanOrEqual">
      <formula>0.0001</formula>
    </cfRule>
    <cfRule type="cellIs" dxfId="4293" priority="1267" stopIfTrue="1" operator="greaterThanOrEqual">
      <formula>0.00001</formula>
    </cfRule>
    <cfRule type="cellIs" dxfId="4292" priority="1268" stopIfTrue="1" operator="greaterThanOrEqual">
      <formula>0.000001</formula>
    </cfRule>
    <cfRule type="cellIs" dxfId="4291" priority="1269" stopIfTrue="1" operator="greaterThanOrEqual">
      <formula>0.0000001</formula>
    </cfRule>
    <cfRule type="cellIs" dxfId="4290" priority="1270" stopIfTrue="1" operator="greaterThanOrEqual">
      <formula>0.00000001</formula>
    </cfRule>
  </conditionalFormatting>
  <conditionalFormatting sqref="AO51">
    <cfRule type="cellIs" dxfId="4289" priority="1256" stopIfTrue="1" operator="greaterThanOrEqual">
      <formula>0.01</formula>
    </cfRule>
    <cfRule type="cellIs" dxfId="4288" priority="1257" stopIfTrue="1" operator="greaterThanOrEqual">
      <formula>0.001</formula>
    </cfRule>
    <cfRule type="cellIs" dxfId="4287" priority="1258" stopIfTrue="1" operator="greaterThanOrEqual">
      <formula>0.0001</formula>
    </cfRule>
    <cfRule type="cellIs" dxfId="4286" priority="1259" stopIfTrue="1" operator="greaterThanOrEqual">
      <formula>0.00001</formula>
    </cfRule>
    <cfRule type="cellIs" dxfId="4285" priority="1260" stopIfTrue="1" operator="greaterThanOrEqual">
      <formula>0.000001</formula>
    </cfRule>
    <cfRule type="cellIs" dxfId="4284" priority="1261" stopIfTrue="1" operator="greaterThanOrEqual">
      <formula>0.0000001</formula>
    </cfRule>
    <cfRule type="cellIs" dxfId="4283" priority="1262" stopIfTrue="1" operator="greaterThanOrEqual">
      <formula>0.00000001</formula>
    </cfRule>
  </conditionalFormatting>
  <conditionalFormatting sqref="AO51:AO75">
    <cfRule type="cellIs" dxfId="4282" priority="1102" stopIfTrue="1" operator="greaterThanOrEqual">
      <formula>0.1</formula>
    </cfRule>
  </conditionalFormatting>
  <conditionalFormatting sqref="AO52">
    <cfRule type="cellIs" dxfId="4281" priority="1285" stopIfTrue="1" operator="greaterThanOrEqual">
      <formula>0.01</formula>
    </cfRule>
    <cfRule type="cellIs" dxfId="4280" priority="1286" stopIfTrue="1" operator="greaterThanOrEqual">
      <formula>0.001</formula>
    </cfRule>
    <cfRule type="cellIs" dxfId="4279" priority="1287" stopIfTrue="1" operator="greaterThanOrEqual">
      <formula>0.0001</formula>
    </cfRule>
    <cfRule type="cellIs" dxfId="4278" priority="1288" stopIfTrue="1" operator="greaterThanOrEqual">
      <formula>0.00001</formula>
    </cfRule>
    <cfRule type="cellIs" dxfId="4277" priority="1289" stopIfTrue="1" operator="greaterThanOrEqual">
      <formula>0.000001</formula>
    </cfRule>
    <cfRule type="cellIs" dxfId="4276" priority="1290" stopIfTrue="1" operator="greaterThanOrEqual">
      <formula>0.0000001</formula>
    </cfRule>
    <cfRule type="cellIs" dxfId="4275" priority="1291" stopIfTrue="1" operator="greaterThanOrEqual">
      <formula>0.00000001</formula>
    </cfRule>
  </conditionalFormatting>
  <conditionalFormatting sqref="AO53 AO57 AO60:AO61 AO64 AO69:AO71">
    <cfRule type="cellIs" dxfId="4274" priority="1279" stopIfTrue="1" operator="greaterThanOrEqual">
      <formula>0.001</formula>
    </cfRule>
    <cfRule type="cellIs" dxfId="4273" priority="1280" stopIfTrue="1" operator="greaterThanOrEqual">
      <formula>0.0001</formula>
    </cfRule>
    <cfRule type="cellIs" dxfId="4272" priority="1281" stopIfTrue="1" operator="greaterThanOrEqual">
      <formula>0.00001</formula>
    </cfRule>
    <cfRule type="cellIs" dxfId="4271" priority="1282" stopIfTrue="1" operator="greaterThanOrEqual">
      <formula>0.000001</formula>
    </cfRule>
    <cfRule type="cellIs" dxfId="4270" priority="1283" stopIfTrue="1" operator="greaterThanOrEqual">
      <formula>0.0000001</formula>
    </cfRule>
    <cfRule type="cellIs" dxfId="4269" priority="1284" stopIfTrue="1" operator="greaterThanOrEqual">
      <formula>0.00000001</formula>
    </cfRule>
  </conditionalFormatting>
  <conditionalFormatting sqref="AO75 AO77:AO78">
    <cfRule type="cellIs" dxfId="4268" priority="1111" stopIfTrue="1" operator="greaterThanOrEqual">
      <formula>0.01</formula>
    </cfRule>
    <cfRule type="cellIs" dxfId="4267" priority="1112" stopIfTrue="1" operator="greaterThanOrEqual">
      <formula>0.001</formula>
    </cfRule>
    <cfRule type="cellIs" dxfId="4266" priority="1113" stopIfTrue="1" operator="greaterThanOrEqual">
      <formula>0.0001</formula>
    </cfRule>
    <cfRule type="cellIs" dxfId="4265" priority="1114" stopIfTrue="1" operator="greaterThanOrEqual">
      <formula>0.00001</formula>
    </cfRule>
    <cfRule type="cellIs" dxfId="4264" priority="1115" stopIfTrue="1" operator="greaterThanOrEqual">
      <formula>0.000001</formula>
    </cfRule>
    <cfRule type="cellIs" dxfId="4263" priority="1116" stopIfTrue="1" operator="greaterThanOrEqual">
      <formula>0.0000001</formula>
    </cfRule>
    <cfRule type="cellIs" dxfId="4262" priority="1117" stopIfTrue="1" operator="greaterThanOrEqual">
      <formula>0.00000001</formula>
    </cfRule>
  </conditionalFormatting>
  <conditionalFormatting sqref="AO76">
    <cfRule type="cellIs" dxfId="4261" priority="1103" stopIfTrue="1" operator="greaterThanOrEqual">
      <formula>0.1</formula>
    </cfRule>
    <cfRule type="cellIs" dxfId="4260" priority="1104" stopIfTrue="1" operator="greaterThanOrEqual">
      <formula>0.01</formula>
    </cfRule>
    <cfRule type="cellIs" dxfId="4259" priority="1105" stopIfTrue="1" operator="greaterThanOrEqual">
      <formula>0.001</formula>
    </cfRule>
    <cfRule type="cellIs" dxfId="4258" priority="1106" stopIfTrue="1" operator="greaterThanOrEqual">
      <formula>0.0001</formula>
    </cfRule>
    <cfRule type="cellIs" dxfId="4257" priority="1107" stopIfTrue="1" operator="greaterThanOrEqual">
      <formula>0.00001</formula>
    </cfRule>
    <cfRule type="cellIs" dxfId="4256" priority="1108" stopIfTrue="1" operator="greaterThanOrEqual">
      <formula>0.000001</formula>
    </cfRule>
    <cfRule type="cellIs" dxfId="4255" priority="1109" stopIfTrue="1" operator="greaterThanOrEqual">
      <formula>0.0000001</formula>
    </cfRule>
    <cfRule type="cellIs" dxfId="4254" priority="1110" stopIfTrue="1" operator="greaterThanOrEqual">
      <formula>0.00000001</formula>
    </cfRule>
  </conditionalFormatting>
  <conditionalFormatting sqref="AO77:AO127">
    <cfRule type="cellIs" dxfId="4253" priority="1101" stopIfTrue="1" operator="greaterThanOrEqual">
      <formula>0.1</formula>
    </cfRule>
  </conditionalFormatting>
  <conditionalFormatting sqref="AO79:AO81">
    <cfRule type="cellIs" dxfId="4252" priority="1118" stopIfTrue="1" operator="greaterThanOrEqual">
      <formula>0.01</formula>
    </cfRule>
    <cfRule type="cellIs" dxfId="4251" priority="1119" stopIfTrue="1" operator="greaterThanOrEqual">
      <formula>0.001</formula>
    </cfRule>
    <cfRule type="cellIs" dxfId="4250" priority="1120" stopIfTrue="1" operator="greaterThanOrEqual">
      <formula>0.0001</formula>
    </cfRule>
    <cfRule type="cellIs" dxfId="4249" priority="1121" stopIfTrue="1" operator="greaterThanOrEqual">
      <formula>0.00001</formula>
    </cfRule>
    <cfRule type="cellIs" dxfId="4248" priority="1122" stopIfTrue="1" operator="greaterThanOrEqual">
      <formula>0.000001</formula>
    </cfRule>
    <cfRule type="cellIs" dxfId="4247" priority="1123" stopIfTrue="1" operator="greaterThanOrEqual">
      <formula>0.0000001</formula>
    </cfRule>
    <cfRule type="cellIs" dxfId="4246" priority="1124" stopIfTrue="1" operator="greaterThanOrEqual">
      <formula>0.00000001</formula>
    </cfRule>
  </conditionalFormatting>
  <conditionalFormatting sqref="AO86:AO94 AO96:AO107 AO110:AO115">
    <cfRule type="cellIs" dxfId="4245" priority="3705" stopIfTrue="1" operator="greaterThanOrEqual">
      <formula>0.01</formula>
    </cfRule>
  </conditionalFormatting>
  <conditionalFormatting sqref="AO117:AO122">
    <cfRule type="cellIs" dxfId="4244" priority="3678" stopIfTrue="1" operator="greaterThanOrEqual">
      <formula>0.001</formula>
    </cfRule>
  </conditionalFormatting>
  <conditionalFormatting sqref="AO117:AO127">
    <cfRule type="cellIs" dxfId="4243" priority="3677" stopIfTrue="1" operator="greaterThanOrEqual">
      <formula>0.01</formula>
    </cfRule>
  </conditionalFormatting>
  <conditionalFormatting sqref="AO118">
    <cfRule type="cellIs" dxfId="4242" priority="3684" stopIfTrue="1" operator="greaterThanOrEqual">
      <formula>0.000001</formula>
    </cfRule>
    <cfRule type="cellIs" dxfId="4241" priority="3685" stopIfTrue="1" operator="greaterThanOrEqual">
      <formula>0.0000001</formula>
    </cfRule>
    <cfRule type="cellIs" dxfId="4240" priority="3686" stopIfTrue="1" operator="greaterThanOrEqual">
      <formula>0.00000001</formula>
    </cfRule>
  </conditionalFormatting>
  <conditionalFormatting sqref="AO118:AO122">
    <cfRule type="cellIs" dxfId="4239" priority="3679" stopIfTrue="1" operator="greaterThanOrEqual">
      <formula>0.0001</formula>
    </cfRule>
    <cfRule type="cellIs" dxfId="4238" priority="3680" stopIfTrue="1" operator="greaterThanOrEqual">
      <formula>0.00001</formula>
    </cfRule>
  </conditionalFormatting>
  <conditionalFormatting sqref="AO119:AO122">
    <cfRule type="cellIs" dxfId="4237" priority="3681" stopIfTrue="1" operator="greaterThanOrEqual">
      <formula>0.000001</formula>
    </cfRule>
    <cfRule type="cellIs" dxfId="4236" priority="3682" stopIfTrue="1" operator="greaterThanOrEqual">
      <formula>0.0000001</formula>
    </cfRule>
    <cfRule type="cellIs" dxfId="4235" priority="3683" stopIfTrue="1" operator="greaterThanOrEqual">
      <formula>0.00000001</formula>
    </cfRule>
  </conditionalFormatting>
  <conditionalFormatting sqref="AO125 AO47 AO115">
    <cfRule type="cellIs" dxfId="4234" priority="3713" stopIfTrue="1" operator="greaterThanOrEqual">
      <formula>0.0001</formula>
    </cfRule>
  </conditionalFormatting>
  <conditionalFormatting sqref="AO125">
    <cfRule type="cellIs" dxfId="4233" priority="3712" stopIfTrue="1" operator="greaterThanOrEqual">
      <formula>0.001</formula>
    </cfRule>
  </conditionalFormatting>
  <conditionalFormatting sqref="AO128 AO131:AO132">
    <cfRule type="cellIs" dxfId="4232" priority="3687" stopIfTrue="1" operator="greaterThanOrEqual">
      <formula>1</formula>
    </cfRule>
    <cfRule type="cellIs" dxfId="4231" priority="3688" stopIfTrue="1" operator="greaterThanOrEqual">
      <formula>0.1</formula>
    </cfRule>
    <cfRule type="cellIs" dxfId="4230" priority="3689" stopIfTrue="1" operator="greaterThanOrEqual">
      <formula>0.01</formula>
    </cfRule>
    <cfRule type="cellIs" dxfId="4229" priority="3690" stopIfTrue="1" operator="greaterThanOrEqual">
      <formula>0.001</formula>
    </cfRule>
    <cfRule type="cellIs" dxfId="4228" priority="3691" stopIfTrue="1" operator="greaterThanOrEqual">
      <formula>0.0001</formula>
    </cfRule>
    <cfRule type="cellIs" dxfId="4227" priority="3692" stopIfTrue="1" operator="greaterThanOrEqual">
      <formula>0.00001</formula>
    </cfRule>
    <cfRule type="cellIs" dxfId="4226" priority="3693" stopIfTrue="1" operator="greaterThanOrEqual">
      <formula>0.000001</formula>
    </cfRule>
    <cfRule type="cellIs" dxfId="4225" priority="3694" stopIfTrue="1" operator="greaterThanOrEqual">
      <formula>0.0000001</formula>
    </cfRule>
    <cfRule type="cellIs" dxfId="4224" priority="3695" stopIfTrue="1" operator="greaterThanOrEqual">
      <formula>0.00000001</formula>
    </cfRule>
  </conditionalFormatting>
  <conditionalFormatting sqref="AO129">
    <cfRule type="cellIs" dxfId="4223" priority="3697" stopIfTrue="1" operator="greaterThanOrEqual">
      <formula>0.1</formula>
    </cfRule>
    <cfRule type="cellIs" dxfId="4222" priority="3698" stopIfTrue="1" operator="greaterThanOrEqual">
      <formula>0.01</formula>
    </cfRule>
    <cfRule type="cellIs" dxfId="4221" priority="3699" stopIfTrue="1" operator="greaterThanOrEqual">
      <formula>0.001</formula>
    </cfRule>
    <cfRule type="cellIs" dxfId="4220" priority="3700" stopIfTrue="1" operator="greaterThanOrEqual">
      <formula>0.0001</formula>
    </cfRule>
    <cfRule type="cellIs" dxfId="4219" priority="3701" stopIfTrue="1" operator="greaterThanOrEqual">
      <formula>0.00001</formula>
    </cfRule>
    <cfRule type="cellIs" dxfId="4218" priority="3702" stopIfTrue="1" operator="greaterThanOrEqual">
      <formula>0.000001</formula>
    </cfRule>
    <cfRule type="cellIs" dxfId="4217" priority="3703" stopIfTrue="1" operator="greaterThanOrEqual">
      <formula>0.0000001</formula>
    </cfRule>
    <cfRule type="cellIs" dxfId="4216" priority="3704" stopIfTrue="1" operator="greaterThanOrEqual">
      <formula>0.00000001</formula>
    </cfRule>
  </conditionalFormatting>
  <conditionalFormatting sqref="AO129:AO130">
    <cfRule type="cellIs" dxfId="4215" priority="3696" stopIfTrue="1" operator="greaterThanOrEqual">
      <formula>1</formula>
    </cfRule>
  </conditionalFormatting>
  <conditionalFormatting sqref="AO130 AO44 AO72:AO74 AO82:AO85 AO95 AO108:AO109 AO116">
    <cfRule type="cellIs" dxfId="4214" priority="3725" stopIfTrue="1" operator="greaterThanOrEqual">
      <formula>0.01</formula>
    </cfRule>
  </conditionalFormatting>
  <conditionalFormatting sqref="AO130">
    <cfRule type="cellIs" dxfId="4213" priority="3724" stopIfTrue="1" operator="greaterThanOrEqual">
      <formula>0.1</formula>
    </cfRule>
  </conditionalFormatting>
  <conditionalFormatting sqref="AR24:AR27">
    <cfRule type="cellIs" dxfId="4212" priority="2255" operator="greaterThanOrEqual">
      <formula>0</formula>
    </cfRule>
  </conditionalFormatting>
  <conditionalFormatting sqref="AR28:AR30">
    <cfRule type="cellIs" dxfId="4211" priority="2254" operator="greaterThanOrEqual">
      <formula>0</formula>
    </cfRule>
  </conditionalFormatting>
  <conditionalFormatting sqref="AR31:AR32">
    <cfRule type="cellIs" dxfId="4210" priority="2253" operator="greaterThanOrEqual">
      <formula>0</formula>
    </cfRule>
  </conditionalFormatting>
  <conditionalFormatting sqref="AR37:AR41">
    <cfRule type="cellIs" dxfId="4209" priority="3668" stopIfTrue="1" operator="greaterThanOrEqual">
      <formula>1</formula>
    </cfRule>
    <cfRule type="cellIs" dxfId="4208" priority="3669" stopIfTrue="1" operator="greaterThanOrEqual">
      <formula>0.1</formula>
    </cfRule>
    <cfRule type="cellIs" dxfId="4207" priority="3670" stopIfTrue="1" operator="greaterThanOrEqual">
      <formula>0.01</formula>
    </cfRule>
    <cfRule type="cellIs" dxfId="4206" priority="3671" stopIfTrue="1" operator="greaterThanOrEqual">
      <formula>0.001</formula>
    </cfRule>
    <cfRule type="cellIs" dxfId="4205" priority="3672" stopIfTrue="1" operator="greaterThanOrEqual">
      <formula>0.0001</formula>
    </cfRule>
    <cfRule type="cellIs" dxfId="4204" priority="3673" stopIfTrue="1" operator="greaterThanOrEqual">
      <formula>0.00001</formula>
    </cfRule>
    <cfRule type="cellIs" dxfId="4203" priority="3674" stopIfTrue="1" operator="greaterThanOrEqual">
      <formula>0.000001</formula>
    </cfRule>
    <cfRule type="cellIs" dxfId="4202" priority="3675" stopIfTrue="1" operator="greaterThanOrEqual">
      <formula>0.0000001</formula>
    </cfRule>
    <cfRule type="cellIs" dxfId="4201" priority="3676" stopIfTrue="1" operator="greaterThanOrEqual">
      <formula>0.00000001</formula>
    </cfRule>
  </conditionalFormatting>
  <conditionalFormatting sqref="AR37:AR132">
    <cfRule type="cellIs" dxfId="4200" priority="1073" stopIfTrue="1" operator="greaterThanOrEqual">
      <formula>10</formula>
    </cfRule>
  </conditionalFormatting>
  <conditionalFormatting sqref="AR42:AR43">
    <cfRule type="cellIs" dxfId="4199" priority="3659" stopIfTrue="1" operator="greaterThanOrEqual">
      <formula>1</formula>
    </cfRule>
    <cfRule type="cellIs" dxfId="4198" priority="3660" stopIfTrue="1" operator="greaterThanOrEqual">
      <formula>0.1</formula>
    </cfRule>
    <cfRule type="cellIs" dxfId="4197" priority="3661" stopIfTrue="1" operator="greaterThanOrEqual">
      <formula>0.01</formula>
    </cfRule>
    <cfRule type="cellIs" dxfId="4196" priority="3662" stopIfTrue="1" operator="greaterThanOrEqual">
      <formula>0.001</formula>
    </cfRule>
    <cfRule type="cellIs" dxfId="4195" priority="3663" stopIfTrue="1" operator="greaterThanOrEqual">
      <formula>0.0001</formula>
    </cfRule>
    <cfRule type="cellIs" dxfId="4194" priority="3664" stopIfTrue="1" operator="greaterThanOrEqual">
      <formula>0.00001</formula>
    </cfRule>
    <cfRule type="cellIs" dxfId="4193" priority="3665" stopIfTrue="1" operator="greaterThanOrEqual">
      <formula>0.000001</formula>
    </cfRule>
    <cfRule type="cellIs" dxfId="4192" priority="3666" stopIfTrue="1" operator="greaterThanOrEqual">
      <formula>0.0000001</formula>
    </cfRule>
    <cfRule type="cellIs" dxfId="4191" priority="3667" stopIfTrue="1" operator="greaterThanOrEqual">
      <formula>0.00000001</formula>
    </cfRule>
  </conditionalFormatting>
  <conditionalFormatting sqref="AR44 AR72:AR74 AR82:AR85 AR95 AR108:AR109 AR116 AR130">
    <cfRule type="cellIs" dxfId="4190" priority="3653" stopIfTrue="1" operator="greaterThanOrEqual">
      <formula>0.001</formula>
    </cfRule>
    <cfRule type="cellIs" dxfId="4189" priority="3654" stopIfTrue="1" operator="greaterThanOrEqual">
      <formula>0.0001</formula>
    </cfRule>
    <cfRule type="cellIs" dxfId="4188" priority="3655" stopIfTrue="1" operator="greaterThanOrEqual">
      <formula>0.00001</formula>
    </cfRule>
    <cfRule type="cellIs" dxfId="4187" priority="3656" stopIfTrue="1" operator="greaterThanOrEqual">
      <formula>0.000001</formula>
    </cfRule>
    <cfRule type="cellIs" dxfId="4186" priority="3657" stopIfTrue="1" operator="greaterThanOrEqual">
      <formula>0.0000001</formula>
    </cfRule>
    <cfRule type="cellIs" dxfId="4185" priority="3658" stopIfTrue="1" operator="greaterThanOrEqual">
      <formula>0.00000001</formula>
    </cfRule>
  </conditionalFormatting>
  <conditionalFormatting sqref="AR44:AR49">
    <cfRule type="cellIs" dxfId="4184" priority="1235" stopIfTrue="1" operator="greaterThanOrEqual">
      <formula>0.1</formula>
    </cfRule>
  </conditionalFormatting>
  <conditionalFormatting sqref="AR44:AR127">
    <cfRule type="cellIs" dxfId="4183" priority="1074" stopIfTrue="1" operator="greaterThanOrEqual">
      <formula>1</formula>
    </cfRule>
  </conditionalFormatting>
  <conditionalFormatting sqref="AR45:AR46 AR86 AR92:AR94 AR99:AR101 AR105 AR110:AR112 AR123:AR124 AR126">
    <cfRule type="cellIs" dxfId="4182" priority="3645" stopIfTrue="1" operator="greaterThanOrEqual">
      <formula>0.001</formula>
    </cfRule>
    <cfRule type="cellIs" dxfId="4181" priority="3646" stopIfTrue="1" operator="greaterThanOrEqual">
      <formula>0.0001</formula>
    </cfRule>
    <cfRule type="cellIs" dxfId="4180" priority="3647" stopIfTrue="1" operator="greaterThanOrEqual">
      <formula>0.00001</formula>
    </cfRule>
    <cfRule type="cellIs" dxfId="4179" priority="3648" stopIfTrue="1" operator="greaterThanOrEqual">
      <formula>0.000001</formula>
    </cfRule>
    <cfRule type="cellIs" dxfId="4178" priority="3649" stopIfTrue="1" operator="greaterThanOrEqual">
      <formula>0.0000001</formula>
    </cfRule>
    <cfRule type="cellIs" dxfId="4177" priority="3650" stopIfTrue="1" operator="greaterThanOrEqual">
      <formula>0.00000001</formula>
    </cfRule>
  </conditionalFormatting>
  <conditionalFormatting sqref="AR45:AR49 AR53:AR71">
    <cfRule type="cellIs" dxfId="4176" priority="1236" stopIfTrue="1" operator="greaterThanOrEqual">
      <formula>0.01</formula>
    </cfRule>
  </conditionalFormatting>
  <conditionalFormatting sqref="AR47 AR115 AR125">
    <cfRule type="cellIs" dxfId="4175" priority="3641" stopIfTrue="1" operator="greaterThanOrEqual">
      <formula>0.00001</formula>
    </cfRule>
    <cfRule type="cellIs" dxfId="4174" priority="3642" stopIfTrue="1" operator="greaterThanOrEqual">
      <formula>0.000001</formula>
    </cfRule>
    <cfRule type="cellIs" dxfId="4173" priority="3643" stopIfTrue="1" operator="greaterThanOrEqual">
      <formula>0.0000001</formula>
    </cfRule>
    <cfRule type="cellIs" dxfId="4172" priority="3644" stopIfTrue="1" operator="greaterThanOrEqual">
      <formula>0.00000001</formula>
    </cfRule>
  </conditionalFormatting>
  <conditionalFormatting sqref="AR47:AR48 AR87:AR91 AR96:AR98 AR102:AR104 AR106:AR107 AR113:AR115 AR127">
    <cfRule type="cellIs" dxfId="4171" priority="3633" stopIfTrue="1" operator="greaterThanOrEqual">
      <formula>0.001</formula>
    </cfRule>
  </conditionalFormatting>
  <conditionalFormatting sqref="AR48 AR87:AR91 AR96:AR98 AR102:AR104 AR106:AR107 AR113:AR114 AR117 AR127">
    <cfRule type="cellIs" dxfId="4170" priority="3635" stopIfTrue="1" operator="greaterThanOrEqual">
      <formula>0.00001</formula>
    </cfRule>
    <cfRule type="cellIs" dxfId="4169" priority="3636" stopIfTrue="1" operator="greaterThanOrEqual">
      <formula>0.000001</formula>
    </cfRule>
    <cfRule type="cellIs" dxfId="4168" priority="3637" stopIfTrue="1" operator="greaterThanOrEqual">
      <formula>0.0000001</formula>
    </cfRule>
    <cfRule type="cellIs" dxfId="4167" priority="3638" stopIfTrue="1" operator="greaterThanOrEqual">
      <formula>0.00000001</formula>
    </cfRule>
  </conditionalFormatting>
  <conditionalFormatting sqref="AR48 AR87:AR91 AR96:AR98 AR102:AR104 AR106:AR107 AR113:AR114 AR127 AR117">
    <cfRule type="cellIs" dxfId="4166" priority="3634" stopIfTrue="1" operator="greaterThanOrEqual">
      <formula>0.0001</formula>
    </cfRule>
  </conditionalFormatting>
  <conditionalFormatting sqref="AR49 AR54:AR56 AR58:AR59 AR62:AR63 AR65:AR68">
    <cfRule type="cellIs" dxfId="4165" priority="1237" stopIfTrue="1" operator="greaterThanOrEqual">
      <formula>0.001</formula>
    </cfRule>
    <cfRule type="cellIs" dxfId="4164" priority="1238" stopIfTrue="1" operator="greaterThanOrEqual">
      <formula>0.0001</formula>
    </cfRule>
    <cfRule type="cellIs" dxfId="4163" priority="1239" stopIfTrue="1" operator="greaterThanOrEqual">
      <formula>0.00001</formula>
    </cfRule>
    <cfRule type="cellIs" dxfId="4162" priority="1240" stopIfTrue="1" operator="greaterThanOrEqual">
      <formula>0.000001</formula>
    </cfRule>
    <cfRule type="cellIs" dxfId="4161" priority="1241" stopIfTrue="1" operator="greaterThanOrEqual">
      <formula>0.0000001</formula>
    </cfRule>
    <cfRule type="cellIs" dxfId="4160" priority="1242" stopIfTrue="1" operator="greaterThanOrEqual">
      <formula>0.00000001</formula>
    </cfRule>
  </conditionalFormatting>
  <conditionalFormatting sqref="AR50">
    <cfRule type="cellIs" dxfId="4159" priority="1227" stopIfTrue="1" operator="greaterThanOrEqual">
      <formula>0.1</formula>
    </cfRule>
    <cfRule type="cellIs" dxfId="4158" priority="1228" stopIfTrue="1" operator="greaterThanOrEqual">
      <formula>0.01</formula>
    </cfRule>
    <cfRule type="cellIs" dxfId="4157" priority="1229" stopIfTrue="1" operator="greaterThanOrEqual">
      <formula>0.001</formula>
    </cfRule>
    <cfRule type="cellIs" dxfId="4156" priority="1230" stopIfTrue="1" operator="greaterThanOrEqual">
      <formula>0.0001</formula>
    </cfRule>
    <cfRule type="cellIs" dxfId="4155" priority="1231" stopIfTrue="1" operator="greaterThanOrEqual">
      <formula>0.00001</formula>
    </cfRule>
    <cfRule type="cellIs" dxfId="4154" priority="1232" stopIfTrue="1" operator="greaterThanOrEqual">
      <formula>0.000001</formula>
    </cfRule>
    <cfRule type="cellIs" dxfId="4153" priority="1233" stopIfTrue="1" operator="greaterThanOrEqual">
      <formula>0.0000001</formula>
    </cfRule>
    <cfRule type="cellIs" dxfId="4152" priority="1234" stopIfTrue="1" operator="greaterThanOrEqual">
      <formula>0.00000001</formula>
    </cfRule>
  </conditionalFormatting>
  <conditionalFormatting sqref="AR51">
    <cfRule type="cellIs" dxfId="4151" priority="1220" stopIfTrue="1" operator="greaterThanOrEqual">
      <formula>0.01</formula>
    </cfRule>
    <cfRule type="cellIs" dxfId="4150" priority="1221" stopIfTrue="1" operator="greaterThanOrEqual">
      <formula>0.001</formula>
    </cfRule>
    <cfRule type="cellIs" dxfId="4149" priority="1222" stopIfTrue="1" operator="greaterThanOrEqual">
      <formula>0.0001</formula>
    </cfRule>
    <cfRule type="cellIs" dxfId="4148" priority="1223" stopIfTrue="1" operator="greaterThanOrEqual">
      <formula>0.00001</formula>
    </cfRule>
    <cfRule type="cellIs" dxfId="4147" priority="1224" stopIfTrue="1" operator="greaterThanOrEqual">
      <formula>0.000001</formula>
    </cfRule>
    <cfRule type="cellIs" dxfId="4146" priority="1225" stopIfTrue="1" operator="greaterThanOrEqual">
      <formula>0.0000001</formula>
    </cfRule>
    <cfRule type="cellIs" dxfId="4145" priority="1226" stopIfTrue="1" operator="greaterThanOrEqual">
      <formula>0.00000001</formula>
    </cfRule>
  </conditionalFormatting>
  <conditionalFormatting sqref="AR51:AR75">
    <cfRule type="cellIs" dxfId="4144" priority="1076" stopIfTrue="1" operator="greaterThanOrEqual">
      <formula>0.1</formula>
    </cfRule>
  </conditionalFormatting>
  <conditionalFormatting sqref="AR52">
    <cfRule type="cellIs" dxfId="4143" priority="1249" stopIfTrue="1" operator="greaterThanOrEqual">
      <formula>0.01</formula>
    </cfRule>
    <cfRule type="cellIs" dxfId="4142" priority="1250" stopIfTrue="1" operator="greaterThanOrEqual">
      <formula>0.001</formula>
    </cfRule>
    <cfRule type="cellIs" dxfId="4141" priority="1251" stopIfTrue="1" operator="greaterThanOrEqual">
      <formula>0.0001</formula>
    </cfRule>
    <cfRule type="cellIs" dxfId="4140" priority="1252" stopIfTrue="1" operator="greaterThanOrEqual">
      <formula>0.00001</formula>
    </cfRule>
    <cfRule type="cellIs" dxfId="4139" priority="1253" stopIfTrue="1" operator="greaterThanOrEqual">
      <formula>0.000001</formula>
    </cfRule>
    <cfRule type="cellIs" dxfId="4138" priority="1254" stopIfTrue="1" operator="greaterThanOrEqual">
      <formula>0.0000001</formula>
    </cfRule>
    <cfRule type="cellIs" dxfId="4137" priority="1255" stopIfTrue="1" operator="greaterThanOrEqual">
      <formula>0.00000001</formula>
    </cfRule>
  </conditionalFormatting>
  <conditionalFormatting sqref="AR53 AR57 AR60:AR61 AR64 AR69:AR71">
    <cfRule type="cellIs" dxfId="4136" priority="1243" stopIfTrue="1" operator="greaterThanOrEqual">
      <formula>0.001</formula>
    </cfRule>
    <cfRule type="cellIs" dxfId="4135" priority="1244" stopIfTrue="1" operator="greaterThanOrEqual">
      <formula>0.0001</formula>
    </cfRule>
    <cfRule type="cellIs" dxfId="4134" priority="1245" stopIfTrue="1" operator="greaterThanOrEqual">
      <formula>0.00001</formula>
    </cfRule>
    <cfRule type="cellIs" dxfId="4133" priority="1246" stopIfTrue="1" operator="greaterThanOrEqual">
      <formula>0.000001</formula>
    </cfRule>
    <cfRule type="cellIs" dxfId="4132" priority="1247" stopIfTrue="1" operator="greaterThanOrEqual">
      <formula>0.0000001</formula>
    </cfRule>
    <cfRule type="cellIs" dxfId="4131" priority="1248" stopIfTrue="1" operator="greaterThanOrEqual">
      <formula>0.00000001</formula>
    </cfRule>
  </conditionalFormatting>
  <conditionalFormatting sqref="AR75 AR77:AR78">
    <cfRule type="cellIs" dxfId="4130" priority="1085" stopIfTrue="1" operator="greaterThanOrEqual">
      <formula>0.01</formula>
    </cfRule>
    <cfRule type="cellIs" dxfId="4129" priority="1086" stopIfTrue="1" operator="greaterThanOrEqual">
      <formula>0.001</formula>
    </cfRule>
    <cfRule type="cellIs" dxfId="4128" priority="1087" stopIfTrue="1" operator="greaterThanOrEqual">
      <formula>0.0001</formula>
    </cfRule>
    <cfRule type="cellIs" dxfId="4127" priority="1088" stopIfTrue="1" operator="greaterThanOrEqual">
      <formula>0.00001</formula>
    </cfRule>
    <cfRule type="cellIs" dxfId="4126" priority="1089" stopIfTrue="1" operator="greaterThanOrEqual">
      <formula>0.000001</formula>
    </cfRule>
    <cfRule type="cellIs" dxfId="4125" priority="1090" stopIfTrue="1" operator="greaterThanOrEqual">
      <formula>0.0000001</formula>
    </cfRule>
    <cfRule type="cellIs" dxfId="4124" priority="1091" stopIfTrue="1" operator="greaterThanOrEqual">
      <formula>0.00000001</formula>
    </cfRule>
  </conditionalFormatting>
  <conditionalFormatting sqref="AR76">
    <cfRule type="cellIs" dxfId="4123" priority="1077" stopIfTrue="1" operator="greaterThanOrEqual">
      <formula>0.1</formula>
    </cfRule>
    <cfRule type="cellIs" dxfId="4122" priority="1078" stopIfTrue="1" operator="greaterThanOrEqual">
      <formula>0.01</formula>
    </cfRule>
    <cfRule type="cellIs" dxfId="4121" priority="1079" stopIfTrue="1" operator="greaterThanOrEqual">
      <formula>0.001</formula>
    </cfRule>
    <cfRule type="cellIs" dxfId="4120" priority="1080" stopIfTrue="1" operator="greaterThanOrEqual">
      <formula>0.0001</formula>
    </cfRule>
    <cfRule type="cellIs" dxfId="4119" priority="1081" stopIfTrue="1" operator="greaterThanOrEqual">
      <formula>0.00001</formula>
    </cfRule>
    <cfRule type="cellIs" dxfId="4118" priority="1082" stopIfTrue="1" operator="greaterThanOrEqual">
      <formula>0.000001</formula>
    </cfRule>
    <cfRule type="cellIs" dxfId="4117" priority="1083" stopIfTrue="1" operator="greaterThanOrEqual">
      <formula>0.0000001</formula>
    </cfRule>
    <cfRule type="cellIs" dxfId="4116" priority="1084" stopIfTrue="1" operator="greaterThanOrEqual">
      <formula>0.00000001</formula>
    </cfRule>
  </conditionalFormatting>
  <conditionalFormatting sqref="AR77:AR127">
    <cfRule type="cellIs" dxfId="4115" priority="1075" stopIfTrue="1" operator="greaterThanOrEqual">
      <formula>0.1</formula>
    </cfRule>
  </conditionalFormatting>
  <conditionalFormatting sqref="AR79:AR81">
    <cfRule type="cellIs" dxfId="4114" priority="1092" stopIfTrue="1" operator="greaterThanOrEqual">
      <formula>0.01</formula>
    </cfRule>
    <cfRule type="cellIs" dxfId="4113" priority="1093" stopIfTrue="1" operator="greaterThanOrEqual">
      <formula>0.001</formula>
    </cfRule>
    <cfRule type="cellIs" dxfId="4112" priority="1094" stopIfTrue="1" operator="greaterThanOrEqual">
      <formula>0.0001</formula>
    </cfRule>
    <cfRule type="cellIs" dxfId="4111" priority="1095" stopIfTrue="1" operator="greaterThanOrEqual">
      <formula>0.00001</formula>
    </cfRule>
    <cfRule type="cellIs" dxfId="4110" priority="1096" stopIfTrue="1" operator="greaterThanOrEqual">
      <formula>0.000001</formula>
    </cfRule>
    <cfRule type="cellIs" dxfId="4109" priority="1097" stopIfTrue="1" operator="greaterThanOrEqual">
      <formula>0.0000001</formula>
    </cfRule>
    <cfRule type="cellIs" dxfId="4108" priority="1098" stopIfTrue="1" operator="greaterThanOrEqual">
      <formula>0.00000001</formula>
    </cfRule>
  </conditionalFormatting>
  <conditionalFormatting sqref="AR86:AR94 AR96:AR107 AR110:AR115">
    <cfRule type="cellIs" dxfId="4107" priority="3632" stopIfTrue="1" operator="greaterThanOrEqual">
      <formula>0.01</formula>
    </cfRule>
  </conditionalFormatting>
  <conditionalFormatting sqref="AR117:AR122">
    <cfRule type="cellIs" dxfId="4106" priority="3605" stopIfTrue="1" operator="greaterThanOrEqual">
      <formula>0.001</formula>
    </cfRule>
  </conditionalFormatting>
  <conditionalFormatting sqref="AR117:AR127">
    <cfRule type="cellIs" dxfId="4105" priority="3604" stopIfTrue="1" operator="greaterThanOrEqual">
      <formula>0.01</formula>
    </cfRule>
  </conditionalFormatting>
  <conditionalFormatting sqref="AR118">
    <cfRule type="cellIs" dxfId="4104" priority="3611" stopIfTrue="1" operator="greaterThanOrEqual">
      <formula>0.000001</formula>
    </cfRule>
    <cfRule type="cellIs" dxfId="4103" priority="3612" stopIfTrue="1" operator="greaterThanOrEqual">
      <formula>0.0000001</formula>
    </cfRule>
    <cfRule type="cellIs" dxfId="4102" priority="3613" stopIfTrue="1" operator="greaterThanOrEqual">
      <formula>0.00000001</formula>
    </cfRule>
  </conditionalFormatting>
  <conditionalFormatting sqref="AR118:AR122">
    <cfRule type="cellIs" dxfId="4101" priority="3606" stopIfTrue="1" operator="greaterThanOrEqual">
      <formula>0.0001</formula>
    </cfRule>
    <cfRule type="cellIs" dxfId="4100" priority="3607" stopIfTrue="1" operator="greaterThanOrEqual">
      <formula>0.00001</formula>
    </cfRule>
  </conditionalFormatting>
  <conditionalFormatting sqref="AR119:AR122">
    <cfRule type="cellIs" dxfId="4099" priority="3608" stopIfTrue="1" operator="greaterThanOrEqual">
      <formula>0.000001</formula>
    </cfRule>
    <cfRule type="cellIs" dxfId="4098" priority="3609" stopIfTrue="1" operator="greaterThanOrEqual">
      <formula>0.0000001</formula>
    </cfRule>
    <cfRule type="cellIs" dxfId="4097" priority="3610" stopIfTrue="1" operator="greaterThanOrEqual">
      <formula>0.00000001</formula>
    </cfRule>
  </conditionalFormatting>
  <conditionalFormatting sqref="AR125 AR47 AR115">
    <cfRule type="cellIs" dxfId="4096" priority="3640" stopIfTrue="1" operator="greaterThanOrEqual">
      <formula>0.0001</formula>
    </cfRule>
  </conditionalFormatting>
  <conditionalFormatting sqref="AR125">
    <cfRule type="cellIs" dxfId="4095" priority="3639" stopIfTrue="1" operator="greaterThanOrEqual">
      <formula>0.001</formula>
    </cfRule>
  </conditionalFormatting>
  <conditionalFormatting sqref="AR128 AR131:AR132">
    <cfRule type="cellIs" dxfId="4094" priority="3614" stopIfTrue="1" operator="greaterThanOrEqual">
      <formula>1</formula>
    </cfRule>
    <cfRule type="cellIs" dxfId="4093" priority="3615" stopIfTrue="1" operator="greaterThanOrEqual">
      <formula>0.1</formula>
    </cfRule>
    <cfRule type="cellIs" dxfId="4092" priority="3616" stopIfTrue="1" operator="greaterThanOrEqual">
      <formula>0.01</formula>
    </cfRule>
    <cfRule type="cellIs" dxfId="4091" priority="3617" stopIfTrue="1" operator="greaterThanOrEqual">
      <formula>0.001</formula>
    </cfRule>
    <cfRule type="cellIs" dxfId="4090" priority="3618" stopIfTrue="1" operator="greaterThanOrEqual">
      <formula>0.0001</formula>
    </cfRule>
    <cfRule type="cellIs" dxfId="4089" priority="3619" stopIfTrue="1" operator="greaterThanOrEqual">
      <formula>0.00001</formula>
    </cfRule>
    <cfRule type="cellIs" dxfId="4088" priority="3620" stopIfTrue="1" operator="greaterThanOrEqual">
      <formula>0.000001</formula>
    </cfRule>
    <cfRule type="cellIs" dxfId="4087" priority="3621" stopIfTrue="1" operator="greaterThanOrEqual">
      <formula>0.0000001</formula>
    </cfRule>
    <cfRule type="cellIs" dxfId="4086" priority="3622" stopIfTrue="1" operator="greaterThanOrEqual">
      <formula>0.00000001</formula>
    </cfRule>
  </conditionalFormatting>
  <conditionalFormatting sqref="AR129">
    <cfRule type="cellIs" dxfId="4085" priority="3624" stopIfTrue="1" operator="greaterThanOrEqual">
      <formula>0.1</formula>
    </cfRule>
    <cfRule type="cellIs" dxfId="4084" priority="3625" stopIfTrue="1" operator="greaterThanOrEqual">
      <formula>0.01</formula>
    </cfRule>
    <cfRule type="cellIs" dxfId="4083" priority="3626" stopIfTrue="1" operator="greaterThanOrEqual">
      <formula>0.001</formula>
    </cfRule>
    <cfRule type="cellIs" dxfId="4082" priority="3627" stopIfTrue="1" operator="greaterThanOrEqual">
      <formula>0.0001</formula>
    </cfRule>
    <cfRule type="cellIs" dxfId="4081" priority="3628" stopIfTrue="1" operator="greaterThanOrEqual">
      <formula>0.00001</formula>
    </cfRule>
    <cfRule type="cellIs" dxfId="4080" priority="3629" stopIfTrue="1" operator="greaterThanOrEqual">
      <formula>0.000001</formula>
    </cfRule>
    <cfRule type="cellIs" dxfId="4079" priority="3630" stopIfTrue="1" operator="greaterThanOrEqual">
      <formula>0.0000001</formula>
    </cfRule>
    <cfRule type="cellIs" dxfId="4078" priority="3631" stopIfTrue="1" operator="greaterThanOrEqual">
      <formula>0.00000001</formula>
    </cfRule>
  </conditionalFormatting>
  <conditionalFormatting sqref="AR129:AR130">
    <cfRule type="cellIs" dxfId="4077" priority="3623" stopIfTrue="1" operator="greaterThanOrEqual">
      <formula>1</formula>
    </cfRule>
  </conditionalFormatting>
  <conditionalFormatting sqref="AR130 AR44 AR72:AR74 AR82:AR85 AR95 AR108:AR109 AR116">
    <cfRule type="cellIs" dxfId="4076" priority="3652" stopIfTrue="1" operator="greaterThanOrEqual">
      <formula>0.01</formula>
    </cfRule>
  </conditionalFormatting>
  <conditionalFormatting sqref="AR130">
    <cfRule type="cellIs" dxfId="4075" priority="3651" stopIfTrue="1" operator="greaterThanOrEqual">
      <formula>0.1</formula>
    </cfRule>
  </conditionalFormatting>
  <conditionalFormatting sqref="AU24:AU27">
    <cfRule type="cellIs" dxfId="4074" priority="2252" operator="greaterThanOrEqual">
      <formula>0</formula>
    </cfRule>
  </conditionalFormatting>
  <conditionalFormatting sqref="AU28:AU30">
    <cfRule type="cellIs" dxfId="4073" priority="2251" operator="greaterThanOrEqual">
      <formula>0</formula>
    </cfRule>
  </conditionalFormatting>
  <conditionalFormatting sqref="AU31:AU32">
    <cfRule type="cellIs" dxfId="4072" priority="2250" operator="greaterThanOrEqual">
      <formula>0</formula>
    </cfRule>
  </conditionalFormatting>
  <conditionalFormatting sqref="AU37:AU41">
    <cfRule type="cellIs" dxfId="4071" priority="3595" stopIfTrue="1" operator="greaterThanOrEqual">
      <formula>1</formula>
    </cfRule>
    <cfRule type="cellIs" dxfId="4070" priority="3596" stopIfTrue="1" operator="greaterThanOrEqual">
      <formula>0.1</formula>
    </cfRule>
    <cfRule type="cellIs" dxfId="4069" priority="3597" stopIfTrue="1" operator="greaterThanOrEqual">
      <formula>0.01</formula>
    </cfRule>
    <cfRule type="cellIs" dxfId="4068" priority="3598" stopIfTrue="1" operator="greaterThanOrEqual">
      <formula>0.001</formula>
    </cfRule>
    <cfRule type="cellIs" dxfId="4067" priority="3599" stopIfTrue="1" operator="greaterThanOrEqual">
      <formula>0.0001</formula>
    </cfRule>
    <cfRule type="cellIs" dxfId="4066" priority="3600" stopIfTrue="1" operator="greaterThanOrEqual">
      <formula>0.00001</formula>
    </cfRule>
    <cfRule type="cellIs" dxfId="4065" priority="3601" stopIfTrue="1" operator="greaterThanOrEqual">
      <formula>0.000001</formula>
    </cfRule>
    <cfRule type="cellIs" dxfId="4064" priority="3602" stopIfTrue="1" operator="greaterThanOrEqual">
      <formula>0.0000001</formula>
    </cfRule>
    <cfRule type="cellIs" dxfId="4063" priority="3603" stopIfTrue="1" operator="greaterThanOrEqual">
      <formula>0.00000001</formula>
    </cfRule>
  </conditionalFormatting>
  <conditionalFormatting sqref="AU37:AU132">
    <cfRule type="cellIs" dxfId="4062" priority="1047" stopIfTrue="1" operator="greaterThanOrEqual">
      <formula>10</formula>
    </cfRule>
  </conditionalFormatting>
  <conditionalFormatting sqref="AU42:AU43">
    <cfRule type="cellIs" dxfId="4061" priority="3586" stopIfTrue="1" operator="greaterThanOrEqual">
      <formula>1</formula>
    </cfRule>
    <cfRule type="cellIs" dxfId="4060" priority="3587" stopIfTrue="1" operator="greaterThanOrEqual">
      <formula>0.1</formula>
    </cfRule>
    <cfRule type="cellIs" dxfId="4059" priority="3588" stopIfTrue="1" operator="greaterThanOrEqual">
      <formula>0.01</formula>
    </cfRule>
    <cfRule type="cellIs" dxfId="4058" priority="3589" stopIfTrue="1" operator="greaterThanOrEqual">
      <formula>0.001</formula>
    </cfRule>
    <cfRule type="cellIs" dxfId="4057" priority="3590" stopIfTrue="1" operator="greaterThanOrEqual">
      <formula>0.0001</formula>
    </cfRule>
    <cfRule type="cellIs" dxfId="4056" priority="3591" stopIfTrue="1" operator="greaterThanOrEqual">
      <formula>0.00001</formula>
    </cfRule>
    <cfRule type="cellIs" dxfId="4055" priority="3592" stopIfTrue="1" operator="greaterThanOrEqual">
      <formula>0.000001</formula>
    </cfRule>
    <cfRule type="cellIs" dxfId="4054" priority="3593" stopIfTrue="1" operator="greaterThanOrEqual">
      <formula>0.0000001</formula>
    </cfRule>
    <cfRule type="cellIs" dxfId="4053" priority="3594" stopIfTrue="1" operator="greaterThanOrEqual">
      <formula>0.00000001</formula>
    </cfRule>
  </conditionalFormatting>
  <conditionalFormatting sqref="AU44 AU72:AU74 AU82:AU85 AU95 AU108:AU109 AU116 AU130">
    <cfRule type="cellIs" dxfId="4052" priority="3580" stopIfTrue="1" operator="greaterThanOrEqual">
      <formula>0.001</formula>
    </cfRule>
    <cfRule type="cellIs" dxfId="4051" priority="3581" stopIfTrue="1" operator="greaterThanOrEqual">
      <formula>0.0001</formula>
    </cfRule>
    <cfRule type="cellIs" dxfId="4050" priority="3582" stopIfTrue="1" operator="greaterThanOrEqual">
      <formula>0.00001</formula>
    </cfRule>
    <cfRule type="cellIs" dxfId="4049" priority="3583" stopIfTrue="1" operator="greaterThanOrEqual">
      <formula>0.000001</formula>
    </cfRule>
    <cfRule type="cellIs" dxfId="4048" priority="3584" stopIfTrue="1" operator="greaterThanOrEqual">
      <formula>0.0000001</formula>
    </cfRule>
    <cfRule type="cellIs" dxfId="4047" priority="3585" stopIfTrue="1" operator="greaterThanOrEqual">
      <formula>0.00000001</formula>
    </cfRule>
  </conditionalFormatting>
  <conditionalFormatting sqref="AU44:AU49">
    <cfRule type="cellIs" dxfId="4046" priority="1199" stopIfTrue="1" operator="greaterThanOrEqual">
      <formula>0.1</formula>
    </cfRule>
  </conditionalFormatting>
  <conditionalFormatting sqref="AU44:AU127">
    <cfRule type="cellIs" dxfId="4045" priority="1048" stopIfTrue="1" operator="greaterThanOrEqual">
      <formula>1</formula>
    </cfRule>
  </conditionalFormatting>
  <conditionalFormatting sqref="AU45:AU46 AU86 AU92:AU94 AU99:AU101 AU105 AU110:AU112 AU123:AU124 AU126">
    <cfRule type="cellIs" dxfId="4044" priority="3572" stopIfTrue="1" operator="greaterThanOrEqual">
      <formula>0.001</formula>
    </cfRule>
    <cfRule type="cellIs" dxfId="4043" priority="3573" stopIfTrue="1" operator="greaterThanOrEqual">
      <formula>0.0001</formula>
    </cfRule>
    <cfRule type="cellIs" dxfId="4042" priority="3574" stopIfTrue="1" operator="greaterThanOrEqual">
      <formula>0.00001</formula>
    </cfRule>
    <cfRule type="cellIs" dxfId="4041" priority="3575" stopIfTrue="1" operator="greaterThanOrEqual">
      <formula>0.000001</formula>
    </cfRule>
    <cfRule type="cellIs" dxfId="4040" priority="3576" stopIfTrue="1" operator="greaterThanOrEqual">
      <formula>0.0000001</formula>
    </cfRule>
    <cfRule type="cellIs" dxfId="4039" priority="3577" stopIfTrue="1" operator="greaterThanOrEqual">
      <formula>0.00000001</formula>
    </cfRule>
  </conditionalFormatting>
  <conditionalFormatting sqref="AU45:AU49 AU53:AU71">
    <cfRule type="cellIs" dxfId="4038" priority="1200" stopIfTrue="1" operator="greaterThanOrEqual">
      <formula>0.01</formula>
    </cfRule>
  </conditionalFormatting>
  <conditionalFormatting sqref="AU47 AU115 AU125">
    <cfRule type="cellIs" dxfId="4037" priority="3568" stopIfTrue="1" operator="greaterThanOrEqual">
      <formula>0.00001</formula>
    </cfRule>
    <cfRule type="cellIs" dxfId="4036" priority="3569" stopIfTrue="1" operator="greaterThanOrEqual">
      <formula>0.000001</formula>
    </cfRule>
    <cfRule type="cellIs" dxfId="4035" priority="3570" stopIfTrue="1" operator="greaterThanOrEqual">
      <formula>0.0000001</formula>
    </cfRule>
    <cfRule type="cellIs" dxfId="4034" priority="3571" stopIfTrue="1" operator="greaterThanOrEqual">
      <formula>0.00000001</formula>
    </cfRule>
  </conditionalFormatting>
  <conditionalFormatting sqref="AU47:AU48 AU87:AU91 AU96:AU98 AU102:AU104 AU106:AU107 AU113:AU115 AU127">
    <cfRule type="cellIs" dxfId="4033" priority="3560" stopIfTrue="1" operator="greaterThanOrEqual">
      <formula>0.001</formula>
    </cfRule>
  </conditionalFormatting>
  <conditionalFormatting sqref="AU48 AU87:AU91 AU96:AU98 AU102:AU104 AU106:AU107 AU113:AU114 AU117 AU127">
    <cfRule type="cellIs" dxfId="4032" priority="3562" stopIfTrue="1" operator="greaterThanOrEqual">
      <formula>0.00001</formula>
    </cfRule>
    <cfRule type="cellIs" dxfId="4031" priority="3563" stopIfTrue="1" operator="greaterThanOrEqual">
      <formula>0.000001</formula>
    </cfRule>
    <cfRule type="cellIs" dxfId="4030" priority="3564" stopIfTrue="1" operator="greaterThanOrEqual">
      <formula>0.0000001</formula>
    </cfRule>
    <cfRule type="cellIs" dxfId="4029" priority="3565" stopIfTrue="1" operator="greaterThanOrEqual">
      <formula>0.00000001</formula>
    </cfRule>
  </conditionalFormatting>
  <conditionalFormatting sqref="AU48 AU87:AU91 AU96:AU98 AU102:AU104 AU106:AU107 AU113:AU114 AU127 AU117">
    <cfRule type="cellIs" dxfId="4028" priority="3561" stopIfTrue="1" operator="greaterThanOrEqual">
      <formula>0.0001</formula>
    </cfRule>
  </conditionalFormatting>
  <conditionalFormatting sqref="AU49 AU54:AU56 AU58:AU59 AU62:AU63 AU65:AU68">
    <cfRule type="cellIs" dxfId="4027" priority="1201" stopIfTrue="1" operator="greaterThanOrEqual">
      <formula>0.001</formula>
    </cfRule>
    <cfRule type="cellIs" dxfId="4026" priority="1202" stopIfTrue="1" operator="greaterThanOrEqual">
      <formula>0.0001</formula>
    </cfRule>
    <cfRule type="cellIs" dxfId="4025" priority="1203" stopIfTrue="1" operator="greaterThanOrEqual">
      <formula>0.00001</formula>
    </cfRule>
    <cfRule type="cellIs" dxfId="4024" priority="1204" stopIfTrue="1" operator="greaterThanOrEqual">
      <formula>0.000001</formula>
    </cfRule>
    <cfRule type="cellIs" dxfId="4023" priority="1205" stopIfTrue="1" operator="greaterThanOrEqual">
      <formula>0.0000001</formula>
    </cfRule>
    <cfRule type="cellIs" dxfId="4022" priority="1206" stopIfTrue="1" operator="greaterThanOrEqual">
      <formula>0.00000001</formula>
    </cfRule>
  </conditionalFormatting>
  <conditionalFormatting sqref="AU50">
    <cfRule type="cellIs" dxfId="4021" priority="1191" stopIfTrue="1" operator="greaterThanOrEqual">
      <formula>0.1</formula>
    </cfRule>
    <cfRule type="cellIs" dxfId="4020" priority="1192" stopIfTrue="1" operator="greaterThanOrEqual">
      <formula>0.01</formula>
    </cfRule>
    <cfRule type="cellIs" dxfId="4019" priority="1193" stopIfTrue="1" operator="greaterThanOrEqual">
      <formula>0.001</formula>
    </cfRule>
    <cfRule type="cellIs" dxfId="4018" priority="1194" stopIfTrue="1" operator="greaterThanOrEqual">
      <formula>0.0001</formula>
    </cfRule>
    <cfRule type="cellIs" dxfId="4017" priority="1195" stopIfTrue="1" operator="greaterThanOrEqual">
      <formula>0.00001</formula>
    </cfRule>
    <cfRule type="cellIs" dxfId="4016" priority="1196" stopIfTrue="1" operator="greaterThanOrEqual">
      <formula>0.000001</formula>
    </cfRule>
    <cfRule type="cellIs" dxfId="4015" priority="1197" stopIfTrue="1" operator="greaterThanOrEqual">
      <formula>0.0000001</formula>
    </cfRule>
    <cfRule type="cellIs" dxfId="4014" priority="1198" stopIfTrue="1" operator="greaterThanOrEqual">
      <formula>0.00000001</formula>
    </cfRule>
  </conditionalFormatting>
  <conditionalFormatting sqref="AU51">
    <cfRule type="cellIs" dxfId="4013" priority="1184" stopIfTrue="1" operator="greaterThanOrEqual">
      <formula>0.01</formula>
    </cfRule>
    <cfRule type="cellIs" dxfId="4012" priority="1185" stopIfTrue="1" operator="greaterThanOrEqual">
      <formula>0.001</formula>
    </cfRule>
    <cfRule type="cellIs" dxfId="4011" priority="1186" stopIfTrue="1" operator="greaterThanOrEqual">
      <formula>0.0001</formula>
    </cfRule>
    <cfRule type="cellIs" dxfId="4010" priority="1187" stopIfTrue="1" operator="greaterThanOrEqual">
      <formula>0.00001</formula>
    </cfRule>
    <cfRule type="cellIs" dxfId="4009" priority="1188" stopIfTrue="1" operator="greaterThanOrEqual">
      <formula>0.000001</formula>
    </cfRule>
    <cfRule type="cellIs" dxfId="4008" priority="1189" stopIfTrue="1" operator="greaterThanOrEqual">
      <formula>0.0000001</formula>
    </cfRule>
    <cfRule type="cellIs" dxfId="4007" priority="1190" stopIfTrue="1" operator="greaterThanOrEqual">
      <formula>0.00000001</formula>
    </cfRule>
  </conditionalFormatting>
  <conditionalFormatting sqref="AU51:AU75">
    <cfRule type="cellIs" dxfId="4006" priority="1050" stopIfTrue="1" operator="greaterThanOrEqual">
      <formula>0.1</formula>
    </cfRule>
  </conditionalFormatting>
  <conditionalFormatting sqref="AU52">
    <cfRule type="cellIs" dxfId="4005" priority="1213" stopIfTrue="1" operator="greaterThanOrEqual">
      <formula>0.01</formula>
    </cfRule>
    <cfRule type="cellIs" dxfId="4004" priority="1214" stopIfTrue="1" operator="greaterThanOrEqual">
      <formula>0.001</formula>
    </cfRule>
    <cfRule type="cellIs" dxfId="4003" priority="1215" stopIfTrue="1" operator="greaterThanOrEqual">
      <formula>0.0001</formula>
    </cfRule>
    <cfRule type="cellIs" dxfId="4002" priority="1216" stopIfTrue="1" operator="greaterThanOrEqual">
      <formula>0.00001</formula>
    </cfRule>
    <cfRule type="cellIs" dxfId="4001" priority="1217" stopIfTrue="1" operator="greaterThanOrEqual">
      <formula>0.000001</formula>
    </cfRule>
    <cfRule type="cellIs" dxfId="4000" priority="1218" stopIfTrue="1" operator="greaterThanOrEqual">
      <formula>0.0000001</formula>
    </cfRule>
    <cfRule type="cellIs" dxfId="3999" priority="1219" stopIfTrue="1" operator="greaterThanOrEqual">
      <formula>0.00000001</formula>
    </cfRule>
  </conditionalFormatting>
  <conditionalFormatting sqref="AU53 AU57 AU60:AU61 AU64 AU69:AU71">
    <cfRule type="cellIs" dxfId="3998" priority="1207" stopIfTrue="1" operator="greaterThanOrEqual">
      <formula>0.001</formula>
    </cfRule>
    <cfRule type="cellIs" dxfId="3997" priority="1208" stopIfTrue="1" operator="greaterThanOrEqual">
      <formula>0.0001</formula>
    </cfRule>
    <cfRule type="cellIs" dxfId="3996" priority="1209" stopIfTrue="1" operator="greaterThanOrEqual">
      <formula>0.00001</formula>
    </cfRule>
    <cfRule type="cellIs" dxfId="3995" priority="1210" stopIfTrue="1" operator="greaterThanOrEqual">
      <formula>0.000001</formula>
    </cfRule>
    <cfRule type="cellIs" dxfId="3994" priority="1211" stopIfTrue="1" operator="greaterThanOrEqual">
      <formula>0.0000001</formula>
    </cfRule>
    <cfRule type="cellIs" dxfId="3993" priority="1212" stopIfTrue="1" operator="greaterThanOrEqual">
      <formula>0.00000001</formula>
    </cfRule>
  </conditionalFormatting>
  <conditionalFormatting sqref="AU75 AU77:AU78">
    <cfRule type="cellIs" dxfId="3992" priority="1059" stopIfTrue="1" operator="greaterThanOrEqual">
      <formula>0.01</formula>
    </cfRule>
    <cfRule type="cellIs" dxfId="3991" priority="1060" stopIfTrue="1" operator="greaterThanOrEqual">
      <formula>0.001</formula>
    </cfRule>
    <cfRule type="cellIs" dxfId="3990" priority="1061" stopIfTrue="1" operator="greaterThanOrEqual">
      <formula>0.0001</formula>
    </cfRule>
    <cfRule type="cellIs" dxfId="3989" priority="1062" stopIfTrue="1" operator="greaterThanOrEqual">
      <formula>0.00001</formula>
    </cfRule>
    <cfRule type="cellIs" dxfId="3988" priority="1063" stopIfTrue="1" operator="greaterThanOrEqual">
      <formula>0.000001</formula>
    </cfRule>
    <cfRule type="cellIs" dxfId="3987" priority="1064" stopIfTrue="1" operator="greaterThanOrEqual">
      <formula>0.0000001</formula>
    </cfRule>
    <cfRule type="cellIs" dxfId="3986" priority="1065" stopIfTrue="1" operator="greaterThanOrEqual">
      <formula>0.00000001</formula>
    </cfRule>
  </conditionalFormatting>
  <conditionalFormatting sqref="AU76">
    <cfRule type="cellIs" dxfId="3985" priority="1051" stopIfTrue="1" operator="greaterThanOrEqual">
      <formula>0.1</formula>
    </cfRule>
    <cfRule type="cellIs" dxfId="3984" priority="1052" stopIfTrue="1" operator="greaterThanOrEqual">
      <formula>0.01</formula>
    </cfRule>
    <cfRule type="cellIs" dxfId="3983" priority="1053" stopIfTrue="1" operator="greaterThanOrEqual">
      <formula>0.001</formula>
    </cfRule>
    <cfRule type="cellIs" dxfId="3982" priority="1054" stopIfTrue="1" operator="greaterThanOrEqual">
      <formula>0.0001</formula>
    </cfRule>
    <cfRule type="cellIs" dxfId="3981" priority="1055" stopIfTrue="1" operator="greaterThanOrEqual">
      <formula>0.00001</formula>
    </cfRule>
    <cfRule type="cellIs" dxfId="3980" priority="1056" stopIfTrue="1" operator="greaterThanOrEqual">
      <formula>0.000001</formula>
    </cfRule>
    <cfRule type="cellIs" dxfId="3979" priority="1057" stopIfTrue="1" operator="greaterThanOrEqual">
      <formula>0.0000001</formula>
    </cfRule>
    <cfRule type="cellIs" dxfId="3978" priority="1058" stopIfTrue="1" operator="greaterThanOrEqual">
      <formula>0.00000001</formula>
    </cfRule>
  </conditionalFormatting>
  <conditionalFormatting sqref="AU77:AU127">
    <cfRule type="cellIs" dxfId="3977" priority="1049" stopIfTrue="1" operator="greaterThanOrEqual">
      <formula>0.1</formula>
    </cfRule>
  </conditionalFormatting>
  <conditionalFormatting sqref="AU79:AU81">
    <cfRule type="cellIs" dxfId="3976" priority="1066" stopIfTrue="1" operator="greaterThanOrEqual">
      <formula>0.01</formula>
    </cfRule>
    <cfRule type="cellIs" dxfId="3975" priority="1067" stopIfTrue="1" operator="greaterThanOrEqual">
      <formula>0.001</formula>
    </cfRule>
    <cfRule type="cellIs" dxfId="3974" priority="1068" stopIfTrue="1" operator="greaterThanOrEqual">
      <formula>0.0001</formula>
    </cfRule>
    <cfRule type="cellIs" dxfId="3973" priority="1069" stopIfTrue="1" operator="greaterThanOrEqual">
      <formula>0.00001</formula>
    </cfRule>
    <cfRule type="cellIs" dxfId="3972" priority="1070" stopIfTrue="1" operator="greaterThanOrEqual">
      <formula>0.000001</formula>
    </cfRule>
    <cfRule type="cellIs" dxfId="3971" priority="1071" stopIfTrue="1" operator="greaterThanOrEqual">
      <formula>0.0000001</formula>
    </cfRule>
    <cfRule type="cellIs" dxfId="3970" priority="1072" stopIfTrue="1" operator="greaterThanOrEqual">
      <formula>0.00000001</formula>
    </cfRule>
  </conditionalFormatting>
  <conditionalFormatting sqref="AU86:AU94 AU96:AU107 AU110:AU115">
    <cfRule type="cellIs" dxfId="3969" priority="3559" stopIfTrue="1" operator="greaterThanOrEqual">
      <formula>0.01</formula>
    </cfRule>
  </conditionalFormatting>
  <conditionalFormatting sqref="AU117:AU122">
    <cfRule type="cellIs" dxfId="3968" priority="3532" stopIfTrue="1" operator="greaterThanOrEqual">
      <formula>0.001</formula>
    </cfRule>
  </conditionalFormatting>
  <conditionalFormatting sqref="AU117:AU127">
    <cfRule type="cellIs" dxfId="3967" priority="3531" stopIfTrue="1" operator="greaterThanOrEqual">
      <formula>0.01</formula>
    </cfRule>
  </conditionalFormatting>
  <conditionalFormatting sqref="AU118">
    <cfRule type="cellIs" dxfId="3966" priority="3538" stopIfTrue="1" operator="greaterThanOrEqual">
      <formula>0.000001</formula>
    </cfRule>
    <cfRule type="cellIs" dxfId="3965" priority="3539" stopIfTrue="1" operator="greaterThanOrEqual">
      <formula>0.0000001</formula>
    </cfRule>
    <cfRule type="cellIs" dxfId="3964" priority="3540" stopIfTrue="1" operator="greaterThanOrEqual">
      <formula>0.00000001</formula>
    </cfRule>
  </conditionalFormatting>
  <conditionalFormatting sqref="AU118:AU122">
    <cfRule type="cellIs" dxfId="3963" priority="3533" stopIfTrue="1" operator="greaterThanOrEqual">
      <formula>0.0001</formula>
    </cfRule>
    <cfRule type="cellIs" dxfId="3962" priority="3534" stopIfTrue="1" operator="greaterThanOrEqual">
      <formula>0.00001</formula>
    </cfRule>
  </conditionalFormatting>
  <conditionalFormatting sqref="AU119:AU122">
    <cfRule type="cellIs" dxfId="3961" priority="3535" stopIfTrue="1" operator="greaterThanOrEqual">
      <formula>0.000001</formula>
    </cfRule>
    <cfRule type="cellIs" dxfId="3960" priority="3536" stopIfTrue="1" operator="greaterThanOrEqual">
      <formula>0.0000001</formula>
    </cfRule>
    <cfRule type="cellIs" dxfId="3959" priority="3537" stopIfTrue="1" operator="greaterThanOrEqual">
      <formula>0.00000001</formula>
    </cfRule>
  </conditionalFormatting>
  <conditionalFormatting sqref="AU125 AU47 AU115">
    <cfRule type="cellIs" dxfId="3958" priority="3567" stopIfTrue="1" operator="greaterThanOrEqual">
      <formula>0.0001</formula>
    </cfRule>
  </conditionalFormatting>
  <conditionalFormatting sqref="AU125">
    <cfRule type="cellIs" dxfId="3957" priority="3566" stopIfTrue="1" operator="greaterThanOrEqual">
      <formula>0.001</formula>
    </cfRule>
  </conditionalFormatting>
  <conditionalFormatting sqref="AU128 AU131:AU132">
    <cfRule type="cellIs" dxfId="3956" priority="3541" stopIfTrue="1" operator="greaterThanOrEqual">
      <formula>1</formula>
    </cfRule>
    <cfRule type="cellIs" dxfId="3955" priority="3542" stopIfTrue="1" operator="greaterThanOrEqual">
      <formula>0.1</formula>
    </cfRule>
    <cfRule type="cellIs" dxfId="3954" priority="3543" stopIfTrue="1" operator="greaterThanOrEqual">
      <formula>0.01</formula>
    </cfRule>
    <cfRule type="cellIs" dxfId="3953" priority="3544" stopIfTrue="1" operator="greaterThanOrEqual">
      <formula>0.001</formula>
    </cfRule>
    <cfRule type="cellIs" dxfId="3952" priority="3545" stopIfTrue="1" operator="greaterThanOrEqual">
      <formula>0.0001</formula>
    </cfRule>
    <cfRule type="cellIs" dxfId="3951" priority="3546" stopIfTrue="1" operator="greaterThanOrEqual">
      <formula>0.00001</formula>
    </cfRule>
    <cfRule type="cellIs" dxfId="3950" priority="3547" stopIfTrue="1" operator="greaterThanOrEqual">
      <formula>0.000001</formula>
    </cfRule>
    <cfRule type="cellIs" dxfId="3949" priority="3548" stopIfTrue="1" operator="greaterThanOrEqual">
      <formula>0.0000001</formula>
    </cfRule>
    <cfRule type="cellIs" dxfId="3948" priority="3549" stopIfTrue="1" operator="greaterThanOrEqual">
      <formula>0.00000001</formula>
    </cfRule>
  </conditionalFormatting>
  <conditionalFormatting sqref="AU129">
    <cfRule type="cellIs" dxfId="3947" priority="3551" stopIfTrue="1" operator="greaterThanOrEqual">
      <formula>0.1</formula>
    </cfRule>
    <cfRule type="cellIs" dxfId="3946" priority="3552" stopIfTrue="1" operator="greaterThanOrEqual">
      <formula>0.01</formula>
    </cfRule>
    <cfRule type="cellIs" dxfId="3945" priority="3553" stopIfTrue="1" operator="greaterThanOrEqual">
      <formula>0.001</formula>
    </cfRule>
    <cfRule type="cellIs" dxfId="3944" priority="3554" stopIfTrue="1" operator="greaterThanOrEqual">
      <formula>0.0001</formula>
    </cfRule>
    <cfRule type="cellIs" dxfId="3943" priority="3555" stopIfTrue="1" operator="greaterThanOrEqual">
      <formula>0.00001</formula>
    </cfRule>
    <cfRule type="cellIs" dxfId="3942" priority="3556" stopIfTrue="1" operator="greaterThanOrEqual">
      <formula>0.000001</formula>
    </cfRule>
    <cfRule type="cellIs" dxfId="3941" priority="3557" stopIfTrue="1" operator="greaterThanOrEqual">
      <formula>0.0000001</formula>
    </cfRule>
    <cfRule type="cellIs" dxfId="3940" priority="3558" stopIfTrue="1" operator="greaterThanOrEqual">
      <formula>0.00000001</formula>
    </cfRule>
  </conditionalFormatting>
  <conditionalFormatting sqref="AU129:AU130">
    <cfRule type="cellIs" dxfId="3939" priority="3550" stopIfTrue="1" operator="greaterThanOrEqual">
      <formula>1</formula>
    </cfRule>
  </conditionalFormatting>
  <conditionalFormatting sqref="AU130 AU44 AU72:AU74 AU82:AU85 AU95 AU108:AU109 AU116">
    <cfRule type="cellIs" dxfId="3938" priority="3579" stopIfTrue="1" operator="greaterThanOrEqual">
      <formula>0.01</formula>
    </cfRule>
  </conditionalFormatting>
  <conditionalFormatting sqref="AU130">
    <cfRule type="cellIs" dxfId="3937" priority="3578" stopIfTrue="1" operator="greaterThanOrEqual">
      <formula>0.1</formula>
    </cfRule>
  </conditionalFormatting>
  <conditionalFormatting sqref="AX24:AX27">
    <cfRule type="cellIs" dxfId="3936" priority="2249" operator="greaterThanOrEqual">
      <formula>0</formula>
    </cfRule>
  </conditionalFormatting>
  <conditionalFormatting sqref="AX28:AX30">
    <cfRule type="cellIs" dxfId="3935" priority="2248" operator="greaterThanOrEqual">
      <formula>0</formula>
    </cfRule>
  </conditionalFormatting>
  <conditionalFormatting sqref="AX31:AX32">
    <cfRule type="cellIs" dxfId="3934" priority="2247" operator="greaterThanOrEqual">
      <formula>0</formula>
    </cfRule>
  </conditionalFormatting>
  <conditionalFormatting sqref="AX37:AX41">
    <cfRule type="cellIs" dxfId="3933" priority="3522" stopIfTrue="1" operator="greaterThanOrEqual">
      <formula>1</formula>
    </cfRule>
    <cfRule type="cellIs" dxfId="3932" priority="3523" stopIfTrue="1" operator="greaterThanOrEqual">
      <formula>0.1</formula>
    </cfRule>
    <cfRule type="cellIs" dxfId="3931" priority="3524" stopIfTrue="1" operator="greaterThanOrEqual">
      <formula>0.01</formula>
    </cfRule>
    <cfRule type="cellIs" dxfId="3930" priority="3525" stopIfTrue="1" operator="greaterThanOrEqual">
      <formula>0.001</formula>
    </cfRule>
    <cfRule type="cellIs" dxfId="3929" priority="3526" stopIfTrue="1" operator="greaterThanOrEqual">
      <formula>0.0001</formula>
    </cfRule>
    <cfRule type="cellIs" dxfId="3928" priority="3527" stopIfTrue="1" operator="greaterThanOrEqual">
      <formula>0.00001</formula>
    </cfRule>
    <cfRule type="cellIs" dxfId="3927" priority="3528" stopIfTrue="1" operator="greaterThanOrEqual">
      <formula>0.000001</formula>
    </cfRule>
    <cfRule type="cellIs" dxfId="3926" priority="3529" stopIfTrue="1" operator="greaterThanOrEqual">
      <formula>0.0000001</formula>
    </cfRule>
    <cfRule type="cellIs" dxfId="3925" priority="3530" stopIfTrue="1" operator="greaterThanOrEqual">
      <formula>0.00000001</formula>
    </cfRule>
  </conditionalFormatting>
  <conditionalFormatting sqref="AX37:AX132">
    <cfRule type="cellIs" dxfId="3924" priority="1021" stopIfTrue="1" operator="greaterThanOrEqual">
      <formula>10</formula>
    </cfRule>
  </conditionalFormatting>
  <conditionalFormatting sqref="AX42:AX43">
    <cfRule type="cellIs" dxfId="3923" priority="3513" stopIfTrue="1" operator="greaterThanOrEqual">
      <formula>1</formula>
    </cfRule>
    <cfRule type="cellIs" dxfId="3922" priority="3514" stopIfTrue="1" operator="greaterThanOrEqual">
      <formula>0.1</formula>
    </cfRule>
    <cfRule type="cellIs" dxfId="3921" priority="3515" stopIfTrue="1" operator="greaterThanOrEqual">
      <formula>0.01</formula>
    </cfRule>
    <cfRule type="cellIs" dxfId="3920" priority="3516" stopIfTrue="1" operator="greaterThanOrEqual">
      <formula>0.001</formula>
    </cfRule>
    <cfRule type="cellIs" dxfId="3919" priority="3517" stopIfTrue="1" operator="greaterThanOrEqual">
      <formula>0.0001</formula>
    </cfRule>
    <cfRule type="cellIs" dxfId="3918" priority="3518" stopIfTrue="1" operator="greaterThanOrEqual">
      <formula>0.00001</formula>
    </cfRule>
    <cfRule type="cellIs" dxfId="3917" priority="3519" stopIfTrue="1" operator="greaterThanOrEqual">
      <formula>0.000001</formula>
    </cfRule>
    <cfRule type="cellIs" dxfId="3916" priority="3520" stopIfTrue="1" operator="greaterThanOrEqual">
      <formula>0.0000001</formula>
    </cfRule>
    <cfRule type="cellIs" dxfId="3915" priority="3521" stopIfTrue="1" operator="greaterThanOrEqual">
      <formula>0.00000001</formula>
    </cfRule>
  </conditionalFormatting>
  <conditionalFormatting sqref="AX44 AX72:AX74 AX82:AX85 AX95 AX108:AX109 AX116 AX130">
    <cfRule type="cellIs" dxfId="3914" priority="3507" stopIfTrue="1" operator="greaterThanOrEqual">
      <formula>0.001</formula>
    </cfRule>
    <cfRule type="cellIs" dxfId="3913" priority="3508" stopIfTrue="1" operator="greaterThanOrEqual">
      <formula>0.0001</formula>
    </cfRule>
    <cfRule type="cellIs" dxfId="3912" priority="3509" stopIfTrue="1" operator="greaterThanOrEqual">
      <formula>0.00001</formula>
    </cfRule>
    <cfRule type="cellIs" dxfId="3911" priority="3510" stopIfTrue="1" operator="greaterThanOrEqual">
      <formula>0.000001</formula>
    </cfRule>
    <cfRule type="cellIs" dxfId="3910" priority="3511" stopIfTrue="1" operator="greaterThanOrEqual">
      <formula>0.0000001</formula>
    </cfRule>
    <cfRule type="cellIs" dxfId="3909" priority="3512" stopIfTrue="1" operator="greaterThanOrEqual">
      <formula>0.00000001</formula>
    </cfRule>
  </conditionalFormatting>
  <conditionalFormatting sqref="AX44:AX49">
    <cfRule type="cellIs" dxfId="3908" priority="1163" stopIfTrue="1" operator="greaterThanOrEqual">
      <formula>0.1</formula>
    </cfRule>
  </conditionalFormatting>
  <conditionalFormatting sqref="AX44:AX127">
    <cfRule type="cellIs" dxfId="3907" priority="1022" stopIfTrue="1" operator="greaterThanOrEqual">
      <formula>1</formula>
    </cfRule>
  </conditionalFormatting>
  <conditionalFormatting sqref="AX45:AX46 AX86 AX92:AX94 AX99:AX101 AX105 AX110:AX112 AX123:AX124 AX126">
    <cfRule type="cellIs" dxfId="3906" priority="3499" stopIfTrue="1" operator="greaterThanOrEqual">
      <formula>0.001</formula>
    </cfRule>
    <cfRule type="cellIs" dxfId="3905" priority="3500" stopIfTrue="1" operator="greaterThanOrEqual">
      <formula>0.0001</formula>
    </cfRule>
    <cfRule type="cellIs" dxfId="3904" priority="3501" stopIfTrue="1" operator="greaterThanOrEqual">
      <formula>0.00001</formula>
    </cfRule>
    <cfRule type="cellIs" dxfId="3903" priority="3502" stopIfTrue="1" operator="greaterThanOrEqual">
      <formula>0.000001</formula>
    </cfRule>
    <cfRule type="cellIs" dxfId="3902" priority="3503" stopIfTrue="1" operator="greaterThanOrEqual">
      <formula>0.0000001</formula>
    </cfRule>
    <cfRule type="cellIs" dxfId="3901" priority="3504" stopIfTrue="1" operator="greaterThanOrEqual">
      <formula>0.00000001</formula>
    </cfRule>
  </conditionalFormatting>
  <conditionalFormatting sqref="AX45:AX49 AX53:AX71">
    <cfRule type="cellIs" dxfId="3900" priority="1164" stopIfTrue="1" operator="greaterThanOrEqual">
      <formula>0.01</formula>
    </cfRule>
  </conditionalFormatting>
  <conditionalFormatting sqref="AX47 AX115 AX125">
    <cfRule type="cellIs" dxfId="3899" priority="3495" stopIfTrue="1" operator="greaterThanOrEqual">
      <formula>0.00001</formula>
    </cfRule>
    <cfRule type="cellIs" dxfId="3898" priority="3496" stopIfTrue="1" operator="greaterThanOrEqual">
      <formula>0.000001</formula>
    </cfRule>
    <cfRule type="cellIs" dxfId="3897" priority="3497" stopIfTrue="1" operator="greaterThanOrEqual">
      <formula>0.0000001</formula>
    </cfRule>
    <cfRule type="cellIs" dxfId="3896" priority="3498" stopIfTrue="1" operator="greaterThanOrEqual">
      <formula>0.00000001</formula>
    </cfRule>
  </conditionalFormatting>
  <conditionalFormatting sqref="AX47:AX48 AX87:AX91 AX96:AX98 AX102:AX104 AX106:AX107 AX113:AX115 AX127">
    <cfRule type="cellIs" dxfId="3895" priority="3487" stopIfTrue="1" operator="greaterThanOrEqual">
      <formula>0.001</formula>
    </cfRule>
  </conditionalFormatting>
  <conditionalFormatting sqref="AX48 AX87:AX91 AX96:AX98 AX102:AX104 AX106:AX107 AX113:AX114 AX117 AX127">
    <cfRule type="cellIs" dxfId="3894" priority="3489" stopIfTrue="1" operator="greaterThanOrEqual">
      <formula>0.00001</formula>
    </cfRule>
    <cfRule type="cellIs" dxfId="3893" priority="3490" stopIfTrue="1" operator="greaterThanOrEqual">
      <formula>0.000001</formula>
    </cfRule>
    <cfRule type="cellIs" dxfId="3892" priority="3491" stopIfTrue="1" operator="greaterThanOrEqual">
      <formula>0.0000001</formula>
    </cfRule>
    <cfRule type="cellIs" dxfId="3891" priority="3492" stopIfTrue="1" operator="greaterThanOrEqual">
      <formula>0.00000001</formula>
    </cfRule>
  </conditionalFormatting>
  <conditionalFormatting sqref="AX48 AX87:AX91 AX96:AX98 AX102:AX104 AX106:AX107 AX113:AX114 AX127 AX117">
    <cfRule type="cellIs" dxfId="3890" priority="3488" stopIfTrue="1" operator="greaterThanOrEqual">
      <formula>0.0001</formula>
    </cfRule>
  </conditionalFormatting>
  <conditionalFormatting sqref="AX49 AX54:AX56 AX58:AX59 AX62:AX63 AX65:AX68">
    <cfRule type="cellIs" dxfId="3889" priority="1165" stopIfTrue="1" operator="greaterThanOrEqual">
      <formula>0.001</formula>
    </cfRule>
    <cfRule type="cellIs" dxfId="3888" priority="1166" stopIfTrue="1" operator="greaterThanOrEqual">
      <formula>0.0001</formula>
    </cfRule>
    <cfRule type="cellIs" dxfId="3887" priority="1167" stopIfTrue="1" operator="greaterThanOrEqual">
      <formula>0.00001</formula>
    </cfRule>
    <cfRule type="cellIs" dxfId="3886" priority="1168" stopIfTrue="1" operator="greaterThanOrEqual">
      <formula>0.000001</formula>
    </cfRule>
    <cfRule type="cellIs" dxfId="3885" priority="1169" stopIfTrue="1" operator="greaterThanOrEqual">
      <formula>0.0000001</formula>
    </cfRule>
    <cfRule type="cellIs" dxfId="3884" priority="1170" stopIfTrue="1" operator="greaterThanOrEqual">
      <formula>0.00000001</formula>
    </cfRule>
  </conditionalFormatting>
  <conditionalFormatting sqref="AX50">
    <cfRule type="cellIs" dxfId="3883" priority="1155" stopIfTrue="1" operator="greaterThanOrEqual">
      <formula>0.1</formula>
    </cfRule>
    <cfRule type="cellIs" dxfId="3882" priority="1156" stopIfTrue="1" operator="greaterThanOrEqual">
      <formula>0.01</formula>
    </cfRule>
    <cfRule type="cellIs" dxfId="3881" priority="1157" stopIfTrue="1" operator="greaterThanOrEqual">
      <formula>0.001</formula>
    </cfRule>
    <cfRule type="cellIs" dxfId="3880" priority="1158" stopIfTrue="1" operator="greaterThanOrEqual">
      <formula>0.0001</formula>
    </cfRule>
    <cfRule type="cellIs" dxfId="3879" priority="1159" stopIfTrue="1" operator="greaterThanOrEqual">
      <formula>0.00001</formula>
    </cfRule>
    <cfRule type="cellIs" dxfId="3878" priority="1160" stopIfTrue="1" operator="greaterThanOrEqual">
      <formula>0.000001</formula>
    </cfRule>
    <cfRule type="cellIs" dxfId="3877" priority="1161" stopIfTrue="1" operator="greaterThanOrEqual">
      <formula>0.0000001</formula>
    </cfRule>
    <cfRule type="cellIs" dxfId="3876" priority="1162" stopIfTrue="1" operator="greaterThanOrEqual">
      <formula>0.00000001</formula>
    </cfRule>
  </conditionalFormatting>
  <conditionalFormatting sqref="AX51">
    <cfRule type="cellIs" dxfId="3875" priority="1148" stopIfTrue="1" operator="greaterThanOrEqual">
      <formula>0.01</formula>
    </cfRule>
    <cfRule type="cellIs" dxfId="3874" priority="1149" stopIfTrue="1" operator="greaterThanOrEqual">
      <formula>0.001</formula>
    </cfRule>
    <cfRule type="cellIs" dxfId="3873" priority="1150" stopIfTrue="1" operator="greaterThanOrEqual">
      <formula>0.0001</formula>
    </cfRule>
    <cfRule type="cellIs" dxfId="3872" priority="1151" stopIfTrue="1" operator="greaterThanOrEqual">
      <formula>0.00001</formula>
    </cfRule>
    <cfRule type="cellIs" dxfId="3871" priority="1152" stopIfTrue="1" operator="greaterThanOrEqual">
      <formula>0.000001</formula>
    </cfRule>
    <cfRule type="cellIs" dxfId="3870" priority="1153" stopIfTrue="1" operator="greaterThanOrEqual">
      <formula>0.0000001</formula>
    </cfRule>
    <cfRule type="cellIs" dxfId="3869" priority="1154" stopIfTrue="1" operator="greaterThanOrEqual">
      <formula>0.00000001</formula>
    </cfRule>
  </conditionalFormatting>
  <conditionalFormatting sqref="AX51:AX75">
    <cfRule type="cellIs" dxfId="3868" priority="1024" stopIfTrue="1" operator="greaterThanOrEqual">
      <formula>0.1</formula>
    </cfRule>
  </conditionalFormatting>
  <conditionalFormatting sqref="AX52">
    <cfRule type="cellIs" dxfId="3867" priority="1177" stopIfTrue="1" operator="greaterThanOrEqual">
      <formula>0.01</formula>
    </cfRule>
    <cfRule type="cellIs" dxfId="3866" priority="1178" stopIfTrue="1" operator="greaterThanOrEqual">
      <formula>0.001</formula>
    </cfRule>
    <cfRule type="cellIs" dxfId="3865" priority="1179" stopIfTrue="1" operator="greaterThanOrEqual">
      <formula>0.0001</formula>
    </cfRule>
    <cfRule type="cellIs" dxfId="3864" priority="1180" stopIfTrue="1" operator="greaterThanOrEqual">
      <formula>0.00001</formula>
    </cfRule>
    <cfRule type="cellIs" dxfId="3863" priority="1181" stopIfTrue="1" operator="greaterThanOrEqual">
      <formula>0.000001</formula>
    </cfRule>
    <cfRule type="cellIs" dxfId="3862" priority="1182" stopIfTrue="1" operator="greaterThanOrEqual">
      <formula>0.0000001</formula>
    </cfRule>
    <cfRule type="cellIs" dxfId="3861" priority="1183" stopIfTrue="1" operator="greaterThanOrEqual">
      <formula>0.00000001</formula>
    </cfRule>
  </conditionalFormatting>
  <conditionalFormatting sqref="AX53 AX57 AX60:AX61 AX64 AX69:AX71">
    <cfRule type="cellIs" dxfId="3860" priority="1171" stopIfTrue="1" operator="greaterThanOrEqual">
      <formula>0.001</formula>
    </cfRule>
    <cfRule type="cellIs" dxfId="3859" priority="1172" stopIfTrue="1" operator="greaterThanOrEqual">
      <formula>0.0001</formula>
    </cfRule>
    <cfRule type="cellIs" dxfId="3858" priority="1173" stopIfTrue="1" operator="greaterThanOrEqual">
      <formula>0.00001</formula>
    </cfRule>
    <cfRule type="cellIs" dxfId="3857" priority="1174" stopIfTrue="1" operator="greaterThanOrEqual">
      <formula>0.000001</formula>
    </cfRule>
    <cfRule type="cellIs" dxfId="3856" priority="1175" stopIfTrue="1" operator="greaterThanOrEqual">
      <formula>0.0000001</formula>
    </cfRule>
    <cfRule type="cellIs" dxfId="3855" priority="1176" stopIfTrue="1" operator="greaterThanOrEqual">
      <formula>0.00000001</formula>
    </cfRule>
  </conditionalFormatting>
  <conditionalFormatting sqref="AX75 AX77:AX78">
    <cfRule type="cellIs" dxfId="3854" priority="1033" stopIfTrue="1" operator="greaterThanOrEqual">
      <formula>0.01</formula>
    </cfRule>
    <cfRule type="cellIs" dxfId="3853" priority="1034" stopIfTrue="1" operator="greaterThanOrEqual">
      <formula>0.001</formula>
    </cfRule>
    <cfRule type="cellIs" dxfId="3852" priority="1035" stopIfTrue="1" operator="greaterThanOrEqual">
      <formula>0.0001</formula>
    </cfRule>
    <cfRule type="cellIs" dxfId="3851" priority="1036" stopIfTrue="1" operator="greaterThanOrEqual">
      <formula>0.00001</formula>
    </cfRule>
    <cfRule type="cellIs" dxfId="3850" priority="1037" stopIfTrue="1" operator="greaterThanOrEqual">
      <formula>0.000001</formula>
    </cfRule>
    <cfRule type="cellIs" dxfId="3849" priority="1038" stopIfTrue="1" operator="greaterThanOrEqual">
      <formula>0.0000001</formula>
    </cfRule>
    <cfRule type="cellIs" dxfId="3848" priority="1039" stopIfTrue="1" operator="greaterThanOrEqual">
      <formula>0.00000001</formula>
    </cfRule>
  </conditionalFormatting>
  <conditionalFormatting sqref="AX76">
    <cfRule type="cellIs" dxfId="3847" priority="1025" stopIfTrue="1" operator="greaterThanOrEqual">
      <formula>0.1</formula>
    </cfRule>
    <cfRule type="cellIs" dxfId="3846" priority="1026" stopIfTrue="1" operator="greaterThanOrEqual">
      <formula>0.01</formula>
    </cfRule>
    <cfRule type="cellIs" dxfId="3845" priority="1027" stopIfTrue="1" operator="greaterThanOrEqual">
      <formula>0.001</formula>
    </cfRule>
    <cfRule type="cellIs" dxfId="3844" priority="1028" stopIfTrue="1" operator="greaterThanOrEqual">
      <formula>0.0001</formula>
    </cfRule>
    <cfRule type="cellIs" dxfId="3843" priority="1029" stopIfTrue="1" operator="greaterThanOrEqual">
      <formula>0.00001</formula>
    </cfRule>
    <cfRule type="cellIs" dxfId="3842" priority="1030" stopIfTrue="1" operator="greaterThanOrEqual">
      <formula>0.000001</formula>
    </cfRule>
    <cfRule type="cellIs" dxfId="3841" priority="1031" stopIfTrue="1" operator="greaterThanOrEqual">
      <formula>0.0000001</formula>
    </cfRule>
    <cfRule type="cellIs" dxfId="3840" priority="1032" stopIfTrue="1" operator="greaterThanOrEqual">
      <formula>0.00000001</formula>
    </cfRule>
  </conditionalFormatting>
  <conditionalFormatting sqref="AX77:AX127">
    <cfRule type="cellIs" dxfId="3839" priority="1023" stopIfTrue="1" operator="greaterThanOrEqual">
      <formula>0.1</formula>
    </cfRule>
  </conditionalFormatting>
  <conditionalFormatting sqref="AX79:AX81">
    <cfRule type="cellIs" dxfId="3838" priority="1040" stopIfTrue="1" operator="greaterThanOrEqual">
      <formula>0.01</formula>
    </cfRule>
    <cfRule type="cellIs" dxfId="3837" priority="1041" stopIfTrue="1" operator="greaterThanOrEqual">
      <formula>0.001</formula>
    </cfRule>
    <cfRule type="cellIs" dxfId="3836" priority="1042" stopIfTrue="1" operator="greaterThanOrEqual">
      <formula>0.0001</formula>
    </cfRule>
    <cfRule type="cellIs" dxfId="3835" priority="1043" stopIfTrue="1" operator="greaterThanOrEqual">
      <formula>0.00001</formula>
    </cfRule>
    <cfRule type="cellIs" dxfId="3834" priority="1044" stopIfTrue="1" operator="greaterThanOrEqual">
      <formula>0.000001</formula>
    </cfRule>
    <cfRule type="cellIs" dxfId="3833" priority="1045" stopIfTrue="1" operator="greaterThanOrEqual">
      <formula>0.0000001</formula>
    </cfRule>
    <cfRule type="cellIs" dxfId="3832" priority="1046" stopIfTrue="1" operator="greaterThanOrEqual">
      <formula>0.00000001</formula>
    </cfRule>
  </conditionalFormatting>
  <conditionalFormatting sqref="AX86:AX94 AX96:AX107 AX110:AX115">
    <cfRule type="cellIs" dxfId="3831" priority="3486" stopIfTrue="1" operator="greaterThanOrEqual">
      <formula>0.01</formula>
    </cfRule>
  </conditionalFormatting>
  <conditionalFormatting sqref="AX117:AX122">
    <cfRule type="cellIs" dxfId="3830" priority="3459" stopIfTrue="1" operator="greaterThanOrEqual">
      <formula>0.001</formula>
    </cfRule>
  </conditionalFormatting>
  <conditionalFormatting sqref="AX117:AX127">
    <cfRule type="cellIs" dxfId="3829" priority="3458" stopIfTrue="1" operator="greaterThanOrEqual">
      <formula>0.01</formula>
    </cfRule>
  </conditionalFormatting>
  <conditionalFormatting sqref="AX118">
    <cfRule type="cellIs" dxfId="3828" priority="3465" stopIfTrue="1" operator="greaterThanOrEqual">
      <formula>0.000001</formula>
    </cfRule>
    <cfRule type="cellIs" dxfId="3827" priority="3466" stopIfTrue="1" operator="greaterThanOrEqual">
      <formula>0.0000001</formula>
    </cfRule>
    <cfRule type="cellIs" dxfId="3826" priority="3467" stopIfTrue="1" operator="greaterThanOrEqual">
      <formula>0.00000001</formula>
    </cfRule>
  </conditionalFormatting>
  <conditionalFormatting sqref="AX118:AX122">
    <cfRule type="cellIs" dxfId="3825" priority="3460" stopIfTrue="1" operator="greaterThanOrEqual">
      <formula>0.0001</formula>
    </cfRule>
    <cfRule type="cellIs" dxfId="3824" priority="3461" stopIfTrue="1" operator="greaterThanOrEqual">
      <formula>0.00001</formula>
    </cfRule>
  </conditionalFormatting>
  <conditionalFormatting sqref="AX119:AX122">
    <cfRule type="cellIs" dxfId="3823" priority="3462" stopIfTrue="1" operator="greaterThanOrEqual">
      <formula>0.000001</formula>
    </cfRule>
    <cfRule type="cellIs" dxfId="3822" priority="3463" stopIfTrue="1" operator="greaterThanOrEqual">
      <formula>0.0000001</formula>
    </cfRule>
    <cfRule type="cellIs" dxfId="3821" priority="3464" stopIfTrue="1" operator="greaterThanOrEqual">
      <formula>0.00000001</formula>
    </cfRule>
  </conditionalFormatting>
  <conditionalFormatting sqref="AX125 AX47 AX115">
    <cfRule type="cellIs" dxfId="3820" priority="3494" stopIfTrue="1" operator="greaterThanOrEqual">
      <formula>0.0001</formula>
    </cfRule>
  </conditionalFormatting>
  <conditionalFormatting sqref="AX125">
    <cfRule type="cellIs" dxfId="3819" priority="3493" stopIfTrue="1" operator="greaterThanOrEqual">
      <formula>0.001</formula>
    </cfRule>
  </conditionalFormatting>
  <conditionalFormatting sqref="AX128 AX131:AX132">
    <cfRule type="cellIs" dxfId="3818" priority="3468" stopIfTrue="1" operator="greaterThanOrEqual">
      <formula>1</formula>
    </cfRule>
    <cfRule type="cellIs" dxfId="3817" priority="3469" stopIfTrue="1" operator="greaterThanOrEqual">
      <formula>0.1</formula>
    </cfRule>
    <cfRule type="cellIs" dxfId="3816" priority="3470" stopIfTrue="1" operator="greaterThanOrEqual">
      <formula>0.01</formula>
    </cfRule>
    <cfRule type="cellIs" dxfId="3815" priority="3471" stopIfTrue="1" operator="greaterThanOrEqual">
      <formula>0.001</formula>
    </cfRule>
    <cfRule type="cellIs" dxfId="3814" priority="3472" stopIfTrue="1" operator="greaterThanOrEqual">
      <formula>0.0001</formula>
    </cfRule>
    <cfRule type="cellIs" dxfId="3813" priority="3473" stopIfTrue="1" operator="greaterThanOrEqual">
      <formula>0.00001</formula>
    </cfRule>
    <cfRule type="cellIs" dxfId="3812" priority="3474" stopIfTrue="1" operator="greaterThanOrEqual">
      <formula>0.000001</formula>
    </cfRule>
    <cfRule type="cellIs" dxfId="3811" priority="3475" stopIfTrue="1" operator="greaterThanOrEqual">
      <formula>0.0000001</formula>
    </cfRule>
    <cfRule type="cellIs" dxfId="3810" priority="3476" stopIfTrue="1" operator="greaterThanOrEqual">
      <formula>0.00000001</formula>
    </cfRule>
  </conditionalFormatting>
  <conditionalFormatting sqref="AX129">
    <cfRule type="cellIs" dxfId="3809" priority="3478" stopIfTrue="1" operator="greaterThanOrEqual">
      <formula>0.1</formula>
    </cfRule>
    <cfRule type="cellIs" dxfId="3808" priority="3479" stopIfTrue="1" operator="greaterThanOrEqual">
      <formula>0.01</formula>
    </cfRule>
    <cfRule type="cellIs" dxfId="3807" priority="3480" stopIfTrue="1" operator="greaterThanOrEqual">
      <formula>0.001</formula>
    </cfRule>
    <cfRule type="cellIs" dxfId="3806" priority="3481" stopIfTrue="1" operator="greaterThanOrEqual">
      <formula>0.0001</formula>
    </cfRule>
    <cfRule type="cellIs" dxfId="3805" priority="3482" stopIfTrue="1" operator="greaterThanOrEqual">
      <formula>0.00001</formula>
    </cfRule>
    <cfRule type="cellIs" dxfId="3804" priority="3483" stopIfTrue="1" operator="greaterThanOrEqual">
      <formula>0.000001</formula>
    </cfRule>
    <cfRule type="cellIs" dxfId="3803" priority="3484" stopIfTrue="1" operator="greaterThanOrEqual">
      <formula>0.0000001</formula>
    </cfRule>
    <cfRule type="cellIs" dxfId="3802" priority="3485" stopIfTrue="1" operator="greaterThanOrEqual">
      <formula>0.00000001</formula>
    </cfRule>
  </conditionalFormatting>
  <conditionalFormatting sqref="AX129:AX130">
    <cfRule type="cellIs" dxfId="3801" priority="3477" stopIfTrue="1" operator="greaterThanOrEqual">
      <formula>1</formula>
    </cfRule>
  </conditionalFormatting>
  <conditionalFormatting sqref="AX130 AX44 AX72:AX74 AX82:AX85 AX95 AX108:AX109 AX116">
    <cfRule type="cellIs" dxfId="3800" priority="3506" stopIfTrue="1" operator="greaterThanOrEqual">
      <formula>0.01</formula>
    </cfRule>
  </conditionalFormatting>
  <conditionalFormatting sqref="AX130">
    <cfRule type="cellIs" dxfId="3799" priority="3505" stopIfTrue="1" operator="greaterThanOrEqual">
      <formula>0.1</formula>
    </cfRule>
  </conditionalFormatting>
  <conditionalFormatting sqref="BA24:BA27">
    <cfRule type="cellIs" dxfId="3798" priority="2246" operator="greaterThanOrEqual">
      <formula>0</formula>
    </cfRule>
  </conditionalFormatting>
  <conditionalFormatting sqref="BA28:BA30">
    <cfRule type="cellIs" dxfId="3797" priority="2245" operator="greaterThanOrEqual">
      <formula>0</formula>
    </cfRule>
  </conditionalFormatting>
  <conditionalFormatting sqref="BA31:BA32">
    <cfRule type="cellIs" dxfId="3796" priority="2244" operator="greaterThanOrEqual">
      <formula>0</formula>
    </cfRule>
  </conditionalFormatting>
  <conditionalFormatting sqref="BA37:BA41">
    <cfRule type="cellIs" dxfId="3795" priority="3449" stopIfTrue="1" operator="greaterThanOrEqual">
      <formula>1</formula>
    </cfRule>
    <cfRule type="cellIs" dxfId="3794" priority="3450" stopIfTrue="1" operator="greaterThanOrEqual">
      <formula>0.1</formula>
    </cfRule>
    <cfRule type="cellIs" dxfId="3793" priority="3451" stopIfTrue="1" operator="greaterThanOrEqual">
      <formula>0.01</formula>
    </cfRule>
    <cfRule type="cellIs" dxfId="3792" priority="3452" stopIfTrue="1" operator="greaterThanOrEqual">
      <formula>0.001</formula>
    </cfRule>
    <cfRule type="cellIs" dxfId="3791" priority="3453" stopIfTrue="1" operator="greaterThanOrEqual">
      <formula>0.0001</formula>
    </cfRule>
    <cfRule type="cellIs" dxfId="3790" priority="3454" stopIfTrue="1" operator="greaterThanOrEqual">
      <formula>0.00001</formula>
    </cfRule>
    <cfRule type="cellIs" dxfId="3789" priority="3455" stopIfTrue="1" operator="greaterThanOrEqual">
      <formula>0.000001</formula>
    </cfRule>
    <cfRule type="cellIs" dxfId="3788" priority="3456" stopIfTrue="1" operator="greaterThanOrEqual">
      <formula>0.0000001</formula>
    </cfRule>
    <cfRule type="cellIs" dxfId="3787" priority="3457" stopIfTrue="1" operator="greaterThanOrEqual">
      <formula>0.00000001</formula>
    </cfRule>
  </conditionalFormatting>
  <conditionalFormatting sqref="BA37:BA132">
    <cfRule type="cellIs" dxfId="3786" priority="780" stopIfTrue="1" operator="greaterThanOrEqual">
      <formula>10</formula>
    </cfRule>
  </conditionalFormatting>
  <conditionalFormatting sqref="BA42:BA43">
    <cfRule type="cellIs" dxfId="3785" priority="3440" stopIfTrue="1" operator="greaterThanOrEqual">
      <formula>1</formula>
    </cfRule>
    <cfRule type="cellIs" dxfId="3784" priority="3441" stopIfTrue="1" operator="greaterThanOrEqual">
      <formula>0.1</formula>
    </cfRule>
    <cfRule type="cellIs" dxfId="3783" priority="3442" stopIfTrue="1" operator="greaterThanOrEqual">
      <formula>0.01</formula>
    </cfRule>
    <cfRule type="cellIs" dxfId="3782" priority="3443" stopIfTrue="1" operator="greaterThanOrEqual">
      <formula>0.001</formula>
    </cfRule>
    <cfRule type="cellIs" dxfId="3781" priority="3444" stopIfTrue="1" operator="greaterThanOrEqual">
      <formula>0.0001</formula>
    </cfRule>
    <cfRule type="cellIs" dxfId="3780" priority="3445" stopIfTrue="1" operator="greaterThanOrEqual">
      <formula>0.00001</formula>
    </cfRule>
    <cfRule type="cellIs" dxfId="3779" priority="3446" stopIfTrue="1" operator="greaterThanOrEqual">
      <formula>0.000001</formula>
    </cfRule>
    <cfRule type="cellIs" dxfId="3778" priority="3447" stopIfTrue="1" operator="greaterThanOrEqual">
      <formula>0.0000001</formula>
    </cfRule>
    <cfRule type="cellIs" dxfId="3777" priority="3448" stopIfTrue="1" operator="greaterThanOrEqual">
      <formula>0.00000001</formula>
    </cfRule>
  </conditionalFormatting>
  <conditionalFormatting sqref="BA44 BA72:BA74 BA82:BA85 BA95 BA108:BA109 BA116 BA130">
    <cfRule type="cellIs" dxfId="3776" priority="3434" stopIfTrue="1" operator="greaterThanOrEqual">
      <formula>0.001</formula>
    </cfRule>
    <cfRule type="cellIs" dxfId="3775" priority="3435" stopIfTrue="1" operator="greaterThanOrEqual">
      <formula>0.0001</formula>
    </cfRule>
    <cfRule type="cellIs" dxfId="3774" priority="3436" stopIfTrue="1" operator="greaterThanOrEqual">
      <formula>0.00001</formula>
    </cfRule>
    <cfRule type="cellIs" dxfId="3773" priority="3437" stopIfTrue="1" operator="greaterThanOrEqual">
      <formula>0.000001</formula>
    </cfRule>
    <cfRule type="cellIs" dxfId="3772" priority="3438" stopIfTrue="1" operator="greaterThanOrEqual">
      <formula>0.0000001</formula>
    </cfRule>
    <cfRule type="cellIs" dxfId="3771" priority="3439" stopIfTrue="1" operator="greaterThanOrEqual">
      <formula>0.00000001</formula>
    </cfRule>
  </conditionalFormatting>
  <conditionalFormatting sqref="BA44:BA49">
    <cfRule type="cellIs" dxfId="3770" priority="965" stopIfTrue="1" operator="greaterThanOrEqual">
      <formula>0.1</formula>
    </cfRule>
  </conditionalFormatting>
  <conditionalFormatting sqref="BA44:BA127">
    <cfRule type="cellIs" dxfId="3769" priority="781" stopIfTrue="1" operator="greaterThanOrEqual">
      <formula>1</formula>
    </cfRule>
  </conditionalFormatting>
  <conditionalFormatting sqref="BA45:BA46 BA86 BA92:BA94 BA99:BA101 BA105 BA110:BA112 BA123:BA124 BA126">
    <cfRule type="cellIs" dxfId="3768" priority="3426" stopIfTrue="1" operator="greaterThanOrEqual">
      <formula>0.001</formula>
    </cfRule>
    <cfRule type="cellIs" dxfId="3767" priority="3427" stopIfTrue="1" operator="greaterThanOrEqual">
      <formula>0.0001</formula>
    </cfRule>
    <cfRule type="cellIs" dxfId="3766" priority="3428" stopIfTrue="1" operator="greaterThanOrEqual">
      <formula>0.00001</formula>
    </cfRule>
    <cfRule type="cellIs" dxfId="3765" priority="3429" stopIfTrue="1" operator="greaterThanOrEqual">
      <formula>0.000001</formula>
    </cfRule>
    <cfRule type="cellIs" dxfId="3764" priority="3430" stopIfTrue="1" operator="greaterThanOrEqual">
      <formula>0.0000001</formula>
    </cfRule>
    <cfRule type="cellIs" dxfId="3763" priority="3431" stopIfTrue="1" operator="greaterThanOrEqual">
      <formula>0.00000001</formula>
    </cfRule>
  </conditionalFormatting>
  <conditionalFormatting sqref="BA45:BA49 BA53:BA71">
    <cfRule type="cellIs" dxfId="3762" priority="966" stopIfTrue="1" operator="greaterThanOrEqual">
      <formula>0.01</formula>
    </cfRule>
  </conditionalFormatting>
  <conditionalFormatting sqref="BA47 BA115 BA125">
    <cfRule type="cellIs" dxfId="3761" priority="3422" stopIfTrue="1" operator="greaterThanOrEqual">
      <formula>0.00001</formula>
    </cfRule>
    <cfRule type="cellIs" dxfId="3760" priority="3423" stopIfTrue="1" operator="greaterThanOrEqual">
      <formula>0.000001</formula>
    </cfRule>
    <cfRule type="cellIs" dxfId="3759" priority="3424" stopIfTrue="1" operator="greaterThanOrEqual">
      <formula>0.0000001</formula>
    </cfRule>
    <cfRule type="cellIs" dxfId="3758" priority="3425" stopIfTrue="1" operator="greaterThanOrEqual">
      <formula>0.00000001</formula>
    </cfRule>
  </conditionalFormatting>
  <conditionalFormatting sqref="BA47:BA48 BA87:BA91 BA96:BA98 BA102:BA104 BA106:BA107 BA113:BA115 BA127">
    <cfRule type="cellIs" dxfId="3757" priority="3414" stopIfTrue="1" operator="greaterThanOrEqual">
      <formula>0.001</formula>
    </cfRule>
  </conditionalFormatting>
  <conditionalFormatting sqref="BA48 BA87:BA91 BA96:BA98 BA102:BA104 BA106:BA107 BA113:BA114 BA117 BA127">
    <cfRule type="cellIs" dxfId="3756" priority="3416" stopIfTrue="1" operator="greaterThanOrEqual">
      <formula>0.00001</formula>
    </cfRule>
    <cfRule type="cellIs" dxfId="3755" priority="3417" stopIfTrue="1" operator="greaterThanOrEqual">
      <formula>0.000001</formula>
    </cfRule>
    <cfRule type="cellIs" dxfId="3754" priority="3418" stopIfTrue="1" operator="greaterThanOrEqual">
      <formula>0.0000001</formula>
    </cfRule>
    <cfRule type="cellIs" dxfId="3753" priority="3419" stopIfTrue="1" operator="greaterThanOrEqual">
      <formula>0.00000001</formula>
    </cfRule>
  </conditionalFormatting>
  <conditionalFormatting sqref="BA48 BA87:BA91 BA96:BA98 BA102:BA104 BA106:BA107 BA113:BA114 BA127 BA117">
    <cfRule type="cellIs" dxfId="3752" priority="3415" stopIfTrue="1" operator="greaterThanOrEqual">
      <formula>0.0001</formula>
    </cfRule>
  </conditionalFormatting>
  <conditionalFormatting sqref="BA49 BA54:BA56 BA58:BA59 BA62:BA63 BA65:BA68">
    <cfRule type="cellIs" dxfId="3751" priority="967" stopIfTrue="1" operator="greaterThanOrEqual">
      <formula>0.001</formula>
    </cfRule>
    <cfRule type="cellIs" dxfId="3750" priority="968" stopIfTrue="1" operator="greaterThanOrEqual">
      <formula>0.0001</formula>
    </cfRule>
    <cfRule type="cellIs" dxfId="3749" priority="969" stopIfTrue="1" operator="greaterThanOrEqual">
      <formula>0.00001</formula>
    </cfRule>
    <cfRule type="cellIs" dxfId="3748" priority="970" stopIfTrue="1" operator="greaterThanOrEqual">
      <formula>0.000001</formula>
    </cfRule>
    <cfRule type="cellIs" dxfId="3747" priority="971" stopIfTrue="1" operator="greaterThanOrEqual">
      <formula>0.0000001</formula>
    </cfRule>
    <cfRule type="cellIs" dxfId="3746" priority="972" stopIfTrue="1" operator="greaterThanOrEqual">
      <formula>0.00000001</formula>
    </cfRule>
  </conditionalFormatting>
  <conditionalFormatting sqref="BA50">
    <cfRule type="cellIs" dxfId="3745" priority="957" stopIfTrue="1" operator="greaterThanOrEqual">
      <formula>0.1</formula>
    </cfRule>
    <cfRule type="cellIs" dxfId="3744" priority="958" stopIfTrue="1" operator="greaterThanOrEqual">
      <formula>0.01</formula>
    </cfRule>
    <cfRule type="cellIs" dxfId="3743" priority="959" stopIfTrue="1" operator="greaterThanOrEqual">
      <formula>0.001</formula>
    </cfRule>
    <cfRule type="cellIs" dxfId="3742" priority="960" stopIfTrue="1" operator="greaterThanOrEqual">
      <formula>0.0001</formula>
    </cfRule>
    <cfRule type="cellIs" dxfId="3741" priority="961" stopIfTrue="1" operator="greaterThanOrEqual">
      <formula>0.00001</formula>
    </cfRule>
    <cfRule type="cellIs" dxfId="3740" priority="962" stopIfTrue="1" operator="greaterThanOrEqual">
      <formula>0.000001</formula>
    </cfRule>
    <cfRule type="cellIs" dxfId="3739" priority="963" stopIfTrue="1" operator="greaterThanOrEqual">
      <formula>0.0000001</formula>
    </cfRule>
    <cfRule type="cellIs" dxfId="3738" priority="964" stopIfTrue="1" operator="greaterThanOrEqual">
      <formula>0.00000001</formula>
    </cfRule>
  </conditionalFormatting>
  <conditionalFormatting sqref="BA51">
    <cfRule type="cellIs" dxfId="3737" priority="950" stopIfTrue="1" operator="greaterThanOrEqual">
      <formula>0.01</formula>
    </cfRule>
    <cfRule type="cellIs" dxfId="3736" priority="951" stopIfTrue="1" operator="greaterThanOrEqual">
      <formula>0.001</formula>
    </cfRule>
    <cfRule type="cellIs" dxfId="3735" priority="952" stopIfTrue="1" operator="greaterThanOrEqual">
      <formula>0.0001</formula>
    </cfRule>
    <cfRule type="cellIs" dxfId="3734" priority="953" stopIfTrue="1" operator="greaterThanOrEqual">
      <formula>0.00001</formula>
    </cfRule>
    <cfRule type="cellIs" dxfId="3733" priority="954" stopIfTrue="1" operator="greaterThanOrEqual">
      <formula>0.000001</formula>
    </cfRule>
    <cfRule type="cellIs" dxfId="3732" priority="955" stopIfTrue="1" operator="greaterThanOrEqual">
      <formula>0.0000001</formula>
    </cfRule>
    <cfRule type="cellIs" dxfId="3731" priority="956" stopIfTrue="1" operator="greaterThanOrEqual">
      <formula>0.00000001</formula>
    </cfRule>
  </conditionalFormatting>
  <conditionalFormatting sqref="BA51:BA75">
    <cfRule type="cellIs" dxfId="3730" priority="783" stopIfTrue="1" operator="greaterThanOrEqual">
      <formula>0.1</formula>
    </cfRule>
  </conditionalFormatting>
  <conditionalFormatting sqref="BA52">
    <cfRule type="cellIs" dxfId="3729" priority="979" stopIfTrue="1" operator="greaterThanOrEqual">
      <formula>0.01</formula>
    </cfRule>
    <cfRule type="cellIs" dxfId="3728" priority="980" stopIfTrue="1" operator="greaterThanOrEqual">
      <formula>0.001</formula>
    </cfRule>
    <cfRule type="cellIs" dxfId="3727" priority="981" stopIfTrue="1" operator="greaterThanOrEqual">
      <formula>0.0001</formula>
    </cfRule>
    <cfRule type="cellIs" dxfId="3726" priority="982" stopIfTrue="1" operator="greaterThanOrEqual">
      <formula>0.00001</formula>
    </cfRule>
    <cfRule type="cellIs" dxfId="3725" priority="983" stopIfTrue="1" operator="greaterThanOrEqual">
      <formula>0.000001</formula>
    </cfRule>
    <cfRule type="cellIs" dxfId="3724" priority="984" stopIfTrue="1" operator="greaterThanOrEqual">
      <formula>0.0000001</formula>
    </cfRule>
    <cfRule type="cellIs" dxfId="3723" priority="985" stopIfTrue="1" operator="greaterThanOrEqual">
      <formula>0.00000001</formula>
    </cfRule>
  </conditionalFormatting>
  <conditionalFormatting sqref="BA53 BA57 BA60:BA61 BA64 BA69:BA71">
    <cfRule type="cellIs" dxfId="3722" priority="973" stopIfTrue="1" operator="greaterThanOrEqual">
      <formula>0.001</formula>
    </cfRule>
    <cfRule type="cellIs" dxfId="3721" priority="974" stopIfTrue="1" operator="greaterThanOrEqual">
      <formula>0.0001</formula>
    </cfRule>
    <cfRule type="cellIs" dxfId="3720" priority="975" stopIfTrue="1" operator="greaterThanOrEqual">
      <formula>0.00001</formula>
    </cfRule>
    <cfRule type="cellIs" dxfId="3719" priority="976" stopIfTrue="1" operator="greaterThanOrEqual">
      <formula>0.000001</formula>
    </cfRule>
    <cfRule type="cellIs" dxfId="3718" priority="977" stopIfTrue="1" operator="greaterThanOrEqual">
      <formula>0.0000001</formula>
    </cfRule>
    <cfRule type="cellIs" dxfId="3717" priority="978" stopIfTrue="1" operator="greaterThanOrEqual">
      <formula>0.00000001</formula>
    </cfRule>
  </conditionalFormatting>
  <conditionalFormatting sqref="BA75 BA77:BA78">
    <cfRule type="cellIs" dxfId="3716" priority="792" stopIfTrue="1" operator="greaterThanOrEqual">
      <formula>0.01</formula>
    </cfRule>
    <cfRule type="cellIs" dxfId="3715" priority="793" stopIfTrue="1" operator="greaterThanOrEqual">
      <formula>0.001</formula>
    </cfRule>
    <cfRule type="cellIs" dxfId="3714" priority="794" stopIfTrue="1" operator="greaterThanOrEqual">
      <formula>0.0001</formula>
    </cfRule>
    <cfRule type="cellIs" dxfId="3713" priority="795" stopIfTrue="1" operator="greaterThanOrEqual">
      <formula>0.00001</formula>
    </cfRule>
    <cfRule type="cellIs" dxfId="3712" priority="796" stopIfTrue="1" operator="greaterThanOrEqual">
      <formula>0.000001</formula>
    </cfRule>
    <cfRule type="cellIs" dxfId="3711" priority="797" stopIfTrue="1" operator="greaterThanOrEqual">
      <formula>0.0000001</formula>
    </cfRule>
    <cfRule type="cellIs" dxfId="3710" priority="798" stopIfTrue="1" operator="greaterThanOrEqual">
      <formula>0.00000001</formula>
    </cfRule>
  </conditionalFormatting>
  <conditionalFormatting sqref="BA76">
    <cfRule type="cellIs" dxfId="3709" priority="784" stopIfTrue="1" operator="greaterThanOrEqual">
      <formula>0.1</formula>
    </cfRule>
    <cfRule type="cellIs" dxfId="3708" priority="785" stopIfTrue="1" operator="greaterThanOrEqual">
      <formula>0.01</formula>
    </cfRule>
    <cfRule type="cellIs" dxfId="3707" priority="786" stopIfTrue="1" operator="greaterThanOrEqual">
      <formula>0.001</formula>
    </cfRule>
    <cfRule type="cellIs" dxfId="3706" priority="787" stopIfTrue="1" operator="greaterThanOrEqual">
      <formula>0.0001</formula>
    </cfRule>
    <cfRule type="cellIs" dxfId="3705" priority="788" stopIfTrue="1" operator="greaterThanOrEqual">
      <formula>0.00001</formula>
    </cfRule>
    <cfRule type="cellIs" dxfId="3704" priority="789" stopIfTrue="1" operator="greaterThanOrEqual">
      <formula>0.000001</formula>
    </cfRule>
    <cfRule type="cellIs" dxfId="3703" priority="790" stopIfTrue="1" operator="greaterThanOrEqual">
      <formula>0.0000001</formula>
    </cfRule>
    <cfRule type="cellIs" dxfId="3702" priority="791" stopIfTrue="1" operator="greaterThanOrEqual">
      <formula>0.00000001</formula>
    </cfRule>
  </conditionalFormatting>
  <conditionalFormatting sqref="BA77:BA127">
    <cfRule type="cellIs" dxfId="3701" priority="782" stopIfTrue="1" operator="greaterThanOrEqual">
      <formula>0.1</formula>
    </cfRule>
  </conditionalFormatting>
  <conditionalFormatting sqref="BA79:BA81">
    <cfRule type="cellIs" dxfId="3700" priority="799" stopIfTrue="1" operator="greaterThanOrEqual">
      <formula>0.01</formula>
    </cfRule>
    <cfRule type="cellIs" dxfId="3699" priority="800" stopIfTrue="1" operator="greaterThanOrEqual">
      <formula>0.001</formula>
    </cfRule>
    <cfRule type="cellIs" dxfId="3698" priority="801" stopIfTrue="1" operator="greaterThanOrEqual">
      <formula>0.0001</formula>
    </cfRule>
    <cfRule type="cellIs" dxfId="3697" priority="802" stopIfTrue="1" operator="greaterThanOrEqual">
      <formula>0.00001</formula>
    </cfRule>
    <cfRule type="cellIs" dxfId="3696" priority="803" stopIfTrue="1" operator="greaterThanOrEqual">
      <formula>0.000001</formula>
    </cfRule>
    <cfRule type="cellIs" dxfId="3695" priority="804" stopIfTrue="1" operator="greaterThanOrEqual">
      <formula>0.0000001</formula>
    </cfRule>
    <cfRule type="cellIs" dxfId="3694" priority="805" stopIfTrue="1" operator="greaterThanOrEqual">
      <formula>0.00000001</formula>
    </cfRule>
  </conditionalFormatting>
  <conditionalFormatting sqref="BA86:BA94 BA96:BA107 BA110:BA115">
    <cfRule type="cellIs" dxfId="3693" priority="3413" stopIfTrue="1" operator="greaterThanOrEqual">
      <formula>0.01</formula>
    </cfRule>
  </conditionalFormatting>
  <conditionalFormatting sqref="BA117:BA122">
    <cfRule type="cellIs" dxfId="3692" priority="3386" stopIfTrue="1" operator="greaterThanOrEqual">
      <formula>0.001</formula>
    </cfRule>
  </conditionalFormatting>
  <conditionalFormatting sqref="BA117:BA127">
    <cfRule type="cellIs" dxfId="3691" priority="3385" stopIfTrue="1" operator="greaterThanOrEqual">
      <formula>0.01</formula>
    </cfRule>
  </conditionalFormatting>
  <conditionalFormatting sqref="BA118">
    <cfRule type="cellIs" dxfId="3690" priority="3392" stopIfTrue="1" operator="greaterThanOrEqual">
      <formula>0.000001</formula>
    </cfRule>
    <cfRule type="cellIs" dxfId="3689" priority="3393" stopIfTrue="1" operator="greaterThanOrEqual">
      <formula>0.0000001</formula>
    </cfRule>
    <cfRule type="cellIs" dxfId="3688" priority="3394" stopIfTrue="1" operator="greaterThanOrEqual">
      <formula>0.00000001</formula>
    </cfRule>
  </conditionalFormatting>
  <conditionalFormatting sqref="BA118:BA122">
    <cfRule type="cellIs" dxfId="3687" priority="3387" stopIfTrue="1" operator="greaterThanOrEqual">
      <formula>0.0001</formula>
    </cfRule>
    <cfRule type="cellIs" dxfId="3686" priority="3388" stopIfTrue="1" operator="greaterThanOrEqual">
      <formula>0.00001</formula>
    </cfRule>
  </conditionalFormatting>
  <conditionalFormatting sqref="BA119:BA122">
    <cfRule type="cellIs" dxfId="3685" priority="3389" stopIfTrue="1" operator="greaterThanOrEqual">
      <formula>0.000001</formula>
    </cfRule>
    <cfRule type="cellIs" dxfId="3684" priority="3390" stopIfTrue="1" operator="greaterThanOrEqual">
      <formula>0.0000001</formula>
    </cfRule>
    <cfRule type="cellIs" dxfId="3683" priority="3391" stopIfTrue="1" operator="greaterThanOrEqual">
      <formula>0.00000001</formula>
    </cfRule>
  </conditionalFormatting>
  <conditionalFormatting sqref="BA125 BA47 BA115">
    <cfRule type="cellIs" dxfId="3682" priority="3421" stopIfTrue="1" operator="greaterThanOrEqual">
      <formula>0.0001</formula>
    </cfRule>
  </conditionalFormatting>
  <conditionalFormatting sqref="BA125">
    <cfRule type="cellIs" dxfId="3681" priority="3420" stopIfTrue="1" operator="greaterThanOrEqual">
      <formula>0.001</formula>
    </cfRule>
  </conditionalFormatting>
  <conditionalFormatting sqref="BA128 BA131:BA132">
    <cfRule type="cellIs" dxfId="3680" priority="3395" stopIfTrue="1" operator="greaterThanOrEqual">
      <formula>1</formula>
    </cfRule>
    <cfRule type="cellIs" dxfId="3679" priority="3396" stopIfTrue="1" operator="greaterThanOrEqual">
      <formula>0.1</formula>
    </cfRule>
    <cfRule type="cellIs" dxfId="3678" priority="3397" stopIfTrue="1" operator="greaterThanOrEqual">
      <formula>0.01</formula>
    </cfRule>
    <cfRule type="cellIs" dxfId="3677" priority="3398" stopIfTrue="1" operator="greaterThanOrEqual">
      <formula>0.001</formula>
    </cfRule>
    <cfRule type="cellIs" dxfId="3676" priority="3399" stopIfTrue="1" operator="greaterThanOrEqual">
      <formula>0.0001</formula>
    </cfRule>
    <cfRule type="cellIs" dxfId="3675" priority="3400" stopIfTrue="1" operator="greaterThanOrEqual">
      <formula>0.00001</formula>
    </cfRule>
    <cfRule type="cellIs" dxfId="3674" priority="3401" stopIfTrue="1" operator="greaterThanOrEqual">
      <formula>0.000001</formula>
    </cfRule>
    <cfRule type="cellIs" dxfId="3673" priority="3402" stopIfTrue="1" operator="greaterThanOrEqual">
      <formula>0.0000001</formula>
    </cfRule>
    <cfRule type="cellIs" dxfId="3672" priority="3403" stopIfTrue="1" operator="greaterThanOrEqual">
      <formula>0.00000001</formula>
    </cfRule>
  </conditionalFormatting>
  <conditionalFormatting sqref="BA129">
    <cfRule type="cellIs" dxfId="3671" priority="3405" stopIfTrue="1" operator="greaterThanOrEqual">
      <formula>0.1</formula>
    </cfRule>
    <cfRule type="cellIs" dxfId="3670" priority="3406" stopIfTrue="1" operator="greaterThanOrEqual">
      <formula>0.01</formula>
    </cfRule>
    <cfRule type="cellIs" dxfId="3669" priority="3407" stopIfTrue="1" operator="greaterThanOrEqual">
      <formula>0.001</formula>
    </cfRule>
    <cfRule type="cellIs" dxfId="3668" priority="3408" stopIfTrue="1" operator="greaterThanOrEqual">
      <formula>0.0001</formula>
    </cfRule>
    <cfRule type="cellIs" dxfId="3667" priority="3409" stopIfTrue="1" operator="greaterThanOrEqual">
      <formula>0.00001</formula>
    </cfRule>
    <cfRule type="cellIs" dxfId="3666" priority="3410" stopIfTrue="1" operator="greaterThanOrEqual">
      <formula>0.000001</formula>
    </cfRule>
    <cfRule type="cellIs" dxfId="3665" priority="3411" stopIfTrue="1" operator="greaterThanOrEqual">
      <formula>0.0000001</formula>
    </cfRule>
    <cfRule type="cellIs" dxfId="3664" priority="3412" stopIfTrue="1" operator="greaterThanOrEqual">
      <formula>0.00000001</formula>
    </cfRule>
  </conditionalFormatting>
  <conditionalFormatting sqref="BA129:BA130">
    <cfRule type="cellIs" dxfId="3663" priority="3404" stopIfTrue="1" operator="greaterThanOrEqual">
      <formula>1</formula>
    </cfRule>
  </conditionalFormatting>
  <conditionalFormatting sqref="BA130 BA44 BA72:BA74 BA82:BA85 BA95 BA108:BA109 BA116">
    <cfRule type="cellIs" dxfId="3662" priority="3433" stopIfTrue="1" operator="greaterThanOrEqual">
      <formula>0.01</formula>
    </cfRule>
  </conditionalFormatting>
  <conditionalFormatting sqref="BA130">
    <cfRule type="cellIs" dxfId="3661" priority="3432" stopIfTrue="1" operator="greaterThanOrEqual">
      <formula>0.1</formula>
    </cfRule>
  </conditionalFormatting>
  <conditionalFormatting sqref="BD24:BD27">
    <cfRule type="cellIs" dxfId="3660" priority="2243" operator="greaterThanOrEqual">
      <formula>0</formula>
    </cfRule>
  </conditionalFormatting>
  <conditionalFormatting sqref="BD28:BD30">
    <cfRule type="cellIs" dxfId="3659" priority="2242" operator="greaterThanOrEqual">
      <formula>0</formula>
    </cfRule>
  </conditionalFormatting>
  <conditionalFormatting sqref="BD31:BD32">
    <cfRule type="cellIs" dxfId="3658" priority="2213" operator="greaterThanOrEqual">
      <formula>0</formula>
    </cfRule>
  </conditionalFormatting>
  <conditionalFormatting sqref="BD37:BD41">
    <cfRule type="cellIs" dxfId="3657" priority="3376" stopIfTrue="1" operator="greaterThanOrEqual">
      <formula>1</formula>
    </cfRule>
    <cfRule type="cellIs" dxfId="3656" priority="3377" stopIfTrue="1" operator="greaterThanOrEqual">
      <formula>0.1</formula>
    </cfRule>
    <cfRule type="cellIs" dxfId="3655" priority="3378" stopIfTrue="1" operator="greaterThanOrEqual">
      <formula>0.01</formula>
    </cfRule>
    <cfRule type="cellIs" dxfId="3654" priority="3379" stopIfTrue="1" operator="greaterThanOrEqual">
      <formula>0.001</formula>
    </cfRule>
    <cfRule type="cellIs" dxfId="3653" priority="3380" stopIfTrue="1" operator="greaterThanOrEqual">
      <formula>0.0001</formula>
    </cfRule>
    <cfRule type="cellIs" dxfId="3652" priority="3381" stopIfTrue="1" operator="greaterThanOrEqual">
      <formula>0.00001</formula>
    </cfRule>
    <cfRule type="cellIs" dxfId="3651" priority="3382" stopIfTrue="1" operator="greaterThanOrEqual">
      <formula>0.000001</formula>
    </cfRule>
    <cfRule type="cellIs" dxfId="3650" priority="3383" stopIfTrue="1" operator="greaterThanOrEqual">
      <formula>0.0000001</formula>
    </cfRule>
    <cfRule type="cellIs" dxfId="3649" priority="3384" stopIfTrue="1" operator="greaterThanOrEqual">
      <formula>0.00000001</formula>
    </cfRule>
  </conditionalFormatting>
  <conditionalFormatting sqref="BD37:BD132">
    <cfRule type="cellIs" dxfId="3648" priority="754" stopIfTrue="1" operator="greaterThanOrEqual">
      <formula>10</formula>
    </cfRule>
  </conditionalFormatting>
  <conditionalFormatting sqref="BD42:BD43">
    <cfRule type="cellIs" dxfId="3647" priority="3367" stopIfTrue="1" operator="greaterThanOrEqual">
      <formula>1</formula>
    </cfRule>
    <cfRule type="cellIs" dxfId="3646" priority="3368" stopIfTrue="1" operator="greaterThanOrEqual">
      <formula>0.1</formula>
    </cfRule>
    <cfRule type="cellIs" dxfId="3645" priority="3369" stopIfTrue="1" operator="greaterThanOrEqual">
      <formula>0.01</formula>
    </cfRule>
    <cfRule type="cellIs" dxfId="3644" priority="3370" stopIfTrue="1" operator="greaterThanOrEqual">
      <formula>0.001</formula>
    </cfRule>
    <cfRule type="cellIs" dxfId="3643" priority="3371" stopIfTrue="1" operator="greaterThanOrEqual">
      <formula>0.0001</formula>
    </cfRule>
    <cfRule type="cellIs" dxfId="3642" priority="3372" stopIfTrue="1" operator="greaterThanOrEqual">
      <formula>0.00001</formula>
    </cfRule>
    <cfRule type="cellIs" dxfId="3641" priority="3373" stopIfTrue="1" operator="greaterThanOrEqual">
      <formula>0.000001</formula>
    </cfRule>
    <cfRule type="cellIs" dxfId="3640" priority="3374" stopIfTrue="1" operator="greaterThanOrEqual">
      <formula>0.0000001</formula>
    </cfRule>
    <cfRule type="cellIs" dxfId="3639" priority="3375" stopIfTrue="1" operator="greaterThanOrEqual">
      <formula>0.00000001</formula>
    </cfRule>
  </conditionalFormatting>
  <conditionalFormatting sqref="BD44 BD72:BD74 BD82:BD85 BD95 BD108:BD109 BD116 BD130">
    <cfRule type="cellIs" dxfId="3638" priority="3361" stopIfTrue="1" operator="greaterThanOrEqual">
      <formula>0.001</formula>
    </cfRule>
    <cfRule type="cellIs" dxfId="3637" priority="3362" stopIfTrue="1" operator="greaterThanOrEqual">
      <formula>0.0001</formula>
    </cfRule>
    <cfRule type="cellIs" dxfId="3636" priority="3363" stopIfTrue="1" operator="greaterThanOrEqual">
      <formula>0.00001</formula>
    </cfRule>
    <cfRule type="cellIs" dxfId="3635" priority="3364" stopIfTrue="1" operator="greaterThanOrEqual">
      <formula>0.000001</formula>
    </cfRule>
    <cfRule type="cellIs" dxfId="3634" priority="3365" stopIfTrue="1" operator="greaterThanOrEqual">
      <formula>0.0000001</formula>
    </cfRule>
    <cfRule type="cellIs" dxfId="3633" priority="3366" stopIfTrue="1" operator="greaterThanOrEqual">
      <formula>0.00000001</formula>
    </cfRule>
  </conditionalFormatting>
  <conditionalFormatting sqref="BD44:BD49">
    <cfRule type="cellIs" dxfId="3632" priority="929" stopIfTrue="1" operator="greaterThanOrEqual">
      <formula>0.1</formula>
    </cfRule>
  </conditionalFormatting>
  <conditionalFormatting sqref="BD44:BD127">
    <cfRule type="cellIs" dxfId="3631" priority="755" stopIfTrue="1" operator="greaterThanOrEqual">
      <formula>1</formula>
    </cfRule>
  </conditionalFormatting>
  <conditionalFormatting sqref="BD45:BD46 BD86 BD92:BD94 BD99:BD101 BD105 BD110:BD112 BD123:BD124 BD126">
    <cfRule type="cellIs" dxfId="3630" priority="3353" stopIfTrue="1" operator="greaterThanOrEqual">
      <formula>0.001</formula>
    </cfRule>
    <cfRule type="cellIs" dxfId="3629" priority="3354" stopIfTrue="1" operator="greaterThanOrEqual">
      <formula>0.0001</formula>
    </cfRule>
    <cfRule type="cellIs" dxfId="3628" priority="3355" stopIfTrue="1" operator="greaterThanOrEqual">
      <formula>0.00001</formula>
    </cfRule>
    <cfRule type="cellIs" dxfId="3627" priority="3356" stopIfTrue="1" operator="greaterThanOrEqual">
      <formula>0.000001</formula>
    </cfRule>
    <cfRule type="cellIs" dxfId="3626" priority="3357" stopIfTrue="1" operator="greaterThanOrEqual">
      <formula>0.0000001</formula>
    </cfRule>
    <cfRule type="cellIs" dxfId="3625" priority="3358" stopIfTrue="1" operator="greaterThanOrEqual">
      <formula>0.00000001</formula>
    </cfRule>
  </conditionalFormatting>
  <conditionalFormatting sqref="BD45:BD49 BD53:BD71">
    <cfRule type="cellIs" dxfId="3624" priority="930" stopIfTrue="1" operator="greaterThanOrEqual">
      <formula>0.01</formula>
    </cfRule>
  </conditionalFormatting>
  <conditionalFormatting sqref="BD47 BD115 BD125">
    <cfRule type="cellIs" dxfId="3623" priority="3349" stopIfTrue="1" operator="greaterThanOrEqual">
      <formula>0.00001</formula>
    </cfRule>
    <cfRule type="cellIs" dxfId="3622" priority="3350" stopIfTrue="1" operator="greaterThanOrEqual">
      <formula>0.000001</formula>
    </cfRule>
    <cfRule type="cellIs" dxfId="3621" priority="3351" stopIfTrue="1" operator="greaterThanOrEqual">
      <formula>0.0000001</formula>
    </cfRule>
    <cfRule type="cellIs" dxfId="3620" priority="3352" stopIfTrue="1" operator="greaterThanOrEqual">
      <formula>0.00000001</formula>
    </cfRule>
  </conditionalFormatting>
  <conditionalFormatting sqref="BD47:BD48 BD87:BD91 BD96:BD98 BD102:BD104 BD106:BD107 BD113:BD115 BD127">
    <cfRule type="cellIs" dxfId="3619" priority="3341" stopIfTrue="1" operator="greaterThanOrEqual">
      <formula>0.001</formula>
    </cfRule>
  </conditionalFormatting>
  <conditionalFormatting sqref="BD48 BD87:BD91 BD96:BD98 BD102:BD104 BD106:BD107 BD113:BD114 BD117 BD127">
    <cfRule type="cellIs" dxfId="3618" priority="3343" stopIfTrue="1" operator="greaterThanOrEqual">
      <formula>0.00001</formula>
    </cfRule>
    <cfRule type="cellIs" dxfId="3617" priority="3344" stopIfTrue="1" operator="greaterThanOrEqual">
      <formula>0.000001</formula>
    </cfRule>
    <cfRule type="cellIs" dxfId="3616" priority="3345" stopIfTrue="1" operator="greaterThanOrEqual">
      <formula>0.0000001</formula>
    </cfRule>
    <cfRule type="cellIs" dxfId="3615" priority="3346" stopIfTrue="1" operator="greaterThanOrEqual">
      <formula>0.00000001</formula>
    </cfRule>
  </conditionalFormatting>
  <conditionalFormatting sqref="BD48 BD87:BD91 BD96:BD98 BD102:BD104 BD106:BD107 BD113:BD114 BD127 BD117">
    <cfRule type="cellIs" dxfId="3614" priority="3342" stopIfTrue="1" operator="greaterThanOrEqual">
      <formula>0.0001</formula>
    </cfRule>
  </conditionalFormatting>
  <conditionalFormatting sqref="BD49 BD54:BD56 BD58:BD59 BD62:BD63 BD65:BD68">
    <cfRule type="cellIs" dxfId="3613" priority="931" stopIfTrue="1" operator="greaterThanOrEqual">
      <formula>0.001</formula>
    </cfRule>
    <cfRule type="cellIs" dxfId="3612" priority="932" stopIfTrue="1" operator="greaterThanOrEqual">
      <formula>0.0001</formula>
    </cfRule>
    <cfRule type="cellIs" dxfId="3611" priority="933" stopIfTrue="1" operator="greaterThanOrEqual">
      <formula>0.00001</formula>
    </cfRule>
    <cfRule type="cellIs" dxfId="3610" priority="934" stopIfTrue="1" operator="greaterThanOrEqual">
      <formula>0.000001</formula>
    </cfRule>
    <cfRule type="cellIs" dxfId="3609" priority="935" stopIfTrue="1" operator="greaterThanOrEqual">
      <formula>0.0000001</formula>
    </cfRule>
    <cfRule type="cellIs" dxfId="3608" priority="936" stopIfTrue="1" operator="greaterThanOrEqual">
      <formula>0.00000001</formula>
    </cfRule>
  </conditionalFormatting>
  <conditionalFormatting sqref="BD50">
    <cfRule type="cellIs" dxfId="3607" priority="921" stopIfTrue="1" operator="greaterThanOrEqual">
      <formula>0.1</formula>
    </cfRule>
    <cfRule type="cellIs" dxfId="3606" priority="922" stopIfTrue="1" operator="greaterThanOrEqual">
      <formula>0.01</formula>
    </cfRule>
    <cfRule type="cellIs" dxfId="3605" priority="923" stopIfTrue="1" operator="greaterThanOrEqual">
      <formula>0.001</formula>
    </cfRule>
    <cfRule type="cellIs" dxfId="3604" priority="924" stopIfTrue="1" operator="greaterThanOrEqual">
      <formula>0.0001</formula>
    </cfRule>
    <cfRule type="cellIs" dxfId="3603" priority="925" stopIfTrue="1" operator="greaterThanOrEqual">
      <formula>0.00001</formula>
    </cfRule>
    <cfRule type="cellIs" dxfId="3602" priority="926" stopIfTrue="1" operator="greaterThanOrEqual">
      <formula>0.000001</formula>
    </cfRule>
    <cfRule type="cellIs" dxfId="3601" priority="927" stopIfTrue="1" operator="greaterThanOrEqual">
      <formula>0.0000001</formula>
    </cfRule>
    <cfRule type="cellIs" dxfId="3600" priority="928" stopIfTrue="1" operator="greaterThanOrEqual">
      <formula>0.00000001</formula>
    </cfRule>
  </conditionalFormatting>
  <conditionalFormatting sqref="BD51">
    <cfRule type="cellIs" dxfId="3599" priority="914" stopIfTrue="1" operator="greaterThanOrEqual">
      <formula>0.01</formula>
    </cfRule>
    <cfRule type="cellIs" dxfId="3598" priority="915" stopIfTrue="1" operator="greaterThanOrEqual">
      <formula>0.001</formula>
    </cfRule>
    <cfRule type="cellIs" dxfId="3597" priority="916" stopIfTrue="1" operator="greaterThanOrEqual">
      <formula>0.0001</formula>
    </cfRule>
    <cfRule type="cellIs" dxfId="3596" priority="917" stopIfTrue="1" operator="greaterThanOrEqual">
      <formula>0.00001</formula>
    </cfRule>
    <cfRule type="cellIs" dxfId="3595" priority="918" stopIfTrue="1" operator="greaterThanOrEqual">
      <formula>0.000001</formula>
    </cfRule>
    <cfRule type="cellIs" dxfId="3594" priority="919" stopIfTrue="1" operator="greaterThanOrEqual">
      <formula>0.0000001</formula>
    </cfRule>
    <cfRule type="cellIs" dxfId="3593" priority="920" stopIfTrue="1" operator="greaterThanOrEqual">
      <formula>0.00000001</formula>
    </cfRule>
  </conditionalFormatting>
  <conditionalFormatting sqref="BD51:BD75">
    <cfRule type="cellIs" dxfId="3592" priority="757" stopIfTrue="1" operator="greaterThanOrEqual">
      <formula>0.1</formula>
    </cfRule>
  </conditionalFormatting>
  <conditionalFormatting sqref="BD52">
    <cfRule type="cellIs" dxfId="3591" priority="943" stopIfTrue="1" operator="greaterThanOrEqual">
      <formula>0.01</formula>
    </cfRule>
    <cfRule type="cellIs" dxfId="3590" priority="944" stopIfTrue="1" operator="greaterThanOrEqual">
      <formula>0.001</formula>
    </cfRule>
    <cfRule type="cellIs" dxfId="3589" priority="945" stopIfTrue="1" operator="greaterThanOrEqual">
      <formula>0.0001</formula>
    </cfRule>
    <cfRule type="cellIs" dxfId="3588" priority="946" stopIfTrue="1" operator="greaterThanOrEqual">
      <formula>0.00001</formula>
    </cfRule>
    <cfRule type="cellIs" dxfId="3587" priority="947" stopIfTrue="1" operator="greaterThanOrEqual">
      <formula>0.000001</formula>
    </cfRule>
    <cfRule type="cellIs" dxfId="3586" priority="948" stopIfTrue="1" operator="greaterThanOrEqual">
      <formula>0.0000001</formula>
    </cfRule>
    <cfRule type="cellIs" dxfId="3585" priority="949" stopIfTrue="1" operator="greaterThanOrEqual">
      <formula>0.00000001</formula>
    </cfRule>
  </conditionalFormatting>
  <conditionalFormatting sqref="BD53 BD57 BD60:BD61 BD64 BD69:BD71">
    <cfRule type="cellIs" dxfId="3584" priority="937" stopIfTrue="1" operator="greaterThanOrEqual">
      <formula>0.001</formula>
    </cfRule>
    <cfRule type="cellIs" dxfId="3583" priority="938" stopIfTrue="1" operator="greaterThanOrEqual">
      <formula>0.0001</formula>
    </cfRule>
    <cfRule type="cellIs" dxfId="3582" priority="939" stopIfTrue="1" operator="greaterThanOrEqual">
      <formula>0.00001</formula>
    </cfRule>
    <cfRule type="cellIs" dxfId="3581" priority="940" stopIfTrue="1" operator="greaterThanOrEqual">
      <formula>0.000001</formula>
    </cfRule>
    <cfRule type="cellIs" dxfId="3580" priority="941" stopIfTrue="1" operator="greaterThanOrEqual">
      <formula>0.0000001</formula>
    </cfRule>
    <cfRule type="cellIs" dxfId="3579" priority="942" stopIfTrue="1" operator="greaterThanOrEqual">
      <formula>0.00000001</formula>
    </cfRule>
  </conditionalFormatting>
  <conditionalFormatting sqref="BD75 BD77:BD78">
    <cfRule type="cellIs" dxfId="3578" priority="766" stopIfTrue="1" operator="greaterThanOrEqual">
      <formula>0.01</formula>
    </cfRule>
    <cfRule type="cellIs" dxfId="3577" priority="767" stopIfTrue="1" operator="greaterThanOrEqual">
      <formula>0.001</formula>
    </cfRule>
    <cfRule type="cellIs" dxfId="3576" priority="768" stopIfTrue="1" operator="greaterThanOrEqual">
      <formula>0.0001</formula>
    </cfRule>
    <cfRule type="cellIs" dxfId="3575" priority="769" stopIfTrue="1" operator="greaterThanOrEqual">
      <formula>0.00001</formula>
    </cfRule>
    <cfRule type="cellIs" dxfId="3574" priority="770" stopIfTrue="1" operator="greaterThanOrEqual">
      <formula>0.000001</formula>
    </cfRule>
    <cfRule type="cellIs" dxfId="3573" priority="771" stopIfTrue="1" operator="greaterThanOrEqual">
      <formula>0.0000001</formula>
    </cfRule>
    <cfRule type="cellIs" dxfId="3572" priority="772" stopIfTrue="1" operator="greaterThanOrEqual">
      <formula>0.00000001</formula>
    </cfRule>
  </conditionalFormatting>
  <conditionalFormatting sqref="BD76">
    <cfRule type="cellIs" dxfId="3571" priority="758" stopIfTrue="1" operator="greaterThanOrEqual">
      <formula>0.1</formula>
    </cfRule>
    <cfRule type="cellIs" dxfId="3570" priority="759" stopIfTrue="1" operator="greaterThanOrEqual">
      <formula>0.01</formula>
    </cfRule>
    <cfRule type="cellIs" dxfId="3569" priority="760" stopIfTrue="1" operator="greaterThanOrEqual">
      <formula>0.001</formula>
    </cfRule>
    <cfRule type="cellIs" dxfId="3568" priority="761" stopIfTrue="1" operator="greaterThanOrEqual">
      <formula>0.0001</formula>
    </cfRule>
    <cfRule type="cellIs" dxfId="3567" priority="762" stopIfTrue="1" operator="greaterThanOrEqual">
      <formula>0.00001</formula>
    </cfRule>
    <cfRule type="cellIs" dxfId="3566" priority="763" stopIfTrue="1" operator="greaterThanOrEqual">
      <formula>0.000001</formula>
    </cfRule>
    <cfRule type="cellIs" dxfId="3565" priority="764" stopIfTrue="1" operator="greaterThanOrEqual">
      <formula>0.0000001</formula>
    </cfRule>
    <cfRule type="cellIs" dxfId="3564" priority="765" stopIfTrue="1" operator="greaterThanOrEqual">
      <formula>0.00000001</formula>
    </cfRule>
  </conditionalFormatting>
  <conditionalFormatting sqref="BD77:BD127">
    <cfRule type="cellIs" dxfId="3563" priority="756" stopIfTrue="1" operator="greaterThanOrEqual">
      <formula>0.1</formula>
    </cfRule>
  </conditionalFormatting>
  <conditionalFormatting sqref="BD79:BD81">
    <cfRule type="cellIs" dxfId="3562" priority="773" stopIfTrue="1" operator="greaterThanOrEqual">
      <formula>0.01</formula>
    </cfRule>
    <cfRule type="cellIs" dxfId="3561" priority="774" stopIfTrue="1" operator="greaterThanOrEqual">
      <formula>0.001</formula>
    </cfRule>
    <cfRule type="cellIs" dxfId="3560" priority="775" stopIfTrue="1" operator="greaterThanOrEqual">
      <formula>0.0001</formula>
    </cfRule>
    <cfRule type="cellIs" dxfId="3559" priority="776" stopIfTrue="1" operator="greaterThanOrEqual">
      <formula>0.00001</formula>
    </cfRule>
    <cfRule type="cellIs" dxfId="3558" priority="777" stopIfTrue="1" operator="greaterThanOrEqual">
      <formula>0.000001</formula>
    </cfRule>
    <cfRule type="cellIs" dxfId="3557" priority="778" stopIfTrue="1" operator="greaterThanOrEqual">
      <formula>0.0000001</formula>
    </cfRule>
    <cfRule type="cellIs" dxfId="3556" priority="779" stopIfTrue="1" operator="greaterThanOrEqual">
      <formula>0.00000001</formula>
    </cfRule>
  </conditionalFormatting>
  <conditionalFormatting sqref="BD86:BD94 BD96:BD107 BD110:BD115">
    <cfRule type="cellIs" dxfId="3555" priority="3340" stopIfTrue="1" operator="greaterThanOrEqual">
      <formula>0.01</formula>
    </cfRule>
  </conditionalFormatting>
  <conditionalFormatting sqref="BD117:BD122">
    <cfRule type="cellIs" dxfId="3554" priority="3313" stopIfTrue="1" operator="greaterThanOrEqual">
      <formula>0.001</formula>
    </cfRule>
  </conditionalFormatting>
  <conditionalFormatting sqref="BD117:BD127">
    <cfRule type="cellIs" dxfId="3553" priority="3312" stopIfTrue="1" operator="greaterThanOrEqual">
      <formula>0.01</formula>
    </cfRule>
  </conditionalFormatting>
  <conditionalFormatting sqref="BD118">
    <cfRule type="cellIs" dxfId="3552" priority="3319" stopIfTrue="1" operator="greaterThanOrEqual">
      <formula>0.000001</formula>
    </cfRule>
    <cfRule type="cellIs" dxfId="3551" priority="3320" stopIfTrue="1" operator="greaterThanOrEqual">
      <formula>0.0000001</formula>
    </cfRule>
    <cfRule type="cellIs" dxfId="3550" priority="3321" stopIfTrue="1" operator="greaterThanOrEqual">
      <formula>0.00000001</formula>
    </cfRule>
  </conditionalFormatting>
  <conditionalFormatting sqref="BD118:BD122">
    <cfRule type="cellIs" dxfId="3549" priority="3314" stopIfTrue="1" operator="greaterThanOrEqual">
      <formula>0.0001</formula>
    </cfRule>
    <cfRule type="cellIs" dxfId="3548" priority="3315" stopIfTrue="1" operator="greaterThanOrEqual">
      <formula>0.00001</formula>
    </cfRule>
  </conditionalFormatting>
  <conditionalFormatting sqref="BD119:BD122">
    <cfRule type="cellIs" dxfId="3547" priority="3316" stopIfTrue="1" operator="greaterThanOrEqual">
      <formula>0.000001</formula>
    </cfRule>
    <cfRule type="cellIs" dxfId="3546" priority="3317" stopIfTrue="1" operator="greaterThanOrEqual">
      <formula>0.0000001</formula>
    </cfRule>
    <cfRule type="cellIs" dxfId="3545" priority="3318" stopIfTrue="1" operator="greaterThanOrEqual">
      <formula>0.00000001</formula>
    </cfRule>
  </conditionalFormatting>
  <conditionalFormatting sqref="BD125 BD47 BD115">
    <cfRule type="cellIs" dxfId="3544" priority="3348" stopIfTrue="1" operator="greaterThanOrEqual">
      <formula>0.0001</formula>
    </cfRule>
  </conditionalFormatting>
  <conditionalFormatting sqref="BD125">
    <cfRule type="cellIs" dxfId="3543" priority="3347" stopIfTrue="1" operator="greaterThanOrEqual">
      <formula>0.001</formula>
    </cfRule>
  </conditionalFormatting>
  <conditionalFormatting sqref="BD128 BD131:BD132">
    <cfRule type="cellIs" dxfId="3542" priority="3322" stopIfTrue="1" operator="greaterThanOrEqual">
      <formula>1</formula>
    </cfRule>
    <cfRule type="cellIs" dxfId="3541" priority="3323" stopIfTrue="1" operator="greaterThanOrEqual">
      <formula>0.1</formula>
    </cfRule>
    <cfRule type="cellIs" dxfId="3540" priority="3324" stopIfTrue="1" operator="greaterThanOrEqual">
      <formula>0.01</formula>
    </cfRule>
    <cfRule type="cellIs" dxfId="3539" priority="3325" stopIfTrue="1" operator="greaterThanOrEqual">
      <formula>0.001</formula>
    </cfRule>
    <cfRule type="cellIs" dxfId="3538" priority="3326" stopIfTrue="1" operator="greaterThanOrEqual">
      <formula>0.0001</formula>
    </cfRule>
    <cfRule type="cellIs" dxfId="3537" priority="3327" stopIfTrue="1" operator="greaterThanOrEqual">
      <formula>0.00001</formula>
    </cfRule>
    <cfRule type="cellIs" dxfId="3536" priority="3328" stopIfTrue="1" operator="greaterThanOrEqual">
      <formula>0.000001</formula>
    </cfRule>
    <cfRule type="cellIs" dxfId="3535" priority="3329" stopIfTrue="1" operator="greaterThanOrEqual">
      <formula>0.0000001</formula>
    </cfRule>
    <cfRule type="cellIs" dxfId="3534" priority="3330" stopIfTrue="1" operator="greaterThanOrEqual">
      <formula>0.00000001</formula>
    </cfRule>
  </conditionalFormatting>
  <conditionalFormatting sqref="BD129">
    <cfRule type="cellIs" dxfId="3533" priority="3332" stopIfTrue="1" operator="greaterThanOrEqual">
      <formula>0.1</formula>
    </cfRule>
    <cfRule type="cellIs" dxfId="3532" priority="3333" stopIfTrue="1" operator="greaterThanOrEqual">
      <formula>0.01</formula>
    </cfRule>
    <cfRule type="cellIs" dxfId="3531" priority="3334" stopIfTrue="1" operator="greaterThanOrEqual">
      <formula>0.001</formula>
    </cfRule>
    <cfRule type="cellIs" dxfId="3530" priority="3335" stopIfTrue="1" operator="greaterThanOrEqual">
      <formula>0.0001</formula>
    </cfRule>
    <cfRule type="cellIs" dxfId="3529" priority="3336" stopIfTrue="1" operator="greaterThanOrEqual">
      <formula>0.00001</formula>
    </cfRule>
    <cfRule type="cellIs" dxfId="3528" priority="3337" stopIfTrue="1" operator="greaterThanOrEqual">
      <formula>0.000001</formula>
    </cfRule>
    <cfRule type="cellIs" dxfId="3527" priority="3338" stopIfTrue="1" operator="greaterThanOrEqual">
      <formula>0.0000001</formula>
    </cfRule>
    <cfRule type="cellIs" dxfId="3526" priority="3339" stopIfTrue="1" operator="greaterThanOrEqual">
      <formula>0.00000001</formula>
    </cfRule>
  </conditionalFormatting>
  <conditionalFormatting sqref="BD129:BD130">
    <cfRule type="cellIs" dxfId="3525" priority="3331" stopIfTrue="1" operator="greaterThanOrEqual">
      <formula>1</formula>
    </cfRule>
  </conditionalFormatting>
  <conditionalFormatting sqref="BD130 BD44 BD72:BD74 BD82:BD85 BD95 BD108:BD109 BD116">
    <cfRule type="cellIs" dxfId="3524" priority="3360" stopIfTrue="1" operator="greaterThanOrEqual">
      <formula>0.01</formula>
    </cfRule>
  </conditionalFormatting>
  <conditionalFormatting sqref="BD130">
    <cfRule type="cellIs" dxfId="3523" priority="3359" stopIfTrue="1" operator="greaterThanOrEqual">
      <formula>0.1</formula>
    </cfRule>
  </conditionalFormatting>
  <conditionalFormatting sqref="BG24:BG27">
    <cfRule type="cellIs" dxfId="3522" priority="2241" operator="greaterThanOrEqual">
      <formula>0</formula>
    </cfRule>
  </conditionalFormatting>
  <conditionalFormatting sqref="BG28:BG30">
    <cfRule type="cellIs" dxfId="3521" priority="2240" operator="greaterThanOrEqual">
      <formula>0</formula>
    </cfRule>
  </conditionalFormatting>
  <conditionalFormatting sqref="BG31:BG32">
    <cfRule type="cellIs" dxfId="3520" priority="2212" operator="greaterThanOrEqual">
      <formula>0</formula>
    </cfRule>
  </conditionalFormatting>
  <conditionalFormatting sqref="BG37:BG41">
    <cfRule type="cellIs" dxfId="3519" priority="3303" stopIfTrue="1" operator="greaterThanOrEqual">
      <formula>1</formula>
    </cfRule>
    <cfRule type="cellIs" dxfId="3518" priority="3304" stopIfTrue="1" operator="greaterThanOrEqual">
      <formula>0.1</formula>
    </cfRule>
    <cfRule type="cellIs" dxfId="3517" priority="3305" stopIfTrue="1" operator="greaterThanOrEqual">
      <formula>0.01</formula>
    </cfRule>
    <cfRule type="cellIs" dxfId="3516" priority="3306" stopIfTrue="1" operator="greaterThanOrEqual">
      <formula>0.001</formula>
    </cfRule>
    <cfRule type="cellIs" dxfId="3515" priority="3307" stopIfTrue="1" operator="greaterThanOrEqual">
      <formula>0.0001</formula>
    </cfRule>
    <cfRule type="cellIs" dxfId="3514" priority="3308" stopIfTrue="1" operator="greaterThanOrEqual">
      <formula>0.00001</formula>
    </cfRule>
    <cfRule type="cellIs" dxfId="3513" priority="3309" stopIfTrue="1" operator="greaterThanOrEqual">
      <formula>0.000001</formula>
    </cfRule>
    <cfRule type="cellIs" dxfId="3512" priority="3310" stopIfTrue="1" operator="greaterThanOrEqual">
      <formula>0.0000001</formula>
    </cfRule>
    <cfRule type="cellIs" dxfId="3511" priority="3311" stopIfTrue="1" operator="greaterThanOrEqual">
      <formula>0.00000001</formula>
    </cfRule>
  </conditionalFormatting>
  <conditionalFormatting sqref="BG37:BG132">
    <cfRule type="cellIs" dxfId="3510" priority="728" stopIfTrue="1" operator="greaterThanOrEqual">
      <formula>10</formula>
    </cfRule>
  </conditionalFormatting>
  <conditionalFormatting sqref="BG42:BG43">
    <cfRule type="cellIs" dxfId="3509" priority="3294" stopIfTrue="1" operator="greaterThanOrEqual">
      <formula>1</formula>
    </cfRule>
    <cfRule type="cellIs" dxfId="3508" priority="3295" stopIfTrue="1" operator="greaterThanOrEqual">
      <formula>0.1</formula>
    </cfRule>
    <cfRule type="cellIs" dxfId="3507" priority="3296" stopIfTrue="1" operator="greaterThanOrEqual">
      <formula>0.01</formula>
    </cfRule>
    <cfRule type="cellIs" dxfId="3506" priority="3297" stopIfTrue="1" operator="greaterThanOrEqual">
      <formula>0.001</formula>
    </cfRule>
    <cfRule type="cellIs" dxfId="3505" priority="3298" stopIfTrue="1" operator="greaterThanOrEqual">
      <formula>0.0001</formula>
    </cfRule>
    <cfRule type="cellIs" dxfId="3504" priority="3299" stopIfTrue="1" operator="greaterThanOrEqual">
      <formula>0.00001</formula>
    </cfRule>
    <cfRule type="cellIs" dxfId="3503" priority="3300" stopIfTrue="1" operator="greaterThanOrEqual">
      <formula>0.000001</formula>
    </cfRule>
    <cfRule type="cellIs" dxfId="3502" priority="3301" stopIfTrue="1" operator="greaterThanOrEqual">
      <formula>0.0000001</formula>
    </cfRule>
    <cfRule type="cellIs" dxfId="3501" priority="3302" stopIfTrue="1" operator="greaterThanOrEqual">
      <formula>0.00000001</formula>
    </cfRule>
  </conditionalFormatting>
  <conditionalFormatting sqref="BG44 BG72:BG74 BG82:BG85 BG95 BG108:BG109 BG116 BG130">
    <cfRule type="cellIs" dxfId="3500" priority="3288" stopIfTrue="1" operator="greaterThanOrEqual">
      <formula>0.001</formula>
    </cfRule>
    <cfRule type="cellIs" dxfId="3499" priority="3289" stopIfTrue="1" operator="greaterThanOrEqual">
      <formula>0.0001</formula>
    </cfRule>
    <cfRule type="cellIs" dxfId="3498" priority="3290" stopIfTrue="1" operator="greaterThanOrEqual">
      <formula>0.00001</formula>
    </cfRule>
    <cfRule type="cellIs" dxfId="3497" priority="3291" stopIfTrue="1" operator="greaterThanOrEqual">
      <formula>0.000001</formula>
    </cfRule>
    <cfRule type="cellIs" dxfId="3496" priority="3292" stopIfTrue="1" operator="greaterThanOrEqual">
      <formula>0.0000001</formula>
    </cfRule>
    <cfRule type="cellIs" dxfId="3495" priority="3293" stopIfTrue="1" operator="greaterThanOrEqual">
      <formula>0.00000001</formula>
    </cfRule>
  </conditionalFormatting>
  <conditionalFormatting sqref="BG44:BG49">
    <cfRule type="cellIs" dxfId="3494" priority="893" stopIfTrue="1" operator="greaterThanOrEqual">
      <formula>0.1</formula>
    </cfRule>
  </conditionalFormatting>
  <conditionalFormatting sqref="BG44:BG127">
    <cfRule type="cellIs" dxfId="3493" priority="729" stopIfTrue="1" operator="greaterThanOrEqual">
      <formula>1</formula>
    </cfRule>
  </conditionalFormatting>
  <conditionalFormatting sqref="BG45:BG46 BG86 BG92:BG94 BG99:BG101 BG105 BG110:BG112 BG123:BG124 BG126">
    <cfRule type="cellIs" dxfId="3492" priority="3280" stopIfTrue="1" operator="greaterThanOrEqual">
      <formula>0.001</formula>
    </cfRule>
    <cfRule type="cellIs" dxfId="3491" priority="3281" stopIfTrue="1" operator="greaterThanOrEqual">
      <formula>0.0001</formula>
    </cfRule>
    <cfRule type="cellIs" dxfId="3490" priority="3282" stopIfTrue="1" operator="greaterThanOrEqual">
      <formula>0.00001</formula>
    </cfRule>
    <cfRule type="cellIs" dxfId="3489" priority="3283" stopIfTrue="1" operator="greaterThanOrEqual">
      <formula>0.000001</formula>
    </cfRule>
    <cfRule type="cellIs" dxfId="3488" priority="3284" stopIfTrue="1" operator="greaterThanOrEqual">
      <formula>0.0000001</formula>
    </cfRule>
    <cfRule type="cellIs" dxfId="3487" priority="3285" stopIfTrue="1" operator="greaterThanOrEqual">
      <formula>0.00000001</formula>
    </cfRule>
  </conditionalFormatting>
  <conditionalFormatting sqref="BG45:BG49 BG53:BG71">
    <cfRule type="cellIs" dxfId="3486" priority="894" stopIfTrue="1" operator="greaterThanOrEqual">
      <formula>0.01</formula>
    </cfRule>
  </conditionalFormatting>
  <conditionalFormatting sqref="BG47 BG115 BG125">
    <cfRule type="cellIs" dxfId="3485" priority="3276" stopIfTrue="1" operator="greaterThanOrEqual">
      <formula>0.00001</formula>
    </cfRule>
    <cfRule type="cellIs" dxfId="3484" priority="3277" stopIfTrue="1" operator="greaterThanOrEqual">
      <formula>0.000001</formula>
    </cfRule>
    <cfRule type="cellIs" dxfId="3483" priority="3278" stopIfTrue="1" operator="greaterThanOrEqual">
      <formula>0.0000001</formula>
    </cfRule>
    <cfRule type="cellIs" dxfId="3482" priority="3279" stopIfTrue="1" operator="greaterThanOrEqual">
      <formula>0.00000001</formula>
    </cfRule>
  </conditionalFormatting>
  <conditionalFormatting sqref="BG47:BG48 BG87:BG91 BG96:BG98 BG102:BG104 BG106:BG107 BG113:BG115 BG127">
    <cfRule type="cellIs" dxfId="3481" priority="3268" stopIfTrue="1" operator="greaterThanOrEqual">
      <formula>0.001</formula>
    </cfRule>
  </conditionalFormatting>
  <conditionalFormatting sqref="BG48 BG87:BG91 BG96:BG98 BG102:BG104 BG106:BG107 BG113:BG114 BG117 BG127">
    <cfRule type="cellIs" dxfId="3480" priority="3270" stopIfTrue="1" operator="greaterThanOrEqual">
      <formula>0.00001</formula>
    </cfRule>
    <cfRule type="cellIs" dxfId="3479" priority="3271" stopIfTrue="1" operator="greaterThanOrEqual">
      <formula>0.000001</formula>
    </cfRule>
    <cfRule type="cellIs" dxfId="3478" priority="3272" stopIfTrue="1" operator="greaterThanOrEqual">
      <formula>0.0000001</formula>
    </cfRule>
    <cfRule type="cellIs" dxfId="3477" priority="3273" stopIfTrue="1" operator="greaterThanOrEqual">
      <formula>0.00000001</formula>
    </cfRule>
  </conditionalFormatting>
  <conditionalFormatting sqref="BG48 BG87:BG91 BG96:BG98 BG102:BG104 BG106:BG107 BG113:BG114 BG127 BG117">
    <cfRule type="cellIs" dxfId="3476" priority="3269" stopIfTrue="1" operator="greaterThanOrEqual">
      <formula>0.0001</formula>
    </cfRule>
  </conditionalFormatting>
  <conditionalFormatting sqref="BG49 BG54:BG56 BG58:BG59 BG62:BG63 BG65:BG68">
    <cfRule type="cellIs" dxfId="3475" priority="895" stopIfTrue="1" operator="greaterThanOrEqual">
      <formula>0.001</formula>
    </cfRule>
    <cfRule type="cellIs" dxfId="3474" priority="896" stopIfTrue="1" operator="greaterThanOrEqual">
      <formula>0.0001</formula>
    </cfRule>
    <cfRule type="cellIs" dxfId="3473" priority="897" stopIfTrue="1" operator="greaterThanOrEqual">
      <formula>0.00001</formula>
    </cfRule>
    <cfRule type="cellIs" dxfId="3472" priority="898" stopIfTrue="1" operator="greaterThanOrEqual">
      <formula>0.000001</formula>
    </cfRule>
    <cfRule type="cellIs" dxfId="3471" priority="899" stopIfTrue="1" operator="greaterThanOrEqual">
      <formula>0.0000001</formula>
    </cfRule>
    <cfRule type="cellIs" dxfId="3470" priority="900" stopIfTrue="1" operator="greaterThanOrEqual">
      <formula>0.00000001</formula>
    </cfRule>
  </conditionalFormatting>
  <conditionalFormatting sqref="BG50">
    <cfRule type="cellIs" dxfId="3469" priority="885" stopIfTrue="1" operator="greaterThanOrEqual">
      <formula>0.1</formula>
    </cfRule>
    <cfRule type="cellIs" dxfId="3468" priority="886" stopIfTrue="1" operator="greaterThanOrEqual">
      <formula>0.01</formula>
    </cfRule>
    <cfRule type="cellIs" dxfId="3467" priority="887" stopIfTrue="1" operator="greaterThanOrEqual">
      <formula>0.001</formula>
    </cfRule>
    <cfRule type="cellIs" dxfId="3466" priority="888" stopIfTrue="1" operator="greaterThanOrEqual">
      <formula>0.0001</formula>
    </cfRule>
    <cfRule type="cellIs" dxfId="3465" priority="889" stopIfTrue="1" operator="greaterThanOrEqual">
      <formula>0.00001</formula>
    </cfRule>
    <cfRule type="cellIs" dxfId="3464" priority="890" stopIfTrue="1" operator="greaterThanOrEqual">
      <formula>0.000001</formula>
    </cfRule>
    <cfRule type="cellIs" dxfId="3463" priority="891" stopIfTrue="1" operator="greaterThanOrEqual">
      <formula>0.0000001</formula>
    </cfRule>
    <cfRule type="cellIs" dxfId="3462" priority="892" stopIfTrue="1" operator="greaterThanOrEqual">
      <formula>0.00000001</formula>
    </cfRule>
  </conditionalFormatting>
  <conditionalFormatting sqref="BG51">
    <cfRule type="cellIs" dxfId="3461" priority="878" stopIfTrue="1" operator="greaterThanOrEqual">
      <formula>0.01</formula>
    </cfRule>
    <cfRule type="cellIs" dxfId="3460" priority="879" stopIfTrue="1" operator="greaterThanOrEqual">
      <formula>0.001</formula>
    </cfRule>
    <cfRule type="cellIs" dxfId="3459" priority="880" stopIfTrue="1" operator="greaterThanOrEqual">
      <formula>0.0001</formula>
    </cfRule>
    <cfRule type="cellIs" dxfId="3458" priority="881" stopIfTrue="1" operator="greaterThanOrEqual">
      <formula>0.00001</formula>
    </cfRule>
    <cfRule type="cellIs" dxfId="3457" priority="882" stopIfTrue="1" operator="greaterThanOrEqual">
      <formula>0.000001</formula>
    </cfRule>
    <cfRule type="cellIs" dxfId="3456" priority="883" stopIfTrue="1" operator="greaterThanOrEqual">
      <formula>0.0000001</formula>
    </cfRule>
    <cfRule type="cellIs" dxfId="3455" priority="884" stopIfTrue="1" operator="greaterThanOrEqual">
      <formula>0.00000001</formula>
    </cfRule>
  </conditionalFormatting>
  <conditionalFormatting sqref="BG51:BG75">
    <cfRule type="cellIs" dxfId="3454" priority="731" stopIfTrue="1" operator="greaterThanOrEqual">
      <formula>0.1</formula>
    </cfRule>
  </conditionalFormatting>
  <conditionalFormatting sqref="BG52">
    <cfRule type="cellIs" dxfId="3453" priority="907" stopIfTrue="1" operator="greaterThanOrEqual">
      <formula>0.01</formula>
    </cfRule>
    <cfRule type="cellIs" dxfId="3452" priority="908" stopIfTrue="1" operator="greaterThanOrEqual">
      <formula>0.001</formula>
    </cfRule>
    <cfRule type="cellIs" dxfId="3451" priority="909" stopIfTrue="1" operator="greaterThanOrEqual">
      <formula>0.0001</formula>
    </cfRule>
    <cfRule type="cellIs" dxfId="3450" priority="910" stopIfTrue="1" operator="greaterThanOrEqual">
      <formula>0.00001</formula>
    </cfRule>
    <cfRule type="cellIs" dxfId="3449" priority="911" stopIfTrue="1" operator="greaterThanOrEqual">
      <formula>0.000001</formula>
    </cfRule>
    <cfRule type="cellIs" dxfId="3448" priority="912" stopIfTrue="1" operator="greaterThanOrEqual">
      <formula>0.0000001</formula>
    </cfRule>
    <cfRule type="cellIs" dxfId="3447" priority="913" stopIfTrue="1" operator="greaterThanOrEqual">
      <formula>0.00000001</formula>
    </cfRule>
  </conditionalFormatting>
  <conditionalFormatting sqref="BG53 BG57 BG60:BG61 BG64 BG69:BG71">
    <cfRule type="cellIs" dxfId="3446" priority="901" stopIfTrue="1" operator="greaterThanOrEqual">
      <formula>0.001</formula>
    </cfRule>
    <cfRule type="cellIs" dxfId="3445" priority="902" stopIfTrue="1" operator="greaterThanOrEqual">
      <formula>0.0001</formula>
    </cfRule>
    <cfRule type="cellIs" dxfId="3444" priority="903" stopIfTrue="1" operator="greaterThanOrEqual">
      <formula>0.00001</formula>
    </cfRule>
    <cfRule type="cellIs" dxfId="3443" priority="904" stopIfTrue="1" operator="greaterThanOrEqual">
      <formula>0.000001</formula>
    </cfRule>
    <cfRule type="cellIs" dxfId="3442" priority="905" stopIfTrue="1" operator="greaterThanOrEqual">
      <formula>0.0000001</formula>
    </cfRule>
    <cfRule type="cellIs" dxfId="3441" priority="906" stopIfTrue="1" operator="greaterThanOrEqual">
      <formula>0.00000001</formula>
    </cfRule>
  </conditionalFormatting>
  <conditionalFormatting sqref="BG75 BG77:BG78">
    <cfRule type="cellIs" dxfId="3440" priority="740" stopIfTrue="1" operator="greaterThanOrEqual">
      <formula>0.01</formula>
    </cfRule>
    <cfRule type="cellIs" dxfId="3439" priority="741" stopIfTrue="1" operator="greaterThanOrEqual">
      <formula>0.001</formula>
    </cfRule>
    <cfRule type="cellIs" dxfId="3438" priority="742" stopIfTrue="1" operator="greaterThanOrEqual">
      <formula>0.0001</formula>
    </cfRule>
    <cfRule type="cellIs" dxfId="3437" priority="743" stopIfTrue="1" operator="greaterThanOrEqual">
      <formula>0.00001</formula>
    </cfRule>
    <cfRule type="cellIs" dxfId="3436" priority="744" stopIfTrue="1" operator="greaterThanOrEqual">
      <formula>0.000001</formula>
    </cfRule>
    <cfRule type="cellIs" dxfId="3435" priority="745" stopIfTrue="1" operator="greaterThanOrEqual">
      <formula>0.0000001</formula>
    </cfRule>
    <cfRule type="cellIs" dxfId="3434" priority="746" stopIfTrue="1" operator="greaterThanOrEqual">
      <formula>0.00000001</formula>
    </cfRule>
  </conditionalFormatting>
  <conditionalFormatting sqref="BG76">
    <cfRule type="cellIs" dxfId="3433" priority="732" stopIfTrue="1" operator="greaterThanOrEqual">
      <formula>0.1</formula>
    </cfRule>
    <cfRule type="cellIs" dxfId="3432" priority="733" stopIfTrue="1" operator="greaterThanOrEqual">
      <formula>0.01</formula>
    </cfRule>
    <cfRule type="cellIs" dxfId="3431" priority="734" stopIfTrue="1" operator="greaterThanOrEqual">
      <formula>0.001</formula>
    </cfRule>
    <cfRule type="cellIs" dxfId="3430" priority="735" stopIfTrue="1" operator="greaterThanOrEqual">
      <formula>0.0001</formula>
    </cfRule>
    <cfRule type="cellIs" dxfId="3429" priority="736" stopIfTrue="1" operator="greaterThanOrEqual">
      <formula>0.00001</formula>
    </cfRule>
    <cfRule type="cellIs" dxfId="3428" priority="737" stopIfTrue="1" operator="greaterThanOrEqual">
      <formula>0.000001</formula>
    </cfRule>
    <cfRule type="cellIs" dxfId="3427" priority="738" stopIfTrue="1" operator="greaterThanOrEqual">
      <formula>0.0000001</formula>
    </cfRule>
    <cfRule type="cellIs" dxfId="3426" priority="739" stopIfTrue="1" operator="greaterThanOrEqual">
      <formula>0.00000001</formula>
    </cfRule>
  </conditionalFormatting>
  <conditionalFormatting sqref="BG77:BG127">
    <cfRule type="cellIs" dxfId="3425" priority="730" stopIfTrue="1" operator="greaterThanOrEqual">
      <formula>0.1</formula>
    </cfRule>
  </conditionalFormatting>
  <conditionalFormatting sqref="BG79:BG81">
    <cfRule type="cellIs" dxfId="3424" priority="747" stopIfTrue="1" operator="greaterThanOrEqual">
      <formula>0.01</formula>
    </cfRule>
    <cfRule type="cellIs" dxfId="3423" priority="748" stopIfTrue="1" operator="greaterThanOrEqual">
      <formula>0.001</formula>
    </cfRule>
    <cfRule type="cellIs" dxfId="3422" priority="749" stopIfTrue="1" operator="greaterThanOrEqual">
      <formula>0.0001</formula>
    </cfRule>
    <cfRule type="cellIs" dxfId="3421" priority="750" stopIfTrue="1" operator="greaterThanOrEqual">
      <formula>0.00001</formula>
    </cfRule>
    <cfRule type="cellIs" dxfId="3420" priority="751" stopIfTrue="1" operator="greaterThanOrEqual">
      <formula>0.000001</formula>
    </cfRule>
    <cfRule type="cellIs" dxfId="3419" priority="752" stopIfTrue="1" operator="greaterThanOrEqual">
      <formula>0.0000001</formula>
    </cfRule>
    <cfRule type="cellIs" dxfId="3418" priority="753" stopIfTrue="1" operator="greaterThanOrEqual">
      <formula>0.00000001</formula>
    </cfRule>
  </conditionalFormatting>
  <conditionalFormatting sqref="BG86:BG94 BG96:BG107 BG110:BG115">
    <cfRule type="cellIs" dxfId="3417" priority="3267" stopIfTrue="1" operator="greaterThanOrEqual">
      <formula>0.01</formula>
    </cfRule>
  </conditionalFormatting>
  <conditionalFormatting sqref="BG117:BG122">
    <cfRule type="cellIs" dxfId="3416" priority="3240" stopIfTrue="1" operator="greaterThanOrEqual">
      <formula>0.001</formula>
    </cfRule>
  </conditionalFormatting>
  <conditionalFormatting sqref="BG117:BG127">
    <cfRule type="cellIs" dxfId="3415" priority="3239" stopIfTrue="1" operator="greaterThanOrEqual">
      <formula>0.01</formula>
    </cfRule>
  </conditionalFormatting>
  <conditionalFormatting sqref="BG118">
    <cfRule type="cellIs" dxfId="3414" priority="3246" stopIfTrue="1" operator="greaterThanOrEqual">
      <formula>0.000001</formula>
    </cfRule>
    <cfRule type="cellIs" dxfId="3413" priority="3247" stopIfTrue="1" operator="greaterThanOrEqual">
      <formula>0.0000001</formula>
    </cfRule>
    <cfRule type="cellIs" dxfId="3412" priority="3248" stopIfTrue="1" operator="greaterThanOrEqual">
      <formula>0.00000001</formula>
    </cfRule>
  </conditionalFormatting>
  <conditionalFormatting sqref="BG118:BG122">
    <cfRule type="cellIs" dxfId="3411" priority="3241" stopIfTrue="1" operator="greaterThanOrEqual">
      <formula>0.0001</formula>
    </cfRule>
    <cfRule type="cellIs" dxfId="3410" priority="3242" stopIfTrue="1" operator="greaterThanOrEqual">
      <formula>0.00001</formula>
    </cfRule>
  </conditionalFormatting>
  <conditionalFormatting sqref="BG119:BG122">
    <cfRule type="cellIs" dxfId="3409" priority="3243" stopIfTrue="1" operator="greaterThanOrEqual">
      <formula>0.000001</formula>
    </cfRule>
    <cfRule type="cellIs" dxfId="3408" priority="3244" stopIfTrue="1" operator="greaterThanOrEqual">
      <formula>0.0000001</formula>
    </cfRule>
    <cfRule type="cellIs" dxfId="3407" priority="3245" stopIfTrue="1" operator="greaterThanOrEqual">
      <formula>0.00000001</formula>
    </cfRule>
  </conditionalFormatting>
  <conditionalFormatting sqref="BG125 BG47 BG115">
    <cfRule type="cellIs" dxfId="3406" priority="3275" stopIfTrue="1" operator="greaterThanOrEqual">
      <formula>0.0001</formula>
    </cfRule>
  </conditionalFormatting>
  <conditionalFormatting sqref="BG125">
    <cfRule type="cellIs" dxfId="3405" priority="3274" stopIfTrue="1" operator="greaterThanOrEqual">
      <formula>0.001</formula>
    </cfRule>
  </conditionalFormatting>
  <conditionalFormatting sqref="BG128 BG131:BG132">
    <cfRule type="cellIs" dxfId="3404" priority="3249" stopIfTrue="1" operator="greaterThanOrEqual">
      <formula>1</formula>
    </cfRule>
    <cfRule type="cellIs" dxfId="3403" priority="3250" stopIfTrue="1" operator="greaterThanOrEqual">
      <formula>0.1</formula>
    </cfRule>
    <cfRule type="cellIs" dxfId="3402" priority="3251" stopIfTrue="1" operator="greaterThanOrEqual">
      <formula>0.01</formula>
    </cfRule>
    <cfRule type="cellIs" dxfId="3401" priority="3252" stopIfTrue="1" operator="greaterThanOrEqual">
      <formula>0.001</formula>
    </cfRule>
    <cfRule type="cellIs" dxfId="3400" priority="3253" stopIfTrue="1" operator="greaterThanOrEqual">
      <formula>0.0001</formula>
    </cfRule>
    <cfRule type="cellIs" dxfId="3399" priority="3254" stopIfTrue="1" operator="greaterThanOrEqual">
      <formula>0.00001</formula>
    </cfRule>
    <cfRule type="cellIs" dxfId="3398" priority="3255" stopIfTrue="1" operator="greaterThanOrEqual">
      <formula>0.000001</formula>
    </cfRule>
    <cfRule type="cellIs" dxfId="3397" priority="3256" stopIfTrue="1" operator="greaterThanOrEqual">
      <formula>0.0000001</formula>
    </cfRule>
    <cfRule type="cellIs" dxfId="3396" priority="3257" stopIfTrue="1" operator="greaterThanOrEqual">
      <formula>0.00000001</formula>
    </cfRule>
  </conditionalFormatting>
  <conditionalFormatting sqref="BG129">
    <cfRule type="cellIs" dxfId="3395" priority="3259" stopIfTrue="1" operator="greaterThanOrEqual">
      <formula>0.1</formula>
    </cfRule>
    <cfRule type="cellIs" dxfId="3394" priority="3260" stopIfTrue="1" operator="greaterThanOrEqual">
      <formula>0.01</formula>
    </cfRule>
    <cfRule type="cellIs" dxfId="3393" priority="3261" stopIfTrue="1" operator="greaterThanOrEqual">
      <formula>0.001</formula>
    </cfRule>
    <cfRule type="cellIs" dxfId="3392" priority="3262" stopIfTrue="1" operator="greaterThanOrEqual">
      <formula>0.0001</formula>
    </cfRule>
    <cfRule type="cellIs" dxfId="3391" priority="3263" stopIfTrue="1" operator="greaterThanOrEqual">
      <formula>0.00001</formula>
    </cfRule>
    <cfRule type="cellIs" dxfId="3390" priority="3264" stopIfTrue="1" operator="greaterThanOrEqual">
      <formula>0.000001</formula>
    </cfRule>
    <cfRule type="cellIs" dxfId="3389" priority="3265" stopIfTrue="1" operator="greaterThanOrEqual">
      <formula>0.0000001</formula>
    </cfRule>
    <cfRule type="cellIs" dxfId="3388" priority="3266" stopIfTrue="1" operator="greaterThanOrEqual">
      <formula>0.00000001</formula>
    </cfRule>
  </conditionalFormatting>
  <conditionalFormatting sqref="BG129:BG130">
    <cfRule type="cellIs" dxfId="3387" priority="3258" stopIfTrue="1" operator="greaterThanOrEqual">
      <formula>1</formula>
    </cfRule>
  </conditionalFormatting>
  <conditionalFormatting sqref="BG130 BG44 BG72:BG74 BG82:BG85 BG95 BG108:BG109 BG116">
    <cfRule type="cellIs" dxfId="3386" priority="3287" stopIfTrue="1" operator="greaterThanOrEqual">
      <formula>0.01</formula>
    </cfRule>
  </conditionalFormatting>
  <conditionalFormatting sqref="BG130">
    <cfRule type="cellIs" dxfId="3385" priority="3286" stopIfTrue="1" operator="greaterThanOrEqual">
      <formula>0.1</formula>
    </cfRule>
  </conditionalFormatting>
  <conditionalFormatting sqref="BJ24:BJ27">
    <cfRule type="cellIs" dxfId="3384" priority="2239" operator="greaterThanOrEqual">
      <formula>0</formula>
    </cfRule>
  </conditionalFormatting>
  <conditionalFormatting sqref="BJ28:BJ30">
    <cfRule type="cellIs" dxfId="3383" priority="2238" operator="greaterThanOrEqual">
      <formula>0</formula>
    </cfRule>
  </conditionalFormatting>
  <conditionalFormatting sqref="BJ31:BJ32">
    <cfRule type="cellIs" dxfId="3382" priority="2211" operator="greaterThanOrEqual">
      <formula>0</formula>
    </cfRule>
  </conditionalFormatting>
  <conditionalFormatting sqref="BJ37:BJ41">
    <cfRule type="cellIs" dxfId="3381" priority="3230" stopIfTrue="1" operator="greaterThanOrEqual">
      <formula>1</formula>
    </cfRule>
    <cfRule type="cellIs" dxfId="3380" priority="3231" stopIfTrue="1" operator="greaterThanOrEqual">
      <formula>0.1</formula>
    </cfRule>
    <cfRule type="cellIs" dxfId="3379" priority="3232" stopIfTrue="1" operator="greaterThanOrEqual">
      <formula>0.01</formula>
    </cfRule>
    <cfRule type="cellIs" dxfId="3378" priority="3233" stopIfTrue="1" operator="greaterThanOrEqual">
      <formula>0.001</formula>
    </cfRule>
    <cfRule type="cellIs" dxfId="3377" priority="3234" stopIfTrue="1" operator="greaterThanOrEqual">
      <formula>0.0001</formula>
    </cfRule>
    <cfRule type="cellIs" dxfId="3376" priority="3235" stopIfTrue="1" operator="greaterThanOrEqual">
      <formula>0.00001</formula>
    </cfRule>
    <cfRule type="cellIs" dxfId="3375" priority="3236" stopIfTrue="1" operator="greaterThanOrEqual">
      <formula>0.000001</formula>
    </cfRule>
    <cfRule type="cellIs" dxfId="3374" priority="3237" stopIfTrue="1" operator="greaterThanOrEqual">
      <formula>0.0000001</formula>
    </cfRule>
    <cfRule type="cellIs" dxfId="3373" priority="3238" stopIfTrue="1" operator="greaterThanOrEqual">
      <formula>0.00000001</formula>
    </cfRule>
  </conditionalFormatting>
  <conditionalFormatting sqref="BJ37:BJ132">
    <cfRule type="cellIs" dxfId="3372" priority="702" stopIfTrue="1" operator="greaterThanOrEqual">
      <formula>10</formula>
    </cfRule>
  </conditionalFormatting>
  <conditionalFormatting sqref="BJ42:BJ43">
    <cfRule type="cellIs" dxfId="3371" priority="3221" stopIfTrue="1" operator="greaterThanOrEqual">
      <formula>1</formula>
    </cfRule>
    <cfRule type="cellIs" dxfId="3370" priority="3222" stopIfTrue="1" operator="greaterThanOrEqual">
      <formula>0.1</formula>
    </cfRule>
    <cfRule type="cellIs" dxfId="3369" priority="3223" stopIfTrue="1" operator="greaterThanOrEqual">
      <formula>0.01</formula>
    </cfRule>
    <cfRule type="cellIs" dxfId="3368" priority="3224" stopIfTrue="1" operator="greaterThanOrEqual">
      <formula>0.001</formula>
    </cfRule>
    <cfRule type="cellIs" dxfId="3367" priority="3225" stopIfTrue="1" operator="greaterThanOrEqual">
      <formula>0.0001</formula>
    </cfRule>
    <cfRule type="cellIs" dxfId="3366" priority="3226" stopIfTrue="1" operator="greaterThanOrEqual">
      <formula>0.00001</formula>
    </cfRule>
    <cfRule type="cellIs" dxfId="3365" priority="3227" stopIfTrue="1" operator="greaterThanOrEqual">
      <formula>0.000001</formula>
    </cfRule>
    <cfRule type="cellIs" dxfId="3364" priority="3228" stopIfTrue="1" operator="greaterThanOrEqual">
      <formula>0.0000001</formula>
    </cfRule>
    <cfRule type="cellIs" dxfId="3363" priority="3229" stopIfTrue="1" operator="greaterThanOrEqual">
      <formula>0.00000001</formula>
    </cfRule>
  </conditionalFormatting>
  <conditionalFormatting sqref="BJ44 BJ72:BJ74 BJ82:BJ85 BJ95 BJ108:BJ109 BJ116 BJ130">
    <cfRule type="cellIs" dxfId="3362" priority="3215" stopIfTrue="1" operator="greaterThanOrEqual">
      <formula>0.001</formula>
    </cfRule>
    <cfRule type="cellIs" dxfId="3361" priority="3216" stopIfTrue="1" operator="greaterThanOrEqual">
      <formula>0.0001</formula>
    </cfRule>
    <cfRule type="cellIs" dxfId="3360" priority="3217" stopIfTrue="1" operator="greaterThanOrEqual">
      <formula>0.00001</formula>
    </cfRule>
    <cfRule type="cellIs" dxfId="3359" priority="3218" stopIfTrue="1" operator="greaterThanOrEqual">
      <formula>0.000001</formula>
    </cfRule>
    <cfRule type="cellIs" dxfId="3358" priority="3219" stopIfTrue="1" operator="greaterThanOrEqual">
      <formula>0.0000001</formula>
    </cfRule>
    <cfRule type="cellIs" dxfId="3357" priority="3220" stopIfTrue="1" operator="greaterThanOrEqual">
      <formula>0.00000001</formula>
    </cfRule>
  </conditionalFormatting>
  <conditionalFormatting sqref="BJ44:BJ49">
    <cfRule type="cellIs" dxfId="3356" priority="857" stopIfTrue="1" operator="greaterThanOrEqual">
      <formula>0.1</formula>
    </cfRule>
  </conditionalFormatting>
  <conditionalFormatting sqref="BJ44:BJ127">
    <cfRule type="cellIs" dxfId="3355" priority="703" stopIfTrue="1" operator="greaterThanOrEqual">
      <formula>1</formula>
    </cfRule>
  </conditionalFormatting>
  <conditionalFormatting sqref="BJ45:BJ46 BJ86 BJ92:BJ94 BJ99:BJ101 BJ105 BJ110:BJ112 BJ123:BJ124 BJ126">
    <cfRule type="cellIs" dxfId="3354" priority="3207" stopIfTrue="1" operator="greaterThanOrEqual">
      <formula>0.001</formula>
    </cfRule>
    <cfRule type="cellIs" dxfId="3353" priority="3208" stopIfTrue="1" operator="greaterThanOrEqual">
      <formula>0.0001</formula>
    </cfRule>
    <cfRule type="cellIs" dxfId="3352" priority="3209" stopIfTrue="1" operator="greaterThanOrEqual">
      <formula>0.00001</formula>
    </cfRule>
    <cfRule type="cellIs" dxfId="3351" priority="3210" stopIfTrue="1" operator="greaterThanOrEqual">
      <formula>0.000001</formula>
    </cfRule>
    <cfRule type="cellIs" dxfId="3350" priority="3211" stopIfTrue="1" operator="greaterThanOrEqual">
      <formula>0.0000001</formula>
    </cfRule>
    <cfRule type="cellIs" dxfId="3349" priority="3212" stopIfTrue="1" operator="greaterThanOrEqual">
      <formula>0.00000001</formula>
    </cfRule>
  </conditionalFormatting>
  <conditionalFormatting sqref="BJ45:BJ49 BJ53:BJ71">
    <cfRule type="cellIs" dxfId="3348" priority="858" stopIfTrue="1" operator="greaterThanOrEqual">
      <formula>0.01</formula>
    </cfRule>
  </conditionalFormatting>
  <conditionalFormatting sqref="BJ47 BJ115 BJ125">
    <cfRule type="cellIs" dxfId="3347" priority="3203" stopIfTrue="1" operator="greaterThanOrEqual">
      <formula>0.00001</formula>
    </cfRule>
    <cfRule type="cellIs" dxfId="3346" priority="3204" stopIfTrue="1" operator="greaterThanOrEqual">
      <formula>0.000001</formula>
    </cfRule>
    <cfRule type="cellIs" dxfId="3345" priority="3205" stopIfTrue="1" operator="greaterThanOrEqual">
      <formula>0.0000001</formula>
    </cfRule>
    <cfRule type="cellIs" dxfId="3344" priority="3206" stopIfTrue="1" operator="greaterThanOrEqual">
      <formula>0.00000001</formula>
    </cfRule>
  </conditionalFormatting>
  <conditionalFormatting sqref="BJ47:BJ48 BJ87:BJ91 BJ96:BJ98 BJ102:BJ104 BJ106:BJ107 BJ113:BJ115 BJ127">
    <cfRule type="cellIs" dxfId="3343" priority="3195" stopIfTrue="1" operator="greaterThanOrEqual">
      <formula>0.001</formula>
    </cfRule>
  </conditionalFormatting>
  <conditionalFormatting sqref="BJ48 BJ87:BJ91 BJ96:BJ98 BJ102:BJ104 BJ106:BJ107 BJ113:BJ114 BJ117 BJ127">
    <cfRule type="cellIs" dxfId="3342" priority="3197" stopIfTrue="1" operator="greaterThanOrEqual">
      <formula>0.00001</formula>
    </cfRule>
    <cfRule type="cellIs" dxfId="3341" priority="3198" stopIfTrue="1" operator="greaterThanOrEqual">
      <formula>0.000001</formula>
    </cfRule>
    <cfRule type="cellIs" dxfId="3340" priority="3199" stopIfTrue="1" operator="greaterThanOrEqual">
      <formula>0.0000001</formula>
    </cfRule>
    <cfRule type="cellIs" dxfId="3339" priority="3200" stopIfTrue="1" operator="greaterThanOrEqual">
      <formula>0.00000001</formula>
    </cfRule>
  </conditionalFormatting>
  <conditionalFormatting sqref="BJ48 BJ87:BJ91 BJ96:BJ98 BJ102:BJ104 BJ106:BJ107 BJ113:BJ114 BJ127 BJ117">
    <cfRule type="cellIs" dxfId="3338" priority="3196" stopIfTrue="1" operator="greaterThanOrEqual">
      <formula>0.0001</formula>
    </cfRule>
  </conditionalFormatting>
  <conditionalFormatting sqref="BJ49 BJ54:BJ56 BJ58:BJ59 BJ62:BJ63 BJ65:BJ68">
    <cfRule type="cellIs" dxfId="3337" priority="859" stopIfTrue="1" operator="greaterThanOrEqual">
      <formula>0.001</formula>
    </cfRule>
    <cfRule type="cellIs" dxfId="3336" priority="860" stopIfTrue="1" operator="greaterThanOrEqual">
      <formula>0.0001</formula>
    </cfRule>
    <cfRule type="cellIs" dxfId="3335" priority="861" stopIfTrue="1" operator="greaterThanOrEqual">
      <formula>0.00001</formula>
    </cfRule>
    <cfRule type="cellIs" dxfId="3334" priority="862" stopIfTrue="1" operator="greaterThanOrEqual">
      <formula>0.000001</formula>
    </cfRule>
    <cfRule type="cellIs" dxfId="3333" priority="863" stopIfTrue="1" operator="greaterThanOrEqual">
      <formula>0.0000001</formula>
    </cfRule>
    <cfRule type="cellIs" dxfId="3332" priority="864" stopIfTrue="1" operator="greaterThanOrEqual">
      <formula>0.00000001</formula>
    </cfRule>
  </conditionalFormatting>
  <conditionalFormatting sqref="BJ50">
    <cfRule type="cellIs" dxfId="3331" priority="849" stopIfTrue="1" operator="greaterThanOrEqual">
      <formula>0.1</formula>
    </cfRule>
    <cfRule type="cellIs" dxfId="3330" priority="850" stopIfTrue="1" operator="greaterThanOrEqual">
      <formula>0.01</formula>
    </cfRule>
    <cfRule type="cellIs" dxfId="3329" priority="851" stopIfTrue="1" operator="greaterThanOrEqual">
      <formula>0.001</formula>
    </cfRule>
    <cfRule type="cellIs" dxfId="3328" priority="852" stopIfTrue="1" operator="greaterThanOrEqual">
      <formula>0.0001</formula>
    </cfRule>
    <cfRule type="cellIs" dxfId="3327" priority="853" stopIfTrue="1" operator="greaterThanOrEqual">
      <formula>0.00001</formula>
    </cfRule>
    <cfRule type="cellIs" dxfId="3326" priority="854" stopIfTrue="1" operator="greaterThanOrEqual">
      <formula>0.000001</formula>
    </cfRule>
    <cfRule type="cellIs" dxfId="3325" priority="855" stopIfTrue="1" operator="greaterThanOrEqual">
      <formula>0.0000001</formula>
    </cfRule>
    <cfRule type="cellIs" dxfId="3324" priority="856" stopIfTrue="1" operator="greaterThanOrEqual">
      <formula>0.00000001</formula>
    </cfRule>
  </conditionalFormatting>
  <conditionalFormatting sqref="BJ51">
    <cfRule type="cellIs" dxfId="3323" priority="842" stopIfTrue="1" operator="greaterThanOrEqual">
      <formula>0.01</formula>
    </cfRule>
    <cfRule type="cellIs" dxfId="3322" priority="843" stopIfTrue="1" operator="greaterThanOrEqual">
      <formula>0.001</formula>
    </cfRule>
    <cfRule type="cellIs" dxfId="3321" priority="844" stopIfTrue="1" operator="greaterThanOrEqual">
      <formula>0.0001</formula>
    </cfRule>
    <cfRule type="cellIs" dxfId="3320" priority="845" stopIfTrue="1" operator="greaterThanOrEqual">
      <formula>0.00001</formula>
    </cfRule>
    <cfRule type="cellIs" dxfId="3319" priority="846" stopIfTrue="1" operator="greaterThanOrEqual">
      <formula>0.000001</formula>
    </cfRule>
    <cfRule type="cellIs" dxfId="3318" priority="847" stopIfTrue="1" operator="greaterThanOrEqual">
      <formula>0.0000001</formula>
    </cfRule>
    <cfRule type="cellIs" dxfId="3317" priority="848" stopIfTrue="1" operator="greaterThanOrEqual">
      <formula>0.00000001</formula>
    </cfRule>
  </conditionalFormatting>
  <conditionalFormatting sqref="BJ51:BJ75">
    <cfRule type="cellIs" dxfId="3316" priority="705" stopIfTrue="1" operator="greaterThanOrEqual">
      <formula>0.1</formula>
    </cfRule>
  </conditionalFormatting>
  <conditionalFormatting sqref="BJ52">
    <cfRule type="cellIs" dxfId="3315" priority="871" stopIfTrue="1" operator="greaterThanOrEqual">
      <formula>0.01</formula>
    </cfRule>
    <cfRule type="cellIs" dxfId="3314" priority="872" stopIfTrue="1" operator="greaterThanOrEqual">
      <formula>0.001</formula>
    </cfRule>
    <cfRule type="cellIs" dxfId="3313" priority="873" stopIfTrue="1" operator="greaterThanOrEqual">
      <formula>0.0001</formula>
    </cfRule>
    <cfRule type="cellIs" dxfId="3312" priority="874" stopIfTrue="1" operator="greaterThanOrEqual">
      <formula>0.00001</formula>
    </cfRule>
    <cfRule type="cellIs" dxfId="3311" priority="875" stopIfTrue="1" operator="greaterThanOrEqual">
      <formula>0.000001</formula>
    </cfRule>
    <cfRule type="cellIs" dxfId="3310" priority="876" stopIfTrue="1" operator="greaterThanOrEqual">
      <formula>0.0000001</formula>
    </cfRule>
    <cfRule type="cellIs" dxfId="3309" priority="877" stopIfTrue="1" operator="greaterThanOrEqual">
      <formula>0.00000001</formula>
    </cfRule>
  </conditionalFormatting>
  <conditionalFormatting sqref="BJ53 BJ57 BJ60:BJ61 BJ64 BJ69:BJ71">
    <cfRule type="cellIs" dxfId="3308" priority="865" stopIfTrue="1" operator="greaterThanOrEqual">
      <formula>0.001</formula>
    </cfRule>
    <cfRule type="cellIs" dxfId="3307" priority="866" stopIfTrue="1" operator="greaterThanOrEqual">
      <formula>0.0001</formula>
    </cfRule>
    <cfRule type="cellIs" dxfId="3306" priority="867" stopIfTrue="1" operator="greaterThanOrEqual">
      <formula>0.00001</formula>
    </cfRule>
    <cfRule type="cellIs" dxfId="3305" priority="868" stopIfTrue="1" operator="greaterThanOrEqual">
      <formula>0.000001</formula>
    </cfRule>
    <cfRule type="cellIs" dxfId="3304" priority="869" stopIfTrue="1" operator="greaterThanOrEqual">
      <formula>0.0000001</formula>
    </cfRule>
    <cfRule type="cellIs" dxfId="3303" priority="870" stopIfTrue="1" operator="greaterThanOrEqual">
      <formula>0.00000001</formula>
    </cfRule>
  </conditionalFormatting>
  <conditionalFormatting sqref="BJ75 BJ77:BJ78">
    <cfRule type="cellIs" dxfId="3302" priority="714" stopIfTrue="1" operator="greaterThanOrEqual">
      <formula>0.01</formula>
    </cfRule>
    <cfRule type="cellIs" dxfId="3301" priority="715" stopIfTrue="1" operator="greaterThanOrEqual">
      <formula>0.001</formula>
    </cfRule>
    <cfRule type="cellIs" dxfId="3300" priority="716" stopIfTrue="1" operator="greaterThanOrEqual">
      <formula>0.0001</formula>
    </cfRule>
    <cfRule type="cellIs" dxfId="3299" priority="717" stopIfTrue="1" operator="greaterThanOrEqual">
      <formula>0.00001</formula>
    </cfRule>
    <cfRule type="cellIs" dxfId="3298" priority="718" stopIfTrue="1" operator="greaterThanOrEqual">
      <formula>0.000001</formula>
    </cfRule>
    <cfRule type="cellIs" dxfId="3297" priority="719" stopIfTrue="1" operator="greaterThanOrEqual">
      <formula>0.0000001</formula>
    </cfRule>
    <cfRule type="cellIs" dxfId="3296" priority="720" stopIfTrue="1" operator="greaterThanOrEqual">
      <formula>0.00000001</formula>
    </cfRule>
  </conditionalFormatting>
  <conditionalFormatting sqref="BJ76">
    <cfRule type="cellIs" dxfId="3295" priority="706" stopIfTrue="1" operator="greaterThanOrEqual">
      <formula>0.1</formula>
    </cfRule>
    <cfRule type="cellIs" dxfId="3294" priority="707" stopIfTrue="1" operator="greaterThanOrEqual">
      <formula>0.01</formula>
    </cfRule>
    <cfRule type="cellIs" dxfId="3293" priority="708" stopIfTrue="1" operator="greaterThanOrEqual">
      <formula>0.001</formula>
    </cfRule>
    <cfRule type="cellIs" dxfId="3292" priority="709" stopIfTrue="1" operator="greaterThanOrEqual">
      <formula>0.0001</formula>
    </cfRule>
    <cfRule type="cellIs" dxfId="3291" priority="710" stopIfTrue="1" operator="greaterThanOrEqual">
      <formula>0.00001</formula>
    </cfRule>
    <cfRule type="cellIs" dxfId="3290" priority="711" stopIfTrue="1" operator="greaterThanOrEqual">
      <formula>0.000001</formula>
    </cfRule>
    <cfRule type="cellIs" dxfId="3289" priority="712" stopIfTrue="1" operator="greaterThanOrEqual">
      <formula>0.0000001</formula>
    </cfRule>
    <cfRule type="cellIs" dxfId="3288" priority="713" stopIfTrue="1" operator="greaterThanOrEqual">
      <formula>0.00000001</formula>
    </cfRule>
  </conditionalFormatting>
  <conditionalFormatting sqref="BJ77:BJ127">
    <cfRule type="cellIs" dxfId="3287" priority="704" stopIfTrue="1" operator="greaterThanOrEqual">
      <formula>0.1</formula>
    </cfRule>
  </conditionalFormatting>
  <conditionalFormatting sqref="BJ79:BJ81">
    <cfRule type="cellIs" dxfId="3286" priority="721" stopIfTrue="1" operator="greaterThanOrEqual">
      <formula>0.01</formula>
    </cfRule>
    <cfRule type="cellIs" dxfId="3285" priority="722" stopIfTrue="1" operator="greaterThanOrEqual">
      <formula>0.001</formula>
    </cfRule>
    <cfRule type="cellIs" dxfId="3284" priority="723" stopIfTrue="1" operator="greaterThanOrEqual">
      <formula>0.0001</formula>
    </cfRule>
    <cfRule type="cellIs" dxfId="3283" priority="724" stopIfTrue="1" operator="greaterThanOrEqual">
      <formula>0.00001</formula>
    </cfRule>
    <cfRule type="cellIs" dxfId="3282" priority="725" stopIfTrue="1" operator="greaterThanOrEqual">
      <formula>0.000001</formula>
    </cfRule>
    <cfRule type="cellIs" dxfId="3281" priority="726" stopIfTrue="1" operator="greaterThanOrEqual">
      <formula>0.0000001</formula>
    </cfRule>
    <cfRule type="cellIs" dxfId="3280" priority="727" stopIfTrue="1" operator="greaterThanOrEqual">
      <formula>0.00000001</formula>
    </cfRule>
  </conditionalFormatting>
  <conditionalFormatting sqref="BJ86:BJ94 BJ96:BJ107 BJ110:BJ115">
    <cfRule type="cellIs" dxfId="3279" priority="3194" stopIfTrue="1" operator="greaterThanOrEqual">
      <formula>0.01</formula>
    </cfRule>
  </conditionalFormatting>
  <conditionalFormatting sqref="BJ117:BJ122">
    <cfRule type="cellIs" dxfId="3278" priority="3167" stopIfTrue="1" operator="greaterThanOrEqual">
      <formula>0.001</formula>
    </cfRule>
  </conditionalFormatting>
  <conditionalFormatting sqref="BJ117:BJ127">
    <cfRule type="cellIs" dxfId="3277" priority="3166" stopIfTrue="1" operator="greaterThanOrEqual">
      <formula>0.01</formula>
    </cfRule>
  </conditionalFormatting>
  <conditionalFormatting sqref="BJ118">
    <cfRule type="cellIs" dxfId="3276" priority="3173" stopIfTrue="1" operator="greaterThanOrEqual">
      <formula>0.000001</formula>
    </cfRule>
    <cfRule type="cellIs" dxfId="3275" priority="3174" stopIfTrue="1" operator="greaterThanOrEqual">
      <formula>0.0000001</formula>
    </cfRule>
    <cfRule type="cellIs" dxfId="3274" priority="3175" stopIfTrue="1" operator="greaterThanOrEqual">
      <formula>0.00000001</formula>
    </cfRule>
  </conditionalFormatting>
  <conditionalFormatting sqref="BJ118:BJ122">
    <cfRule type="cellIs" dxfId="3273" priority="3168" stopIfTrue="1" operator="greaterThanOrEqual">
      <formula>0.0001</formula>
    </cfRule>
    <cfRule type="cellIs" dxfId="3272" priority="3169" stopIfTrue="1" operator="greaterThanOrEqual">
      <formula>0.00001</formula>
    </cfRule>
  </conditionalFormatting>
  <conditionalFormatting sqref="BJ119:BJ122">
    <cfRule type="cellIs" dxfId="3271" priority="3170" stopIfTrue="1" operator="greaterThanOrEqual">
      <formula>0.000001</formula>
    </cfRule>
    <cfRule type="cellIs" dxfId="3270" priority="3171" stopIfTrue="1" operator="greaterThanOrEqual">
      <formula>0.0000001</formula>
    </cfRule>
    <cfRule type="cellIs" dxfId="3269" priority="3172" stopIfTrue="1" operator="greaterThanOrEqual">
      <formula>0.00000001</formula>
    </cfRule>
  </conditionalFormatting>
  <conditionalFormatting sqref="BJ125 BJ47 BJ115">
    <cfRule type="cellIs" dxfId="3268" priority="3202" stopIfTrue="1" operator="greaterThanOrEqual">
      <formula>0.0001</formula>
    </cfRule>
  </conditionalFormatting>
  <conditionalFormatting sqref="BJ125">
    <cfRule type="cellIs" dxfId="3267" priority="3201" stopIfTrue="1" operator="greaterThanOrEqual">
      <formula>0.001</formula>
    </cfRule>
  </conditionalFormatting>
  <conditionalFormatting sqref="BJ128 BJ131:BJ132">
    <cfRule type="cellIs" dxfId="3266" priority="3176" stopIfTrue="1" operator="greaterThanOrEqual">
      <formula>1</formula>
    </cfRule>
    <cfRule type="cellIs" dxfId="3265" priority="3177" stopIfTrue="1" operator="greaterThanOrEqual">
      <formula>0.1</formula>
    </cfRule>
    <cfRule type="cellIs" dxfId="3264" priority="3178" stopIfTrue="1" operator="greaterThanOrEqual">
      <formula>0.01</formula>
    </cfRule>
    <cfRule type="cellIs" dxfId="3263" priority="3179" stopIfTrue="1" operator="greaterThanOrEqual">
      <formula>0.001</formula>
    </cfRule>
    <cfRule type="cellIs" dxfId="3262" priority="3180" stopIfTrue="1" operator="greaterThanOrEqual">
      <formula>0.0001</formula>
    </cfRule>
    <cfRule type="cellIs" dxfId="3261" priority="3181" stopIfTrue="1" operator="greaterThanOrEqual">
      <formula>0.00001</formula>
    </cfRule>
    <cfRule type="cellIs" dxfId="3260" priority="3182" stopIfTrue="1" operator="greaterThanOrEqual">
      <formula>0.000001</formula>
    </cfRule>
    <cfRule type="cellIs" dxfId="3259" priority="3183" stopIfTrue="1" operator="greaterThanOrEqual">
      <formula>0.0000001</formula>
    </cfRule>
    <cfRule type="cellIs" dxfId="3258" priority="3184" stopIfTrue="1" operator="greaterThanOrEqual">
      <formula>0.00000001</formula>
    </cfRule>
  </conditionalFormatting>
  <conditionalFormatting sqref="BJ129">
    <cfRule type="cellIs" dxfId="3257" priority="3186" stopIfTrue="1" operator="greaterThanOrEqual">
      <formula>0.1</formula>
    </cfRule>
    <cfRule type="cellIs" dxfId="3256" priority="3187" stopIfTrue="1" operator="greaterThanOrEqual">
      <formula>0.01</formula>
    </cfRule>
    <cfRule type="cellIs" dxfId="3255" priority="3188" stopIfTrue="1" operator="greaterThanOrEqual">
      <formula>0.001</formula>
    </cfRule>
    <cfRule type="cellIs" dxfId="3254" priority="3189" stopIfTrue="1" operator="greaterThanOrEqual">
      <formula>0.0001</formula>
    </cfRule>
    <cfRule type="cellIs" dxfId="3253" priority="3190" stopIfTrue="1" operator="greaterThanOrEqual">
      <formula>0.00001</formula>
    </cfRule>
    <cfRule type="cellIs" dxfId="3252" priority="3191" stopIfTrue="1" operator="greaterThanOrEqual">
      <formula>0.000001</formula>
    </cfRule>
    <cfRule type="cellIs" dxfId="3251" priority="3192" stopIfTrue="1" operator="greaterThanOrEqual">
      <formula>0.0000001</formula>
    </cfRule>
    <cfRule type="cellIs" dxfId="3250" priority="3193" stopIfTrue="1" operator="greaterThanOrEqual">
      <formula>0.00000001</formula>
    </cfRule>
  </conditionalFormatting>
  <conditionalFormatting sqref="BJ129:BJ130">
    <cfRule type="cellIs" dxfId="3249" priority="3185" stopIfTrue="1" operator="greaterThanOrEqual">
      <formula>1</formula>
    </cfRule>
  </conditionalFormatting>
  <conditionalFormatting sqref="BJ130 BJ44 BJ72:BJ74 BJ82:BJ85 BJ95 BJ108:BJ109 BJ116">
    <cfRule type="cellIs" dxfId="3248" priority="3214" stopIfTrue="1" operator="greaterThanOrEqual">
      <formula>0.01</formula>
    </cfRule>
  </conditionalFormatting>
  <conditionalFormatting sqref="BJ130">
    <cfRule type="cellIs" dxfId="3247" priority="3213" stopIfTrue="1" operator="greaterThanOrEqual">
      <formula>0.1</formula>
    </cfRule>
  </conditionalFormatting>
  <conditionalFormatting sqref="BM24:BM27">
    <cfRule type="cellIs" dxfId="3246" priority="2237" operator="greaterThanOrEqual">
      <formula>0</formula>
    </cfRule>
  </conditionalFormatting>
  <conditionalFormatting sqref="BM28:BM30">
    <cfRule type="cellIs" dxfId="3245" priority="2236" operator="greaterThanOrEqual">
      <formula>0</formula>
    </cfRule>
  </conditionalFormatting>
  <conditionalFormatting sqref="BM31:BM32">
    <cfRule type="cellIs" dxfId="3244" priority="2210" operator="greaterThanOrEqual">
      <formula>0</formula>
    </cfRule>
  </conditionalFormatting>
  <conditionalFormatting sqref="BM37:BM41">
    <cfRule type="cellIs" dxfId="3243" priority="3157" stopIfTrue="1" operator="greaterThanOrEqual">
      <formula>1</formula>
    </cfRule>
    <cfRule type="cellIs" dxfId="3242" priority="3158" stopIfTrue="1" operator="greaterThanOrEqual">
      <formula>0.1</formula>
    </cfRule>
    <cfRule type="cellIs" dxfId="3241" priority="3159" stopIfTrue="1" operator="greaterThanOrEqual">
      <formula>0.01</formula>
    </cfRule>
    <cfRule type="cellIs" dxfId="3240" priority="3160" stopIfTrue="1" operator="greaterThanOrEqual">
      <formula>0.001</formula>
    </cfRule>
    <cfRule type="cellIs" dxfId="3239" priority="3161" stopIfTrue="1" operator="greaterThanOrEqual">
      <formula>0.0001</formula>
    </cfRule>
    <cfRule type="cellIs" dxfId="3238" priority="3162" stopIfTrue="1" operator="greaterThanOrEqual">
      <formula>0.00001</formula>
    </cfRule>
    <cfRule type="cellIs" dxfId="3237" priority="3163" stopIfTrue="1" operator="greaterThanOrEqual">
      <formula>0.000001</formula>
    </cfRule>
    <cfRule type="cellIs" dxfId="3236" priority="3164" stopIfTrue="1" operator="greaterThanOrEqual">
      <formula>0.0000001</formula>
    </cfRule>
    <cfRule type="cellIs" dxfId="3235" priority="3165" stopIfTrue="1" operator="greaterThanOrEqual">
      <formula>0.00000001</formula>
    </cfRule>
  </conditionalFormatting>
  <conditionalFormatting sqref="BM37:BM132">
    <cfRule type="cellIs" dxfId="3234" priority="676" stopIfTrue="1" operator="greaterThanOrEqual">
      <formula>10</formula>
    </cfRule>
  </conditionalFormatting>
  <conditionalFormatting sqref="BM42:BM43">
    <cfRule type="cellIs" dxfId="3233" priority="3148" stopIfTrue="1" operator="greaterThanOrEqual">
      <formula>1</formula>
    </cfRule>
    <cfRule type="cellIs" dxfId="3232" priority="3149" stopIfTrue="1" operator="greaterThanOrEqual">
      <formula>0.1</formula>
    </cfRule>
    <cfRule type="cellIs" dxfId="3231" priority="3150" stopIfTrue="1" operator="greaterThanOrEqual">
      <formula>0.01</formula>
    </cfRule>
    <cfRule type="cellIs" dxfId="3230" priority="3151" stopIfTrue="1" operator="greaterThanOrEqual">
      <formula>0.001</formula>
    </cfRule>
    <cfRule type="cellIs" dxfId="3229" priority="3152" stopIfTrue="1" operator="greaterThanOrEqual">
      <formula>0.0001</formula>
    </cfRule>
    <cfRule type="cellIs" dxfId="3228" priority="3153" stopIfTrue="1" operator="greaterThanOrEqual">
      <formula>0.00001</formula>
    </cfRule>
    <cfRule type="cellIs" dxfId="3227" priority="3154" stopIfTrue="1" operator="greaterThanOrEqual">
      <formula>0.000001</formula>
    </cfRule>
    <cfRule type="cellIs" dxfId="3226" priority="3155" stopIfTrue="1" operator="greaterThanOrEqual">
      <formula>0.0000001</formula>
    </cfRule>
    <cfRule type="cellIs" dxfId="3225" priority="3156" stopIfTrue="1" operator="greaterThanOrEqual">
      <formula>0.00000001</formula>
    </cfRule>
  </conditionalFormatting>
  <conditionalFormatting sqref="BM44 BM72:BM74 BM82:BM85 BM95 BM108:BM109 BM116 BM130">
    <cfRule type="cellIs" dxfId="3224" priority="3142" stopIfTrue="1" operator="greaterThanOrEqual">
      <formula>0.001</formula>
    </cfRule>
    <cfRule type="cellIs" dxfId="3223" priority="3143" stopIfTrue="1" operator="greaterThanOrEqual">
      <formula>0.0001</formula>
    </cfRule>
    <cfRule type="cellIs" dxfId="3222" priority="3144" stopIfTrue="1" operator="greaterThanOrEqual">
      <formula>0.00001</formula>
    </cfRule>
    <cfRule type="cellIs" dxfId="3221" priority="3145" stopIfTrue="1" operator="greaterThanOrEqual">
      <formula>0.000001</formula>
    </cfRule>
    <cfRule type="cellIs" dxfId="3220" priority="3146" stopIfTrue="1" operator="greaterThanOrEqual">
      <formula>0.0000001</formula>
    </cfRule>
    <cfRule type="cellIs" dxfId="3219" priority="3147" stopIfTrue="1" operator="greaterThanOrEqual">
      <formula>0.00000001</formula>
    </cfRule>
  </conditionalFormatting>
  <conditionalFormatting sqref="BM44:BM49">
    <cfRule type="cellIs" dxfId="3218" priority="821" stopIfTrue="1" operator="greaterThanOrEqual">
      <formula>0.1</formula>
    </cfRule>
  </conditionalFormatting>
  <conditionalFormatting sqref="BM44:BM127">
    <cfRule type="cellIs" dxfId="3217" priority="677" stopIfTrue="1" operator="greaterThanOrEqual">
      <formula>1</formula>
    </cfRule>
  </conditionalFormatting>
  <conditionalFormatting sqref="BM45:BM46 BM86 BM92:BM94 BM99:BM101 BM105 BM110:BM112 BM123:BM124 BM126">
    <cfRule type="cellIs" dxfId="3216" priority="3134" stopIfTrue="1" operator="greaterThanOrEqual">
      <formula>0.001</formula>
    </cfRule>
    <cfRule type="cellIs" dxfId="3215" priority="3135" stopIfTrue="1" operator="greaterThanOrEqual">
      <formula>0.0001</formula>
    </cfRule>
    <cfRule type="cellIs" dxfId="3214" priority="3136" stopIfTrue="1" operator="greaterThanOrEqual">
      <formula>0.00001</formula>
    </cfRule>
    <cfRule type="cellIs" dxfId="3213" priority="3137" stopIfTrue="1" operator="greaterThanOrEqual">
      <formula>0.000001</formula>
    </cfRule>
    <cfRule type="cellIs" dxfId="3212" priority="3138" stopIfTrue="1" operator="greaterThanOrEqual">
      <formula>0.0000001</formula>
    </cfRule>
    <cfRule type="cellIs" dxfId="3211" priority="3139" stopIfTrue="1" operator="greaterThanOrEqual">
      <formula>0.00000001</formula>
    </cfRule>
  </conditionalFormatting>
  <conditionalFormatting sqref="BM45:BM49 BM53:BM71">
    <cfRule type="cellIs" dxfId="3210" priority="822" stopIfTrue="1" operator="greaterThanOrEqual">
      <formula>0.01</formula>
    </cfRule>
  </conditionalFormatting>
  <conditionalFormatting sqref="BM47 BM115 BM125">
    <cfRule type="cellIs" dxfId="3209" priority="3130" stopIfTrue="1" operator="greaterThanOrEqual">
      <formula>0.00001</formula>
    </cfRule>
    <cfRule type="cellIs" dxfId="3208" priority="3131" stopIfTrue="1" operator="greaterThanOrEqual">
      <formula>0.000001</formula>
    </cfRule>
    <cfRule type="cellIs" dxfId="3207" priority="3132" stopIfTrue="1" operator="greaterThanOrEqual">
      <formula>0.0000001</formula>
    </cfRule>
    <cfRule type="cellIs" dxfId="3206" priority="3133" stopIfTrue="1" operator="greaterThanOrEqual">
      <formula>0.00000001</formula>
    </cfRule>
  </conditionalFormatting>
  <conditionalFormatting sqref="BM47:BM48 BM87:BM91 BM96:BM98 BM102:BM104 BM106:BM107 BM113:BM115 BM127">
    <cfRule type="cellIs" dxfId="3205" priority="3122" stopIfTrue="1" operator="greaterThanOrEqual">
      <formula>0.001</formula>
    </cfRule>
  </conditionalFormatting>
  <conditionalFormatting sqref="BM48 BM87:BM91 BM96:BM98 BM102:BM104 BM106:BM107 BM113:BM114 BM117 BM127">
    <cfRule type="cellIs" dxfId="3204" priority="3124" stopIfTrue="1" operator="greaterThanOrEqual">
      <formula>0.00001</formula>
    </cfRule>
    <cfRule type="cellIs" dxfId="3203" priority="3125" stopIfTrue="1" operator="greaterThanOrEqual">
      <formula>0.000001</formula>
    </cfRule>
    <cfRule type="cellIs" dxfId="3202" priority="3126" stopIfTrue="1" operator="greaterThanOrEqual">
      <formula>0.0000001</formula>
    </cfRule>
    <cfRule type="cellIs" dxfId="3201" priority="3127" stopIfTrue="1" operator="greaterThanOrEqual">
      <formula>0.00000001</formula>
    </cfRule>
  </conditionalFormatting>
  <conditionalFormatting sqref="BM48 BM87:BM91 BM96:BM98 BM102:BM104 BM106:BM107 BM113:BM114 BM127 BM117">
    <cfRule type="cellIs" dxfId="3200" priority="3123" stopIfTrue="1" operator="greaterThanOrEqual">
      <formula>0.0001</formula>
    </cfRule>
  </conditionalFormatting>
  <conditionalFormatting sqref="BM49 BM54:BM56 BM58:BM59 BM62:BM63 BM65:BM68">
    <cfRule type="cellIs" dxfId="3199" priority="823" stopIfTrue="1" operator="greaterThanOrEqual">
      <formula>0.001</formula>
    </cfRule>
    <cfRule type="cellIs" dxfId="3198" priority="824" stopIfTrue="1" operator="greaterThanOrEqual">
      <formula>0.0001</formula>
    </cfRule>
    <cfRule type="cellIs" dxfId="3197" priority="825" stopIfTrue="1" operator="greaterThanOrEqual">
      <formula>0.00001</formula>
    </cfRule>
    <cfRule type="cellIs" dxfId="3196" priority="826" stopIfTrue="1" operator="greaterThanOrEqual">
      <formula>0.000001</formula>
    </cfRule>
    <cfRule type="cellIs" dxfId="3195" priority="827" stopIfTrue="1" operator="greaterThanOrEqual">
      <formula>0.0000001</formula>
    </cfRule>
    <cfRule type="cellIs" dxfId="3194" priority="828" stopIfTrue="1" operator="greaterThanOrEqual">
      <formula>0.00000001</formula>
    </cfRule>
  </conditionalFormatting>
  <conditionalFormatting sqref="BM50">
    <cfRule type="cellIs" dxfId="3193" priority="813" stopIfTrue="1" operator="greaterThanOrEqual">
      <formula>0.1</formula>
    </cfRule>
    <cfRule type="cellIs" dxfId="3192" priority="814" stopIfTrue="1" operator="greaterThanOrEqual">
      <formula>0.01</formula>
    </cfRule>
    <cfRule type="cellIs" dxfId="3191" priority="815" stopIfTrue="1" operator="greaterThanOrEqual">
      <formula>0.001</formula>
    </cfRule>
    <cfRule type="cellIs" dxfId="3190" priority="816" stopIfTrue="1" operator="greaterThanOrEqual">
      <formula>0.0001</formula>
    </cfRule>
    <cfRule type="cellIs" dxfId="3189" priority="817" stopIfTrue="1" operator="greaterThanOrEqual">
      <formula>0.00001</formula>
    </cfRule>
    <cfRule type="cellIs" dxfId="3188" priority="818" stopIfTrue="1" operator="greaterThanOrEqual">
      <formula>0.000001</formula>
    </cfRule>
    <cfRule type="cellIs" dxfId="3187" priority="819" stopIfTrue="1" operator="greaterThanOrEqual">
      <formula>0.0000001</formula>
    </cfRule>
    <cfRule type="cellIs" dxfId="3186" priority="820" stopIfTrue="1" operator="greaterThanOrEqual">
      <formula>0.00000001</formula>
    </cfRule>
  </conditionalFormatting>
  <conditionalFormatting sqref="BM51">
    <cfRule type="cellIs" dxfId="3185" priority="806" stopIfTrue="1" operator="greaterThanOrEqual">
      <formula>0.01</formula>
    </cfRule>
    <cfRule type="cellIs" dxfId="3184" priority="807" stopIfTrue="1" operator="greaterThanOrEqual">
      <formula>0.001</formula>
    </cfRule>
    <cfRule type="cellIs" dxfId="3183" priority="808" stopIfTrue="1" operator="greaterThanOrEqual">
      <formula>0.0001</formula>
    </cfRule>
    <cfRule type="cellIs" dxfId="3182" priority="809" stopIfTrue="1" operator="greaterThanOrEqual">
      <formula>0.00001</formula>
    </cfRule>
    <cfRule type="cellIs" dxfId="3181" priority="810" stopIfTrue="1" operator="greaterThanOrEqual">
      <formula>0.000001</formula>
    </cfRule>
    <cfRule type="cellIs" dxfId="3180" priority="811" stopIfTrue="1" operator="greaterThanOrEqual">
      <formula>0.0000001</formula>
    </cfRule>
    <cfRule type="cellIs" dxfId="3179" priority="812" stopIfTrue="1" operator="greaterThanOrEqual">
      <formula>0.00000001</formula>
    </cfRule>
  </conditionalFormatting>
  <conditionalFormatting sqref="BM51:BM75">
    <cfRule type="cellIs" dxfId="3178" priority="679" stopIfTrue="1" operator="greaterThanOrEqual">
      <formula>0.1</formula>
    </cfRule>
  </conditionalFormatting>
  <conditionalFormatting sqref="BM52">
    <cfRule type="cellIs" dxfId="3177" priority="835" stopIfTrue="1" operator="greaterThanOrEqual">
      <formula>0.01</formula>
    </cfRule>
    <cfRule type="cellIs" dxfId="3176" priority="836" stopIfTrue="1" operator="greaterThanOrEqual">
      <formula>0.001</formula>
    </cfRule>
    <cfRule type="cellIs" dxfId="3175" priority="837" stopIfTrue="1" operator="greaterThanOrEqual">
      <formula>0.0001</formula>
    </cfRule>
    <cfRule type="cellIs" dxfId="3174" priority="838" stopIfTrue="1" operator="greaterThanOrEqual">
      <formula>0.00001</formula>
    </cfRule>
    <cfRule type="cellIs" dxfId="3173" priority="839" stopIfTrue="1" operator="greaterThanOrEqual">
      <formula>0.000001</formula>
    </cfRule>
    <cfRule type="cellIs" dxfId="3172" priority="840" stopIfTrue="1" operator="greaterThanOrEqual">
      <formula>0.0000001</formula>
    </cfRule>
    <cfRule type="cellIs" dxfId="3171" priority="841" stopIfTrue="1" operator="greaterThanOrEqual">
      <formula>0.00000001</formula>
    </cfRule>
  </conditionalFormatting>
  <conditionalFormatting sqref="BM53 BM57 BM60:BM61 BM64 BM69:BM71">
    <cfRule type="cellIs" dxfId="3170" priority="829" stopIfTrue="1" operator="greaterThanOrEqual">
      <formula>0.001</formula>
    </cfRule>
    <cfRule type="cellIs" dxfId="3169" priority="830" stopIfTrue="1" operator="greaterThanOrEqual">
      <formula>0.0001</formula>
    </cfRule>
    <cfRule type="cellIs" dxfId="3168" priority="831" stopIfTrue="1" operator="greaterThanOrEqual">
      <formula>0.00001</formula>
    </cfRule>
    <cfRule type="cellIs" dxfId="3167" priority="832" stopIfTrue="1" operator="greaterThanOrEqual">
      <formula>0.000001</formula>
    </cfRule>
    <cfRule type="cellIs" dxfId="3166" priority="833" stopIfTrue="1" operator="greaterThanOrEqual">
      <formula>0.0000001</formula>
    </cfRule>
    <cfRule type="cellIs" dxfId="3165" priority="834" stopIfTrue="1" operator="greaterThanOrEqual">
      <formula>0.00000001</formula>
    </cfRule>
  </conditionalFormatting>
  <conditionalFormatting sqref="BM75 BM77:BM78">
    <cfRule type="cellIs" dxfId="3164" priority="688" stopIfTrue="1" operator="greaterThanOrEqual">
      <formula>0.01</formula>
    </cfRule>
    <cfRule type="cellIs" dxfId="3163" priority="689" stopIfTrue="1" operator="greaterThanOrEqual">
      <formula>0.001</formula>
    </cfRule>
    <cfRule type="cellIs" dxfId="3162" priority="690" stopIfTrue="1" operator="greaterThanOrEqual">
      <formula>0.0001</formula>
    </cfRule>
    <cfRule type="cellIs" dxfId="3161" priority="691" stopIfTrue="1" operator="greaterThanOrEqual">
      <formula>0.00001</formula>
    </cfRule>
    <cfRule type="cellIs" dxfId="3160" priority="692" stopIfTrue="1" operator="greaterThanOrEqual">
      <formula>0.000001</formula>
    </cfRule>
    <cfRule type="cellIs" dxfId="3159" priority="693" stopIfTrue="1" operator="greaterThanOrEqual">
      <formula>0.0000001</formula>
    </cfRule>
    <cfRule type="cellIs" dxfId="3158" priority="694" stopIfTrue="1" operator="greaterThanOrEqual">
      <formula>0.00000001</formula>
    </cfRule>
  </conditionalFormatting>
  <conditionalFormatting sqref="BM76">
    <cfRule type="cellIs" dxfId="3157" priority="680" stopIfTrue="1" operator="greaterThanOrEqual">
      <formula>0.1</formula>
    </cfRule>
    <cfRule type="cellIs" dxfId="3156" priority="681" stopIfTrue="1" operator="greaterThanOrEqual">
      <formula>0.01</formula>
    </cfRule>
    <cfRule type="cellIs" dxfId="3155" priority="682" stopIfTrue="1" operator="greaterThanOrEqual">
      <formula>0.001</formula>
    </cfRule>
    <cfRule type="cellIs" dxfId="3154" priority="683" stopIfTrue="1" operator="greaterThanOrEqual">
      <formula>0.0001</formula>
    </cfRule>
    <cfRule type="cellIs" dxfId="3153" priority="684" stopIfTrue="1" operator="greaterThanOrEqual">
      <formula>0.00001</formula>
    </cfRule>
    <cfRule type="cellIs" dxfId="3152" priority="685" stopIfTrue="1" operator="greaterThanOrEqual">
      <formula>0.000001</formula>
    </cfRule>
    <cfRule type="cellIs" dxfId="3151" priority="686" stopIfTrue="1" operator="greaterThanOrEqual">
      <formula>0.0000001</formula>
    </cfRule>
    <cfRule type="cellIs" dxfId="3150" priority="687" stopIfTrue="1" operator="greaterThanOrEqual">
      <formula>0.00000001</formula>
    </cfRule>
  </conditionalFormatting>
  <conditionalFormatting sqref="BM77:BM127">
    <cfRule type="cellIs" dxfId="3149" priority="678" stopIfTrue="1" operator="greaterThanOrEqual">
      <formula>0.1</formula>
    </cfRule>
  </conditionalFormatting>
  <conditionalFormatting sqref="BM79:BM81">
    <cfRule type="cellIs" dxfId="3148" priority="695" stopIfTrue="1" operator="greaterThanOrEqual">
      <formula>0.01</formula>
    </cfRule>
    <cfRule type="cellIs" dxfId="3147" priority="696" stopIfTrue="1" operator="greaterThanOrEqual">
      <formula>0.001</formula>
    </cfRule>
    <cfRule type="cellIs" dxfId="3146" priority="697" stopIfTrue="1" operator="greaterThanOrEqual">
      <formula>0.0001</formula>
    </cfRule>
    <cfRule type="cellIs" dxfId="3145" priority="698" stopIfTrue="1" operator="greaterThanOrEqual">
      <formula>0.00001</formula>
    </cfRule>
    <cfRule type="cellIs" dxfId="3144" priority="699" stopIfTrue="1" operator="greaterThanOrEqual">
      <formula>0.000001</formula>
    </cfRule>
    <cfRule type="cellIs" dxfId="3143" priority="700" stopIfTrue="1" operator="greaterThanOrEqual">
      <formula>0.0000001</formula>
    </cfRule>
    <cfRule type="cellIs" dxfId="3142" priority="701" stopIfTrue="1" operator="greaterThanOrEqual">
      <formula>0.00000001</formula>
    </cfRule>
  </conditionalFormatting>
  <conditionalFormatting sqref="BM86:BM94 BM96:BM107 BM110:BM115">
    <cfRule type="cellIs" dxfId="3141" priority="3121" stopIfTrue="1" operator="greaterThanOrEqual">
      <formula>0.01</formula>
    </cfRule>
  </conditionalFormatting>
  <conditionalFormatting sqref="BM117:BM122">
    <cfRule type="cellIs" dxfId="3140" priority="3094" stopIfTrue="1" operator="greaterThanOrEqual">
      <formula>0.001</formula>
    </cfRule>
  </conditionalFormatting>
  <conditionalFormatting sqref="BM117:BM127">
    <cfRule type="cellIs" dxfId="3139" priority="3093" stopIfTrue="1" operator="greaterThanOrEqual">
      <formula>0.01</formula>
    </cfRule>
  </conditionalFormatting>
  <conditionalFormatting sqref="BM118">
    <cfRule type="cellIs" dxfId="3138" priority="3100" stopIfTrue="1" operator="greaterThanOrEqual">
      <formula>0.000001</formula>
    </cfRule>
    <cfRule type="cellIs" dxfId="3137" priority="3101" stopIfTrue="1" operator="greaterThanOrEqual">
      <formula>0.0000001</formula>
    </cfRule>
    <cfRule type="cellIs" dxfId="3136" priority="3102" stopIfTrue="1" operator="greaterThanOrEqual">
      <formula>0.00000001</formula>
    </cfRule>
  </conditionalFormatting>
  <conditionalFormatting sqref="BM118:BM122">
    <cfRule type="cellIs" dxfId="3135" priority="3095" stopIfTrue="1" operator="greaterThanOrEqual">
      <formula>0.0001</formula>
    </cfRule>
    <cfRule type="cellIs" dxfId="3134" priority="3096" stopIfTrue="1" operator="greaterThanOrEqual">
      <formula>0.00001</formula>
    </cfRule>
  </conditionalFormatting>
  <conditionalFormatting sqref="BM119:BM122">
    <cfRule type="cellIs" dxfId="3133" priority="3097" stopIfTrue="1" operator="greaterThanOrEqual">
      <formula>0.000001</formula>
    </cfRule>
    <cfRule type="cellIs" dxfId="3132" priority="3098" stopIfTrue="1" operator="greaterThanOrEqual">
      <formula>0.0000001</formula>
    </cfRule>
    <cfRule type="cellIs" dxfId="3131" priority="3099" stopIfTrue="1" operator="greaterThanOrEqual">
      <formula>0.00000001</formula>
    </cfRule>
  </conditionalFormatting>
  <conditionalFormatting sqref="BM125 BM47 BM115">
    <cfRule type="cellIs" dxfId="3130" priority="3129" stopIfTrue="1" operator="greaterThanOrEqual">
      <formula>0.0001</formula>
    </cfRule>
  </conditionalFormatting>
  <conditionalFormatting sqref="BM125">
    <cfRule type="cellIs" dxfId="3129" priority="3128" stopIfTrue="1" operator="greaterThanOrEqual">
      <formula>0.001</formula>
    </cfRule>
  </conditionalFormatting>
  <conditionalFormatting sqref="BM128 BM131:BM132">
    <cfRule type="cellIs" dxfId="3128" priority="3103" stopIfTrue="1" operator="greaterThanOrEqual">
      <formula>1</formula>
    </cfRule>
    <cfRule type="cellIs" dxfId="3127" priority="3104" stopIfTrue="1" operator="greaterThanOrEqual">
      <formula>0.1</formula>
    </cfRule>
    <cfRule type="cellIs" dxfId="3126" priority="3105" stopIfTrue="1" operator="greaterThanOrEqual">
      <formula>0.01</formula>
    </cfRule>
    <cfRule type="cellIs" dxfId="3125" priority="3106" stopIfTrue="1" operator="greaterThanOrEqual">
      <formula>0.001</formula>
    </cfRule>
    <cfRule type="cellIs" dxfId="3124" priority="3107" stopIfTrue="1" operator="greaterThanOrEqual">
      <formula>0.0001</formula>
    </cfRule>
    <cfRule type="cellIs" dxfId="3123" priority="3108" stopIfTrue="1" operator="greaterThanOrEqual">
      <formula>0.00001</formula>
    </cfRule>
    <cfRule type="cellIs" dxfId="3122" priority="3109" stopIfTrue="1" operator="greaterThanOrEqual">
      <formula>0.000001</formula>
    </cfRule>
    <cfRule type="cellIs" dxfId="3121" priority="3110" stopIfTrue="1" operator="greaterThanOrEqual">
      <formula>0.0000001</formula>
    </cfRule>
    <cfRule type="cellIs" dxfId="3120" priority="3111" stopIfTrue="1" operator="greaterThanOrEqual">
      <formula>0.00000001</formula>
    </cfRule>
  </conditionalFormatting>
  <conditionalFormatting sqref="BM129">
    <cfRule type="cellIs" dxfId="3119" priority="3113" stopIfTrue="1" operator="greaterThanOrEqual">
      <formula>0.1</formula>
    </cfRule>
    <cfRule type="cellIs" dxfId="3118" priority="3114" stopIfTrue="1" operator="greaterThanOrEqual">
      <formula>0.01</formula>
    </cfRule>
    <cfRule type="cellIs" dxfId="3117" priority="3115" stopIfTrue="1" operator="greaterThanOrEqual">
      <formula>0.001</formula>
    </cfRule>
    <cfRule type="cellIs" dxfId="3116" priority="3116" stopIfTrue="1" operator="greaterThanOrEqual">
      <formula>0.0001</formula>
    </cfRule>
    <cfRule type="cellIs" dxfId="3115" priority="3117" stopIfTrue="1" operator="greaterThanOrEqual">
      <formula>0.00001</formula>
    </cfRule>
    <cfRule type="cellIs" dxfId="3114" priority="3118" stopIfTrue="1" operator="greaterThanOrEqual">
      <formula>0.000001</formula>
    </cfRule>
    <cfRule type="cellIs" dxfId="3113" priority="3119" stopIfTrue="1" operator="greaterThanOrEqual">
      <formula>0.0000001</formula>
    </cfRule>
    <cfRule type="cellIs" dxfId="3112" priority="3120" stopIfTrue="1" operator="greaterThanOrEqual">
      <formula>0.00000001</formula>
    </cfRule>
  </conditionalFormatting>
  <conditionalFormatting sqref="BM129:BM130">
    <cfRule type="cellIs" dxfId="3111" priority="3112" stopIfTrue="1" operator="greaterThanOrEqual">
      <formula>1</formula>
    </cfRule>
  </conditionalFormatting>
  <conditionalFormatting sqref="BM130 BM44 BM72:BM74 BM82:BM85 BM95 BM108:BM109 BM116">
    <cfRule type="cellIs" dxfId="3110" priority="3141" stopIfTrue="1" operator="greaterThanOrEqual">
      <formula>0.01</formula>
    </cfRule>
  </conditionalFormatting>
  <conditionalFormatting sqref="BM130">
    <cfRule type="cellIs" dxfId="3109" priority="3140" stopIfTrue="1" operator="greaterThanOrEqual">
      <formula>0.1</formula>
    </cfRule>
  </conditionalFormatting>
  <conditionalFormatting sqref="BP24:BP27">
    <cfRule type="cellIs" dxfId="3108" priority="2235" operator="greaterThanOrEqual">
      <formula>0</formula>
    </cfRule>
  </conditionalFormatting>
  <conditionalFormatting sqref="BP28:BP30">
    <cfRule type="cellIs" dxfId="3107" priority="2234" operator="greaterThanOrEqual">
      <formula>0</formula>
    </cfRule>
  </conditionalFormatting>
  <conditionalFormatting sqref="BP31:BP32">
    <cfRule type="cellIs" dxfId="3106" priority="2209" operator="greaterThanOrEqual">
      <formula>0</formula>
    </cfRule>
  </conditionalFormatting>
  <conditionalFormatting sqref="BP37:BP41">
    <cfRule type="cellIs" dxfId="3105" priority="3084" stopIfTrue="1" operator="greaterThanOrEqual">
      <formula>1</formula>
    </cfRule>
    <cfRule type="cellIs" dxfId="3104" priority="3085" stopIfTrue="1" operator="greaterThanOrEqual">
      <formula>0.1</formula>
    </cfRule>
    <cfRule type="cellIs" dxfId="3103" priority="3086" stopIfTrue="1" operator="greaterThanOrEqual">
      <formula>0.01</formula>
    </cfRule>
    <cfRule type="cellIs" dxfId="3102" priority="3087" stopIfTrue="1" operator="greaterThanOrEqual">
      <formula>0.001</formula>
    </cfRule>
    <cfRule type="cellIs" dxfId="3101" priority="3088" stopIfTrue="1" operator="greaterThanOrEqual">
      <formula>0.0001</formula>
    </cfRule>
    <cfRule type="cellIs" dxfId="3100" priority="3089" stopIfTrue="1" operator="greaterThanOrEqual">
      <formula>0.00001</formula>
    </cfRule>
    <cfRule type="cellIs" dxfId="3099" priority="3090" stopIfTrue="1" operator="greaterThanOrEqual">
      <formula>0.000001</formula>
    </cfRule>
    <cfRule type="cellIs" dxfId="3098" priority="3091" stopIfTrue="1" operator="greaterThanOrEqual">
      <formula>0.0000001</formula>
    </cfRule>
    <cfRule type="cellIs" dxfId="3097" priority="3092" stopIfTrue="1" operator="greaterThanOrEqual">
      <formula>0.00000001</formula>
    </cfRule>
  </conditionalFormatting>
  <conditionalFormatting sqref="BP37:BP132">
    <cfRule type="cellIs" dxfId="3096" priority="470" stopIfTrue="1" operator="greaterThanOrEqual">
      <formula>10</formula>
    </cfRule>
  </conditionalFormatting>
  <conditionalFormatting sqref="BP42:BP43">
    <cfRule type="cellIs" dxfId="3095" priority="3075" stopIfTrue="1" operator="greaterThanOrEqual">
      <formula>1</formula>
    </cfRule>
    <cfRule type="cellIs" dxfId="3094" priority="3076" stopIfTrue="1" operator="greaterThanOrEqual">
      <formula>0.1</formula>
    </cfRule>
    <cfRule type="cellIs" dxfId="3093" priority="3077" stopIfTrue="1" operator="greaterThanOrEqual">
      <formula>0.01</formula>
    </cfRule>
    <cfRule type="cellIs" dxfId="3092" priority="3078" stopIfTrue="1" operator="greaterThanOrEqual">
      <formula>0.001</formula>
    </cfRule>
    <cfRule type="cellIs" dxfId="3091" priority="3079" stopIfTrue="1" operator="greaterThanOrEqual">
      <formula>0.0001</formula>
    </cfRule>
    <cfRule type="cellIs" dxfId="3090" priority="3080" stopIfTrue="1" operator="greaterThanOrEqual">
      <formula>0.00001</formula>
    </cfRule>
    <cfRule type="cellIs" dxfId="3089" priority="3081" stopIfTrue="1" operator="greaterThanOrEqual">
      <formula>0.000001</formula>
    </cfRule>
    <cfRule type="cellIs" dxfId="3088" priority="3082" stopIfTrue="1" operator="greaterThanOrEqual">
      <formula>0.0000001</formula>
    </cfRule>
    <cfRule type="cellIs" dxfId="3087" priority="3083" stopIfTrue="1" operator="greaterThanOrEqual">
      <formula>0.00000001</formula>
    </cfRule>
  </conditionalFormatting>
  <conditionalFormatting sqref="BP44 BP72:BP74 BP82:BP85 BP95 BP108:BP109 BP116 BP130">
    <cfRule type="cellIs" dxfId="3086" priority="3069" stopIfTrue="1" operator="greaterThanOrEqual">
      <formula>0.001</formula>
    </cfRule>
    <cfRule type="cellIs" dxfId="3085" priority="3070" stopIfTrue="1" operator="greaterThanOrEqual">
      <formula>0.0001</formula>
    </cfRule>
    <cfRule type="cellIs" dxfId="3084" priority="3071" stopIfTrue="1" operator="greaterThanOrEqual">
      <formula>0.00001</formula>
    </cfRule>
    <cfRule type="cellIs" dxfId="3083" priority="3072" stopIfTrue="1" operator="greaterThanOrEqual">
      <formula>0.000001</formula>
    </cfRule>
    <cfRule type="cellIs" dxfId="3082" priority="3073" stopIfTrue="1" operator="greaterThanOrEqual">
      <formula>0.0000001</formula>
    </cfRule>
    <cfRule type="cellIs" dxfId="3081" priority="3074" stopIfTrue="1" operator="greaterThanOrEqual">
      <formula>0.00000001</formula>
    </cfRule>
  </conditionalFormatting>
  <conditionalFormatting sqref="BP44:BP49">
    <cfRule type="cellIs" dxfId="3080" priority="655" stopIfTrue="1" operator="greaterThanOrEqual">
      <formula>0.1</formula>
    </cfRule>
  </conditionalFormatting>
  <conditionalFormatting sqref="BP44:BP127">
    <cfRule type="cellIs" dxfId="3079" priority="471" stopIfTrue="1" operator="greaterThanOrEqual">
      <formula>1</formula>
    </cfRule>
  </conditionalFormatting>
  <conditionalFormatting sqref="BP45:BP46 BP86 BP92:BP94 BP99:BP101 BP105 BP110:BP112 BP123:BP124 BP126">
    <cfRule type="cellIs" dxfId="3078" priority="3061" stopIfTrue="1" operator="greaterThanOrEqual">
      <formula>0.001</formula>
    </cfRule>
    <cfRule type="cellIs" dxfId="3077" priority="3062" stopIfTrue="1" operator="greaterThanOrEqual">
      <formula>0.0001</formula>
    </cfRule>
    <cfRule type="cellIs" dxfId="3076" priority="3063" stopIfTrue="1" operator="greaterThanOrEqual">
      <formula>0.00001</formula>
    </cfRule>
    <cfRule type="cellIs" dxfId="3075" priority="3064" stopIfTrue="1" operator="greaterThanOrEqual">
      <formula>0.000001</formula>
    </cfRule>
    <cfRule type="cellIs" dxfId="3074" priority="3065" stopIfTrue="1" operator="greaterThanOrEqual">
      <formula>0.0000001</formula>
    </cfRule>
    <cfRule type="cellIs" dxfId="3073" priority="3066" stopIfTrue="1" operator="greaterThanOrEqual">
      <formula>0.00000001</formula>
    </cfRule>
  </conditionalFormatting>
  <conditionalFormatting sqref="BP45:BP49 BP53:BP71">
    <cfRule type="cellIs" dxfId="3072" priority="656" stopIfTrue="1" operator="greaterThanOrEqual">
      <formula>0.01</formula>
    </cfRule>
  </conditionalFormatting>
  <conditionalFormatting sqref="BP47 BP115 BP125">
    <cfRule type="cellIs" dxfId="3071" priority="3057" stopIfTrue="1" operator="greaterThanOrEqual">
      <formula>0.00001</formula>
    </cfRule>
    <cfRule type="cellIs" dxfId="3070" priority="3058" stopIfTrue="1" operator="greaterThanOrEqual">
      <formula>0.000001</formula>
    </cfRule>
    <cfRule type="cellIs" dxfId="3069" priority="3059" stopIfTrue="1" operator="greaterThanOrEqual">
      <formula>0.0000001</formula>
    </cfRule>
    <cfRule type="cellIs" dxfId="3068" priority="3060" stopIfTrue="1" operator="greaterThanOrEqual">
      <formula>0.00000001</formula>
    </cfRule>
  </conditionalFormatting>
  <conditionalFormatting sqref="BP47:BP48 BP87:BP91 BP96:BP98 BP102:BP104 BP106:BP107 BP113:BP115 BP127">
    <cfRule type="cellIs" dxfId="3067" priority="3049" stopIfTrue="1" operator="greaterThanOrEqual">
      <formula>0.001</formula>
    </cfRule>
  </conditionalFormatting>
  <conditionalFormatting sqref="BP48 BP87:BP91 BP96:BP98 BP102:BP104 BP106:BP107 BP113:BP114 BP117 BP127">
    <cfRule type="cellIs" dxfId="3066" priority="3051" stopIfTrue="1" operator="greaterThanOrEqual">
      <formula>0.00001</formula>
    </cfRule>
    <cfRule type="cellIs" dxfId="3065" priority="3052" stopIfTrue="1" operator="greaterThanOrEqual">
      <formula>0.000001</formula>
    </cfRule>
    <cfRule type="cellIs" dxfId="3064" priority="3053" stopIfTrue="1" operator="greaterThanOrEqual">
      <formula>0.0000001</formula>
    </cfRule>
    <cfRule type="cellIs" dxfId="3063" priority="3054" stopIfTrue="1" operator="greaterThanOrEqual">
      <formula>0.00000001</formula>
    </cfRule>
  </conditionalFormatting>
  <conditionalFormatting sqref="BP48 BP87:BP91 BP96:BP98 BP102:BP104 BP106:BP107 BP113:BP114 BP127 BP117">
    <cfRule type="cellIs" dxfId="3062" priority="3050" stopIfTrue="1" operator="greaterThanOrEqual">
      <formula>0.0001</formula>
    </cfRule>
  </conditionalFormatting>
  <conditionalFormatting sqref="BP49 BP54:BP56 BP58:BP59 BP62:BP63 BP65:BP68">
    <cfRule type="cellIs" dxfId="3061" priority="657" stopIfTrue="1" operator="greaterThanOrEqual">
      <formula>0.001</formula>
    </cfRule>
    <cfRule type="cellIs" dxfId="3060" priority="658" stopIfTrue="1" operator="greaterThanOrEqual">
      <formula>0.0001</formula>
    </cfRule>
    <cfRule type="cellIs" dxfId="3059" priority="659" stopIfTrue="1" operator="greaterThanOrEqual">
      <formula>0.00001</formula>
    </cfRule>
    <cfRule type="cellIs" dxfId="3058" priority="660" stopIfTrue="1" operator="greaterThanOrEqual">
      <formula>0.000001</formula>
    </cfRule>
    <cfRule type="cellIs" dxfId="3057" priority="661" stopIfTrue="1" operator="greaterThanOrEqual">
      <formula>0.0000001</formula>
    </cfRule>
    <cfRule type="cellIs" dxfId="3056" priority="662" stopIfTrue="1" operator="greaterThanOrEqual">
      <formula>0.00000001</formula>
    </cfRule>
  </conditionalFormatting>
  <conditionalFormatting sqref="BP50">
    <cfRule type="cellIs" dxfId="3055" priority="647" stopIfTrue="1" operator="greaterThanOrEqual">
      <formula>0.1</formula>
    </cfRule>
    <cfRule type="cellIs" dxfId="3054" priority="648" stopIfTrue="1" operator="greaterThanOrEqual">
      <formula>0.01</formula>
    </cfRule>
    <cfRule type="cellIs" dxfId="3053" priority="649" stopIfTrue="1" operator="greaterThanOrEqual">
      <formula>0.001</formula>
    </cfRule>
    <cfRule type="cellIs" dxfId="3052" priority="650" stopIfTrue="1" operator="greaterThanOrEqual">
      <formula>0.0001</formula>
    </cfRule>
    <cfRule type="cellIs" dxfId="3051" priority="651" stopIfTrue="1" operator="greaterThanOrEqual">
      <formula>0.00001</formula>
    </cfRule>
    <cfRule type="cellIs" dxfId="3050" priority="652" stopIfTrue="1" operator="greaterThanOrEqual">
      <formula>0.000001</formula>
    </cfRule>
    <cfRule type="cellIs" dxfId="3049" priority="653" stopIfTrue="1" operator="greaterThanOrEqual">
      <formula>0.0000001</formula>
    </cfRule>
    <cfRule type="cellIs" dxfId="3048" priority="654" stopIfTrue="1" operator="greaterThanOrEqual">
      <formula>0.00000001</formula>
    </cfRule>
  </conditionalFormatting>
  <conditionalFormatting sqref="BP51">
    <cfRule type="cellIs" dxfId="3047" priority="640" stopIfTrue="1" operator="greaterThanOrEqual">
      <formula>0.01</formula>
    </cfRule>
    <cfRule type="cellIs" dxfId="3046" priority="641" stopIfTrue="1" operator="greaterThanOrEqual">
      <formula>0.001</formula>
    </cfRule>
    <cfRule type="cellIs" dxfId="3045" priority="642" stopIfTrue="1" operator="greaterThanOrEqual">
      <formula>0.0001</formula>
    </cfRule>
    <cfRule type="cellIs" dxfId="3044" priority="643" stopIfTrue="1" operator="greaterThanOrEqual">
      <formula>0.00001</formula>
    </cfRule>
    <cfRule type="cellIs" dxfId="3043" priority="644" stopIfTrue="1" operator="greaterThanOrEqual">
      <formula>0.000001</formula>
    </cfRule>
    <cfRule type="cellIs" dxfId="3042" priority="645" stopIfTrue="1" operator="greaterThanOrEqual">
      <formula>0.0000001</formula>
    </cfRule>
    <cfRule type="cellIs" dxfId="3041" priority="646" stopIfTrue="1" operator="greaterThanOrEqual">
      <formula>0.00000001</formula>
    </cfRule>
  </conditionalFormatting>
  <conditionalFormatting sqref="BP51:BP75">
    <cfRule type="cellIs" dxfId="3040" priority="473" stopIfTrue="1" operator="greaterThanOrEqual">
      <formula>0.1</formula>
    </cfRule>
  </conditionalFormatting>
  <conditionalFormatting sqref="BP52">
    <cfRule type="cellIs" dxfId="3039" priority="669" stopIfTrue="1" operator="greaterThanOrEqual">
      <formula>0.01</formula>
    </cfRule>
    <cfRule type="cellIs" dxfId="3038" priority="670" stopIfTrue="1" operator="greaterThanOrEqual">
      <formula>0.001</formula>
    </cfRule>
    <cfRule type="cellIs" dxfId="3037" priority="671" stopIfTrue="1" operator="greaterThanOrEqual">
      <formula>0.0001</formula>
    </cfRule>
    <cfRule type="cellIs" dxfId="3036" priority="672" stopIfTrue="1" operator="greaterThanOrEqual">
      <formula>0.00001</formula>
    </cfRule>
    <cfRule type="cellIs" dxfId="3035" priority="673" stopIfTrue="1" operator="greaterThanOrEqual">
      <formula>0.000001</formula>
    </cfRule>
    <cfRule type="cellIs" dxfId="3034" priority="674" stopIfTrue="1" operator="greaterThanOrEqual">
      <formula>0.0000001</formula>
    </cfRule>
    <cfRule type="cellIs" dxfId="3033" priority="675" stopIfTrue="1" operator="greaterThanOrEqual">
      <formula>0.00000001</formula>
    </cfRule>
  </conditionalFormatting>
  <conditionalFormatting sqref="BP53 BP57 BP60:BP61 BP64 BP69:BP71">
    <cfRule type="cellIs" dxfId="3032" priority="663" stopIfTrue="1" operator="greaterThanOrEqual">
      <formula>0.001</formula>
    </cfRule>
    <cfRule type="cellIs" dxfId="3031" priority="664" stopIfTrue="1" operator="greaterThanOrEqual">
      <formula>0.0001</formula>
    </cfRule>
    <cfRule type="cellIs" dxfId="3030" priority="665" stopIfTrue="1" operator="greaterThanOrEqual">
      <formula>0.00001</formula>
    </cfRule>
    <cfRule type="cellIs" dxfId="3029" priority="666" stopIfTrue="1" operator="greaterThanOrEqual">
      <formula>0.000001</formula>
    </cfRule>
    <cfRule type="cellIs" dxfId="3028" priority="667" stopIfTrue="1" operator="greaterThanOrEqual">
      <formula>0.0000001</formula>
    </cfRule>
    <cfRule type="cellIs" dxfId="3027" priority="668" stopIfTrue="1" operator="greaterThanOrEqual">
      <formula>0.00000001</formula>
    </cfRule>
  </conditionalFormatting>
  <conditionalFormatting sqref="BP75 BP77:BP78">
    <cfRule type="cellIs" dxfId="3026" priority="482" stopIfTrue="1" operator="greaterThanOrEqual">
      <formula>0.01</formula>
    </cfRule>
    <cfRule type="cellIs" dxfId="3025" priority="483" stopIfTrue="1" operator="greaterThanOrEqual">
      <formula>0.001</formula>
    </cfRule>
    <cfRule type="cellIs" dxfId="3024" priority="484" stopIfTrue="1" operator="greaterThanOrEqual">
      <formula>0.0001</formula>
    </cfRule>
    <cfRule type="cellIs" dxfId="3023" priority="485" stopIfTrue="1" operator="greaterThanOrEqual">
      <formula>0.00001</formula>
    </cfRule>
    <cfRule type="cellIs" dxfId="3022" priority="486" stopIfTrue="1" operator="greaterThanOrEqual">
      <formula>0.000001</formula>
    </cfRule>
    <cfRule type="cellIs" dxfId="3021" priority="487" stopIfTrue="1" operator="greaterThanOrEqual">
      <formula>0.0000001</formula>
    </cfRule>
    <cfRule type="cellIs" dxfId="3020" priority="488" stopIfTrue="1" operator="greaterThanOrEqual">
      <formula>0.00000001</formula>
    </cfRule>
  </conditionalFormatting>
  <conditionalFormatting sqref="BP76">
    <cfRule type="cellIs" dxfId="3019" priority="474" stopIfTrue="1" operator="greaterThanOrEqual">
      <formula>0.1</formula>
    </cfRule>
    <cfRule type="cellIs" dxfId="3018" priority="475" stopIfTrue="1" operator="greaterThanOrEqual">
      <formula>0.01</formula>
    </cfRule>
    <cfRule type="cellIs" dxfId="3017" priority="476" stopIfTrue="1" operator="greaterThanOrEqual">
      <formula>0.001</formula>
    </cfRule>
    <cfRule type="cellIs" dxfId="3016" priority="477" stopIfTrue="1" operator="greaterThanOrEqual">
      <formula>0.0001</formula>
    </cfRule>
    <cfRule type="cellIs" dxfId="3015" priority="478" stopIfTrue="1" operator="greaterThanOrEqual">
      <formula>0.00001</formula>
    </cfRule>
    <cfRule type="cellIs" dxfId="3014" priority="479" stopIfTrue="1" operator="greaterThanOrEqual">
      <formula>0.000001</formula>
    </cfRule>
    <cfRule type="cellIs" dxfId="3013" priority="480" stopIfTrue="1" operator="greaterThanOrEqual">
      <formula>0.0000001</formula>
    </cfRule>
    <cfRule type="cellIs" dxfId="3012" priority="481" stopIfTrue="1" operator="greaterThanOrEqual">
      <formula>0.00000001</formula>
    </cfRule>
  </conditionalFormatting>
  <conditionalFormatting sqref="BP77:BP127">
    <cfRule type="cellIs" dxfId="3011" priority="472" stopIfTrue="1" operator="greaterThanOrEqual">
      <formula>0.1</formula>
    </cfRule>
  </conditionalFormatting>
  <conditionalFormatting sqref="BP79:BP81">
    <cfRule type="cellIs" dxfId="3010" priority="489" stopIfTrue="1" operator="greaterThanOrEqual">
      <formula>0.01</formula>
    </cfRule>
    <cfRule type="cellIs" dxfId="3009" priority="490" stopIfTrue="1" operator="greaterThanOrEqual">
      <formula>0.001</formula>
    </cfRule>
    <cfRule type="cellIs" dxfId="3008" priority="491" stopIfTrue="1" operator="greaterThanOrEqual">
      <formula>0.0001</formula>
    </cfRule>
    <cfRule type="cellIs" dxfId="3007" priority="492" stopIfTrue="1" operator="greaterThanOrEqual">
      <formula>0.00001</formula>
    </cfRule>
    <cfRule type="cellIs" dxfId="3006" priority="493" stopIfTrue="1" operator="greaterThanOrEqual">
      <formula>0.000001</formula>
    </cfRule>
    <cfRule type="cellIs" dxfId="3005" priority="494" stopIfTrue="1" operator="greaterThanOrEqual">
      <formula>0.0000001</formula>
    </cfRule>
    <cfRule type="cellIs" dxfId="3004" priority="495" stopIfTrue="1" operator="greaterThanOrEqual">
      <formula>0.00000001</formula>
    </cfRule>
  </conditionalFormatting>
  <conditionalFormatting sqref="BP86:BP94 BP96:BP107 BP110:BP115">
    <cfRule type="cellIs" dxfId="3003" priority="3048" stopIfTrue="1" operator="greaterThanOrEqual">
      <formula>0.01</formula>
    </cfRule>
  </conditionalFormatting>
  <conditionalFormatting sqref="BP117:BP122">
    <cfRule type="cellIs" dxfId="3002" priority="3021" stopIfTrue="1" operator="greaterThanOrEqual">
      <formula>0.001</formula>
    </cfRule>
  </conditionalFormatting>
  <conditionalFormatting sqref="BP117:BP127">
    <cfRule type="cellIs" dxfId="3001" priority="3020" stopIfTrue="1" operator="greaterThanOrEqual">
      <formula>0.01</formula>
    </cfRule>
  </conditionalFormatting>
  <conditionalFormatting sqref="BP118">
    <cfRule type="cellIs" dxfId="3000" priority="3027" stopIfTrue="1" operator="greaterThanOrEqual">
      <formula>0.000001</formula>
    </cfRule>
    <cfRule type="cellIs" dxfId="2999" priority="3028" stopIfTrue="1" operator="greaterThanOrEqual">
      <formula>0.0000001</formula>
    </cfRule>
    <cfRule type="cellIs" dxfId="2998" priority="3029" stopIfTrue="1" operator="greaterThanOrEqual">
      <formula>0.00000001</formula>
    </cfRule>
  </conditionalFormatting>
  <conditionalFormatting sqref="BP118:BP122">
    <cfRule type="cellIs" dxfId="2997" priority="3022" stopIfTrue="1" operator="greaterThanOrEqual">
      <formula>0.0001</formula>
    </cfRule>
    <cfRule type="cellIs" dxfId="2996" priority="3023" stopIfTrue="1" operator="greaterThanOrEqual">
      <formula>0.00001</formula>
    </cfRule>
  </conditionalFormatting>
  <conditionalFormatting sqref="BP119:BP122">
    <cfRule type="cellIs" dxfId="2995" priority="3024" stopIfTrue="1" operator="greaterThanOrEqual">
      <formula>0.000001</formula>
    </cfRule>
    <cfRule type="cellIs" dxfId="2994" priority="3025" stopIfTrue="1" operator="greaterThanOrEqual">
      <formula>0.0000001</formula>
    </cfRule>
    <cfRule type="cellIs" dxfId="2993" priority="3026" stopIfTrue="1" operator="greaterThanOrEqual">
      <formula>0.00000001</formula>
    </cfRule>
  </conditionalFormatting>
  <conditionalFormatting sqref="BP125 BP47 BP115">
    <cfRule type="cellIs" dxfId="2992" priority="3056" stopIfTrue="1" operator="greaterThanOrEqual">
      <formula>0.0001</formula>
    </cfRule>
  </conditionalFormatting>
  <conditionalFormatting sqref="BP125">
    <cfRule type="cellIs" dxfId="2991" priority="3055" stopIfTrue="1" operator="greaterThanOrEqual">
      <formula>0.001</formula>
    </cfRule>
  </conditionalFormatting>
  <conditionalFormatting sqref="BP128 BP131:BP132">
    <cfRule type="cellIs" dxfId="2990" priority="3030" stopIfTrue="1" operator="greaterThanOrEqual">
      <formula>1</formula>
    </cfRule>
    <cfRule type="cellIs" dxfId="2989" priority="3031" stopIfTrue="1" operator="greaterThanOrEqual">
      <formula>0.1</formula>
    </cfRule>
    <cfRule type="cellIs" dxfId="2988" priority="3032" stopIfTrue="1" operator="greaterThanOrEqual">
      <formula>0.01</formula>
    </cfRule>
    <cfRule type="cellIs" dxfId="2987" priority="3033" stopIfTrue="1" operator="greaterThanOrEqual">
      <formula>0.001</formula>
    </cfRule>
    <cfRule type="cellIs" dxfId="2986" priority="3034" stopIfTrue="1" operator="greaterThanOrEqual">
      <formula>0.0001</formula>
    </cfRule>
    <cfRule type="cellIs" dxfId="2985" priority="3035" stopIfTrue="1" operator="greaterThanOrEqual">
      <formula>0.00001</formula>
    </cfRule>
    <cfRule type="cellIs" dxfId="2984" priority="3036" stopIfTrue="1" operator="greaterThanOrEqual">
      <formula>0.000001</formula>
    </cfRule>
    <cfRule type="cellIs" dxfId="2983" priority="3037" stopIfTrue="1" operator="greaterThanOrEqual">
      <formula>0.0000001</formula>
    </cfRule>
    <cfRule type="cellIs" dxfId="2982" priority="3038" stopIfTrue="1" operator="greaterThanOrEqual">
      <formula>0.00000001</formula>
    </cfRule>
  </conditionalFormatting>
  <conditionalFormatting sqref="BP129">
    <cfRule type="cellIs" dxfId="2981" priority="3040" stopIfTrue="1" operator="greaterThanOrEqual">
      <formula>0.1</formula>
    </cfRule>
    <cfRule type="cellIs" dxfId="2980" priority="3041" stopIfTrue="1" operator="greaterThanOrEqual">
      <formula>0.01</formula>
    </cfRule>
    <cfRule type="cellIs" dxfId="2979" priority="3042" stopIfTrue="1" operator="greaterThanOrEqual">
      <formula>0.001</formula>
    </cfRule>
    <cfRule type="cellIs" dxfId="2978" priority="3043" stopIfTrue="1" operator="greaterThanOrEqual">
      <formula>0.0001</formula>
    </cfRule>
    <cfRule type="cellIs" dxfId="2977" priority="3044" stopIfTrue="1" operator="greaterThanOrEqual">
      <formula>0.00001</formula>
    </cfRule>
    <cfRule type="cellIs" dxfId="2976" priority="3045" stopIfTrue="1" operator="greaterThanOrEqual">
      <formula>0.000001</formula>
    </cfRule>
    <cfRule type="cellIs" dxfId="2975" priority="3046" stopIfTrue="1" operator="greaterThanOrEqual">
      <formula>0.0000001</formula>
    </cfRule>
    <cfRule type="cellIs" dxfId="2974" priority="3047" stopIfTrue="1" operator="greaterThanOrEqual">
      <formula>0.00000001</formula>
    </cfRule>
  </conditionalFormatting>
  <conditionalFormatting sqref="BP129:BP130">
    <cfRule type="cellIs" dxfId="2973" priority="3039" stopIfTrue="1" operator="greaterThanOrEqual">
      <formula>1</formula>
    </cfRule>
  </conditionalFormatting>
  <conditionalFormatting sqref="BP130 BP44 BP72:BP74 BP82:BP85 BP95 BP108:BP109 BP116">
    <cfRule type="cellIs" dxfId="2972" priority="3068" stopIfTrue="1" operator="greaterThanOrEqual">
      <formula>0.01</formula>
    </cfRule>
  </conditionalFormatting>
  <conditionalFormatting sqref="BP130">
    <cfRule type="cellIs" dxfId="2971" priority="3067" stopIfTrue="1" operator="greaterThanOrEqual">
      <formula>0.1</formula>
    </cfRule>
  </conditionalFormatting>
  <conditionalFormatting sqref="BS24:BS27">
    <cfRule type="cellIs" dxfId="2970" priority="2233" operator="greaterThanOrEqual">
      <formula>0</formula>
    </cfRule>
  </conditionalFormatting>
  <conditionalFormatting sqref="BS28:BS30">
    <cfRule type="cellIs" dxfId="2969" priority="2232" operator="greaterThanOrEqual">
      <formula>0</formula>
    </cfRule>
  </conditionalFormatting>
  <conditionalFormatting sqref="BS31:BS32">
    <cfRule type="cellIs" dxfId="2968" priority="2208" operator="greaterThanOrEqual">
      <formula>0</formula>
    </cfRule>
  </conditionalFormatting>
  <conditionalFormatting sqref="BS37:BS41">
    <cfRule type="cellIs" dxfId="2967" priority="3011" stopIfTrue="1" operator="greaterThanOrEqual">
      <formula>1</formula>
    </cfRule>
    <cfRule type="cellIs" dxfId="2966" priority="3012" stopIfTrue="1" operator="greaterThanOrEqual">
      <formula>0.1</formula>
    </cfRule>
    <cfRule type="cellIs" dxfId="2965" priority="3013" stopIfTrue="1" operator="greaterThanOrEqual">
      <formula>0.01</formula>
    </cfRule>
    <cfRule type="cellIs" dxfId="2964" priority="3014" stopIfTrue="1" operator="greaterThanOrEqual">
      <formula>0.001</formula>
    </cfRule>
    <cfRule type="cellIs" dxfId="2963" priority="3015" stopIfTrue="1" operator="greaterThanOrEqual">
      <formula>0.0001</formula>
    </cfRule>
    <cfRule type="cellIs" dxfId="2962" priority="3016" stopIfTrue="1" operator="greaterThanOrEqual">
      <formula>0.00001</formula>
    </cfRule>
    <cfRule type="cellIs" dxfId="2961" priority="3017" stopIfTrue="1" operator="greaterThanOrEqual">
      <formula>0.000001</formula>
    </cfRule>
    <cfRule type="cellIs" dxfId="2960" priority="3018" stopIfTrue="1" operator="greaterThanOrEqual">
      <formula>0.0000001</formula>
    </cfRule>
    <cfRule type="cellIs" dxfId="2959" priority="3019" stopIfTrue="1" operator="greaterThanOrEqual">
      <formula>0.00000001</formula>
    </cfRule>
  </conditionalFormatting>
  <conditionalFormatting sqref="BS37:BS73 BS75:BS132">
    <cfRule type="cellIs" dxfId="2958" priority="444" stopIfTrue="1" operator="greaterThanOrEqual">
      <formula>10</formula>
    </cfRule>
  </conditionalFormatting>
  <conditionalFormatting sqref="BS42:BS43">
    <cfRule type="cellIs" dxfId="2957" priority="3002" stopIfTrue="1" operator="greaterThanOrEqual">
      <formula>1</formula>
    </cfRule>
    <cfRule type="cellIs" dxfId="2956" priority="3003" stopIfTrue="1" operator="greaterThanOrEqual">
      <formula>0.1</formula>
    </cfRule>
    <cfRule type="cellIs" dxfId="2955" priority="3004" stopIfTrue="1" operator="greaterThanOrEqual">
      <formula>0.01</formula>
    </cfRule>
    <cfRule type="cellIs" dxfId="2954" priority="3005" stopIfTrue="1" operator="greaterThanOrEqual">
      <formula>0.001</formula>
    </cfRule>
    <cfRule type="cellIs" dxfId="2953" priority="3006" stopIfTrue="1" operator="greaterThanOrEqual">
      <formula>0.0001</formula>
    </cfRule>
    <cfRule type="cellIs" dxfId="2952" priority="3007" stopIfTrue="1" operator="greaterThanOrEqual">
      <formula>0.00001</formula>
    </cfRule>
    <cfRule type="cellIs" dxfId="2951" priority="3008" stopIfTrue="1" operator="greaterThanOrEqual">
      <formula>0.000001</formula>
    </cfRule>
    <cfRule type="cellIs" dxfId="2950" priority="3009" stopIfTrue="1" operator="greaterThanOrEqual">
      <formula>0.0000001</formula>
    </cfRule>
    <cfRule type="cellIs" dxfId="2949" priority="3010" stopIfTrue="1" operator="greaterThanOrEqual">
      <formula>0.00000001</formula>
    </cfRule>
  </conditionalFormatting>
  <conditionalFormatting sqref="BS44 BS72:BS73 BS82:BS85 BS95 BS108:BS109 BS116 BS130">
    <cfRule type="cellIs" dxfId="2948" priority="2996" stopIfTrue="1" operator="greaterThanOrEqual">
      <formula>0.001</formula>
    </cfRule>
    <cfRule type="cellIs" dxfId="2947" priority="2997" stopIfTrue="1" operator="greaterThanOrEqual">
      <formula>0.0001</formula>
    </cfRule>
    <cfRule type="cellIs" dxfId="2946" priority="2998" stopIfTrue="1" operator="greaterThanOrEqual">
      <formula>0.00001</formula>
    </cfRule>
    <cfRule type="cellIs" dxfId="2945" priority="2999" stopIfTrue="1" operator="greaterThanOrEqual">
      <formula>0.000001</formula>
    </cfRule>
    <cfRule type="cellIs" dxfId="2944" priority="3000" stopIfTrue="1" operator="greaterThanOrEqual">
      <formula>0.0000001</formula>
    </cfRule>
    <cfRule type="cellIs" dxfId="2943" priority="3001" stopIfTrue="1" operator="greaterThanOrEqual">
      <formula>0.00000001</formula>
    </cfRule>
  </conditionalFormatting>
  <conditionalFormatting sqref="BS44:BS49">
    <cfRule type="cellIs" dxfId="2942" priority="619" stopIfTrue="1" operator="greaterThanOrEqual">
      <formula>0.1</formula>
    </cfRule>
  </conditionalFormatting>
  <conditionalFormatting sqref="BS44:BS73 BS75:BS127">
    <cfRule type="cellIs" dxfId="2941" priority="445" stopIfTrue="1" operator="greaterThanOrEqual">
      <formula>1</formula>
    </cfRule>
  </conditionalFormatting>
  <conditionalFormatting sqref="BS45:BS46 BS86 BS92:BS94 BS99:BS101 BS105 BS110:BS112 BS123:BS124 BS126">
    <cfRule type="cellIs" dxfId="2940" priority="2988" stopIfTrue="1" operator="greaterThanOrEqual">
      <formula>0.001</formula>
    </cfRule>
    <cfRule type="cellIs" dxfId="2939" priority="2989" stopIfTrue="1" operator="greaterThanOrEqual">
      <formula>0.0001</formula>
    </cfRule>
    <cfRule type="cellIs" dxfId="2938" priority="2990" stopIfTrue="1" operator="greaterThanOrEqual">
      <formula>0.00001</formula>
    </cfRule>
    <cfRule type="cellIs" dxfId="2937" priority="2991" stopIfTrue="1" operator="greaterThanOrEqual">
      <formula>0.000001</formula>
    </cfRule>
    <cfRule type="cellIs" dxfId="2936" priority="2992" stopIfTrue="1" operator="greaterThanOrEqual">
      <formula>0.0000001</formula>
    </cfRule>
    <cfRule type="cellIs" dxfId="2935" priority="2993" stopIfTrue="1" operator="greaterThanOrEqual">
      <formula>0.00000001</formula>
    </cfRule>
  </conditionalFormatting>
  <conditionalFormatting sqref="BS45:BS49 BS53:BS71">
    <cfRule type="cellIs" dxfId="2934" priority="620" stopIfTrue="1" operator="greaterThanOrEqual">
      <formula>0.01</formula>
    </cfRule>
  </conditionalFormatting>
  <conditionalFormatting sqref="BS47 BS115 BS125">
    <cfRule type="cellIs" dxfId="2933" priority="2984" stopIfTrue="1" operator="greaterThanOrEqual">
      <formula>0.00001</formula>
    </cfRule>
    <cfRule type="cellIs" dxfId="2932" priority="2985" stopIfTrue="1" operator="greaterThanOrEqual">
      <formula>0.000001</formula>
    </cfRule>
    <cfRule type="cellIs" dxfId="2931" priority="2986" stopIfTrue="1" operator="greaterThanOrEqual">
      <formula>0.0000001</formula>
    </cfRule>
    <cfRule type="cellIs" dxfId="2930" priority="2987" stopIfTrue="1" operator="greaterThanOrEqual">
      <formula>0.00000001</formula>
    </cfRule>
  </conditionalFormatting>
  <conditionalFormatting sqref="BS47:BS48 BS87:BS91 BS96:BS98 BS102:BS104 BS106:BS107 BS113:BS115 BS127">
    <cfRule type="cellIs" dxfId="2929" priority="2976" stopIfTrue="1" operator="greaterThanOrEqual">
      <formula>0.001</formula>
    </cfRule>
  </conditionalFormatting>
  <conditionalFormatting sqref="BS48 BS87:BS91 BS96:BS98 BS102:BS104 BS106:BS107 BS113:BS114 BS117 BS127">
    <cfRule type="cellIs" dxfId="2928" priority="2978" stopIfTrue="1" operator="greaterThanOrEqual">
      <formula>0.00001</formula>
    </cfRule>
    <cfRule type="cellIs" dxfId="2927" priority="2979" stopIfTrue="1" operator="greaterThanOrEqual">
      <formula>0.000001</formula>
    </cfRule>
    <cfRule type="cellIs" dxfId="2926" priority="2980" stopIfTrue="1" operator="greaterThanOrEqual">
      <formula>0.0000001</formula>
    </cfRule>
    <cfRule type="cellIs" dxfId="2925" priority="2981" stopIfTrue="1" operator="greaterThanOrEqual">
      <formula>0.00000001</formula>
    </cfRule>
  </conditionalFormatting>
  <conditionalFormatting sqref="BS48 BS87:BS91 BS96:BS98 BS102:BS104 BS106:BS107 BS113:BS114 BS127 BS117">
    <cfRule type="cellIs" dxfId="2924" priority="2977" stopIfTrue="1" operator="greaterThanOrEqual">
      <formula>0.0001</formula>
    </cfRule>
  </conditionalFormatting>
  <conditionalFormatting sqref="BS49 BS54:BS56 BS58:BS59 BS62:BS63 BS65:BS68">
    <cfRule type="cellIs" dxfId="2923" priority="621" stopIfTrue="1" operator="greaterThanOrEqual">
      <formula>0.001</formula>
    </cfRule>
    <cfRule type="cellIs" dxfId="2922" priority="622" stopIfTrue="1" operator="greaterThanOrEqual">
      <formula>0.0001</formula>
    </cfRule>
    <cfRule type="cellIs" dxfId="2921" priority="623" stopIfTrue="1" operator="greaterThanOrEqual">
      <formula>0.00001</formula>
    </cfRule>
    <cfRule type="cellIs" dxfId="2920" priority="624" stopIfTrue="1" operator="greaterThanOrEqual">
      <formula>0.000001</formula>
    </cfRule>
    <cfRule type="cellIs" dxfId="2919" priority="625" stopIfTrue="1" operator="greaterThanOrEqual">
      <formula>0.0000001</formula>
    </cfRule>
    <cfRule type="cellIs" dxfId="2918" priority="626" stopIfTrue="1" operator="greaterThanOrEqual">
      <formula>0.00000001</formula>
    </cfRule>
  </conditionalFormatting>
  <conditionalFormatting sqref="BS50">
    <cfRule type="cellIs" dxfId="2917" priority="611" stopIfTrue="1" operator="greaterThanOrEqual">
      <formula>0.1</formula>
    </cfRule>
    <cfRule type="cellIs" dxfId="2916" priority="612" stopIfTrue="1" operator="greaterThanOrEqual">
      <formula>0.01</formula>
    </cfRule>
    <cfRule type="cellIs" dxfId="2915" priority="613" stopIfTrue="1" operator="greaterThanOrEqual">
      <formula>0.001</formula>
    </cfRule>
    <cfRule type="cellIs" dxfId="2914" priority="614" stopIfTrue="1" operator="greaterThanOrEqual">
      <formula>0.0001</formula>
    </cfRule>
    <cfRule type="cellIs" dxfId="2913" priority="615" stopIfTrue="1" operator="greaterThanOrEqual">
      <formula>0.00001</formula>
    </cfRule>
    <cfRule type="cellIs" dxfId="2912" priority="616" stopIfTrue="1" operator="greaterThanOrEqual">
      <formula>0.000001</formula>
    </cfRule>
    <cfRule type="cellIs" dxfId="2911" priority="617" stopIfTrue="1" operator="greaterThanOrEqual">
      <formula>0.0000001</formula>
    </cfRule>
    <cfRule type="cellIs" dxfId="2910" priority="618" stopIfTrue="1" operator="greaterThanOrEqual">
      <formula>0.00000001</formula>
    </cfRule>
  </conditionalFormatting>
  <conditionalFormatting sqref="BS51">
    <cfRule type="cellIs" dxfId="2909" priority="604" stopIfTrue="1" operator="greaterThanOrEqual">
      <formula>0.01</formula>
    </cfRule>
    <cfRule type="cellIs" dxfId="2908" priority="605" stopIfTrue="1" operator="greaterThanOrEqual">
      <formula>0.001</formula>
    </cfRule>
    <cfRule type="cellIs" dxfId="2907" priority="606" stopIfTrue="1" operator="greaterThanOrEqual">
      <formula>0.0001</formula>
    </cfRule>
    <cfRule type="cellIs" dxfId="2906" priority="607" stopIfTrue="1" operator="greaterThanOrEqual">
      <formula>0.00001</formula>
    </cfRule>
    <cfRule type="cellIs" dxfId="2905" priority="608" stopIfTrue="1" operator="greaterThanOrEqual">
      <formula>0.000001</formula>
    </cfRule>
    <cfRule type="cellIs" dxfId="2904" priority="609" stopIfTrue="1" operator="greaterThanOrEqual">
      <formula>0.0000001</formula>
    </cfRule>
    <cfRule type="cellIs" dxfId="2903" priority="610" stopIfTrue="1" operator="greaterThanOrEqual">
      <formula>0.00000001</formula>
    </cfRule>
  </conditionalFormatting>
  <conditionalFormatting sqref="BS51:BS73 BS75">
    <cfRule type="cellIs" dxfId="2902" priority="447" stopIfTrue="1" operator="greaterThanOrEqual">
      <formula>0.1</formula>
    </cfRule>
  </conditionalFormatting>
  <conditionalFormatting sqref="BS52">
    <cfRule type="cellIs" dxfId="2901" priority="633" stopIfTrue="1" operator="greaterThanOrEqual">
      <formula>0.01</formula>
    </cfRule>
    <cfRule type="cellIs" dxfId="2900" priority="634" stopIfTrue="1" operator="greaterThanOrEqual">
      <formula>0.001</formula>
    </cfRule>
    <cfRule type="cellIs" dxfId="2899" priority="635" stopIfTrue="1" operator="greaterThanOrEqual">
      <formula>0.0001</formula>
    </cfRule>
    <cfRule type="cellIs" dxfId="2898" priority="636" stopIfTrue="1" operator="greaterThanOrEqual">
      <formula>0.00001</formula>
    </cfRule>
    <cfRule type="cellIs" dxfId="2897" priority="637" stopIfTrue="1" operator="greaterThanOrEqual">
      <formula>0.000001</formula>
    </cfRule>
    <cfRule type="cellIs" dxfId="2896" priority="638" stopIfTrue="1" operator="greaterThanOrEqual">
      <formula>0.0000001</formula>
    </cfRule>
    <cfRule type="cellIs" dxfId="2895" priority="639" stopIfTrue="1" operator="greaterThanOrEqual">
      <formula>0.00000001</formula>
    </cfRule>
  </conditionalFormatting>
  <conditionalFormatting sqref="BS53 BS57 BS60:BS61 BS64 BS69:BS71">
    <cfRule type="cellIs" dxfId="2894" priority="627" stopIfTrue="1" operator="greaterThanOrEqual">
      <formula>0.001</formula>
    </cfRule>
    <cfRule type="cellIs" dxfId="2893" priority="628" stopIfTrue="1" operator="greaterThanOrEqual">
      <formula>0.0001</formula>
    </cfRule>
    <cfRule type="cellIs" dxfId="2892" priority="629" stopIfTrue="1" operator="greaterThanOrEqual">
      <formula>0.00001</formula>
    </cfRule>
    <cfRule type="cellIs" dxfId="2891" priority="630" stopIfTrue="1" operator="greaterThanOrEqual">
      <formula>0.000001</formula>
    </cfRule>
    <cfRule type="cellIs" dxfId="2890" priority="631" stopIfTrue="1" operator="greaterThanOrEqual">
      <formula>0.0000001</formula>
    </cfRule>
    <cfRule type="cellIs" dxfId="2889" priority="632" stopIfTrue="1" operator="greaterThanOrEqual">
      <formula>0.00000001</formula>
    </cfRule>
  </conditionalFormatting>
  <conditionalFormatting sqref="BS75 BS77:BS78">
    <cfRule type="cellIs" dxfId="2888" priority="456" stopIfTrue="1" operator="greaterThanOrEqual">
      <formula>0.01</formula>
    </cfRule>
    <cfRule type="cellIs" dxfId="2887" priority="457" stopIfTrue="1" operator="greaterThanOrEqual">
      <formula>0.001</formula>
    </cfRule>
    <cfRule type="cellIs" dxfId="2886" priority="458" stopIfTrue="1" operator="greaterThanOrEqual">
      <formula>0.0001</formula>
    </cfRule>
    <cfRule type="cellIs" dxfId="2885" priority="459" stopIfTrue="1" operator="greaterThanOrEqual">
      <formula>0.00001</formula>
    </cfRule>
    <cfRule type="cellIs" dxfId="2884" priority="460" stopIfTrue="1" operator="greaterThanOrEqual">
      <formula>0.000001</formula>
    </cfRule>
    <cfRule type="cellIs" dxfId="2883" priority="461" stopIfTrue="1" operator="greaterThanOrEqual">
      <formula>0.0000001</formula>
    </cfRule>
    <cfRule type="cellIs" dxfId="2882" priority="462" stopIfTrue="1" operator="greaterThanOrEqual">
      <formula>0.00000001</formula>
    </cfRule>
  </conditionalFormatting>
  <conditionalFormatting sqref="BS76">
    <cfRule type="cellIs" dxfId="2881" priority="448" stopIfTrue="1" operator="greaterThanOrEqual">
      <formula>0.1</formula>
    </cfRule>
    <cfRule type="cellIs" dxfId="2880" priority="449" stopIfTrue="1" operator="greaterThanOrEqual">
      <formula>0.01</formula>
    </cfRule>
    <cfRule type="cellIs" dxfId="2879" priority="450" stopIfTrue="1" operator="greaterThanOrEqual">
      <formula>0.001</formula>
    </cfRule>
    <cfRule type="cellIs" dxfId="2878" priority="451" stopIfTrue="1" operator="greaterThanOrEqual">
      <formula>0.0001</formula>
    </cfRule>
    <cfRule type="cellIs" dxfId="2877" priority="452" stopIfTrue="1" operator="greaterThanOrEqual">
      <formula>0.00001</formula>
    </cfRule>
    <cfRule type="cellIs" dxfId="2876" priority="453" stopIfTrue="1" operator="greaterThanOrEqual">
      <formula>0.000001</formula>
    </cfRule>
    <cfRule type="cellIs" dxfId="2875" priority="454" stopIfTrue="1" operator="greaterThanOrEqual">
      <formula>0.0000001</formula>
    </cfRule>
    <cfRule type="cellIs" dxfId="2874" priority="455" stopIfTrue="1" operator="greaterThanOrEqual">
      <formula>0.00000001</formula>
    </cfRule>
  </conditionalFormatting>
  <conditionalFormatting sqref="BS77:BS127">
    <cfRule type="cellIs" dxfId="2873" priority="446" stopIfTrue="1" operator="greaterThanOrEqual">
      <formula>0.1</formula>
    </cfRule>
  </conditionalFormatting>
  <conditionalFormatting sqref="BS79:BS81">
    <cfRule type="cellIs" dxfId="2872" priority="463" stopIfTrue="1" operator="greaterThanOrEqual">
      <formula>0.01</formula>
    </cfRule>
    <cfRule type="cellIs" dxfId="2871" priority="464" stopIfTrue="1" operator="greaterThanOrEqual">
      <formula>0.001</formula>
    </cfRule>
    <cfRule type="cellIs" dxfId="2870" priority="465" stopIfTrue="1" operator="greaterThanOrEqual">
      <formula>0.0001</formula>
    </cfRule>
    <cfRule type="cellIs" dxfId="2869" priority="466" stopIfTrue="1" operator="greaterThanOrEqual">
      <formula>0.00001</formula>
    </cfRule>
    <cfRule type="cellIs" dxfId="2868" priority="467" stopIfTrue="1" operator="greaterThanOrEqual">
      <formula>0.000001</formula>
    </cfRule>
    <cfRule type="cellIs" dxfId="2867" priority="468" stopIfTrue="1" operator="greaterThanOrEqual">
      <formula>0.0000001</formula>
    </cfRule>
    <cfRule type="cellIs" dxfId="2866" priority="469" stopIfTrue="1" operator="greaterThanOrEqual">
      <formula>0.00000001</formula>
    </cfRule>
  </conditionalFormatting>
  <conditionalFormatting sqref="BS86:BS94 BS96:BS107 BS110:BS115">
    <cfRule type="cellIs" dxfId="2865" priority="2975" stopIfTrue="1" operator="greaterThanOrEqual">
      <formula>0.01</formula>
    </cfRule>
  </conditionalFormatting>
  <conditionalFormatting sqref="BS117:BS122">
    <cfRule type="cellIs" dxfId="2864" priority="2948" stopIfTrue="1" operator="greaterThanOrEqual">
      <formula>0.001</formula>
    </cfRule>
  </conditionalFormatting>
  <conditionalFormatting sqref="BS117:BS127">
    <cfRule type="cellIs" dxfId="2863" priority="2947" stopIfTrue="1" operator="greaterThanOrEqual">
      <formula>0.01</formula>
    </cfRule>
  </conditionalFormatting>
  <conditionalFormatting sqref="BS118">
    <cfRule type="cellIs" dxfId="2862" priority="2954" stopIfTrue="1" operator="greaterThanOrEqual">
      <formula>0.000001</formula>
    </cfRule>
    <cfRule type="cellIs" dxfId="2861" priority="2955" stopIfTrue="1" operator="greaterThanOrEqual">
      <formula>0.0000001</formula>
    </cfRule>
    <cfRule type="cellIs" dxfId="2860" priority="2956" stopIfTrue="1" operator="greaterThanOrEqual">
      <formula>0.00000001</formula>
    </cfRule>
  </conditionalFormatting>
  <conditionalFormatting sqref="BS118:BS122">
    <cfRule type="cellIs" dxfId="2859" priority="2949" stopIfTrue="1" operator="greaterThanOrEqual">
      <formula>0.0001</formula>
    </cfRule>
    <cfRule type="cellIs" dxfId="2858" priority="2950" stopIfTrue="1" operator="greaterThanOrEqual">
      <formula>0.00001</formula>
    </cfRule>
  </conditionalFormatting>
  <conditionalFormatting sqref="BS119:BS122">
    <cfRule type="cellIs" dxfId="2857" priority="2951" stopIfTrue="1" operator="greaterThanOrEqual">
      <formula>0.000001</formula>
    </cfRule>
    <cfRule type="cellIs" dxfId="2856" priority="2952" stopIfTrue="1" operator="greaterThanOrEqual">
      <formula>0.0000001</formula>
    </cfRule>
    <cfRule type="cellIs" dxfId="2855" priority="2953" stopIfTrue="1" operator="greaterThanOrEqual">
      <formula>0.00000001</formula>
    </cfRule>
  </conditionalFormatting>
  <conditionalFormatting sqref="BS125 BS47 BS115">
    <cfRule type="cellIs" dxfId="2854" priority="2983" stopIfTrue="1" operator="greaterThanOrEqual">
      <formula>0.0001</formula>
    </cfRule>
  </conditionalFormatting>
  <conditionalFormatting sqref="BS125">
    <cfRule type="cellIs" dxfId="2853" priority="2982" stopIfTrue="1" operator="greaterThanOrEqual">
      <formula>0.001</formula>
    </cfRule>
  </conditionalFormatting>
  <conditionalFormatting sqref="BS128 BS131:BS132">
    <cfRule type="cellIs" dxfId="2852" priority="2957" stopIfTrue="1" operator="greaterThanOrEqual">
      <formula>1</formula>
    </cfRule>
    <cfRule type="cellIs" dxfId="2851" priority="2958" stopIfTrue="1" operator="greaterThanOrEqual">
      <formula>0.1</formula>
    </cfRule>
    <cfRule type="cellIs" dxfId="2850" priority="2959" stopIfTrue="1" operator="greaterThanOrEqual">
      <formula>0.01</formula>
    </cfRule>
    <cfRule type="cellIs" dxfId="2849" priority="2960" stopIfTrue="1" operator="greaterThanOrEqual">
      <formula>0.001</formula>
    </cfRule>
    <cfRule type="cellIs" dxfId="2848" priority="2961" stopIfTrue="1" operator="greaterThanOrEqual">
      <formula>0.0001</formula>
    </cfRule>
    <cfRule type="cellIs" dxfId="2847" priority="2962" stopIfTrue="1" operator="greaterThanOrEqual">
      <formula>0.00001</formula>
    </cfRule>
    <cfRule type="cellIs" dxfId="2846" priority="2963" stopIfTrue="1" operator="greaterThanOrEqual">
      <formula>0.000001</formula>
    </cfRule>
    <cfRule type="cellIs" dxfId="2845" priority="2964" stopIfTrue="1" operator="greaterThanOrEqual">
      <formula>0.0000001</formula>
    </cfRule>
    <cfRule type="cellIs" dxfId="2844" priority="2965" stopIfTrue="1" operator="greaterThanOrEqual">
      <formula>0.00000001</formula>
    </cfRule>
  </conditionalFormatting>
  <conditionalFormatting sqref="BS129">
    <cfRule type="cellIs" dxfId="2843" priority="2967" stopIfTrue="1" operator="greaterThanOrEqual">
      <formula>0.1</formula>
    </cfRule>
    <cfRule type="cellIs" dxfId="2842" priority="2968" stopIfTrue="1" operator="greaterThanOrEqual">
      <formula>0.01</formula>
    </cfRule>
    <cfRule type="cellIs" dxfId="2841" priority="2969" stopIfTrue="1" operator="greaterThanOrEqual">
      <formula>0.001</formula>
    </cfRule>
    <cfRule type="cellIs" dxfId="2840" priority="2970" stopIfTrue="1" operator="greaterThanOrEqual">
      <formula>0.0001</formula>
    </cfRule>
    <cfRule type="cellIs" dxfId="2839" priority="2971" stopIfTrue="1" operator="greaterThanOrEqual">
      <formula>0.00001</formula>
    </cfRule>
    <cfRule type="cellIs" dxfId="2838" priority="2972" stopIfTrue="1" operator="greaterThanOrEqual">
      <formula>0.000001</formula>
    </cfRule>
    <cfRule type="cellIs" dxfId="2837" priority="2973" stopIfTrue="1" operator="greaterThanOrEqual">
      <formula>0.0000001</formula>
    </cfRule>
    <cfRule type="cellIs" dxfId="2836" priority="2974" stopIfTrue="1" operator="greaterThanOrEqual">
      <formula>0.00000001</formula>
    </cfRule>
  </conditionalFormatting>
  <conditionalFormatting sqref="BS129:BS130">
    <cfRule type="cellIs" dxfId="2835" priority="2966" stopIfTrue="1" operator="greaterThanOrEqual">
      <formula>1</formula>
    </cfRule>
  </conditionalFormatting>
  <conditionalFormatting sqref="BS130 BS44 BS72:BS73 BS82:BS85 BS95 BS108:BS109 BS116">
    <cfRule type="cellIs" dxfId="2834" priority="2995" stopIfTrue="1" operator="greaterThanOrEqual">
      <formula>0.01</formula>
    </cfRule>
  </conditionalFormatting>
  <conditionalFormatting sqref="BS130">
    <cfRule type="cellIs" dxfId="2833" priority="2994" stopIfTrue="1" operator="greaterThanOrEqual">
      <formula>0.1</formula>
    </cfRule>
  </conditionalFormatting>
  <conditionalFormatting sqref="BV24:BV27">
    <cfRule type="cellIs" dxfId="2832" priority="2231" operator="greaterThanOrEqual">
      <formula>0</formula>
    </cfRule>
  </conditionalFormatting>
  <conditionalFormatting sqref="BV28:BV30">
    <cfRule type="cellIs" dxfId="2831" priority="2230" operator="greaterThanOrEqual">
      <formula>0</formula>
    </cfRule>
  </conditionalFormatting>
  <conditionalFormatting sqref="BV31:BV32">
    <cfRule type="cellIs" dxfId="2830" priority="2207" operator="greaterThanOrEqual">
      <formula>0</formula>
    </cfRule>
  </conditionalFormatting>
  <conditionalFormatting sqref="BV37:BV41">
    <cfRule type="cellIs" dxfId="2829" priority="2938" stopIfTrue="1" operator="greaterThanOrEqual">
      <formula>1</formula>
    </cfRule>
    <cfRule type="cellIs" dxfId="2828" priority="2939" stopIfTrue="1" operator="greaterThanOrEqual">
      <formula>0.1</formula>
    </cfRule>
    <cfRule type="cellIs" dxfId="2827" priority="2940" stopIfTrue="1" operator="greaterThanOrEqual">
      <formula>0.01</formula>
    </cfRule>
    <cfRule type="cellIs" dxfId="2826" priority="2941" stopIfTrue="1" operator="greaterThanOrEqual">
      <formula>0.001</formula>
    </cfRule>
    <cfRule type="cellIs" dxfId="2825" priority="2942" stopIfTrue="1" operator="greaterThanOrEqual">
      <formula>0.0001</formula>
    </cfRule>
    <cfRule type="cellIs" dxfId="2824" priority="2943" stopIfTrue="1" operator="greaterThanOrEqual">
      <formula>0.00001</formula>
    </cfRule>
    <cfRule type="cellIs" dxfId="2823" priority="2944" stopIfTrue="1" operator="greaterThanOrEqual">
      <formula>0.000001</formula>
    </cfRule>
    <cfRule type="cellIs" dxfId="2822" priority="2945" stopIfTrue="1" operator="greaterThanOrEqual">
      <formula>0.0000001</formula>
    </cfRule>
    <cfRule type="cellIs" dxfId="2821" priority="2946" stopIfTrue="1" operator="greaterThanOrEqual">
      <formula>0.00000001</formula>
    </cfRule>
  </conditionalFormatting>
  <conditionalFormatting sqref="BV37:BV132">
    <cfRule type="cellIs" dxfId="2820" priority="418" stopIfTrue="1" operator="greaterThanOrEqual">
      <formula>10</formula>
    </cfRule>
  </conditionalFormatting>
  <conditionalFormatting sqref="BV42:BV43">
    <cfRule type="cellIs" dxfId="2819" priority="2929" stopIfTrue="1" operator="greaterThanOrEqual">
      <formula>1</formula>
    </cfRule>
    <cfRule type="cellIs" dxfId="2818" priority="2930" stopIfTrue="1" operator="greaterThanOrEqual">
      <formula>0.1</formula>
    </cfRule>
    <cfRule type="cellIs" dxfId="2817" priority="2931" stopIfTrue="1" operator="greaterThanOrEqual">
      <formula>0.01</formula>
    </cfRule>
    <cfRule type="cellIs" dxfId="2816" priority="2932" stopIfTrue="1" operator="greaterThanOrEqual">
      <formula>0.001</formula>
    </cfRule>
    <cfRule type="cellIs" dxfId="2815" priority="2933" stopIfTrue="1" operator="greaterThanOrEqual">
      <formula>0.0001</formula>
    </cfRule>
    <cfRule type="cellIs" dxfId="2814" priority="2934" stopIfTrue="1" operator="greaterThanOrEqual">
      <formula>0.00001</formula>
    </cfRule>
    <cfRule type="cellIs" dxfId="2813" priority="2935" stopIfTrue="1" operator="greaterThanOrEqual">
      <formula>0.000001</formula>
    </cfRule>
    <cfRule type="cellIs" dxfId="2812" priority="2936" stopIfTrue="1" operator="greaterThanOrEqual">
      <formula>0.0000001</formula>
    </cfRule>
    <cfRule type="cellIs" dxfId="2811" priority="2937" stopIfTrue="1" operator="greaterThanOrEqual">
      <formula>0.00000001</formula>
    </cfRule>
  </conditionalFormatting>
  <conditionalFormatting sqref="BV44 BV72:BV74 BV82:BV85 BV95 BV108:BV109 BV116 BV130">
    <cfRule type="cellIs" dxfId="2810" priority="2923" stopIfTrue="1" operator="greaterThanOrEqual">
      <formula>0.001</formula>
    </cfRule>
    <cfRule type="cellIs" dxfId="2809" priority="2924" stopIfTrue="1" operator="greaterThanOrEqual">
      <formula>0.0001</formula>
    </cfRule>
    <cfRule type="cellIs" dxfId="2808" priority="2925" stopIfTrue="1" operator="greaterThanOrEqual">
      <formula>0.00001</formula>
    </cfRule>
    <cfRule type="cellIs" dxfId="2807" priority="2926" stopIfTrue="1" operator="greaterThanOrEqual">
      <formula>0.000001</formula>
    </cfRule>
    <cfRule type="cellIs" dxfId="2806" priority="2927" stopIfTrue="1" operator="greaterThanOrEqual">
      <formula>0.0000001</formula>
    </cfRule>
    <cfRule type="cellIs" dxfId="2805" priority="2928" stopIfTrue="1" operator="greaterThanOrEqual">
      <formula>0.00000001</formula>
    </cfRule>
  </conditionalFormatting>
  <conditionalFormatting sqref="BV44:BV49">
    <cfRule type="cellIs" dxfId="2804" priority="583" stopIfTrue="1" operator="greaterThanOrEqual">
      <formula>0.1</formula>
    </cfRule>
  </conditionalFormatting>
  <conditionalFormatting sqref="BV44:BV127">
    <cfRule type="cellIs" dxfId="2803" priority="419" stopIfTrue="1" operator="greaterThanOrEqual">
      <formula>1</formula>
    </cfRule>
  </conditionalFormatting>
  <conditionalFormatting sqref="BV45:BV46 BV86 BV92:BV94 BV99:BV101 BV105 BV110:BV112 BV123:BV124 BV126">
    <cfRule type="cellIs" dxfId="2802" priority="2915" stopIfTrue="1" operator="greaterThanOrEqual">
      <formula>0.001</formula>
    </cfRule>
    <cfRule type="cellIs" dxfId="2801" priority="2916" stopIfTrue="1" operator="greaterThanOrEqual">
      <formula>0.0001</formula>
    </cfRule>
    <cfRule type="cellIs" dxfId="2800" priority="2917" stopIfTrue="1" operator="greaterThanOrEqual">
      <formula>0.00001</formula>
    </cfRule>
    <cfRule type="cellIs" dxfId="2799" priority="2918" stopIfTrue="1" operator="greaterThanOrEqual">
      <formula>0.000001</formula>
    </cfRule>
    <cfRule type="cellIs" dxfId="2798" priority="2919" stopIfTrue="1" operator="greaterThanOrEqual">
      <formula>0.0000001</formula>
    </cfRule>
    <cfRule type="cellIs" dxfId="2797" priority="2920" stopIfTrue="1" operator="greaterThanOrEqual">
      <formula>0.00000001</formula>
    </cfRule>
  </conditionalFormatting>
  <conditionalFormatting sqref="BV45:BV49 BV53:BV71">
    <cfRule type="cellIs" dxfId="2796" priority="584" stopIfTrue="1" operator="greaterThanOrEqual">
      <formula>0.01</formula>
    </cfRule>
  </conditionalFormatting>
  <conditionalFormatting sqref="BV47 BV115 BV125">
    <cfRule type="cellIs" dxfId="2795" priority="2911" stopIfTrue="1" operator="greaterThanOrEqual">
      <formula>0.00001</formula>
    </cfRule>
    <cfRule type="cellIs" dxfId="2794" priority="2912" stopIfTrue="1" operator="greaterThanOrEqual">
      <formula>0.000001</formula>
    </cfRule>
    <cfRule type="cellIs" dxfId="2793" priority="2913" stopIfTrue="1" operator="greaterThanOrEqual">
      <formula>0.0000001</formula>
    </cfRule>
    <cfRule type="cellIs" dxfId="2792" priority="2914" stopIfTrue="1" operator="greaterThanOrEqual">
      <formula>0.00000001</formula>
    </cfRule>
  </conditionalFormatting>
  <conditionalFormatting sqref="BV47:BV48 BV87:BV91 BV96:BV98 BV102:BV104 BV106:BV107 BV113:BV115 BV127">
    <cfRule type="cellIs" dxfId="2791" priority="2903" stopIfTrue="1" operator="greaterThanOrEqual">
      <formula>0.001</formula>
    </cfRule>
  </conditionalFormatting>
  <conditionalFormatting sqref="BV48 BV87:BV91 BV96:BV98 BV102:BV104 BV106:BV107 BV113:BV114 BV117 BV127">
    <cfRule type="cellIs" dxfId="2790" priority="2905" stopIfTrue="1" operator="greaterThanOrEqual">
      <formula>0.00001</formula>
    </cfRule>
    <cfRule type="cellIs" dxfId="2789" priority="2906" stopIfTrue="1" operator="greaterThanOrEqual">
      <formula>0.000001</formula>
    </cfRule>
    <cfRule type="cellIs" dxfId="2788" priority="2907" stopIfTrue="1" operator="greaterThanOrEqual">
      <formula>0.0000001</formula>
    </cfRule>
    <cfRule type="cellIs" dxfId="2787" priority="2908" stopIfTrue="1" operator="greaterThanOrEqual">
      <formula>0.00000001</formula>
    </cfRule>
  </conditionalFormatting>
  <conditionalFormatting sqref="BV48 BV87:BV91 BV96:BV98 BV102:BV104 BV106:BV107 BV113:BV114 BV127 BV117">
    <cfRule type="cellIs" dxfId="2786" priority="2904" stopIfTrue="1" operator="greaterThanOrEqual">
      <formula>0.0001</formula>
    </cfRule>
  </conditionalFormatting>
  <conditionalFormatting sqref="BV49 BV54:BV56 BV58:BV59 BV62:BV63 BV65:BV68">
    <cfRule type="cellIs" dxfId="2785" priority="585" stopIfTrue="1" operator="greaterThanOrEqual">
      <formula>0.001</formula>
    </cfRule>
    <cfRule type="cellIs" dxfId="2784" priority="586" stopIfTrue="1" operator="greaterThanOrEqual">
      <formula>0.0001</formula>
    </cfRule>
    <cfRule type="cellIs" dxfId="2783" priority="587" stopIfTrue="1" operator="greaterThanOrEqual">
      <formula>0.00001</formula>
    </cfRule>
    <cfRule type="cellIs" dxfId="2782" priority="588" stopIfTrue="1" operator="greaterThanOrEqual">
      <formula>0.000001</formula>
    </cfRule>
    <cfRule type="cellIs" dxfId="2781" priority="589" stopIfTrue="1" operator="greaterThanOrEqual">
      <formula>0.0000001</formula>
    </cfRule>
    <cfRule type="cellIs" dxfId="2780" priority="590" stopIfTrue="1" operator="greaterThanOrEqual">
      <formula>0.00000001</formula>
    </cfRule>
  </conditionalFormatting>
  <conditionalFormatting sqref="BV50">
    <cfRule type="cellIs" dxfId="2779" priority="575" stopIfTrue="1" operator="greaterThanOrEqual">
      <formula>0.1</formula>
    </cfRule>
    <cfRule type="cellIs" dxfId="2778" priority="576" stopIfTrue="1" operator="greaterThanOrEqual">
      <formula>0.01</formula>
    </cfRule>
    <cfRule type="cellIs" dxfId="2777" priority="577" stopIfTrue="1" operator="greaterThanOrEqual">
      <formula>0.001</formula>
    </cfRule>
    <cfRule type="cellIs" dxfId="2776" priority="578" stopIfTrue="1" operator="greaterThanOrEqual">
      <formula>0.0001</formula>
    </cfRule>
    <cfRule type="cellIs" dxfId="2775" priority="579" stopIfTrue="1" operator="greaterThanOrEqual">
      <formula>0.00001</formula>
    </cfRule>
    <cfRule type="cellIs" dxfId="2774" priority="580" stopIfTrue="1" operator="greaterThanOrEqual">
      <formula>0.000001</formula>
    </cfRule>
    <cfRule type="cellIs" dxfId="2773" priority="581" stopIfTrue="1" operator="greaterThanOrEqual">
      <formula>0.0000001</formula>
    </cfRule>
    <cfRule type="cellIs" dxfId="2772" priority="582" stopIfTrue="1" operator="greaterThanOrEqual">
      <formula>0.00000001</formula>
    </cfRule>
  </conditionalFormatting>
  <conditionalFormatting sqref="BV51">
    <cfRule type="cellIs" dxfId="2771" priority="568" stopIfTrue="1" operator="greaterThanOrEqual">
      <formula>0.01</formula>
    </cfRule>
    <cfRule type="cellIs" dxfId="2770" priority="569" stopIfTrue="1" operator="greaterThanOrEqual">
      <formula>0.001</formula>
    </cfRule>
    <cfRule type="cellIs" dxfId="2769" priority="570" stopIfTrue="1" operator="greaterThanOrEqual">
      <formula>0.0001</formula>
    </cfRule>
    <cfRule type="cellIs" dxfId="2768" priority="571" stopIfTrue="1" operator="greaterThanOrEqual">
      <formula>0.00001</formula>
    </cfRule>
    <cfRule type="cellIs" dxfId="2767" priority="572" stopIfTrue="1" operator="greaterThanOrEqual">
      <formula>0.000001</formula>
    </cfRule>
    <cfRule type="cellIs" dxfId="2766" priority="573" stopIfTrue="1" operator="greaterThanOrEqual">
      <formula>0.0000001</formula>
    </cfRule>
    <cfRule type="cellIs" dxfId="2765" priority="574" stopIfTrue="1" operator="greaterThanOrEqual">
      <formula>0.00000001</formula>
    </cfRule>
  </conditionalFormatting>
  <conditionalFormatting sqref="BV51:BV75">
    <cfRule type="cellIs" dxfId="2764" priority="421" stopIfTrue="1" operator="greaterThanOrEqual">
      <formula>0.1</formula>
    </cfRule>
  </conditionalFormatting>
  <conditionalFormatting sqref="BV52">
    <cfRule type="cellIs" dxfId="2763" priority="597" stopIfTrue="1" operator="greaterThanOrEqual">
      <formula>0.01</formula>
    </cfRule>
    <cfRule type="cellIs" dxfId="2762" priority="598" stopIfTrue="1" operator="greaterThanOrEqual">
      <formula>0.001</formula>
    </cfRule>
    <cfRule type="cellIs" dxfId="2761" priority="599" stopIfTrue="1" operator="greaterThanOrEqual">
      <formula>0.0001</formula>
    </cfRule>
    <cfRule type="cellIs" dxfId="2760" priority="600" stopIfTrue="1" operator="greaterThanOrEqual">
      <formula>0.00001</formula>
    </cfRule>
    <cfRule type="cellIs" dxfId="2759" priority="601" stopIfTrue="1" operator="greaterThanOrEqual">
      <formula>0.000001</formula>
    </cfRule>
    <cfRule type="cellIs" dxfId="2758" priority="602" stopIfTrue="1" operator="greaterThanOrEqual">
      <formula>0.0000001</formula>
    </cfRule>
    <cfRule type="cellIs" dxfId="2757" priority="603" stopIfTrue="1" operator="greaterThanOrEqual">
      <formula>0.00000001</formula>
    </cfRule>
  </conditionalFormatting>
  <conditionalFormatting sqref="BV53 BV57 BV60:BV61 BV64 BV69:BV71">
    <cfRule type="cellIs" dxfId="2756" priority="591" stopIfTrue="1" operator="greaterThanOrEqual">
      <formula>0.001</formula>
    </cfRule>
    <cfRule type="cellIs" dxfId="2755" priority="592" stopIfTrue="1" operator="greaterThanOrEqual">
      <formula>0.0001</formula>
    </cfRule>
    <cfRule type="cellIs" dxfId="2754" priority="593" stopIfTrue="1" operator="greaterThanOrEqual">
      <formula>0.00001</formula>
    </cfRule>
    <cfRule type="cellIs" dxfId="2753" priority="594" stopIfTrue="1" operator="greaterThanOrEqual">
      <formula>0.000001</formula>
    </cfRule>
    <cfRule type="cellIs" dxfId="2752" priority="595" stopIfTrue="1" operator="greaterThanOrEqual">
      <formula>0.0000001</formula>
    </cfRule>
    <cfRule type="cellIs" dxfId="2751" priority="596" stopIfTrue="1" operator="greaterThanOrEqual">
      <formula>0.00000001</formula>
    </cfRule>
  </conditionalFormatting>
  <conditionalFormatting sqref="BV75 BV77:BV78">
    <cfRule type="cellIs" dxfId="2750" priority="430" stopIfTrue="1" operator="greaterThanOrEqual">
      <formula>0.01</formula>
    </cfRule>
    <cfRule type="cellIs" dxfId="2749" priority="431" stopIfTrue="1" operator="greaterThanOrEqual">
      <formula>0.001</formula>
    </cfRule>
    <cfRule type="cellIs" dxfId="2748" priority="432" stopIfTrue="1" operator="greaterThanOrEqual">
      <formula>0.0001</formula>
    </cfRule>
    <cfRule type="cellIs" dxfId="2747" priority="433" stopIfTrue="1" operator="greaterThanOrEqual">
      <formula>0.00001</formula>
    </cfRule>
    <cfRule type="cellIs" dxfId="2746" priority="434" stopIfTrue="1" operator="greaterThanOrEqual">
      <formula>0.000001</formula>
    </cfRule>
    <cfRule type="cellIs" dxfId="2745" priority="435" stopIfTrue="1" operator="greaterThanOrEqual">
      <formula>0.0000001</formula>
    </cfRule>
    <cfRule type="cellIs" dxfId="2744" priority="436" stopIfTrue="1" operator="greaterThanOrEqual">
      <formula>0.00000001</formula>
    </cfRule>
  </conditionalFormatting>
  <conditionalFormatting sqref="BV76">
    <cfRule type="cellIs" dxfId="2743" priority="422" stopIfTrue="1" operator="greaterThanOrEqual">
      <formula>0.1</formula>
    </cfRule>
    <cfRule type="cellIs" dxfId="2742" priority="423" stopIfTrue="1" operator="greaterThanOrEqual">
      <formula>0.01</formula>
    </cfRule>
    <cfRule type="cellIs" dxfId="2741" priority="424" stopIfTrue="1" operator="greaterThanOrEqual">
      <formula>0.001</formula>
    </cfRule>
    <cfRule type="cellIs" dxfId="2740" priority="425" stopIfTrue="1" operator="greaterThanOrEqual">
      <formula>0.0001</formula>
    </cfRule>
    <cfRule type="cellIs" dxfId="2739" priority="426" stopIfTrue="1" operator="greaterThanOrEqual">
      <formula>0.00001</formula>
    </cfRule>
    <cfRule type="cellIs" dxfId="2738" priority="427" stopIfTrue="1" operator="greaterThanOrEqual">
      <formula>0.000001</formula>
    </cfRule>
    <cfRule type="cellIs" dxfId="2737" priority="428" stopIfTrue="1" operator="greaterThanOrEqual">
      <formula>0.0000001</formula>
    </cfRule>
    <cfRule type="cellIs" dxfId="2736" priority="429" stopIfTrue="1" operator="greaterThanOrEqual">
      <formula>0.00000001</formula>
    </cfRule>
  </conditionalFormatting>
  <conditionalFormatting sqref="BV77:BV127">
    <cfRule type="cellIs" dxfId="2735" priority="420" stopIfTrue="1" operator="greaterThanOrEqual">
      <formula>0.1</formula>
    </cfRule>
  </conditionalFormatting>
  <conditionalFormatting sqref="BV79:BV81">
    <cfRule type="cellIs" dxfId="2734" priority="437" stopIfTrue="1" operator="greaterThanOrEqual">
      <formula>0.01</formula>
    </cfRule>
    <cfRule type="cellIs" dxfId="2733" priority="438" stopIfTrue="1" operator="greaterThanOrEqual">
      <formula>0.001</formula>
    </cfRule>
    <cfRule type="cellIs" dxfId="2732" priority="439" stopIfTrue="1" operator="greaterThanOrEqual">
      <formula>0.0001</formula>
    </cfRule>
    <cfRule type="cellIs" dxfId="2731" priority="440" stopIfTrue="1" operator="greaterThanOrEqual">
      <formula>0.00001</formula>
    </cfRule>
    <cfRule type="cellIs" dxfId="2730" priority="441" stopIfTrue="1" operator="greaterThanOrEqual">
      <formula>0.000001</formula>
    </cfRule>
    <cfRule type="cellIs" dxfId="2729" priority="442" stopIfTrue="1" operator="greaterThanOrEqual">
      <formula>0.0000001</formula>
    </cfRule>
    <cfRule type="cellIs" dxfId="2728" priority="443" stopIfTrue="1" operator="greaterThanOrEqual">
      <formula>0.00000001</formula>
    </cfRule>
  </conditionalFormatting>
  <conditionalFormatting sqref="BV86:BV94 BV96:BV107 BV110:BV115">
    <cfRule type="cellIs" dxfId="2727" priority="2902" stopIfTrue="1" operator="greaterThanOrEqual">
      <formula>0.01</formula>
    </cfRule>
  </conditionalFormatting>
  <conditionalFormatting sqref="BV117:BV122">
    <cfRule type="cellIs" dxfId="2726" priority="2875" stopIfTrue="1" operator="greaterThanOrEqual">
      <formula>0.001</formula>
    </cfRule>
  </conditionalFormatting>
  <conditionalFormatting sqref="BV117:BV127">
    <cfRule type="cellIs" dxfId="2725" priority="2874" stopIfTrue="1" operator="greaterThanOrEqual">
      <formula>0.01</formula>
    </cfRule>
  </conditionalFormatting>
  <conditionalFormatting sqref="BV118">
    <cfRule type="cellIs" dxfId="2724" priority="2881" stopIfTrue="1" operator="greaterThanOrEqual">
      <formula>0.000001</formula>
    </cfRule>
    <cfRule type="cellIs" dxfId="2723" priority="2882" stopIfTrue="1" operator="greaterThanOrEqual">
      <formula>0.0000001</formula>
    </cfRule>
    <cfRule type="cellIs" dxfId="2722" priority="2883" stopIfTrue="1" operator="greaterThanOrEqual">
      <formula>0.00000001</formula>
    </cfRule>
  </conditionalFormatting>
  <conditionalFormatting sqref="BV118:BV122">
    <cfRule type="cellIs" dxfId="2721" priority="2876" stopIfTrue="1" operator="greaterThanOrEqual">
      <formula>0.0001</formula>
    </cfRule>
    <cfRule type="cellIs" dxfId="2720" priority="2877" stopIfTrue="1" operator="greaterThanOrEqual">
      <formula>0.00001</formula>
    </cfRule>
  </conditionalFormatting>
  <conditionalFormatting sqref="BV119:BV122">
    <cfRule type="cellIs" dxfId="2719" priority="2878" stopIfTrue="1" operator="greaterThanOrEqual">
      <formula>0.000001</formula>
    </cfRule>
    <cfRule type="cellIs" dxfId="2718" priority="2879" stopIfTrue="1" operator="greaterThanOrEqual">
      <formula>0.0000001</formula>
    </cfRule>
    <cfRule type="cellIs" dxfId="2717" priority="2880" stopIfTrue="1" operator="greaterThanOrEqual">
      <formula>0.00000001</formula>
    </cfRule>
  </conditionalFormatting>
  <conditionalFormatting sqref="BV125 BV47 BV115">
    <cfRule type="cellIs" dxfId="2716" priority="2910" stopIfTrue="1" operator="greaterThanOrEqual">
      <formula>0.0001</formula>
    </cfRule>
  </conditionalFormatting>
  <conditionalFormatting sqref="BV125">
    <cfRule type="cellIs" dxfId="2715" priority="2909" stopIfTrue="1" operator="greaterThanOrEqual">
      <formula>0.001</formula>
    </cfRule>
  </conditionalFormatting>
  <conditionalFormatting sqref="BV128 BV131:BV132">
    <cfRule type="cellIs" dxfId="2714" priority="2884" stopIfTrue="1" operator="greaterThanOrEqual">
      <formula>1</formula>
    </cfRule>
    <cfRule type="cellIs" dxfId="2713" priority="2885" stopIfTrue="1" operator="greaterThanOrEqual">
      <formula>0.1</formula>
    </cfRule>
    <cfRule type="cellIs" dxfId="2712" priority="2886" stopIfTrue="1" operator="greaterThanOrEqual">
      <formula>0.01</formula>
    </cfRule>
    <cfRule type="cellIs" dxfId="2711" priority="2887" stopIfTrue="1" operator="greaterThanOrEqual">
      <formula>0.001</formula>
    </cfRule>
    <cfRule type="cellIs" dxfId="2710" priority="2888" stopIfTrue="1" operator="greaterThanOrEqual">
      <formula>0.0001</formula>
    </cfRule>
    <cfRule type="cellIs" dxfId="2709" priority="2889" stopIfTrue="1" operator="greaterThanOrEqual">
      <formula>0.00001</formula>
    </cfRule>
    <cfRule type="cellIs" dxfId="2708" priority="2890" stopIfTrue="1" operator="greaterThanOrEqual">
      <formula>0.000001</formula>
    </cfRule>
    <cfRule type="cellIs" dxfId="2707" priority="2891" stopIfTrue="1" operator="greaterThanOrEqual">
      <formula>0.0000001</formula>
    </cfRule>
    <cfRule type="cellIs" dxfId="2706" priority="2892" stopIfTrue="1" operator="greaterThanOrEqual">
      <formula>0.00000001</formula>
    </cfRule>
  </conditionalFormatting>
  <conditionalFormatting sqref="BV129">
    <cfRule type="cellIs" dxfId="2705" priority="2894" stopIfTrue="1" operator="greaterThanOrEqual">
      <formula>0.1</formula>
    </cfRule>
    <cfRule type="cellIs" dxfId="2704" priority="2895" stopIfTrue="1" operator="greaterThanOrEqual">
      <formula>0.01</formula>
    </cfRule>
    <cfRule type="cellIs" dxfId="2703" priority="2896" stopIfTrue="1" operator="greaterThanOrEqual">
      <formula>0.001</formula>
    </cfRule>
    <cfRule type="cellIs" dxfId="2702" priority="2897" stopIfTrue="1" operator="greaterThanOrEqual">
      <formula>0.0001</formula>
    </cfRule>
    <cfRule type="cellIs" dxfId="2701" priority="2898" stopIfTrue="1" operator="greaterThanOrEqual">
      <formula>0.00001</formula>
    </cfRule>
    <cfRule type="cellIs" dxfId="2700" priority="2899" stopIfTrue="1" operator="greaterThanOrEqual">
      <formula>0.000001</formula>
    </cfRule>
    <cfRule type="cellIs" dxfId="2699" priority="2900" stopIfTrue="1" operator="greaterThanOrEqual">
      <formula>0.0000001</formula>
    </cfRule>
    <cfRule type="cellIs" dxfId="2698" priority="2901" stopIfTrue="1" operator="greaterThanOrEqual">
      <formula>0.00000001</formula>
    </cfRule>
  </conditionalFormatting>
  <conditionalFormatting sqref="BV129:BV130">
    <cfRule type="cellIs" dxfId="2697" priority="2893" stopIfTrue="1" operator="greaterThanOrEqual">
      <formula>1</formula>
    </cfRule>
  </conditionalFormatting>
  <conditionalFormatting sqref="BV130 BV44 BV72:BV74 BV82:BV85 BV95 BV108:BV109 BV116">
    <cfRule type="cellIs" dxfId="2696" priority="2922" stopIfTrue="1" operator="greaterThanOrEqual">
      <formula>0.01</formula>
    </cfRule>
  </conditionalFormatting>
  <conditionalFormatting sqref="BV130">
    <cfRule type="cellIs" dxfId="2695" priority="2921" stopIfTrue="1" operator="greaterThanOrEqual">
      <formula>0.1</formula>
    </cfRule>
  </conditionalFormatting>
  <conditionalFormatting sqref="BY24:BY27">
    <cfRule type="cellIs" dxfId="2694" priority="2229" operator="greaterThanOrEqual">
      <formula>0</formula>
    </cfRule>
  </conditionalFormatting>
  <conditionalFormatting sqref="BY28:BY30">
    <cfRule type="cellIs" dxfId="2693" priority="2228" operator="greaterThanOrEqual">
      <formula>0</formula>
    </cfRule>
  </conditionalFormatting>
  <conditionalFormatting sqref="BY31:BY32">
    <cfRule type="cellIs" dxfId="2692" priority="2206" operator="greaterThanOrEqual">
      <formula>0</formula>
    </cfRule>
  </conditionalFormatting>
  <conditionalFormatting sqref="BY37:BY41">
    <cfRule type="cellIs" dxfId="2691" priority="2865" stopIfTrue="1" operator="greaterThanOrEqual">
      <formula>1</formula>
    </cfRule>
    <cfRule type="cellIs" dxfId="2690" priority="2866" stopIfTrue="1" operator="greaterThanOrEqual">
      <formula>0.1</formula>
    </cfRule>
    <cfRule type="cellIs" dxfId="2689" priority="2867" stopIfTrue="1" operator="greaterThanOrEqual">
      <formula>0.01</formula>
    </cfRule>
    <cfRule type="cellIs" dxfId="2688" priority="2868" stopIfTrue="1" operator="greaterThanOrEqual">
      <formula>0.001</formula>
    </cfRule>
    <cfRule type="cellIs" dxfId="2687" priority="2869" stopIfTrue="1" operator="greaterThanOrEqual">
      <formula>0.0001</formula>
    </cfRule>
    <cfRule type="cellIs" dxfId="2686" priority="2870" stopIfTrue="1" operator="greaterThanOrEqual">
      <formula>0.00001</formula>
    </cfRule>
    <cfRule type="cellIs" dxfId="2685" priority="2871" stopIfTrue="1" operator="greaterThanOrEqual">
      <formula>0.000001</formula>
    </cfRule>
    <cfRule type="cellIs" dxfId="2684" priority="2872" stopIfTrue="1" operator="greaterThanOrEqual">
      <formula>0.0000001</formula>
    </cfRule>
    <cfRule type="cellIs" dxfId="2683" priority="2873" stopIfTrue="1" operator="greaterThanOrEqual">
      <formula>0.00000001</formula>
    </cfRule>
  </conditionalFormatting>
  <conditionalFormatting sqref="BY37:BY132">
    <cfRule type="cellIs" dxfId="2682" priority="392" stopIfTrue="1" operator="greaterThanOrEqual">
      <formula>10</formula>
    </cfRule>
  </conditionalFormatting>
  <conditionalFormatting sqref="BY42:BY43">
    <cfRule type="cellIs" dxfId="2681" priority="2856" stopIfTrue="1" operator="greaterThanOrEqual">
      <formula>1</formula>
    </cfRule>
    <cfRule type="cellIs" dxfId="2680" priority="2857" stopIfTrue="1" operator="greaterThanOrEqual">
      <formula>0.1</formula>
    </cfRule>
    <cfRule type="cellIs" dxfId="2679" priority="2858" stopIfTrue="1" operator="greaterThanOrEqual">
      <formula>0.01</formula>
    </cfRule>
    <cfRule type="cellIs" dxfId="2678" priority="2859" stopIfTrue="1" operator="greaterThanOrEqual">
      <formula>0.001</formula>
    </cfRule>
    <cfRule type="cellIs" dxfId="2677" priority="2860" stopIfTrue="1" operator="greaterThanOrEqual">
      <formula>0.0001</formula>
    </cfRule>
    <cfRule type="cellIs" dxfId="2676" priority="2861" stopIfTrue="1" operator="greaterThanOrEqual">
      <formula>0.00001</formula>
    </cfRule>
    <cfRule type="cellIs" dxfId="2675" priority="2862" stopIfTrue="1" operator="greaterThanOrEqual">
      <formula>0.000001</formula>
    </cfRule>
    <cfRule type="cellIs" dxfId="2674" priority="2863" stopIfTrue="1" operator="greaterThanOrEqual">
      <formula>0.0000001</formula>
    </cfRule>
    <cfRule type="cellIs" dxfId="2673" priority="2864" stopIfTrue="1" operator="greaterThanOrEqual">
      <formula>0.00000001</formula>
    </cfRule>
  </conditionalFormatting>
  <conditionalFormatting sqref="BY44 BY72:BY74 BY82:BY85 BY95 BY108:BY109 BY116 BY130">
    <cfRule type="cellIs" dxfId="2672" priority="2850" stopIfTrue="1" operator="greaterThanOrEqual">
      <formula>0.001</formula>
    </cfRule>
    <cfRule type="cellIs" dxfId="2671" priority="2851" stopIfTrue="1" operator="greaterThanOrEqual">
      <formula>0.0001</formula>
    </cfRule>
    <cfRule type="cellIs" dxfId="2670" priority="2852" stopIfTrue="1" operator="greaterThanOrEqual">
      <formula>0.00001</formula>
    </cfRule>
    <cfRule type="cellIs" dxfId="2669" priority="2853" stopIfTrue="1" operator="greaterThanOrEqual">
      <formula>0.000001</formula>
    </cfRule>
    <cfRule type="cellIs" dxfId="2668" priority="2854" stopIfTrue="1" operator="greaterThanOrEqual">
      <formula>0.0000001</formula>
    </cfRule>
    <cfRule type="cellIs" dxfId="2667" priority="2855" stopIfTrue="1" operator="greaterThanOrEqual">
      <formula>0.00000001</formula>
    </cfRule>
  </conditionalFormatting>
  <conditionalFormatting sqref="BY44:BY49">
    <cfRule type="cellIs" dxfId="2666" priority="547" stopIfTrue="1" operator="greaterThanOrEqual">
      <formula>0.1</formula>
    </cfRule>
  </conditionalFormatting>
  <conditionalFormatting sqref="BY44:BY127">
    <cfRule type="cellIs" dxfId="2665" priority="393" stopIfTrue="1" operator="greaterThanOrEqual">
      <formula>1</formula>
    </cfRule>
  </conditionalFormatting>
  <conditionalFormatting sqref="BY45:BY46 BY86 BY92:BY94 BY99:BY101 BY105 BY110:BY112 BY123:BY124 BY126">
    <cfRule type="cellIs" dxfId="2664" priority="2842" stopIfTrue="1" operator="greaterThanOrEqual">
      <formula>0.001</formula>
    </cfRule>
    <cfRule type="cellIs" dxfId="2663" priority="2843" stopIfTrue="1" operator="greaterThanOrEqual">
      <formula>0.0001</formula>
    </cfRule>
    <cfRule type="cellIs" dxfId="2662" priority="2844" stopIfTrue="1" operator="greaterThanOrEqual">
      <formula>0.00001</formula>
    </cfRule>
    <cfRule type="cellIs" dxfId="2661" priority="2845" stopIfTrue="1" operator="greaterThanOrEqual">
      <formula>0.000001</formula>
    </cfRule>
    <cfRule type="cellIs" dxfId="2660" priority="2846" stopIfTrue="1" operator="greaterThanOrEqual">
      <formula>0.0000001</formula>
    </cfRule>
    <cfRule type="cellIs" dxfId="2659" priority="2847" stopIfTrue="1" operator="greaterThanOrEqual">
      <formula>0.00000001</formula>
    </cfRule>
  </conditionalFormatting>
  <conditionalFormatting sqref="BY45:BY49 BY53:BY71">
    <cfRule type="cellIs" dxfId="2658" priority="548" stopIfTrue="1" operator="greaterThanOrEqual">
      <formula>0.01</formula>
    </cfRule>
  </conditionalFormatting>
  <conditionalFormatting sqref="BY47 BY115 BY125">
    <cfRule type="cellIs" dxfId="2657" priority="2838" stopIfTrue="1" operator="greaterThanOrEqual">
      <formula>0.00001</formula>
    </cfRule>
    <cfRule type="cellIs" dxfId="2656" priority="2839" stopIfTrue="1" operator="greaterThanOrEqual">
      <formula>0.000001</formula>
    </cfRule>
    <cfRule type="cellIs" dxfId="2655" priority="2840" stopIfTrue="1" operator="greaterThanOrEqual">
      <formula>0.0000001</formula>
    </cfRule>
    <cfRule type="cellIs" dxfId="2654" priority="2841" stopIfTrue="1" operator="greaterThanOrEqual">
      <formula>0.00000001</formula>
    </cfRule>
  </conditionalFormatting>
  <conditionalFormatting sqref="BY47:BY48 BY87:BY91 BY96:BY98 BY102:BY104 BY106:BY107 BY113:BY115 BY127">
    <cfRule type="cellIs" dxfId="2653" priority="2830" stopIfTrue="1" operator="greaterThanOrEqual">
      <formula>0.001</formula>
    </cfRule>
  </conditionalFormatting>
  <conditionalFormatting sqref="BY48 BY87:BY91 BY96:BY98 BY102:BY104 BY106:BY107 BY113:BY114 BY117 BY127">
    <cfRule type="cellIs" dxfId="2652" priority="2832" stopIfTrue="1" operator="greaterThanOrEqual">
      <formula>0.00001</formula>
    </cfRule>
    <cfRule type="cellIs" dxfId="2651" priority="2833" stopIfTrue="1" operator="greaterThanOrEqual">
      <formula>0.000001</formula>
    </cfRule>
    <cfRule type="cellIs" dxfId="2650" priority="2834" stopIfTrue="1" operator="greaterThanOrEqual">
      <formula>0.0000001</formula>
    </cfRule>
    <cfRule type="cellIs" dxfId="2649" priority="2835" stopIfTrue="1" operator="greaterThanOrEqual">
      <formula>0.00000001</formula>
    </cfRule>
  </conditionalFormatting>
  <conditionalFormatting sqref="BY48 BY87:BY91 BY96:BY98 BY102:BY104 BY106:BY107 BY113:BY114 BY127 BY117">
    <cfRule type="cellIs" dxfId="2648" priority="2831" stopIfTrue="1" operator="greaterThanOrEqual">
      <formula>0.0001</formula>
    </cfRule>
  </conditionalFormatting>
  <conditionalFormatting sqref="BY49 BY54:BY56 BY58:BY59 BY62:BY63 BY65:BY68">
    <cfRule type="cellIs" dxfId="2647" priority="549" stopIfTrue="1" operator="greaterThanOrEqual">
      <formula>0.001</formula>
    </cfRule>
    <cfRule type="cellIs" dxfId="2646" priority="550" stopIfTrue="1" operator="greaterThanOrEqual">
      <formula>0.0001</formula>
    </cfRule>
    <cfRule type="cellIs" dxfId="2645" priority="551" stopIfTrue="1" operator="greaterThanOrEqual">
      <formula>0.00001</formula>
    </cfRule>
    <cfRule type="cellIs" dxfId="2644" priority="552" stopIfTrue="1" operator="greaterThanOrEqual">
      <formula>0.000001</formula>
    </cfRule>
    <cfRule type="cellIs" dxfId="2643" priority="553" stopIfTrue="1" operator="greaterThanOrEqual">
      <formula>0.0000001</formula>
    </cfRule>
    <cfRule type="cellIs" dxfId="2642" priority="554" stopIfTrue="1" operator="greaterThanOrEqual">
      <formula>0.00000001</formula>
    </cfRule>
  </conditionalFormatting>
  <conditionalFormatting sqref="BY50">
    <cfRule type="cellIs" dxfId="2641" priority="539" stopIfTrue="1" operator="greaterThanOrEqual">
      <formula>0.1</formula>
    </cfRule>
    <cfRule type="cellIs" dxfId="2640" priority="540" stopIfTrue="1" operator="greaterThanOrEqual">
      <formula>0.01</formula>
    </cfRule>
    <cfRule type="cellIs" dxfId="2639" priority="541" stopIfTrue="1" operator="greaterThanOrEqual">
      <formula>0.001</formula>
    </cfRule>
    <cfRule type="cellIs" dxfId="2638" priority="542" stopIfTrue="1" operator="greaterThanOrEqual">
      <formula>0.0001</formula>
    </cfRule>
    <cfRule type="cellIs" dxfId="2637" priority="543" stopIfTrue="1" operator="greaterThanOrEqual">
      <formula>0.00001</formula>
    </cfRule>
    <cfRule type="cellIs" dxfId="2636" priority="544" stopIfTrue="1" operator="greaterThanOrEqual">
      <formula>0.000001</formula>
    </cfRule>
    <cfRule type="cellIs" dxfId="2635" priority="545" stopIfTrue="1" operator="greaterThanOrEqual">
      <formula>0.0000001</formula>
    </cfRule>
    <cfRule type="cellIs" dxfId="2634" priority="546" stopIfTrue="1" operator="greaterThanOrEqual">
      <formula>0.00000001</formula>
    </cfRule>
  </conditionalFormatting>
  <conditionalFormatting sqref="BY51">
    <cfRule type="cellIs" dxfId="2633" priority="532" stopIfTrue="1" operator="greaterThanOrEqual">
      <formula>0.01</formula>
    </cfRule>
    <cfRule type="cellIs" dxfId="2632" priority="533" stopIfTrue="1" operator="greaterThanOrEqual">
      <formula>0.001</formula>
    </cfRule>
    <cfRule type="cellIs" dxfId="2631" priority="534" stopIfTrue="1" operator="greaterThanOrEqual">
      <formula>0.0001</formula>
    </cfRule>
    <cfRule type="cellIs" dxfId="2630" priority="535" stopIfTrue="1" operator="greaterThanOrEqual">
      <formula>0.00001</formula>
    </cfRule>
    <cfRule type="cellIs" dxfId="2629" priority="536" stopIfTrue="1" operator="greaterThanOrEqual">
      <formula>0.000001</formula>
    </cfRule>
    <cfRule type="cellIs" dxfId="2628" priority="537" stopIfTrue="1" operator="greaterThanOrEqual">
      <formula>0.0000001</formula>
    </cfRule>
    <cfRule type="cellIs" dxfId="2627" priority="538" stopIfTrue="1" operator="greaterThanOrEqual">
      <formula>0.00000001</formula>
    </cfRule>
  </conditionalFormatting>
  <conditionalFormatting sqref="BY51:BY75">
    <cfRule type="cellIs" dxfId="2626" priority="395" stopIfTrue="1" operator="greaterThanOrEqual">
      <formula>0.1</formula>
    </cfRule>
  </conditionalFormatting>
  <conditionalFormatting sqref="BY52">
    <cfRule type="cellIs" dxfId="2625" priority="561" stopIfTrue="1" operator="greaterThanOrEqual">
      <formula>0.01</formula>
    </cfRule>
    <cfRule type="cellIs" dxfId="2624" priority="562" stopIfTrue="1" operator="greaterThanOrEqual">
      <formula>0.001</formula>
    </cfRule>
    <cfRule type="cellIs" dxfId="2623" priority="563" stopIfTrue="1" operator="greaterThanOrEqual">
      <formula>0.0001</formula>
    </cfRule>
    <cfRule type="cellIs" dxfId="2622" priority="564" stopIfTrue="1" operator="greaterThanOrEqual">
      <formula>0.00001</formula>
    </cfRule>
    <cfRule type="cellIs" dxfId="2621" priority="565" stopIfTrue="1" operator="greaterThanOrEqual">
      <formula>0.000001</formula>
    </cfRule>
    <cfRule type="cellIs" dxfId="2620" priority="566" stopIfTrue="1" operator="greaterThanOrEqual">
      <formula>0.0000001</formula>
    </cfRule>
    <cfRule type="cellIs" dxfId="2619" priority="567" stopIfTrue="1" operator="greaterThanOrEqual">
      <formula>0.00000001</formula>
    </cfRule>
  </conditionalFormatting>
  <conditionalFormatting sqref="BY53 BY57 BY60:BY61 BY64 BY69:BY71">
    <cfRule type="cellIs" dxfId="2618" priority="555" stopIfTrue="1" operator="greaterThanOrEqual">
      <formula>0.001</formula>
    </cfRule>
    <cfRule type="cellIs" dxfId="2617" priority="556" stopIfTrue="1" operator="greaterThanOrEqual">
      <formula>0.0001</formula>
    </cfRule>
    <cfRule type="cellIs" dxfId="2616" priority="557" stopIfTrue="1" operator="greaterThanOrEqual">
      <formula>0.00001</formula>
    </cfRule>
    <cfRule type="cellIs" dxfId="2615" priority="558" stopIfTrue="1" operator="greaterThanOrEqual">
      <formula>0.000001</formula>
    </cfRule>
    <cfRule type="cellIs" dxfId="2614" priority="559" stopIfTrue="1" operator="greaterThanOrEqual">
      <formula>0.0000001</formula>
    </cfRule>
    <cfRule type="cellIs" dxfId="2613" priority="560" stopIfTrue="1" operator="greaterThanOrEqual">
      <formula>0.00000001</formula>
    </cfRule>
  </conditionalFormatting>
  <conditionalFormatting sqref="BY75 BY77:BY78">
    <cfRule type="cellIs" dxfId="2612" priority="404" stopIfTrue="1" operator="greaterThanOrEqual">
      <formula>0.01</formula>
    </cfRule>
    <cfRule type="cellIs" dxfId="2611" priority="405" stopIfTrue="1" operator="greaterThanOrEqual">
      <formula>0.001</formula>
    </cfRule>
    <cfRule type="cellIs" dxfId="2610" priority="406" stopIfTrue="1" operator="greaterThanOrEqual">
      <formula>0.0001</formula>
    </cfRule>
    <cfRule type="cellIs" dxfId="2609" priority="407" stopIfTrue="1" operator="greaterThanOrEqual">
      <formula>0.00001</formula>
    </cfRule>
    <cfRule type="cellIs" dxfId="2608" priority="408" stopIfTrue="1" operator="greaterThanOrEqual">
      <formula>0.000001</formula>
    </cfRule>
    <cfRule type="cellIs" dxfId="2607" priority="409" stopIfTrue="1" operator="greaterThanOrEqual">
      <formula>0.0000001</formula>
    </cfRule>
    <cfRule type="cellIs" dxfId="2606" priority="410" stopIfTrue="1" operator="greaterThanOrEqual">
      <formula>0.00000001</formula>
    </cfRule>
  </conditionalFormatting>
  <conditionalFormatting sqref="BY76">
    <cfRule type="cellIs" dxfId="2605" priority="396" stopIfTrue="1" operator="greaterThanOrEqual">
      <formula>0.1</formula>
    </cfRule>
    <cfRule type="cellIs" dxfId="2604" priority="397" stopIfTrue="1" operator="greaterThanOrEqual">
      <formula>0.01</formula>
    </cfRule>
    <cfRule type="cellIs" dxfId="2603" priority="398" stopIfTrue="1" operator="greaterThanOrEqual">
      <formula>0.001</formula>
    </cfRule>
    <cfRule type="cellIs" dxfId="2602" priority="399" stopIfTrue="1" operator="greaterThanOrEqual">
      <formula>0.0001</formula>
    </cfRule>
    <cfRule type="cellIs" dxfId="2601" priority="400" stopIfTrue="1" operator="greaterThanOrEqual">
      <formula>0.00001</formula>
    </cfRule>
    <cfRule type="cellIs" dxfId="2600" priority="401" stopIfTrue="1" operator="greaterThanOrEqual">
      <formula>0.000001</formula>
    </cfRule>
    <cfRule type="cellIs" dxfId="2599" priority="402" stopIfTrue="1" operator="greaterThanOrEqual">
      <formula>0.0000001</formula>
    </cfRule>
    <cfRule type="cellIs" dxfId="2598" priority="403" stopIfTrue="1" operator="greaterThanOrEqual">
      <formula>0.00000001</formula>
    </cfRule>
  </conditionalFormatting>
  <conditionalFormatting sqref="BY77:BY127">
    <cfRule type="cellIs" dxfId="2597" priority="394" stopIfTrue="1" operator="greaterThanOrEqual">
      <formula>0.1</formula>
    </cfRule>
  </conditionalFormatting>
  <conditionalFormatting sqref="BY79:BY81">
    <cfRule type="cellIs" dxfId="2596" priority="411" stopIfTrue="1" operator="greaterThanOrEqual">
      <formula>0.01</formula>
    </cfRule>
    <cfRule type="cellIs" dxfId="2595" priority="412" stopIfTrue="1" operator="greaterThanOrEqual">
      <formula>0.001</formula>
    </cfRule>
    <cfRule type="cellIs" dxfId="2594" priority="413" stopIfTrue="1" operator="greaterThanOrEqual">
      <formula>0.0001</formula>
    </cfRule>
    <cfRule type="cellIs" dxfId="2593" priority="414" stopIfTrue="1" operator="greaterThanOrEqual">
      <formula>0.00001</formula>
    </cfRule>
    <cfRule type="cellIs" dxfId="2592" priority="415" stopIfTrue="1" operator="greaterThanOrEqual">
      <formula>0.000001</formula>
    </cfRule>
    <cfRule type="cellIs" dxfId="2591" priority="416" stopIfTrue="1" operator="greaterThanOrEqual">
      <formula>0.0000001</formula>
    </cfRule>
    <cfRule type="cellIs" dxfId="2590" priority="417" stopIfTrue="1" operator="greaterThanOrEqual">
      <formula>0.00000001</formula>
    </cfRule>
  </conditionalFormatting>
  <conditionalFormatting sqref="BY86:BY94 BY96:BY107 BY110:BY115">
    <cfRule type="cellIs" dxfId="2589" priority="2829" stopIfTrue="1" operator="greaterThanOrEqual">
      <formula>0.01</formula>
    </cfRule>
  </conditionalFormatting>
  <conditionalFormatting sqref="BY117:BY122">
    <cfRule type="cellIs" dxfId="2588" priority="2802" stopIfTrue="1" operator="greaterThanOrEqual">
      <formula>0.001</formula>
    </cfRule>
  </conditionalFormatting>
  <conditionalFormatting sqref="BY117:BY127">
    <cfRule type="cellIs" dxfId="2587" priority="2801" stopIfTrue="1" operator="greaterThanOrEqual">
      <formula>0.01</formula>
    </cfRule>
  </conditionalFormatting>
  <conditionalFormatting sqref="BY118">
    <cfRule type="cellIs" dxfId="2586" priority="2808" stopIfTrue="1" operator="greaterThanOrEqual">
      <formula>0.000001</formula>
    </cfRule>
    <cfRule type="cellIs" dxfId="2585" priority="2809" stopIfTrue="1" operator="greaterThanOrEqual">
      <formula>0.0000001</formula>
    </cfRule>
    <cfRule type="cellIs" dxfId="2584" priority="2810" stopIfTrue="1" operator="greaterThanOrEqual">
      <formula>0.00000001</formula>
    </cfRule>
  </conditionalFormatting>
  <conditionalFormatting sqref="BY118:BY122">
    <cfRule type="cellIs" dxfId="2583" priority="2803" stopIfTrue="1" operator="greaterThanOrEqual">
      <formula>0.0001</formula>
    </cfRule>
    <cfRule type="cellIs" dxfId="2582" priority="2804" stopIfTrue="1" operator="greaterThanOrEqual">
      <formula>0.00001</formula>
    </cfRule>
  </conditionalFormatting>
  <conditionalFormatting sqref="BY119:BY122">
    <cfRule type="cellIs" dxfId="2581" priority="2805" stopIfTrue="1" operator="greaterThanOrEqual">
      <formula>0.000001</formula>
    </cfRule>
    <cfRule type="cellIs" dxfId="2580" priority="2806" stopIfTrue="1" operator="greaterThanOrEqual">
      <formula>0.0000001</formula>
    </cfRule>
    <cfRule type="cellIs" dxfId="2579" priority="2807" stopIfTrue="1" operator="greaterThanOrEqual">
      <formula>0.00000001</formula>
    </cfRule>
  </conditionalFormatting>
  <conditionalFormatting sqref="BY125 BY47 BY115">
    <cfRule type="cellIs" dxfId="2578" priority="2837" stopIfTrue="1" operator="greaterThanOrEqual">
      <formula>0.0001</formula>
    </cfRule>
  </conditionalFormatting>
  <conditionalFormatting sqref="BY125">
    <cfRule type="cellIs" dxfId="2577" priority="2836" stopIfTrue="1" operator="greaterThanOrEqual">
      <formula>0.001</formula>
    </cfRule>
  </conditionalFormatting>
  <conditionalFormatting sqref="BY128 BY131:BY132">
    <cfRule type="cellIs" dxfId="2576" priority="2811" stopIfTrue="1" operator="greaterThanOrEqual">
      <formula>1</formula>
    </cfRule>
    <cfRule type="cellIs" dxfId="2575" priority="2812" stopIfTrue="1" operator="greaterThanOrEqual">
      <formula>0.1</formula>
    </cfRule>
    <cfRule type="cellIs" dxfId="2574" priority="2813" stopIfTrue="1" operator="greaterThanOrEqual">
      <formula>0.01</formula>
    </cfRule>
    <cfRule type="cellIs" dxfId="2573" priority="2814" stopIfTrue="1" operator="greaterThanOrEqual">
      <formula>0.001</formula>
    </cfRule>
    <cfRule type="cellIs" dxfId="2572" priority="2815" stopIfTrue="1" operator="greaterThanOrEqual">
      <formula>0.0001</formula>
    </cfRule>
    <cfRule type="cellIs" dxfId="2571" priority="2816" stopIfTrue="1" operator="greaterThanOrEqual">
      <formula>0.00001</formula>
    </cfRule>
    <cfRule type="cellIs" dxfId="2570" priority="2817" stopIfTrue="1" operator="greaterThanOrEqual">
      <formula>0.000001</formula>
    </cfRule>
    <cfRule type="cellIs" dxfId="2569" priority="2818" stopIfTrue="1" operator="greaterThanOrEqual">
      <formula>0.0000001</formula>
    </cfRule>
    <cfRule type="cellIs" dxfId="2568" priority="2819" stopIfTrue="1" operator="greaterThanOrEqual">
      <formula>0.00000001</formula>
    </cfRule>
  </conditionalFormatting>
  <conditionalFormatting sqref="BY129">
    <cfRule type="cellIs" dxfId="2567" priority="2821" stopIfTrue="1" operator="greaterThanOrEqual">
      <formula>0.1</formula>
    </cfRule>
    <cfRule type="cellIs" dxfId="2566" priority="2822" stopIfTrue="1" operator="greaterThanOrEqual">
      <formula>0.01</formula>
    </cfRule>
    <cfRule type="cellIs" dxfId="2565" priority="2823" stopIfTrue="1" operator="greaterThanOrEqual">
      <formula>0.001</formula>
    </cfRule>
    <cfRule type="cellIs" dxfId="2564" priority="2824" stopIfTrue="1" operator="greaterThanOrEqual">
      <formula>0.0001</formula>
    </cfRule>
    <cfRule type="cellIs" dxfId="2563" priority="2825" stopIfTrue="1" operator="greaterThanOrEqual">
      <formula>0.00001</formula>
    </cfRule>
    <cfRule type="cellIs" dxfId="2562" priority="2826" stopIfTrue="1" operator="greaterThanOrEqual">
      <formula>0.000001</formula>
    </cfRule>
    <cfRule type="cellIs" dxfId="2561" priority="2827" stopIfTrue="1" operator="greaterThanOrEqual">
      <formula>0.0000001</formula>
    </cfRule>
    <cfRule type="cellIs" dxfId="2560" priority="2828" stopIfTrue="1" operator="greaterThanOrEqual">
      <formula>0.00000001</formula>
    </cfRule>
  </conditionalFormatting>
  <conditionalFormatting sqref="BY129:BY130">
    <cfRule type="cellIs" dxfId="2559" priority="2820" stopIfTrue="1" operator="greaterThanOrEqual">
      <formula>1</formula>
    </cfRule>
  </conditionalFormatting>
  <conditionalFormatting sqref="BY130 BY44 BY72:BY74 BY82:BY85 BY95 BY108:BY109 BY116">
    <cfRule type="cellIs" dxfId="2558" priority="2849" stopIfTrue="1" operator="greaterThanOrEqual">
      <formula>0.01</formula>
    </cfRule>
  </conditionalFormatting>
  <conditionalFormatting sqref="BY130">
    <cfRule type="cellIs" dxfId="2557" priority="2848" stopIfTrue="1" operator="greaterThanOrEqual">
      <formula>0.1</formula>
    </cfRule>
  </conditionalFormatting>
  <conditionalFormatting sqref="CB24:CB27">
    <cfRule type="cellIs" dxfId="2556" priority="2227" operator="greaterThanOrEqual">
      <formula>0</formula>
    </cfRule>
  </conditionalFormatting>
  <conditionalFormatting sqref="CB28:CB30">
    <cfRule type="cellIs" dxfId="2555" priority="2226" operator="greaterThanOrEqual">
      <formula>0</formula>
    </cfRule>
  </conditionalFormatting>
  <conditionalFormatting sqref="CB31:CB32">
    <cfRule type="cellIs" dxfId="2554" priority="2205" operator="greaterThanOrEqual">
      <formula>0</formula>
    </cfRule>
  </conditionalFormatting>
  <conditionalFormatting sqref="CB37:CB41">
    <cfRule type="cellIs" dxfId="2553" priority="2792" stopIfTrue="1" operator="greaterThanOrEqual">
      <formula>1</formula>
    </cfRule>
    <cfRule type="cellIs" dxfId="2552" priority="2793" stopIfTrue="1" operator="greaterThanOrEqual">
      <formula>0.1</formula>
    </cfRule>
    <cfRule type="cellIs" dxfId="2551" priority="2794" stopIfTrue="1" operator="greaterThanOrEqual">
      <formula>0.01</formula>
    </cfRule>
    <cfRule type="cellIs" dxfId="2550" priority="2795" stopIfTrue="1" operator="greaterThanOrEqual">
      <formula>0.001</formula>
    </cfRule>
    <cfRule type="cellIs" dxfId="2549" priority="2796" stopIfTrue="1" operator="greaterThanOrEqual">
      <formula>0.0001</formula>
    </cfRule>
    <cfRule type="cellIs" dxfId="2548" priority="2797" stopIfTrue="1" operator="greaterThanOrEqual">
      <formula>0.00001</formula>
    </cfRule>
    <cfRule type="cellIs" dxfId="2547" priority="2798" stopIfTrue="1" operator="greaterThanOrEqual">
      <formula>0.000001</formula>
    </cfRule>
    <cfRule type="cellIs" dxfId="2546" priority="2799" stopIfTrue="1" operator="greaterThanOrEqual">
      <formula>0.0000001</formula>
    </cfRule>
    <cfRule type="cellIs" dxfId="2545" priority="2800" stopIfTrue="1" operator="greaterThanOrEqual">
      <formula>0.00000001</formula>
    </cfRule>
  </conditionalFormatting>
  <conditionalFormatting sqref="CB37:CB132">
    <cfRule type="cellIs" dxfId="2544" priority="366" stopIfTrue="1" operator="greaterThanOrEqual">
      <formula>10</formula>
    </cfRule>
  </conditionalFormatting>
  <conditionalFormatting sqref="CB42:CB43">
    <cfRule type="cellIs" dxfId="2543" priority="2783" stopIfTrue="1" operator="greaterThanOrEqual">
      <formula>1</formula>
    </cfRule>
    <cfRule type="cellIs" dxfId="2542" priority="2784" stopIfTrue="1" operator="greaterThanOrEqual">
      <formula>0.1</formula>
    </cfRule>
    <cfRule type="cellIs" dxfId="2541" priority="2785" stopIfTrue="1" operator="greaterThanOrEqual">
      <formula>0.01</formula>
    </cfRule>
    <cfRule type="cellIs" dxfId="2540" priority="2786" stopIfTrue="1" operator="greaterThanOrEqual">
      <formula>0.001</formula>
    </cfRule>
    <cfRule type="cellIs" dxfId="2539" priority="2787" stopIfTrue="1" operator="greaterThanOrEqual">
      <formula>0.0001</formula>
    </cfRule>
    <cfRule type="cellIs" dxfId="2538" priority="2788" stopIfTrue="1" operator="greaterThanOrEqual">
      <formula>0.00001</formula>
    </cfRule>
    <cfRule type="cellIs" dxfId="2537" priority="2789" stopIfTrue="1" operator="greaterThanOrEqual">
      <formula>0.000001</formula>
    </cfRule>
    <cfRule type="cellIs" dxfId="2536" priority="2790" stopIfTrue="1" operator="greaterThanOrEqual">
      <formula>0.0000001</formula>
    </cfRule>
    <cfRule type="cellIs" dxfId="2535" priority="2791" stopIfTrue="1" operator="greaterThanOrEqual">
      <formula>0.00000001</formula>
    </cfRule>
  </conditionalFormatting>
  <conditionalFormatting sqref="CB44 CB72:CB74 CB82:CB85 CB95 CB108:CB109 CB116 CB130">
    <cfRule type="cellIs" dxfId="2534" priority="2777" stopIfTrue="1" operator="greaterThanOrEqual">
      <formula>0.001</formula>
    </cfRule>
    <cfRule type="cellIs" dxfId="2533" priority="2778" stopIfTrue="1" operator="greaterThanOrEqual">
      <formula>0.0001</formula>
    </cfRule>
    <cfRule type="cellIs" dxfId="2532" priority="2779" stopIfTrue="1" operator="greaterThanOrEqual">
      <formula>0.00001</formula>
    </cfRule>
    <cfRule type="cellIs" dxfId="2531" priority="2780" stopIfTrue="1" operator="greaterThanOrEqual">
      <formula>0.000001</formula>
    </cfRule>
    <cfRule type="cellIs" dxfId="2530" priority="2781" stopIfTrue="1" operator="greaterThanOrEqual">
      <formula>0.0000001</formula>
    </cfRule>
    <cfRule type="cellIs" dxfId="2529" priority="2782" stopIfTrue="1" operator="greaterThanOrEqual">
      <formula>0.00000001</formula>
    </cfRule>
  </conditionalFormatting>
  <conditionalFormatting sqref="CB44:CB49">
    <cfRule type="cellIs" dxfId="2528" priority="511" stopIfTrue="1" operator="greaterThanOrEqual">
      <formula>0.1</formula>
    </cfRule>
  </conditionalFormatting>
  <conditionalFormatting sqref="CB44:CB127">
    <cfRule type="cellIs" dxfId="2527" priority="367" stopIfTrue="1" operator="greaterThanOrEqual">
      <formula>1</formula>
    </cfRule>
  </conditionalFormatting>
  <conditionalFormatting sqref="CB45:CB46 CB86 CB92:CB94 CB99:CB101 CB105 CB110:CB112 CB123:CB124 CB126">
    <cfRule type="cellIs" dxfId="2526" priority="2769" stopIfTrue="1" operator="greaterThanOrEqual">
      <formula>0.001</formula>
    </cfRule>
    <cfRule type="cellIs" dxfId="2525" priority="2770" stopIfTrue="1" operator="greaterThanOrEqual">
      <formula>0.0001</formula>
    </cfRule>
    <cfRule type="cellIs" dxfId="2524" priority="2771" stopIfTrue="1" operator="greaterThanOrEqual">
      <formula>0.00001</formula>
    </cfRule>
    <cfRule type="cellIs" dxfId="2523" priority="2772" stopIfTrue="1" operator="greaterThanOrEqual">
      <formula>0.000001</formula>
    </cfRule>
    <cfRule type="cellIs" dxfId="2522" priority="2773" stopIfTrue="1" operator="greaterThanOrEqual">
      <formula>0.0000001</formula>
    </cfRule>
    <cfRule type="cellIs" dxfId="2521" priority="2774" stopIfTrue="1" operator="greaterThanOrEqual">
      <formula>0.00000001</formula>
    </cfRule>
  </conditionalFormatting>
  <conditionalFormatting sqref="CB45:CB49 CB53:CB71">
    <cfRule type="cellIs" dxfId="2520" priority="512" stopIfTrue="1" operator="greaterThanOrEqual">
      <formula>0.01</formula>
    </cfRule>
  </conditionalFormatting>
  <conditionalFormatting sqref="CB47 CB115 CB125">
    <cfRule type="cellIs" dxfId="2519" priority="2765" stopIfTrue="1" operator="greaterThanOrEqual">
      <formula>0.00001</formula>
    </cfRule>
    <cfRule type="cellIs" dxfId="2518" priority="2766" stopIfTrue="1" operator="greaterThanOrEqual">
      <formula>0.000001</formula>
    </cfRule>
    <cfRule type="cellIs" dxfId="2517" priority="2767" stopIfTrue="1" operator="greaterThanOrEqual">
      <formula>0.0000001</formula>
    </cfRule>
    <cfRule type="cellIs" dxfId="2516" priority="2768" stopIfTrue="1" operator="greaterThanOrEqual">
      <formula>0.00000001</formula>
    </cfRule>
  </conditionalFormatting>
  <conditionalFormatting sqref="CB47:CB48 CB87:CB91 CB96:CB98 CB102:CB104 CB106:CB107 CB113:CB115 CB127">
    <cfRule type="cellIs" dxfId="2515" priority="2757" stopIfTrue="1" operator="greaterThanOrEqual">
      <formula>0.001</formula>
    </cfRule>
  </conditionalFormatting>
  <conditionalFormatting sqref="CB48 CB87:CB91 CB96:CB98 CB102:CB104 CB106:CB107 CB113:CB114 CB117 CB127">
    <cfRule type="cellIs" dxfId="2514" priority="2759" stopIfTrue="1" operator="greaterThanOrEqual">
      <formula>0.00001</formula>
    </cfRule>
    <cfRule type="cellIs" dxfId="2513" priority="2760" stopIfTrue="1" operator="greaterThanOrEqual">
      <formula>0.000001</formula>
    </cfRule>
    <cfRule type="cellIs" dxfId="2512" priority="2761" stopIfTrue="1" operator="greaterThanOrEqual">
      <formula>0.0000001</formula>
    </cfRule>
    <cfRule type="cellIs" dxfId="2511" priority="2762" stopIfTrue="1" operator="greaterThanOrEqual">
      <formula>0.00000001</formula>
    </cfRule>
  </conditionalFormatting>
  <conditionalFormatting sqref="CB48 CB87:CB91 CB96:CB98 CB102:CB104 CB106:CB107 CB113:CB114 CB127 CB117">
    <cfRule type="cellIs" dxfId="2510" priority="2758" stopIfTrue="1" operator="greaterThanOrEqual">
      <formula>0.0001</formula>
    </cfRule>
  </conditionalFormatting>
  <conditionalFormatting sqref="CB49 CB54:CB56 CB58:CB59 CB62:CB63 CB65:CB68">
    <cfRule type="cellIs" dxfId="2509" priority="513" stopIfTrue="1" operator="greaterThanOrEqual">
      <formula>0.001</formula>
    </cfRule>
    <cfRule type="cellIs" dxfId="2508" priority="514" stopIfTrue="1" operator="greaterThanOrEqual">
      <formula>0.0001</formula>
    </cfRule>
    <cfRule type="cellIs" dxfId="2507" priority="515" stopIfTrue="1" operator="greaterThanOrEqual">
      <formula>0.00001</formula>
    </cfRule>
    <cfRule type="cellIs" dxfId="2506" priority="516" stopIfTrue="1" operator="greaterThanOrEqual">
      <formula>0.000001</formula>
    </cfRule>
    <cfRule type="cellIs" dxfId="2505" priority="517" stopIfTrue="1" operator="greaterThanOrEqual">
      <formula>0.0000001</formula>
    </cfRule>
    <cfRule type="cellIs" dxfId="2504" priority="518" stopIfTrue="1" operator="greaterThanOrEqual">
      <formula>0.00000001</formula>
    </cfRule>
  </conditionalFormatting>
  <conditionalFormatting sqref="CB50">
    <cfRule type="cellIs" dxfId="2503" priority="503" stopIfTrue="1" operator="greaterThanOrEqual">
      <formula>0.1</formula>
    </cfRule>
    <cfRule type="cellIs" dxfId="2502" priority="504" stopIfTrue="1" operator="greaterThanOrEqual">
      <formula>0.01</formula>
    </cfRule>
    <cfRule type="cellIs" dxfId="2501" priority="505" stopIfTrue="1" operator="greaterThanOrEqual">
      <formula>0.001</formula>
    </cfRule>
    <cfRule type="cellIs" dxfId="2500" priority="506" stopIfTrue="1" operator="greaterThanOrEqual">
      <formula>0.0001</formula>
    </cfRule>
    <cfRule type="cellIs" dxfId="2499" priority="507" stopIfTrue="1" operator="greaterThanOrEqual">
      <formula>0.00001</formula>
    </cfRule>
    <cfRule type="cellIs" dxfId="2498" priority="508" stopIfTrue="1" operator="greaterThanOrEqual">
      <formula>0.000001</formula>
    </cfRule>
    <cfRule type="cellIs" dxfId="2497" priority="509" stopIfTrue="1" operator="greaterThanOrEqual">
      <formula>0.0000001</formula>
    </cfRule>
    <cfRule type="cellIs" dxfId="2496" priority="510" stopIfTrue="1" operator="greaterThanOrEqual">
      <formula>0.00000001</formula>
    </cfRule>
  </conditionalFormatting>
  <conditionalFormatting sqref="CB51">
    <cfRule type="cellIs" dxfId="2495" priority="496" stopIfTrue="1" operator="greaterThanOrEqual">
      <formula>0.01</formula>
    </cfRule>
    <cfRule type="cellIs" dxfId="2494" priority="497" stopIfTrue="1" operator="greaterThanOrEqual">
      <formula>0.001</formula>
    </cfRule>
    <cfRule type="cellIs" dxfId="2493" priority="498" stopIfTrue="1" operator="greaterThanOrEqual">
      <formula>0.0001</formula>
    </cfRule>
    <cfRule type="cellIs" dxfId="2492" priority="499" stopIfTrue="1" operator="greaterThanOrEqual">
      <formula>0.00001</formula>
    </cfRule>
    <cfRule type="cellIs" dxfId="2491" priority="500" stopIfTrue="1" operator="greaterThanOrEqual">
      <formula>0.000001</formula>
    </cfRule>
    <cfRule type="cellIs" dxfId="2490" priority="501" stopIfTrue="1" operator="greaterThanOrEqual">
      <formula>0.0000001</formula>
    </cfRule>
    <cfRule type="cellIs" dxfId="2489" priority="502" stopIfTrue="1" operator="greaterThanOrEqual">
      <formula>0.00000001</formula>
    </cfRule>
  </conditionalFormatting>
  <conditionalFormatting sqref="CB51:CB75">
    <cfRule type="cellIs" dxfId="2488" priority="369" stopIfTrue="1" operator="greaterThanOrEqual">
      <formula>0.1</formula>
    </cfRule>
  </conditionalFormatting>
  <conditionalFormatting sqref="CB52">
    <cfRule type="cellIs" dxfId="2487" priority="525" stopIfTrue="1" operator="greaterThanOrEqual">
      <formula>0.01</formula>
    </cfRule>
    <cfRule type="cellIs" dxfId="2486" priority="526" stopIfTrue="1" operator="greaterThanOrEqual">
      <formula>0.001</formula>
    </cfRule>
    <cfRule type="cellIs" dxfId="2485" priority="527" stopIfTrue="1" operator="greaterThanOrEqual">
      <formula>0.0001</formula>
    </cfRule>
    <cfRule type="cellIs" dxfId="2484" priority="528" stopIfTrue="1" operator="greaterThanOrEqual">
      <formula>0.00001</formula>
    </cfRule>
    <cfRule type="cellIs" dxfId="2483" priority="529" stopIfTrue="1" operator="greaterThanOrEqual">
      <formula>0.000001</formula>
    </cfRule>
    <cfRule type="cellIs" dxfId="2482" priority="530" stopIfTrue="1" operator="greaterThanOrEqual">
      <formula>0.0000001</formula>
    </cfRule>
    <cfRule type="cellIs" dxfId="2481" priority="531" stopIfTrue="1" operator="greaterThanOrEqual">
      <formula>0.00000001</formula>
    </cfRule>
  </conditionalFormatting>
  <conditionalFormatting sqref="CB53 CB57 CB60:CB61 CB64 CB69:CB71">
    <cfRule type="cellIs" dxfId="2480" priority="519" stopIfTrue="1" operator="greaterThanOrEqual">
      <formula>0.001</formula>
    </cfRule>
    <cfRule type="cellIs" dxfId="2479" priority="520" stopIfTrue="1" operator="greaterThanOrEqual">
      <formula>0.0001</formula>
    </cfRule>
    <cfRule type="cellIs" dxfId="2478" priority="521" stopIfTrue="1" operator="greaterThanOrEqual">
      <formula>0.00001</formula>
    </cfRule>
    <cfRule type="cellIs" dxfId="2477" priority="522" stopIfTrue="1" operator="greaterThanOrEqual">
      <formula>0.000001</formula>
    </cfRule>
    <cfRule type="cellIs" dxfId="2476" priority="523" stopIfTrue="1" operator="greaterThanOrEqual">
      <formula>0.0000001</formula>
    </cfRule>
    <cfRule type="cellIs" dxfId="2475" priority="524" stopIfTrue="1" operator="greaterThanOrEqual">
      <formula>0.00000001</formula>
    </cfRule>
  </conditionalFormatting>
  <conditionalFormatting sqref="CB75 CB77:CB78">
    <cfRule type="cellIs" dxfId="2474" priority="378" stopIfTrue="1" operator="greaterThanOrEqual">
      <formula>0.01</formula>
    </cfRule>
    <cfRule type="cellIs" dxfId="2473" priority="379" stopIfTrue="1" operator="greaterThanOrEqual">
      <formula>0.001</formula>
    </cfRule>
    <cfRule type="cellIs" dxfId="2472" priority="380" stopIfTrue="1" operator="greaterThanOrEqual">
      <formula>0.0001</formula>
    </cfRule>
    <cfRule type="cellIs" dxfId="2471" priority="381" stopIfTrue="1" operator="greaterThanOrEqual">
      <formula>0.00001</formula>
    </cfRule>
    <cfRule type="cellIs" dxfId="2470" priority="382" stopIfTrue="1" operator="greaterThanOrEqual">
      <formula>0.000001</formula>
    </cfRule>
    <cfRule type="cellIs" dxfId="2469" priority="383" stopIfTrue="1" operator="greaterThanOrEqual">
      <formula>0.0000001</formula>
    </cfRule>
    <cfRule type="cellIs" dxfId="2468" priority="384" stopIfTrue="1" operator="greaterThanOrEqual">
      <formula>0.00000001</formula>
    </cfRule>
  </conditionalFormatting>
  <conditionalFormatting sqref="CB76">
    <cfRule type="cellIs" dxfId="2467" priority="370" stopIfTrue="1" operator="greaterThanOrEqual">
      <formula>0.1</formula>
    </cfRule>
    <cfRule type="cellIs" dxfId="2466" priority="371" stopIfTrue="1" operator="greaterThanOrEqual">
      <formula>0.01</formula>
    </cfRule>
    <cfRule type="cellIs" dxfId="2465" priority="372" stopIfTrue="1" operator="greaterThanOrEqual">
      <formula>0.001</formula>
    </cfRule>
    <cfRule type="cellIs" dxfId="2464" priority="373" stopIfTrue="1" operator="greaterThanOrEqual">
      <formula>0.0001</formula>
    </cfRule>
    <cfRule type="cellIs" dxfId="2463" priority="374" stopIfTrue="1" operator="greaterThanOrEqual">
      <formula>0.00001</formula>
    </cfRule>
    <cfRule type="cellIs" dxfId="2462" priority="375" stopIfTrue="1" operator="greaterThanOrEqual">
      <formula>0.000001</formula>
    </cfRule>
    <cfRule type="cellIs" dxfId="2461" priority="376" stopIfTrue="1" operator="greaterThanOrEqual">
      <formula>0.0000001</formula>
    </cfRule>
    <cfRule type="cellIs" dxfId="2460" priority="377" stopIfTrue="1" operator="greaterThanOrEqual">
      <formula>0.00000001</formula>
    </cfRule>
  </conditionalFormatting>
  <conditionalFormatting sqref="CB77:CB127">
    <cfRule type="cellIs" dxfId="2459" priority="368" stopIfTrue="1" operator="greaterThanOrEqual">
      <formula>0.1</formula>
    </cfRule>
  </conditionalFormatting>
  <conditionalFormatting sqref="CB79:CB81">
    <cfRule type="cellIs" dxfId="2458" priority="385" stopIfTrue="1" operator="greaterThanOrEqual">
      <formula>0.01</formula>
    </cfRule>
    <cfRule type="cellIs" dxfId="2457" priority="386" stopIfTrue="1" operator="greaterThanOrEqual">
      <formula>0.001</formula>
    </cfRule>
    <cfRule type="cellIs" dxfId="2456" priority="387" stopIfTrue="1" operator="greaterThanOrEqual">
      <formula>0.0001</formula>
    </cfRule>
    <cfRule type="cellIs" dxfId="2455" priority="388" stopIfTrue="1" operator="greaterThanOrEqual">
      <formula>0.00001</formula>
    </cfRule>
    <cfRule type="cellIs" dxfId="2454" priority="389" stopIfTrue="1" operator="greaterThanOrEqual">
      <formula>0.000001</formula>
    </cfRule>
    <cfRule type="cellIs" dxfId="2453" priority="390" stopIfTrue="1" operator="greaterThanOrEqual">
      <formula>0.0000001</formula>
    </cfRule>
    <cfRule type="cellIs" dxfId="2452" priority="391" stopIfTrue="1" operator="greaterThanOrEqual">
      <formula>0.00000001</formula>
    </cfRule>
  </conditionalFormatting>
  <conditionalFormatting sqref="CB86:CB94 CB96:CB107 CB110:CB115">
    <cfRule type="cellIs" dxfId="2451" priority="2756" stopIfTrue="1" operator="greaterThanOrEqual">
      <formula>0.01</formula>
    </cfRule>
  </conditionalFormatting>
  <conditionalFormatting sqref="CB117:CB122">
    <cfRule type="cellIs" dxfId="2450" priority="2729" stopIfTrue="1" operator="greaterThanOrEqual">
      <formula>0.001</formula>
    </cfRule>
  </conditionalFormatting>
  <conditionalFormatting sqref="CB117:CB127">
    <cfRule type="cellIs" dxfId="2449" priority="2728" stopIfTrue="1" operator="greaterThanOrEqual">
      <formula>0.01</formula>
    </cfRule>
  </conditionalFormatting>
  <conditionalFormatting sqref="CB118">
    <cfRule type="cellIs" dxfId="2448" priority="2735" stopIfTrue="1" operator="greaterThanOrEqual">
      <formula>0.000001</formula>
    </cfRule>
    <cfRule type="cellIs" dxfId="2447" priority="2736" stopIfTrue="1" operator="greaterThanOrEqual">
      <formula>0.0000001</formula>
    </cfRule>
    <cfRule type="cellIs" dxfId="2446" priority="2737" stopIfTrue="1" operator="greaterThanOrEqual">
      <formula>0.00000001</formula>
    </cfRule>
  </conditionalFormatting>
  <conditionalFormatting sqref="CB118:CB122">
    <cfRule type="cellIs" dxfId="2445" priority="2730" stopIfTrue="1" operator="greaterThanOrEqual">
      <formula>0.0001</formula>
    </cfRule>
    <cfRule type="cellIs" dxfId="2444" priority="2731" stopIfTrue="1" operator="greaterThanOrEqual">
      <formula>0.00001</formula>
    </cfRule>
  </conditionalFormatting>
  <conditionalFormatting sqref="CB119:CB122">
    <cfRule type="cellIs" dxfId="2443" priority="2732" stopIfTrue="1" operator="greaterThanOrEqual">
      <formula>0.000001</formula>
    </cfRule>
    <cfRule type="cellIs" dxfId="2442" priority="2733" stopIfTrue="1" operator="greaterThanOrEqual">
      <formula>0.0000001</formula>
    </cfRule>
    <cfRule type="cellIs" dxfId="2441" priority="2734" stopIfTrue="1" operator="greaterThanOrEqual">
      <formula>0.00000001</formula>
    </cfRule>
  </conditionalFormatting>
  <conditionalFormatting sqref="CB125 CB47 CB115">
    <cfRule type="cellIs" dxfId="2440" priority="2764" stopIfTrue="1" operator="greaterThanOrEqual">
      <formula>0.0001</formula>
    </cfRule>
  </conditionalFormatting>
  <conditionalFormatting sqref="CB125">
    <cfRule type="cellIs" dxfId="2439" priority="2763" stopIfTrue="1" operator="greaterThanOrEqual">
      <formula>0.001</formula>
    </cfRule>
  </conditionalFormatting>
  <conditionalFormatting sqref="CB128 CB131:CB132">
    <cfRule type="cellIs" dxfId="2438" priority="2738" stopIfTrue="1" operator="greaterThanOrEqual">
      <formula>1</formula>
    </cfRule>
    <cfRule type="cellIs" dxfId="2437" priority="2739" stopIfTrue="1" operator="greaterThanOrEqual">
      <formula>0.1</formula>
    </cfRule>
    <cfRule type="cellIs" dxfId="2436" priority="2740" stopIfTrue="1" operator="greaterThanOrEqual">
      <formula>0.01</formula>
    </cfRule>
    <cfRule type="cellIs" dxfId="2435" priority="2741" stopIfTrue="1" operator="greaterThanOrEqual">
      <formula>0.001</formula>
    </cfRule>
    <cfRule type="cellIs" dxfId="2434" priority="2742" stopIfTrue="1" operator="greaterThanOrEqual">
      <formula>0.0001</formula>
    </cfRule>
    <cfRule type="cellIs" dxfId="2433" priority="2743" stopIfTrue="1" operator="greaterThanOrEqual">
      <formula>0.00001</formula>
    </cfRule>
    <cfRule type="cellIs" dxfId="2432" priority="2744" stopIfTrue="1" operator="greaterThanOrEqual">
      <formula>0.000001</formula>
    </cfRule>
    <cfRule type="cellIs" dxfId="2431" priority="2745" stopIfTrue="1" operator="greaterThanOrEqual">
      <formula>0.0000001</formula>
    </cfRule>
    <cfRule type="cellIs" dxfId="2430" priority="2746" stopIfTrue="1" operator="greaterThanOrEqual">
      <formula>0.00000001</formula>
    </cfRule>
  </conditionalFormatting>
  <conditionalFormatting sqref="CB129">
    <cfRule type="cellIs" dxfId="2429" priority="2748" stopIfTrue="1" operator="greaterThanOrEqual">
      <formula>0.1</formula>
    </cfRule>
    <cfRule type="cellIs" dxfId="2428" priority="2749" stopIfTrue="1" operator="greaterThanOrEqual">
      <formula>0.01</formula>
    </cfRule>
    <cfRule type="cellIs" dxfId="2427" priority="2750" stopIfTrue="1" operator="greaterThanOrEqual">
      <formula>0.001</formula>
    </cfRule>
    <cfRule type="cellIs" dxfId="2426" priority="2751" stopIfTrue="1" operator="greaterThanOrEqual">
      <formula>0.0001</formula>
    </cfRule>
    <cfRule type="cellIs" dxfId="2425" priority="2752" stopIfTrue="1" operator="greaterThanOrEqual">
      <formula>0.00001</formula>
    </cfRule>
    <cfRule type="cellIs" dxfId="2424" priority="2753" stopIfTrue="1" operator="greaterThanOrEqual">
      <formula>0.000001</formula>
    </cfRule>
    <cfRule type="cellIs" dxfId="2423" priority="2754" stopIfTrue="1" operator="greaterThanOrEqual">
      <formula>0.0000001</formula>
    </cfRule>
    <cfRule type="cellIs" dxfId="2422" priority="2755" stopIfTrue="1" operator="greaterThanOrEqual">
      <formula>0.00000001</formula>
    </cfRule>
  </conditionalFormatting>
  <conditionalFormatting sqref="CB129:CB130">
    <cfRule type="cellIs" dxfId="2421" priority="2747" stopIfTrue="1" operator="greaterThanOrEqual">
      <formula>1</formula>
    </cfRule>
  </conditionalFormatting>
  <conditionalFormatting sqref="CB130 CB44 CB72:CB74 CB82:CB85 CB95 CB108:CB109 CB116">
    <cfRule type="cellIs" dxfId="2420" priority="2776" stopIfTrue="1" operator="greaterThanOrEqual">
      <formula>0.01</formula>
    </cfRule>
  </conditionalFormatting>
  <conditionalFormatting sqref="CB130">
    <cfRule type="cellIs" dxfId="2419" priority="2775" stopIfTrue="1" operator="greaterThanOrEqual">
      <formula>0.1</formula>
    </cfRule>
  </conditionalFormatting>
  <conditionalFormatting sqref="CE24:CE27">
    <cfRule type="cellIs" dxfId="2418" priority="2225" operator="greaterThanOrEqual">
      <formula>0</formula>
    </cfRule>
  </conditionalFormatting>
  <conditionalFormatting sqref="CE28:CE30">
    <cfRule type="cellIs" dxfId="2417" priority="2224" operator="greaterThanOrEqual">
      <formula>0</formula>
    </cfRule>
  </conditionalFormatting>
  <conditionalFormatting sqref="CE31:CE32">
    <cfRule type="cellIs" dxfId="2416" priority="2204" operator="greaterThanOrEqual">
      <formula>0</formula>
    </cfRule>
  </conditionalFormatting>
  <conditionalFormatting sqref="CE37:CE41">
    <cfRule type="cellIs" dxfId="2415" priority="2719" stopIfTrue="1" operator="greaterThanOrEqual">
      <formula>1</formula>
    </cfRule>
    <cfRule type="cellIs" dxfId="2414" priority="2720" stopIfTrue="1" operator="greaterThanOrEqual">
      <formula>0.1</formula>
    </cfRule>
    <cfRule type="cellIs" dxfId="2413" priority="2721" stopIfTrue="1" operator="greaterThanOrEqual">
      <formula>0.01</formula>
    </cfRule>
    <cfRule type="cellIs" dxfId="2412" priority="2722" stopIfTrue="1" operator="greaterThanOrEqual">
      <formula>0.001</formula>
    </cfRule>
    <cfRule type="cellIs" dxfId="2411" priority="2723" stopIfTrue="1" operator="greaterThanOrEqual">
      <formula>0.0001</formula>
    </cfRule>
    <cfRule type="cellIs" dxfId="2410" priority="2724" stopIfTrue="1" operator="greaterThanOrEqual">
      <formula>0.00001</formula>
    </cfRule>
    <cfRule type="cellIs" dxfId="2409" priority="2725" stopIfTrue="1" operator="greaterThanOrEqual">
      <formula>0.000001</formula>
    </cfRule>
    <cfRule type="cellIs" dxfId="2408" priority="2726" stopIfTrue="1" operator="greaterThanOrEqual">
      <formula>0.0000001</formula>
    </cfRule>
    <cfRule type="cellIs" dxfId="2407" priority="2727" stopIfTrue="1" operator="greaterThanOrEqual">
      <formula>0.00000001</formula>
    </cfRule>
  </conditionalFormatting>
  <conditionalFormatting sqref="CE37:CE132">
    <cfRule type="cellIs" dxfId="2406" priority="324" stopIfTrue="1" operator="greaterThanOrEqual">
      <formula>10</formula>
    </cfRule>
  </conditionalFormatting>
  <conditionalFormatting sqref="CE42:CE43">
    <cfRule type="cellIs" dxfId="2405" priority="2710" stopIfTrue="1" operator="greaterThanOrEqual">
      <formula>1</formula>
    </cfRule>
    <cfRule type="cellIs" dxfId="2404" priority="2711" stopIfTrue="1" operator="greaterThanOrEqual">
      <formula>0.1</formula>
    </cfRule>
    <cfRule type="cellIs" dxfId="2403" priority="2712" stopIfTrue="1" operator="greaterThanOrEqual">
      <formula>0.01</formula>
    </cfRule>
    <cfRule type="cellIs" dxfId="2402" priority="2713" stopIfTrue="1" operator="greaterThanOrEqual">
      <formula>0.001</formula>
    </cfRule>
    <cfRule type="cellIs" dxfId="2401" priority="2714" stopIfTrue="1" operator="greaterThanOrEqual">
      <formula>0.0001</formula>
    </cfRule>
    <cfRule type="cellIs" dxfId="2400" priority="2715" stopIfTrue="1" operator="greaterThanOrEqual">
      <formula>0.00001</formula>
    </cfRule>
    <cfRule type="cellIs" dxfId="2399" priority="2716" stopIfTrue="1" operator="greaterThanOrEqual">
      <formula>0.000001</formula>
    </cfRule>
    <cfRule type="cellIs" dxfId="2398" priority="2717" stopIfTrue="1" operator="greaterThanOrEqual">
      <formula>0.0000001</formula>
    </cfRule>
    <cfRule type="cellIs" dxfId="2397" priority="2718" stopIfTrue="1" operator="greaterThanOrEqual">
      <formula>0.00000001</formula>
    </cfRule>
  </conditionalFormatting>
  <conditionalFormatting sqref="CE44 CE72:CE74 CE79:CE85 CE95 CE108:CE109 CE116 CE130">
    <cfRule type="cellIs" dxfId="2396" priority="2704" stopIfTrue="1" operator="greaterThanOrEqual">
      <formula>0.001</formula>
    </cfRule>
    <cfRule type="cellIs" dxfId="2395" priority="2705" stopIfTrue="1" operator="greaterThanOrEqual">
      <formula>0.0001</formula>
    </cfRule>
    <cfRule type="cellIs" dxfId="2394" priority="2706" stopIfTrue="1" operator="greaterThanOrEqual">
      <formula>0.00001</formula>
    </cfRule>
    <cfRule type="cellIs" dxfId="2393" priority="2707" stopIfTrue="1" operator="greaterThanOrEqual">
      <formula>0.000001</formula>
    </cfRule>
    <cfRule type="cellIs" dxfId="2392" priority="2708" stopIfTrue="1" operator="greaterThanOrEqual">
      <formula>0.0000001</formula>
    </cfRule>
    <cfRule type="cellIs" dxfId="2391" priority="2709" stopIfTrue="1" operator="greaterThanOrEqual">
      <formula>0.00000001</formula>
    </cfRule>
  </conditionalFormatting>
  <conditionalFormatting sqref="CE44:CE49">
    <cfRule type="cellIs" dxfId="2390" priority="342" stopIfTrue="1" operator="greaterThanOrEqual">
      <formula>0.1</formula>
    </cfRule>
  </conditionalFormatting>
  <conditionalFormatting sqref="CE44:CE127">
    <cfRule type="cellIs" dxfId="2389" priority="325" stopIfTrue="1" operator="greaterThanOrEqual">
      <formula>1</formula>
    </cfRule>
  </conditionalFormatting>
  <conditionalFormatting sqref="CE45:CE46 CE75 CE77:CE78 CE86 CE92:CE94 CE99:CE101 CE105 CE110:CE112 CE123:CE124 CE126">
    <cfRule type="cellIs" dxfId="2388" priority="2697" stopIfTrue="1" operator="greaterThanOrEqual">
      <formula>0.0001</formula>
    </cfRule>
    <cfRule type="cellIs" dxfId="2387" priority="2698" stopIfTrue="1" operator="greaterThanOrEqual">
      <formula>0.00001</formula>
    </cfRule>
    <cfRule type="cellIs" dxfId="2386" priority="2699" stopIfTrue="1" operator="greaterThanOrEqual">
      <formula>0.000001</formula>
    </cfRule>
    <cfRule type="cellIs" dxfId="2385" priority="2700" stopIfTrue="1" operator="greaterThanOrEqual">
      <formula>0.0000001</formula>
    </cfRule>
    <cfRule type="cellIs" dxfId="2384" priority="2701" stopIfTrue="1" operator="greaterThanOrEqual">
      <formula>0.00000001</formula>
    </cfRule>
  </conditionalFormatting>
  <conditionalFormatting sqref="CE45:CE49 CE53:CE71">
    <cfRule type="cellIs" dxfId="2383" priority="343" stopIfTrue="1" operator="greaterThanOrEqual">
      <formula>0.01</formula>
    </cfRule>
  </conditionalFormatting>
  <conditionalFormatting sqref="CE47 CE115 CE125">
    <cfRule type="cellIs" dxfId="2382" priority="2691" stopIfTrue="1" operator="greaterThanOrEqual">
      <formula>0.00001</formula>
    </cfRule>
    <cfRule type="cellIs" dxfId="2381" priority="2692" stopIfTrue="1" operator="greaterThanOrEqual">
      <formula>0.000001</formula>
    </cfRule>
    <cfRule type="cellIs" dxfId="2380" priority="2693" stopIfTrue="1" operator="greaterThanOrEqual">
      <formula>0.0000001</formula>
    </cfRule>
    <cfRule type="cellIs" dxfId="2379" priority="2694" stopIfTrue="1" operator="greaterThanOrEqual">
      <formula>0.00000001</formula>
    </cfRule>
  </conditionalFormatting>
  <conditionalFormatting sqref="CE47:CE48 CE87:CE91 CE96:CE98 CE102:CE104 CE106:CE107 CE113:CE115 CE127">
    <cfRule type="cellIs" dxfId="2378" priority="2683" stopIfTrue="1" operator="greaterThanOrEqual">
      <formula>0.001</formula>
    </cfRule>
  </conditionalFormatting>
  <conditionalFormatting sqref="CE48 CE87:CE91 CE96:CE98 CE102:CE104 CE106:CE107 CE113:CE114 CE117 CE127">
    <cfRule type="cellIs" dxfId="2377" priority="2685" stopIfTrue="1" operator="greaterThanOrEqual">
      <formula>0.00001</formula>
    </cfRule>
    <cfRule type="cellIs" dxfId="2376" priority="2686" stopIfTrue="1" operator="greaterThanOrEqual">
      <formula>0.000001</formula>
    </cfRule>
    <cfRule type="cellIs" dxfId="2375" priority="2687" stopIfTrue="1" operator="greaterThanOrEqual">
      <formula>0.0000001</formula>
    </cfRule>
    <cfRule type="cellIs" dxfId="2374" priority="2688" stopIfTrue="1" operator="greaterThanOrEqual">
      <formula>0.00000001</formula>
    </cfRule>
  </conditionalFormatting>
  <conditionalFormatting sqref="CE48 CE87:CE91 CE96:CE98 CE102:CE104 CE106:CE107 CE113:CE114 CE127 CE117">
    <cfRule type="cellIs" dxfId="2373" priority="2684" stopIfTrue="1" operator="greaterThanOrEqual">
      <formula>0.0001</formula>
    </cfRule>
  </conditionalFormatting>
  <conditionalFormatting sqref="CE49 CE54:CE56 CE58:CE59 CE62:CE63 CE65:CE68">
    <cfRule type="cellIs" dxfId="2372" priority="344" stopIfTrue="1" operator="greaterThanOrEqual">
      <formula>0.001</formula>
    </cfRule>
    <cfRule type="cellIs" dxfId="2371" priority="345" stopIfTrue="1" operator="greaterThanOrEqual">
      <formula>0.0001</formula>
    </cfRule>
    <cfRule type="cellIs" dxfId="2370" priority="346" stopIfTrue="1" operator="greaterThanOrEqual">
      <formula>0.00001</formula>
    </cfRule>
    <cfRule type="cellIs" dxfId="2369" priority="347" stopIfTrue="1" operator="greaterThanOrEqual">
      <formula>0.000001</formula>
    </cfRule>
    <cfRule type="cellIs" dxfId="2368" priority="348" stopIfTrue="1" operator="greaterThanOrEqual">
      <formula>0.0000001</formula>
    </cfRule>
    <cfRule type="cellIs" dxfId="2367" priority="349" stopIfTrue="1" operator="greaterThanOrEqual">
      <formula>0.00000001</formula>
    </cfRule>
  </conditionalFormatting>
  <conditionalFormatting sqref="CE50">
    <cfRule type="cellIs" dxfId="2366" priority="334" stopIfTrue="1" operator="greaterThanOrEqual">
      <formula>0.1</formula>
    </cfRule>
    <cfRule type="cellIs" dxfId="2365" priority="335" stopIfTrue="1" operator="greaterThanOrEqual">
      <formula>0.01</formula>
    </cfRule>
    <cfRule type="cellIs" dxfId="2364" priority="336" stopIfTrue="1" operator="greaterThanOrEqual">
      <formula>0.001</formula>
    </cfRule>
    <cfRule type="cellIs" dxfId="2363" priority="337" stopIfTrue="1" operator="greaterThanOrEqual">
      <formula>0.0001</formula>
    </cfRule>
    <cfRule type="cellIs" dxfId="2362" priority="338" stopIfTrue="1" operator="greaterThanOrEqual">
      <formula>0.00001</formula>
    </cfRule>
    <cfRule type="cellIs" dxfId="2361" priority="339" stopIfTrue="1" operator="greaterThanOrEqual">
      <formula>0.000001</formula>
    </cfRule>
    <cfRule type="cellIs" dxfId="2360" priority="340" stopIfTrue="1" operator="greaterThanOrEqual">
      <formula>0.0000001</formula>
    </cfRule>
    <cfRule type="cellIs" dxfId="2359" priority="341" stopIfTrue="1" operator="greaterThanOrEqual">
      <formula>0.00000001</formula>
    </cfRule>
  </conditionalFormatting>
  <conditionalFormatting sqref="CE51">
    <cfRule type="cellIs" dxfId="2358" priority="327" stopIfTrue="1" operator="greaterThanOrEqual">
      <formula>0.01</formula>
    </cfRule>
    <cfRule type="cellIs" dxfId="2357" priority="328" stopIfTrue="1" operator="greaterThanOrEqual">
      <formula>0.001</formula>
    </cfRule>
    <cfRule type="cellIs" dxfId="2356" priority="329" stopIfTrue="1" operator="greaterThanOrEqual">
      <formula>0.0001</formula>
    </cfRule>
    <cfRule type="cellIs" dxfId="2355" priority="330" stopIfTrue="1" operator="greaterThanOrEqual">
      <formula>0.00001</formula>
    </cfRule>
    <cfRule type="cellIs" dxfId="2354" priority="331" stopIfTrue="1" operator="greaterThanOrEqual">
      <formula>0.000001</formula>
    </cfRule>
    <cfRule type="cellIs" dxfId="2353" priority="332" stopIfTrue="1" operator="greaterThanOrEqual">
      <formula>0.0000001</formula>
    </cfRule>
    <cfRule type="cellIs" dxfId="2352" priority="333" stopIfTrue="1" operator="greaterThanOrEqual">
      <formula>0.00000001</formula>
    </cfRule>
  </conditionalFormatting>
  <conditionalFormatting sqref="CE51:CE75">
    <cfRule type="cellIs" dxfId="2351" priority="326" stopIfTrue="1" operator="greaterThanOrEqual">
      <formula>0.1</formula>
    </cfRule>
  </conditionalFormatting>
  <conditionalFormatting sqref="CE52">
    <cfRule type="cellIs" dxfId="2350" priority="356" stopIfTrue="1" operator="greaterThanOrEqual">
      <formula>0.01</formula>
    </cfRule>
    <cfRule type="cellIs" dxfId="2349" priority="357" stopIfTrue="1" operator="greaterThanOrEqual">
      <formula>0.001</formula>
    </cfRule>
    <cfRule type="cellIs" dxfId="2348" priority="358" stopIfTrue="1" operator="greaterThanOrEqual">
      <formula>0.0001</formula>
    </cfRule>
    <cfRule type="cellIs" dxfId="2347" priority="359" stopIfTrue="1" operator="greaterThanOrEqual">
      <formula>0.00001</formula>
    </cfRule>
    <cfRule type="cellIs" dxfId="2346" priority="360" stopIfTrue="1" operator="greaterThanOrEqual">
      <formula>0.000001</formula>
    </cfRule>
    <cfRule type="cellIs" dxfId="2345" priority="361" stopIfTrue="1" operator="greaterThanOrEqual">
      <formula>0.0000001</formula>
    </cfRule>
    <cfRule type="cellIs" dxfId="2344" priority="362" stopIfTrue="1" operator="greaterThanOrEqual">
      <formula>0.00000001</formula>
    </cfRule>
  </conditionalFormatting>
  <conditionalFormatting sqref="CE53 CE57 CE60:CE61 CE64 CE69:CE71">
    <cfRule type="cellIs" dxfId="2343" priority="350" stopIfTrue="1" operator="greaterThanOrEqual">
      <formula>0.001</formula>
    </cfRule>
    <cfRule type="cellIs" dxfId="2342" priority="351" stopIfTrue="1" operator="greaterThanOrEqual">
      <formula>0.0001</formula>
    </cfRule>
    <cfRule type="cellIs" dxfId="2341" priority="352" stopIfTrue="1" operator="greaterThanOrEqual">
      <formula>0.00001</formula>
    </cfRule>
    <cfRule type="cellIs" dxfId="2340" priority="353" stopIfTrue="1" operator="greaterThanOrEqual">
      <formula>0.000001</formula>
    </cfRule>
    <cfRule type="cellIs" dxfId="2339" priority="354" stopIfTrue="1" operator="greaterThanOrEqual">
      <formula>0.0000001</formula>
    </cfRule>
    <cfRule type="cellIs" dxfId="2338" priority="355" stopIfTrue="1" operator="greaterThanOrEqual">
      <formula>0.00000001</formula>
    </cfRule>
  </conditionalFormatting>
  <conditionalFormatting sqref="CE75 CE77:CE78 CE45:CE46 CE86 CE92:CE94 CE99:CE101 CE105 CE110:CE112 CE123:CE124 CE126">
    <cfRule type="cellIs" dxfId="2337" priority="2696" stopIfTrue="1" operator="greaterThanOrEqual">
      <formula>0.001</formula>
    </cfRule>
  </conditionalFormatting>
  <conditionalFormatting sqref="CE76 CE129">
    <cfRule type="cellIs" dxfId="2336" priority="2675" stopIfTrue="1" operator="greaterThanOrEqual">
      <formula>0.01</formula>
    </cfRule>
    <cfRule type="cellIs" dxfId="2335" priority="2676" stopIfTrue="1" operator="greaterThanOrEqual">
      <formula>0.001</formula>
    </cfRule>
    <cfRule type="cellIs" dxfId="2334" priority="2677" stopIfTrue="1" operator="greaterThanOrEqual">
      <formula>0.0001</formula>
    </cfRule>
    <cfRule type="cellIs" dxfId="2333" priority="2678" stopIfTrue="1" operator="greaterThanOrEqual">
      <formula>0.00001</formula>
    </cfRule>
    <cfRule type="cellIs" dxfId="2332" priority="2679" stopIfTrue="1" operator="greaterThanOrEqual">
      <formula>0.000001</formula>
    </cfRule>
    <cfRule type="cellIs" dxfId="2331" priority="2680" stopIfTrue="1" operator="greaterThanOrEqual">
      <formula>0.0000001</formula>
    </cfRule>
    <cfRule type="cellIs" dxfId="2330" priority="2681" stopIfTrue="1" operator="greaterThanOrEqual">
      <formula>0.00000001</formula>
    </cfRule>
  </conditionalFormatting>
  <conditionalFormatting sqref="CE77:CE78 CE75">
    <cfRule type="cellIs" dxfId="2329" priority="2695" stopIfTrue="1" operator="greaterThanOrEqual">
      <formula>0.01</formula>
    </cfRule>
  </conditionalFormatting>
  <conditionalFormatting sqref="CE77:CE127">
    <cfRule type="cellIs" dxfId="2328" priority="2653" stopIfTrue="1" operator="greaterThanOrEqual">
      <formula>0.1</formula>
    </cfRule>
  </conditionalFormatting>
  <conditionalFormatting sqref="CE86:CE94 CE96:CE107 CE110:CE115">
    <cfRule type="cellIs" dxfId="2327" priority="2682" stopIfTrue="1" operator="greaterThanOrEqual">
      <formula>0.01</formula>
    </cfRule>
  </conditionalFormatting>
  <conditionalFormatting sqref="CE117:CE122">
    <cfRule type="cellIs" dxfId="2326" priority="2655" stopIfTrue="1" operator="greaterThanOrEqual">
      <formula>0.001</formula>
    </cfRule>
  </conditionalFormatting>
  <conditionalFormatting sqref="CE117:CE127">
    <cfRule type="cellIs" dxfId="2325" priority="2654" stopIfTrue="1" operator="greaterThanOrEqual">
      <formula>0.01</formula>
    </cfRule>
  </conditionalFormatting>
  <conditionalFormatting sqref="CE118">
    <cfRule type="cellIs" dxfId="2324" priority="2661" stopIfTrue="1" operator="greaterThanOrEqual">
      <formula>0.000001</formula>
    </cfRule>
    <cfRule type="cellIs" dxfId="2323" priority="2662" stopIfTrue="1" operator="greaterThanOrEqual">
      <formula>0.0000001</formula>
    </cfRule>
    <cfRule type="cellIs" dxfId="2322" priority="2663" stopIfTrue="1" operator="greaterThanOrEqual">
      <formula>0.00000001</formula>
    </cfRule>
  </conditionalFormatting>
  <conditionalFormatting sqref="CE118:CE122">
    <cfRule type="cellIs" dxfId="2321" priority="2656" stopIfTrue="1" operator="greaterThanOrEqual">
      <formula>0.0001</formula>
    </cfRule>
    <cfRule type="cellIs" dxfId="2320" priority="2657" stopIfTrue="1" operator="greaterThanOrEqual">
      <formula>0.00001</formula>
    </cfRule>
  </conditionalFormatting>
  <conditionalFormatting sqref="CE119:CE122">
    <cfRule type="cellIs" dxfId="2319" priority="2658" stopIfTrue="1" operator="greaterThanOrEqual">
      <formula>0.000001</formula>
    </cfRule>
    <cfRule type="cellIs" dxfId="2318" priority="2659" stopIfTrue="1" operator="greaterThanOrEqual">
      <formula>0.0000001</formula>
    </cfRule>
    <cfRule type="cellIs" dxfId="2317" priority="2660" stopIfTrue="1" operator="greaterThanOrEqual">
      <formula>0.00000001</formula>
    </cfRule>
  </conditionalFormatting>
  <conditionalFormatting sqref="CE125 CE47 CE115">
    <cfRule type="cellIs" dxfId="2316" priority="2690" stopIfTrue="1" operator="greaterThanOrEqual">
      <formula>0.0001</formula>
    </cfRule>
  </conditionalFormatting>
  <conditionalFormatting sqref="CE125">
    <cfRule type="cellIs" dxfId="2315" priority="2689" stopIfTrue="1" operator="greaterThanOrEqual">
      <formula>0.001</formula>
    </cfRule>
  </conditionalFormatting>
  <conditionalFormatting sqref="CE128 CE131:CE132">
    <cfRule type="cellIs" dxfId="2314" priority="2664" stopIfTrue="1" operator="greaterThanOrEqual">
      <formula>1</formula>
    </cfRule>
    <cfRule type="cellIs" dxfId="2313" priority="2665" stopIfTrue="1" operator="greaterThanOrEqual">
      <formula>0.1</formula>
    </cfRule>
    <cfRule type="cellIs" dxfId="2312" priority="2666" stopIfTrue="1" operator="greaterThanOrEqual">
      <formula>0.01</formula>
    </cfRule>
    <cfRule type="cellIs" dxfId="2311" priority="2667" stopIfTrue="1" operator="greaterThanOrEqual">
      <formula>0.001</formula>
    </cfRule>
    <cfRule type="cellIs" dxfId="2310" priority="2668" stopIfTrue="1" operator="greaterThanOrEqual">
      <formula>0.0001</formula>
    </cfRule>
    <cfRule type="cellIs" dxfId="2309" priority="2669" stopIfTrue="1" operator="greaterThanOrEqual">
      <formula>0.00001</formula>
    </cfRule>
    <cfRule type="cellIs" dxfId="2308" priority="2670" stopIfTrue="1" operator="greaterThanOrEqual">
      <formula>0.000001</formula>
    </cfRule>
    <cfRule type="cellIs" dxfId="2307" priority="2671" stopIfTrue="1" operator="greaterThanOrEqual">
      <formula>0.0000001</formula>
    </cfRule>
    <cfRule type="cellIs" dxfId="2306" priority="2672" stopIfTrue="1" operator="greaterThanOrEqual">
      <formula>0.00000001</formula>
    </cfRule>
  </conditionalFormatting>
  <conditionalFormatting sqref="CE129 CE76">
    <cfRule type="cellIs" dxfId="2305" priority="2674" stopIfTrue="1" operator="greaterThanOrEqual">
      <formula>0.1</formula>
    </cfRule>
  </conditionalFormatting>
  <conditionalFormatting sqref="CE129:CE130">
    <cfRule type="cellIs" dxfId="2304" priority="2673" stopIfTrue="1" operator="greaterThanOrEqual">
      <formula>1</formula>
    </cfRule>
  </conditionalFormatting>
  <conditionalFormatting sqref="CE130 CE79:CE85 CE95 CE108:CE109 CE116 CE44 CE72:CE74">
    <cfRule type="cellIs" dxfId="2303" priority="2703" stopIfTrue="1" operator="greaterThanOrEqual">
      <formula>0.01</formula>
    </cfRule>
  </conditionalFormatting>
  <conditionalFormatting sqref="CE130">
    <cfRule type="cellIs" dxfId="2302" priority="2702" stopIfTrue="1" operator="greaterThanOrEqual">
      <formula>0.1</formula>
    </cfRule>
  </conditionalFormatting>
  <conditionalFormatting sqref="CH24:CH27">
    <cfRule type="cellIs" dxfId="2301" priority="2223" operator="greaterThanOrEqual">
      <formula>0</formula>
    </cfRule>
  </conditionalFormatting>
  <conditionalFormatting sqref="CH28:CH30">
    <cfRule type="cellIs" dxfId="2300" priority="2222" operator="greaterThanOrEqual">
      <formula>0</formula>
    </cfRule>
  </conditionalFormatting>
  <conditionalFormatting sqref="CH31:CH32">
    <cfRule type="cellIs" dxfId="2299" priority="2203" operator="greaterThanOrEqual">
      <formula>0</formula>
    </cfRule>
  </conditionalFormatting>
  <conditionalFormatting sqref="CH37:CH41">
    <cfRule type="cellIs" dxfId="2298" priority="2644" stopIfTrue="1" operator="greaterThanOrEqual">
      <formula>1</formula>
    </cfRule>
    <cfRule type="cellIs" dxfId="2297" priority="2645" stopIfTrue="1" operator="greaterThanOrEqual">
      <formula>0.1</formula>
    </cfRule>
    <cfRule type="cellIs" dxfId="2296" priority="2646" stopIfTrue="1" operator="greaterThanOrEqual">
      <formula>0.01</formula>
    </cfRule>
    <cfRule type="cellIs" dxfId="2295" priority="2647" stopIfTrue="1" operator="greaterThanOrEqual">
      <formula>0.001</formula>
    </cfRule>
    <cfRule type="cellIs" dxfId="2294" priority="2648" stopIfTrue="1" operator="greaterThanOrEqual">
      <formula>0.0001</formula>
    </cfRule>
    <cfRule type="cellIs" dxfId="2293" priority="2649" stopIfTrue="1" operator="greaterThanOrEqual">
      <formula>0.00001</formula>
    </cfRule>
    <cfRule type="cellIs" dxfId="2292" priority="2650" stopIfTrue="1" operator="greaterThanOrEqual">
      <formula>0.000001</formula>
    </cfRule>
    <cfRule type="cellIs" dxfId="2291" priority="2651" stopIfTrue="1" operator="greaterThanOrEqual">
      <formula>0.0000001</formula>
    </cfRule>
    <cfRule type="cellIs" dxfId="2290" priority="2652" stopIfTrue="1" operator="greaterThanOrEqual">
      <formula>0.00000001</formula>
    </cfRule>
  </conditionalFormatting>
  <conditionalFormatting sqref="CH37:CH132">
    <cfRule type="cellIs" dxfId="2289" priority="118" stopIfTrue="1" operator="greaterThanOrEqual">
      <formula>10</formula>
    </cfRule>
  </conditionalFormatting>
  <conditionalFormatting sqref="CH42:CH43">
    <cfRule type="cellIs" dxfId="2288" priority="2635" stopIfTrue="1" operator="greaterThanOrEqual">
      <formula>1</formula>
    </cfRule>
    <cfRule type="cellIs" dxfId="2287" priority="2636" stopIfTrue="1" operator="greaterThanOrEqual">
      <formula>0.1</formula>
    </cfRule>
    <cfRule type="cellIs" dxfId="2286" priority="2637" stopIfTrue="1" operator="greaterThanOrEqual">
      <formula>0.01</formula>
    </cfRule>
    <cfRule type="cellIs" dxfId="2285" priority="2638" stopIfTrue="1" operator="greaterThanOrEqual">
      <formula>0.001</formula>
    </cfRule>
    <cfRule type="cellIs" dxfId="2284" priority="2639" stopIfTrue="1" operator="greaterThanOrEqual">
      <formula>0.0001</formula>
    </cfRule>
    <cfRule type="cellIs" dxfId="2283" priority="2640" stopIfTrue="1" operator="greaterThanOrEqual">
      <formula>0.00001</formula>
    </cfRule>
    <cfRule type="cellIs" dxfId="2282" priority="2641" stopIfTrue="1" operator="greaterThanOrEqual">
      <formula>0.000001</formula>
    </cfRule>
    <cfRule type="cellIs" dxfId="2281" priority="2642" stopIfTrue="1" operator="greaterThanOrEqual">
      <formula>0.0000001</formula>
    </cfRule>
    <cfRule type="cellIs" dxfId="2280" priority="2643" stopIfTrue="1" operator="greaterThanOrEqual">
      <formula>0.00000001</formula>
    </cfRule>
  </conditionalFormatting>
  <conditionalFormatting sqref="CH44 CH72:CH74 CH82:CH85 CH95 CH108:CH109 CH116 CH130">
    <cfRule type="cellIs" dxfId="2279" priority="2629" stopIfTrue="1" operator="greaterThanOrEqual">
      <formula>0.001</formula>
    </cfRule>
    <cfRule type="cellIs" dxfId="2278" priority="2630" stopIfTrue="1" operator="greaterThanOrEqual">
      <formula>0.0001</formula>
    </cfRule>
    <cfRule type="cellIs" dxfId="2277" priority="2631" stopIfTrue="1" operator="greaterThanOrEqual">
      <formula>0.00001</formula>
    </cfRule>
    <cfRule type="cellIs" dxfId="2276" priority="2632" stopIfTrue="1" operator="greaterThanOrEqual">
      <formula>0.000001</formula>
    </cfRule>
    <cfRule type="cellIs" dxfId="2275" priority="2633" stopIfTrue="1" operator="greaterThanOrEqual">
      <formula>0.0000001</formula>
    </cfRule>
    <cfRule type="cellIs" dxfId="2274" priority="2634" stopIfTrue="1" operator="greaterThanOrEqual">
      <formula>0.00000001</formula>
    </cfRule>
  </conditionalFormatting>
  <conditionalFormatting sqref="CH44:CH49">
    <cfRule type="cellIs" dxfId="2273" priority="303" stopIfTrue="1" operator="greaterThanOrEqual">
      <formula>0.1</formula>
    </cfRule>
  </conditionalFormatting>
  <conditionalFormatting sqref="CH44:CH127">
    <cfRule type="cellIs" dxfId="2272" priority="119" stopIfTrue="1" operator="greaterThanOrEqual">
      <formula>1</formula>
    </cfRule>
  </conditionalFormatting>
  <conditionalFormatting sqref="CH45:CH46 CH86 CH92:CH94 CH99:CH101 CH105 CH110:CH112 CH123:CH124 CH126">
    <cfRule type="cellIs" dxfId="2271" priority="2621" stopIfTrue="1" operator="greaterThanOrEqual">
      <formula>0.001</formula>
    </cfRule>
    <cfRule type="cellIs" dxfId="2270" priority="2622" stopIfTrue="1" operator="greaterThanOrEqual">
      <formula>0.0001</formula>
    </cfRule>
    <cfRule type="cellIs" dxfId="2269" priority="2623" stopIfTrue="1" operator="greaterThanOrEqual">
      <formula>0.00001</formula>
    </cfRule>
    <cfRule type="cellIs" dxfId="2268" priority="2624" stopIfTrue="1" operator="greaterThanOrEqual">
      <formula>0.000001</formula>
    </cfRule>
    <cfRule type="cellIs" dxfId="2267" priority="2625" stopIfTrue="1" operator="greaterThanOrEqual">
      <formula>0.0000001</formula>
    </cfRule>
    <cfRule type="cellIs" dxfId="2266" priority="2626" stopIfTrue="1" operator="greaterThanOrEqual">
      <formula>0.00000001</formula>
    </cfRule>
  </conditionalFormatting>
  <conditionalFormatting sqref="CH45:CH49 CH53:CH71">
    <cfRule type="cellIs" dxfId="2265" priority="304" stopIfTrue="1" operator="greaterThanOrEqual">
      <formula>0.01</formula>
    </cfRule>
  </conditionalFormatting>
  <conditionalFormatting sqref="CH47 CH115 CH125">
    <cfRule type="cellIs" dxfId="2264" priority="2617" stopIfTrue="1" operator="greaterThanOrEqual">
      <formula>0.00001</formula>
    </cfRule>
    <cfRule type="cellIs" dxfId="2263" priority="2618" stopIfTrue="1" operator="greaterThanOrEqual">
      <formula>0.000001</formula>
    </cfRule>
    <cfRule type="cellIs" dxfId="2262" priority="2619" stopIfTrue="1" operator="greaterThanOrEqual">
      <formula>0.0000001</formula>
    </cfRule>
    <cfRule type="cellIs" dxfId="2261" priority="2620" stopIfTrue="1" operator="greaterThanOrEqual">
      <formula>0.00000001</formula>
    </cfRule>
  </conditionalFormatting>
  <conditionalFormatting sqref="CH47:CH48 CH87:CH91 CH96:CH98 CH102:CH104 CH106:CH107 CH113:CH115 CH127">
    <cfRule type="cellIs" dxfId="2260" priority="2609" stopIfTrue="1" operator="greaterThanOrEqual">
      <formula>0.001</formula>
    </cfRule>
  </conditionalFormatting>
  <conditionalFormatting sqref="CH48 CH87:CH91 CH96:CH98 CH102:CH104 CH106:CH107 CH113:CH114 CH117 CH127">
    <cfRule type="cellIs" dxfId="2259" priority="2611" stopIfTrue="1" operator="greaterThanOrEqual">
      <formula>0.00001</formula>
    </cfRule>
    <cfRule type="cellIs" dxfId="2258" priority="2612" stopIfTrue="1" operator="greaterThanOrEqual">
      <formula>0.000001</formula>
    </cfRule>
    <cfRule type="cellIs" dxfId="2257" priority="2613" stopIfTrue="1" operator="greaterThanOrEqual">
      <formula>0.0000001</formula>
    </cfRule>
    <cfRule type="cellIs" dxfId="2256" priority="2614" stopIfTrue="1" operator="greaterThanOrEqual">
      <formula>0.00000001</formula>
    </cfRule>
  </conditionalFormatting>
  <conditionalFormatting sqref="CH48 CH87:CH91 CH96:CH98 CH102:CH104 CH106:CH107 CH113:CH114 CH127 CH117">
    <cfRule type="cellIs" dxfId="2255" priority="2610" stopIfTrue="1" operator="greaterThanOrEqual">
      <formula>0.0001</formula>
    </cfRule>
  </conditionalFormatting>
  <conditionalFormatting sqref="CH49 CH54:CH56 CH58:CH59 CH62:CH63 CH65:CH68">
    <cfRule type="cellIs" dxfId="2254" priority="305" stopIfTrue="1" operator="greaterThanOrEqual">
      <formula>0.001</formula>
    </cfRule>
    <cfRule type="cellIs" dxfId="2253" priority="306" stopIfTrue="1" operator="greaterThanOrEqual">
      <formula>0.0001</formula>
    </cfRule>
    <cfRule type="cellIs" dxfId="2252" priority="307" stopIfTrue="1" operator="greaterThanOrEqual">
      <formula>0.00001</formula>
    </cfRule>
    <cfRule type="cellIs" dxfId="2251" priority="308" stopIfTrue="1" operator="greaterThanOrEqual">
      <formula>0.000001</formula>
    </cfRule>
    <cfRule type="cellIs" dxfId="2250" priority="309" stopIfTrue="1" operator="greaterThanOrEqual">
      <formula>0.0000001</formula>
    </cfRule>
    <cfRule type="cellIs" dxfId="2249" priority="310" stopIfTrue="1" operator="greaterThanOrEqual">
      <formula>0.00000001</formula>
    </cfRule>
  </conditionalFormatting>
  <conditionalFormatting sqref="CH50">
    <cfRule type="cellIs" dxfId="2248" priority="295" stopIfTrue="1" operator="greaterThanOrEqual">
      <formula>0.1</formula>
    </cfRule>
    <cfRule type="cellIs" dxfId="2247" priority="296" stopIfTrue="1" operator="greaterThanOrEqual">
      <formula>0.01</formula>
    </cfRule>
    <cfRule type="cellIs" dxfId="2246" priority="297" stopIfTrue="1" operator="greaterThanOrEqual">
      <formula>0.001</formula>
    </cfRule>
    <cfRule type="cellIs" dxfId="2245" priority="298" stopIfTrue="1" operator="greaterThanOrEqual">
      <formula>0.0001</formula>
    </cfRule>
    <cfRule type="cellIs" dxfId="2244" priority="299" stopIfTrue="1" operator="greaterThanOrEqual">
      <formula>0.00001</formula>
    </cfRule>
    <cfRule type="cellIs" dxfId="2243" priority="300" stopIfTrue="1" operator="greaterThanOrEqual">
      <formula>0.000001</formula>
    </cfRule>
    <cfRule type="cellIs" dxfId="2242" priority="301" stopIfTrue="1" operator="greaterThanOrEqual">
      <formula>0.0000001</formula>
    </cfRule>
    <cfRule type="cellIs" dxfId="2241" priority="302" stopIfTrue="1" operator="greaterThanOrEqual">
      <formula>0.00000001</formula>
    </cfRule>
  </conditionalFormatting>
  <conditionalFormatting sqref="CH51">
    <cfRule type="cellIs" dxfId="2240" priority="288" stopIfTrue="1" operator="greaterThanOrEqual">
      <formula>0.01</formula>
    </cfRule>
    <cfRule type="cellIs" dxfId="2239" priority="289" stopIfTrue="1" operator="greaterThanOrEqual">
      <formula>0.001</formula>
    </cfRule>
    <cfRule type="cellIs" dxfId="2238" priority="290" stopIfTrue="1" operator="greaterThanOrEqual">
      <formula>0.0001</formula>
    </cfRule>
    <cfRule type="cellIs" dxfId="2237" priority="291" stopIfTrue="1" operator="greaterThanOrEqual">
      <formula>0.00001</formula>
    </cfRule>
    <cfRule type="cellIs" dxfId="2236" priority="292" stopIfTrue="1" operator="greaterThanOrEqual">
      <formula>0.000001</formula>
    </cfRule>
    <cfRule type="cellIs" dxfId="2235" priority="293" stopIfTrue="1" operator="greaterThanOrEqual">
      <formula>0.0000001</formula>
    </cfRule>
    <cfRule type="cellIs" dxfId="2234" priority="294" stopIfTrue="1" operator="greaterThanOrEqual">
      <formula>0.00000001</formula>
    </cfRule>
  </conditionalFormatting>
  <conditionalFormatting sqref="CH51:CH75">
    <cfRule type="cellIs" dxfId="2233" priority="121" stopIfTrue="1" operator="greaterThanOrEqual">
      <formula>0.1</formula>
    </cfRule>
  </conditionalFormatting>
  <conditionalFormatting sqref="CH52">
    <cfRule type="cellIs" dxfId="2232" priority="317" stopIfTrue="1" operator="greaterThanOrEqual">
      <formula>0.01</formula>
    </cfRule>
    <cfRule type="cellIs" dxfId="2231" priority="318" stopIfTrue="1" operator="greaterThanOrEqual">
      <formula>0.001</formula>
    </cfRule>
    <cfRule type="cellIs" dxfId="2230" priority="319" stopIfTrue="1" operator="greaterThanOrEqual">
      <formula>0.0001</formula>
    </cfRule>
    <cfRule type="cellIs" dxfId="2229" priority="320" stopIfTrue="1" operator="greaterThanOrEqual">
      <formula>0.00001</formula>
    </cfRule>
    <cfRule type="cellIs" dxfId="2228" priority="321" stopIfTrue="1" operator="greaterThanOrEqual">
      <formula>0.000001</formula>
    </cfRule>
    <cfRule type="cellIs" dxfId="2227" priority="322" stopIfTrue="1" operator="greaterThanOrEqual">
      <formula>0.0000001</formula>
    </cfRule>
    <cfRule type="cellIs" dxfId="2226" priority="323" stopIfTrue="1" operator="greaterThanOrEqual">
      <formula>0.00000001</formula>
    </cfRule>
  </conditionalFormatting>
  <conditionalFormatting sqref="CH53 CH57 CH60:CH61 CH64 CH69:CH71">
    <cfRule type="cellIs" dxfId="2225" priority="311" stopIfTrue="1" operator="greaterThanOrEqual">
      <formula>0.001</formula>
    </cfRule>
    <cfRule type="cellIs" dxfId="2224" priority="312" stopIfTrue="1" operator="greaterThanOrEqual">
      <formula>0.0001</formula>
    </cfRule>
    <cfRule type="cellIs" dxfId="2223" priority="313" stopIfTrue="1" operator="greaterThanOrEqual">
      <formula>0.00001</formula>
    </cfRule>
    <cfRule type="cellIs" dxfId="2222" priority="314" stopIfTrue="1" operator="greaterThanOrEqual">
      <formula>0.000001</formula>
    </cfRule>
    <cfRule type="cellIs" dxfId="2221" priority="315" stopIfTrue="1" operator="greaterThanOrEqual">
      <formula>0.0000001</formula>
    </cfRule>
    <cfRule type="cellIs" dxfId="2220" priority="316" stopIfTrue="1" operator="greaterThanOrEqual">
      <formula>0.00000001</formula>
    </cfRule>
  </conditionalFormatting>
  <conditionalFormatting sqref="CH75 CH77:CH78">
    <cfRule type="cellIs" dxfId="2219" priority="130" stopIfTrue="1" operator="greaterThanOrEqual">
      <formula>0.01</formula>
    </cfRule>
    <cfRule type="cellIs" dxfId="2218" priority="131" stopIfTrue="1" operator="greaterThanOrEqual">
      <formula>0.001</formula>
    </cfRule>
    <cfRule type="cellIs" dxfId="2217" priority="132" stopIfTrue="1" operator="greaterThanOrEqual">
      <formula>0.0001</formula>
    </cfRule>
    <cfRule type="cellIs" dxfId="2216" priority="133" stopIfTrue="1" operator="greaterThanOrEqual">
      <formula>0.00001</formula>
    </cfRule>
    <cfRule type="cellIs" dxfId="2215" priority="134" stopIfTrue="1" operator="greaterThanOrEqual">
      <formula>0.000001</formula>
    </cfRule>
    <cfRule type="cellIs" dxfId="2214" priority="135" stopIfTrue="1" operator="greaterThanOrEqual">
      <formula>0.0000001</formula>
    </cfRule>
    <cfRule type="cellIs" dxfId="2213" priority="136" stopIfTrue="1" operator="greaterThanOrEqual">
      <formula>0.00000001</formula>
    </cfRule>
  </conditionalFormatting>
  <conditionalFormatting sqref="CH76">
    <cfRule type="cellIs" dxfId="2212" priority="122" stopIfTrue="1" operator="greaterThanOrEqual">
      <formula>0.1</formula>
    </cfRule>
    <cfRule type="cellIs" dxfId="2211" priority="123" stopIfTrue="1" operator="greaterThanOrEqual">
      <formula>0.01</formula>
    </cfRule>
    <cfRule type="cellIs" dxfId="2210" priority="124" stopIfTrue="1" operator="greaterThanOrEqual">
      <formula>0.001</formula>
    </cfRule>
    <cfRule type="cellIs" dxfId="2209" priority="125" stopIfTrue="1" operator="greaterThanOrEqual">
      <formula>0.0001</formula>
    </cfRule>
    <cfRule type="cellIs" dxfId="2208" priority="126" stopIfTrue="1" operator="greaterThanOrEqual">
      <formula>0.00001</formula>
    </cfRule>
    <cfRule type="cellIs" dxfId="2207" priority="127" stopIfTrue="1" operator="greaterThanOrEqual">
      <formula>0.000001</formula>
    </cfRule>
    <cfRule type="cellIs" dxfId="2206" priority="128" stopIfTrue="1" operator="greaterThanOrEqual">
      <formula>0.0000001</formula>
    </cfRule>
    <cfRule type="cellIs" dxfId="2205" priority="129" stopIfTrue="1" operator="greaterThanOrEqual">
      <formula>0.00000001</formula>
    </cfRule>
  </conditionalFormatting>
  <conditionalFormatting sqref="CH77:CH127">
    <cfRule type="cellIs" dxfId="2204" priority="120" stopIfTrue="1" operator="greaterThanOrEqual">
      <formula>0.1</formula>
    </cfRule>
  </conditionalFormatting>
  <conditionalFormatting sqref="CH79:CH81">
    <cfRule type="cellIs" dxfId="2203" priority="137" stopIfTrue="1" operator="greaterThanOrEqual">
      <formula>0.01</formula>
    </cfRule>
    <cfRule type="cellIs" dxfId="2202" priority="138" stopIfTrue="1" operator="greaterThanOrEqual">
      <formula>0.001</formula>
    </cfRule>
    <cfRule type="cellIs" dxfId="2201" priority="139" stopIfTrue="1" operator="greaterThanOrEqual">
      <formula>0.0001</formula>
    </cfRule>
    <cfRule type="cellIs" dxfId="2200" priority="140" stopIfTrue="1" operator="greaterThanOrEqual">
      <formula>0.00001</formula>
    </cfRule>
    <cfRule type="cellIs" dxfId="2199" priority="141" stopIfTrue="1" operator="greaterThanOrEqual">
      <formula>0.000001</formula>
    </cfRule>
    <cfRule type="cellIs" dxfId="2198" priority="142" stopIfTrue="1" operator="greaterThanOrEqual">
      <formula>0.0000001</formula>
    </cfRule>
    <cfRule type="cellIs" dxfId="2197" priority="143" stopIfTrue="1" operator="greaterThanOrEqual">
      <formula>0.00000001</formula>
    </cfRule>
  </conditionalFormatting>
  <conditionalFormatting sqref="CH86:CH94 CH96:CH107 CH110:CH115">
    <cfRule type="cellIs" dxfId="2196" priority="2608" stopIfTrue="1" operator="greaterThanOrEqual">
      <formula>0.01</formula>
    </cfRule>
  </conditionalFormatting>
  <conditionalFormatting sqref="CH117:CH122">
    <cfRule type="cellIs" dxfId="2195" priority="2581" stopIfTrue="1" operator="greaterThanOrEqual">
      <formula>0.001</formula>
    </cfRule>
  </conditionalFormatting>
  <conditionalFormatting sqref="CH117:CH127">
    <cfRule type="cellIs" dxfId="2194" priority="2580" stopIfTrue="1" operator="greaterThanOrEqual">
      <formula>0.01</formula>
    </cfRule>
  </conditionalFormatting>
  <conditionalFormatting sqref="CH118">
    <cfRule type="cellIs" dxfId="2193" priority="2587" stopIfTrue="1" operator="greaterThanOrEqual">
      <formula>0.000001</formula>
    </cfRule>
    <cfRule type="cellIs" dxfId="2192" priority="2588" stopIfTrue="1" operator="greaterThanOrEqual">
      <formula>0.0000001</formula>
    </cfRule>
    <cfRule type="cellIs" dxfId="2191" priority="2589" stopIfTrue="1" operator="greaterThanOrEqual">
      <formula>0.00000001</formula>
    </cfRule>
  </conditionalFormatting>
  <conditionalFormatting sqref="CH118:CH122">
    <cfRule type="cellIs" dxfId="2190" priority="2582" stopIfTrue="1" operator="greaterThanOrEqual">
      <formula>0.0001</formula>
    </cfRule>
    <cfRule type="cellIs" dxfId="2189" priority="2583" stopIfTrue="1" operator="greaterThanOrEqual">
      <formula>0.00001</formula>
    </cfRule>
  </conditionalFormatting>
  <conditionalFormatting sqref="CH119:CH122">
    <cfRule type="cellIs" dxfId="2188" priority="2584" stopIfTrue="1" operator="greaterThanOrEqual">
      <formula>0.000001</formula>
    </cfRule>
    <cfRule type="cellIs" dxfId="2187" priority="2585" stopIfTrue="1" operator="greaterThanOrEqual">
      <formula>0.0000001</formula>
    </cfRule>
    <cfRule type="cellIs" dxfId="2186" priority="2586" stopIfTrue="1" operator="greaterThanOrEqual">
      <formula>0.00000001</formula>
    </cfRule>
  </conditionalFormatting>
  <conditionalFormatting sqref="CH125 CH47 CH115">
    <cfRule type="cellIs" dxfId="2185" priority="2616" stopIfTrue="1" operator="greaterThanOrEqual">
      <formula>0.0001</formula>
    </cfRule>
  </conditionalFormatting>
  <conditionalFormatting sqref="CH125">
    <cfRule type="cellIs" dxfId="2184" priority="2615" stopIfTrue="1" operator="greaterThanOrEqual">
      <formula>0.001</formula>
    </cfRule>
  </conditionalFormatting>
  <conditionalFormatting sqref="CH128 CH131:CH132">
    <cfRule type="cellIs" dxfId="2183" priority="2590" stopIfTrue="1" operator="greaterThanOrEqual">
      <formula>1</formula>
    </cfRule>
    <cfRule type="cellIs" dxfId="2182" priority="2591" stopIfTrue="1" operator="greaterThanOrEqual">
      <formula>0.1</formula>
    </cfRule>
    <cfRule type="cellIs" dxfId="2181" priority="2592" stopIfTrue="1" operator="greaterThanOrEqual">
      <formula>0.01</formula>
    </cfRule>
    <cfRule type="cellIs" dxfId="2180" priority="2593" stopIfTrue="1" operator="greaterThanOrEqual">
      <formula>0.001</formula>
    </cfRule>
    <cfRule type="cellIs" dxfId="2179" priority="2594" stopIfTrue="1" operator="greaterThanOrEqual">
      <formula>0.0001</formula>
    </cfRule>
    <cfRule type="cellIs" dxfId="2178" priority="2595" stopIfTrue="1" operator="greaterThanOrEqual">
      <formula>0.00001</formula>
    </cfRule>
    <cfRule type="cellIs" dxfId="2177" priority="2596" stopIfTrue="1" operator="greaterThanOrEqual">
      <formula>0.000001</formula>
    </cfRule>
    <cfRule type="cellIs" dxfId="2176" priority="2597" stopIfTrue="1" operator="greaterThanOrEqual">
      <formula>0.0000001</formula>
    </cfRule>
    <cfRule type="cellIs" dxfId="2175" priority="2598" stopIfTrue="1" operator="greaterThanOrEqual">
      <formula>0.00000001</formula>
    </cfRule>
  </conditionalFormatting>
  <conditionalFormatting sqref="CH129">
    <cfRule type="cellIs" dxfId="2174" priority="2600" stopIfTrue="1" operator="greaterThanOrEqual">
      <formula>0.1</formula>
    </cfRule>
    <cfRule type="cellIs" dxfId="2173" priority="2601" stopIfTrue="1" operator="greaterThanOrEqual">
      <formula>0.01</formula>
    </cfRule>
    <cfRule type="cellIs" dxfId="2172" priority="2602" stopIfTrue="1" operator="greaterThanOrEqual">
      <formula>0.001</formula>
    </cfRule>
    <cfRule type="cellIs" dxfId="2171" priority="2603" stopIfTrue="1" operator="greaterThanOrEqual">
      <formula>0.0001</formula>
    </cfRule>
    <cfRule type="cellIs" dxfId="2170" priority="2604" stopIfTrue="1" operator="greaterThanOrEqual">
      <formula>0.00001</formula>
    </cfRule>
    <cfRule type="cellIs" dxfId="2169" priority="2605" stopIfTrue="1" operator="greaterThanOrEqual">
      <formula>0.000001</formula>
    </cfRule>
    <cfRule type="cellIs" dxfId="2168" priority="2606" stopIfTrue="1" operator="greaterThanOrEqual">
      <formula>0.0000001</formula>
    </cfRule>
    <cfRule type="cellIs" dxfId="2167" priority="2607" stopIfTrue="1" operator="greaterThanOrEqual">
      <formula>0.00000001</formula>
    </cfRule>
  </conditionalFormatting>
  <conditionalFormatting sqref="CH129:CH130">
    <cfRule type="cellIs" dxfId="2166" priority="2599" stopIfTrue="1" operator="greaterThanOrEqual">
      <formula>1</formula>
    </cfRule>
  </conditionalFormatting>
  <conditionalFormatting sqref="CH130 CH44 CH72:CH74 CH82:CH85 CH95 CH108:CH109 CH116">
    <cfRule type="cellIs" dxfId="2165" priority="2628" stopIfTrue="1" operator="greaterThanOrEqual">
      <formula>0.01</formula>
    </cfRule>
  </conditionalFormatting>
  <conditionalFormatting sqref="CH130">
    <cfRule type="cellIs" dxfId="2164" priority="2627" stopIfTrue="1" operator="greaterThanOrEqual">
      <formula>0.1</formula>
    </cfRule>
  </conditionalFormatting>
  <conditionalFormatting sqref="CK24:CK27">
    <cfRule type="cellIs" dxfId="2163" priority="2221" operator="greaterThanOrEqual">
      <formula>0</formula>
    </cfRule>
  </conditionalFormatting>
  <conditionalFormatting sqref="CK28:CK30">
    <cfRule type="cellIs" dxfId="2162" priority="2220" operator="greaterThanOrEqual">
      <formula>0</formula>
    </cfRule>
  </conditionalFormatting>
  <conditionalFormatting sqref="CK31:CK32">
    <cfRule type="cellIs" dxfId="2161" priority="2202" operator="greaterThanOrEqual">
      <formula>0</formula>
    </cfRule>
  </conditionalFormatting>
  <conditionalFormatting sqref="CK37:CK41">
    <cfRule type="cellIs" dxfId="2160" priority="2571" stopIfTrue="1" operator="greaterThanOrEqual">
      <formula>1</formula>
    </cfRule>
    <cfRule type="cellIs" dxfId="2159" priority="2572" stopIfTrue="1" operator="greaterThanOrEqual">
      <formula>0.1</formula>
    </cfRule>
    <cfRule type="cellIs" dxfId="2158" priority="2573" stopIfTrue="1" operator="greaterThanOrEqual">
      <formula>0.01</formula>
    </cfRule>
    <cfRule type="cellIs" dxfId="2157" priority="2574" stopIfTrue="1" operator="greaterThanOrEqual">
      <formula>0.001</formula>
    </cfRule>
    <cfRule type="cellIs" dxfId="2156" priority="2575" stopIfTrue="1" operator="greaterThanOrEqual">
      <formula>0.0001</formula>
    </cfRule>
    <cfRule type="cellIs" dxfId="2155" priority="2576" stopIfTrue="1" operator="greaterThanOrEqual">
      <formula>0.00001</formula>
    </cfRule>
    <cfRule type="cellIs" dxfId="2154" priority="2577" stopIfTrue="1" operator="greaterThanOrEqual">
      <formula>0.000001</formula>
    </cfRule>
    <cfRule type="cellIs" dxfId="2153" priority="2578" stopIfTrue="1" operator="greaterThanOrEqual">
      <formula>0.0000001</formula>
    </cfRule>
    <cfRule type="cellIs" dxfId="2152" priority="2579" stopIfTrue="1" operator="greaterThanOrEqual">
      <formula>0.00000001</formula>
    </cfRule>
  </conditionalFormatting>
  <conditionalFormatting sqref="CK37:CK132">
    <cfRule type="cellIs" dxfId="2151" priority="92" stopIfTrue="1" operator="greaterThanOrEqual">
      <formula>10</formula>
    </cfRule>
  </conditionalFormatting>
  <conditionalFormatting sqref="CK42:CK43">
    <cfRule type="cellIs" dxfId="2150" priority="2562" stopIfTrue="1" operator="greaterThanOrEqual">
      <formula>1</formula>
    </cfRule>
    <cfRule type="cellIs" dxfId="2149" priority="2563" stopIfTrue="1" operator="greaterThanOrEqual">
      <formula>0.1</formula>
    </cfRule>
    <cfRule type="cellIs" dxfId="2148" priority="2564" stopIfTrue="1" operator="greaterThanOrEqual">
      <formula>0.01</formula>
    </cfRule>
    <cfRule type="cellIs" dxfId="2147" priority="2565" stopIfTrue="1" operator="greaterThanOrEqual">
      <formula>0.001</formula>
    </cfRule>
    <cfRule type="cellIs" dxfId="2146" priority="2566" stopIfTrue="1" operator="greaterThanOrEqual">
      <formula>0.0001</formula>
    </cfRule>
    <cfRule type="cellIs" dxfId="2145" priority="2567" stopIfTrue="1" operator="greaterThanOrEqual">
      <formula>0.00001</formula>
    </cfRule>
    <cfRule type="cellIs" dxfId="2144" priority="2568" stopIfTrue="1" operator="greaterThanOrEqual">
      <formula>0.000001</formula>
    </cfRule>
    <cfRule type="cellIs" dxfId="2143" priority="2569" stopIfTrue="1" operator="greaterThanOrEqual">
      <formula>0.0000001</formula>
    </cfRule>
    <cfRule type="cellIs" dxfId="2142" priority="2570" stopIfTrue="1" operator="greaterThanOrEqual">
      <formula>0.00000001</formula>
    </cfRule>
  </conditionalFormatting>
  <conditionalFormatting sqref="CK44 CK72:CK74 CK82:CK85 CK95 CK108:CK109 CK116 CK130">
    <cfRule type="cellIs" dxfId="2141" priority="2556" stopIfTrue="1" operator="greaterThanOrEqual">
      <formula>0.001</formula>
    </cfRule>
    <cfRule type="cellIs" dxfId="2140" priority="2557" stopIfTrue="1" operator="greaterThanOrEqual">
      <formula>0.0001</formula>
    </cfRule>
    <cfRule type="cellIs" dxfId="2139" priority="2558" stopIfTrue="1" operator="greaterThanOrEqual">
      <formula>0.00001</formula>
    </cfRule>
    <cfRule type="cellIs" dxfId="2138" priority="2559" stopIfTrue="1" operator="greaterThanOrEqual">
      <formula>0.000001</formula>
    </cfRule>
    <cfRule type="cellIs" dxfId="2137" priority="2560" stopIfTrue="1" operator="greaterThanOrEqual">
      <formula>0.0000001</formula>
    </cfRule>
    <cfRule type="cellIs" dxfId="2136" priority="2561" stopIfTrue="1" operator="greaterThanOrEqual">
      <formula>0.00000001</formula>
    </cfRule>
  </conditionalFormatting>
  <conditionalFormatting sqref="CK44:CK49">
    <cfRule type="cellIs" dxfId="2135" priority="267" stopIfTrue="1" operator="greaterThanOrEqual">
      <formula>0.1</formula>
    </cfRule>
  </conditionalFormatting>
  <conditionalFormatting sqref="CK44:CK127">
    <cfRule type="cellIs" dxfId="2134" priority="93" stopIfTrue="1" operator="greaterThanOrEqual">
      <formula>1</formula>
    </cfRule>
  </conditionalFormatting>
  <conditionalFormatting sqref="CK45:CK46 CK86 CK92:CK94 CK99:CK101 CK105 CK110:CK112 CK123:CK124 CK126">
    <cfRule type="cellIs" dxfId="2133" priority="2548" stopIfTrue="1" operator="greaterThanOrEqual">
      <formula>0.001</formula>
    </cfRule>
    <cfRule type="cellIs" dxfId="2132" priority="2549" stopIfTrue="1" operator="greaterThanOrEqual">
      <formula>0.0001</formula>
    </cfRule>
    <cfRule type="cellIs" dxfId="2131" priority="2550" stopIfTrue="1" operator="greaterThanOrEqual">
      <formula>0.00001</formula>
    </cfRule>
    <cfRule type="cellIs" dxfId="2130" priority="2551" stopIfTrue="1" operator="greaterThanOrEqual">
      <formula>0.000001</formula>
    </cfRule>
    <cfRule type="cellIs" dxfId="2129" priority="2552" stopIfTrue="1" operator="greaterThanOrEqual">
      <formula>0.0000001</formula>
    </cfRule>
    <cfRule type="cellIs" dxfId="2128" priority="2553" stopIfTrue="1" operator="greaterThanOrEqual">
      <formula>0.00000001</formula>
    </cfRule>
  </conditionalFormatting>
  <conditionalFormatting sqref="CK45:CK49 CK53:CK71">
    <cfRule type="cellIs" dxfId="2127" priority="268" stopIfTrue="1" operator="greaterThanOrEqual">
      <formula>0.01</formula>
    </cfRule>
  </conditionalFormatting>
  <conditionalFormatting sqref="CK47 CK115 CK125">
    <cfRule type="cellIs" dxfId="2126" priority="2544" stopIfTrue="1" operator="greaterThanOrEqual">
      <formula>0.00001</formula>
    </cfRule>
    <cfRule type="cellIs" dxfId="2125" priority="2545" stopIfTrue="1" operator="greaterThanOrEqual">
      <formula>0.000001</formula>
    </cfRule>
    <cfRule type="cellIs" dxfId="2124" priority="2546" stopIfTrue="1" operator="greaterThanOrEqual">
      <formula>0.0000001</formula>
    </cfRule>
    <cfRule type="cellIs" dxfId="2123" priority="2547" stopIfTrue="1" operator="greaterThanOrEqual">
      <formula>0.00000001</formula>
    </cfRule>
  </conditionalFormatting>
  <conditionalFormatting sqref="CK47:CK48 CK87:CK91 CK96:CK98 CK102:CK104 CK106:CK107 CK113:CK115 CK127">
    <cfRule type="cellIs" dxfId="2122" priority="2536" stopIfTrue="1" operator="greaterThanOrEqual">
      <formula>0.001</formula>
    </cfRule>
  </conditionalFormatting>
  <conditionalFormatting sqref="CK48 CK87:CK91 CK96:CK98 CK102:CK104 CK106:CK107 CK113:CK114 CK117 CK127">
    <cfRule type="cellIs" dxfId="2121" priority="2538" stopIfTrue="1" operator="greaterThanOrEqual">
      <formula>0.00001</formula>
    </cfRule>
    <cfRule type="cellIs" dxfId="2120" priority="2539" stopIfTrue="1" operator="greaterThanOrEqual">
      <formula>0.000001</formula>
    </cfRule>
    <cfRule type="cellIs" dxfId="2119" priority="2540" stopIfTrue="1" operator="greaterThanOrEqual">
      <formula>0.0000001</formula>
    </cfRule>
    <cfRule type="cellIs" dxfId="2118" priority="2541" stopIfTrue="1" operator="greaterThanOrEqual">
      <formula>0.00000001</formula>
    </cfRule>
  </conditionalFormatting>
  <conditionalFormatting sqref="CK48 CK87:CK91 CK96:CK98 CK102:CK104 CK106:CK107 CK113:CK114 CK127 CK117">
    <cfRule type="cellIs" dxfId="2117" priority="2537" stopIfTrue="1" operator="greaterThanOrEqual">
      <formula>0.0001</formula>
    </cfRule>
  </conditionalFormatting>
  <conditionalFormatting sqref="CK49 CK54:CK56 CK58:CK59 CK62:CK63 CK65:CK68">
    <cfRule type="cellIs" dxfId="2116" priority="269" stopIfTrue="1" operator="greaterThanOrEqual">
      <formula>0.001</formula>
    </cfRule>
    <cfRule type="cellIs" dxfId="2115" priority="270" stopIfTrue="1" operator="greaterThanOrEqual">
      <formula>0.0001</formula>
    </cfRule>
    <cfRule type="cellIs" dxfId="2114" priority="271" stopIfTrue="1" operator="greaterThanOrEqual">
      <formula>0.00001</formula>
    </cfRule>
    <cfRule type="cellIs" dxfId="2113" priority="272" stopIfTrue="1" operator="greaterThanOrEqual">
      <formula>0.000001</formula>
    </cfRule>
    <cfRule type="cellIs" dxfId="2112" priority="273" stopIfTrue="1" operator="greaterThanOrEqual">
      <formula>0.0000001</formula>
    </cfRule>
    <cfRule type="cellIs" dxfId="2111" priority="274" stopIfTrue="1" operator="greaterThanOrEqual">
      <formula>0.00000001</formula>
    </cfRule>
  </conditionalFormatting>
  <conditionalFormatting sqref="CK50">
    <cfRule type="cellIs" dxfId="2110" priority="259" stopIfTrue="1" operator="greaterThanOrEqual">
      <formula>0.1</formula>
    </cfRule>
    <cfRule type="cellIs" dxfId="2109" priority="260" stopIfTrue="1" operator="greaterThanOrEqual">
      <formula>0.01</formula>
    </cfRule>
    <cfRule type="cellIs" dxfId="2108" priority="261" stopIfTrue="1" operator="greaterThanOrEqual">
      <formula>0.001</formula>
    </cfRule>
    <cfRule type="cellIs" dxfId="2107" priority="262" stopIfTrue="1" operator="greaterThanOrEqual">
      <formula>0.0001</formula>
    </cfRule>
    <cfRule type="cellIs" dxfId="2106" priority="263" stopIfTrue="1" operator="greaterThanOrEqual">
      <formula>0.00001</formula>
    </cfRule>
    <cfRule type="cellIs" dxfId="2105" priority="264" stopIfTrue="1" operator="greaterThanOrEqual">
      <formula>0.000001</formula>
    </cfRule>
    <cfRule type="cellIs" dxfId="2104" priority="265" stopIfTrue="1" operator="greaterThanOrEqual">
      <formula>0.0000001</formula>
    </cfRule>
    <cfRule type="cellIs" dxfId="2103" priority="266" stopIfTrue="1" operator="greaterThanOrEqual">
      <formula>0.00000001</formula>
    </cfRule>
  </conditionalFormatting>
  <conditionalFormatting sqref="CK51">
    <cfRule type="cellIs" dxfId="2102" priority="252" stopIfTrue="1" operator="greaterThanOrEqual">
      <formula>0.01</formula>
    </cfRule>
    <cfRule type="cellIs" dxfId="2101" priority="253" stopIfTrue="1" operator="greaterThanOrEqual">
      <formula>0.001</formula>
    </cfRule>
    <cfRule type="cellIs" dxfId="2100" priority="254" stopIfTrue="1" operator="greaterThanOrEqual">
      <formula>0.0001</formula>
    </cfRule>
    <cfRule type="cellIs" dxfId="2099" priority="255" stopIfTrue="1" operator="greaterThanOrEqual">
      <formula>0.00001</formula>
    </cfRule>
    <cfRule type="cellIs" dxfId="2098" priority="256" stopIfTrue="1" operator="greaterThanOrEqual">
      <formula>0.000001</formula>
    </cfRule>
    <cfRule type="cellIs" dxfId="2097" priority="257" stopIfTrue="1" operator="greaterThanOrEqual">
      <formula>0.0000001</formula>
    </cfRule>
    <cfRule type="cellIs" dxfId="2096" priority="258" stopIfTrue="1" operator="greaterThanOrEqual">
      <formula>0.00000001</formula>
    </cfRule>
  </conditionalFormatting>
  <conditionalFormatting sqref="CK51:CK75">
    <cfRule type="cellIs" dxfId="2095" priority="95" stopIfTrue="1" operator="greaterThanOrEqual">
      <formula>0.1</formula>
    </cfRule>
  </conditionalFormatting>
  <conditionalFormatting sqref="CK52">
    <cfRule type="cellIs" dxfId="2094" priority="281" stopIfTrue="1" operator="greaterThanOrEqual">
      <formula>0.01</formula>
    </cfRule>
    <cfRule type="cellIs" dxfId="2093" priority="282" stopIfTrue="1" operator="greaterThanOrEqual">
      <formula>0.001</formula>
    </cfRule>
    <cfRule type="cellIs" dxfId="2092" priority="283" stopIfTrue="1" operator="greaterThanOrEqual">
      <formula>0.0001</formula>
    </cfRule>
    <cfRule type="cellIs" dxfId="2091" priority="284" stopIfTrue="1" operator="greaterThanOrEqual">
      <formula>0.00001</formula>
    </cfRule>
    <cfRule type="cellIs" dxfId="2090" priority="285" stopIfTrue="1" operator="greaterThanOrEqual">
      <formula>0.000001</formula>
    </cfRule>
    <cfRule type="cellIs" dxfId="2089" priority="286" stopIfTrue="1" operator="greaterThanOrEqual">
      <formula>0.0000001</formula>
    </cfRule>
    <cfRule type="cellIs" dxfId="2088" priority="287" stopIfTrue="1" operator="greaterThanOrEqual">
      <formula>0.00000001</formula>
    </cfRule>
  </conditionalFormatting>
  <conditionalFormatting sqref="CK53 CK57 CK60:CK61 CK64 CK69:CK71">
    <cfRule type="cellIs" dxfId="2087" priority="275" stopIfTrue="1" operator="greaterThanOrEqual">
      <formula>0.001</formula>
    </cfRule>
    <cfRule type="cellIs" dxfId="2086" priority="276" stopIfTrue="1" operator="greaterThanOrEqual">
      <formula>0.0001</formula>
    </cfRule>
    <cfRule type="cellIs" dxfId="2085" priority="277" stopIfTrue="1" operator="greaterThanOrEqual">
      <formula>0.00001</formula>
    </cfRule>
    <cfRule type="cellIs" dxfId="2084" priority="278" stopIfTrue="1" operator="greaterThanOrEqual">
      <formula>0.000001</formula>
    </cfRule>
    <cfRule type="cellIs" dxfId="2083" priority="279" stopIfTrue="1" operator="greaterThanOrEqual">
      <formula>0.0000001</formula>
    </cfRule>
    <cfRule type="cellIs" dxfId="2082" priority="280" stopIfTrue="1" operator="greaterThanOrEqual">
      <formula>0.00000001</formula>
    </cfRule>
  </conditionalFormatting>
  <conditionalFormatting sqref="CK75 CK77:CK78">
    <cfRule type="cellIs" dxfId="2081" priority="104" stopIfTrue="1" operator="greaterThanOrEqual">
      <formula>0.01</formula>
    </cfRule>
    <cfRule type="cellIs" dxfId="2080" priority="105" stopIfTrue="1" operator="greaterThanOrEqual">
      <formula>0.001</formula>
    </cfRule>
    <cfRule type="cellIs" dxfId="2079" priority="106" stopIfTrue="1" operator="greaterThanOrEqual">
      <formula>0.0001</formula>
    </cfRule>
    <cfRule type="cellIs" dxfId="2078" priority="107" stopIfTrue="1" operator="greaterThanOrEqual">
      <formula>0.00001</formula>
    </cfRule>
    <cfRule type="cellIs" dxfId="2077" priority="108" stopIfTrue="1" operator="greaterThanOrEqual">
      <formula>0.000001</formula>
    </cfRule>
    <cfRule type="cellIs" dxfId="2076" priority="109" stopIfTrue="1" operator="greaterThanOrEqual">
      <formula>0.0000001</formula>
    </cfRule>
    <cfRule type="cellIs" dxfId="2075" priority="110" stopIfTrue="1" operator="greaterThanOrEqual">
      <formula>0.00000001</formula>
    </cfRule>
  </conditionalFormatting>
  <conditionalFormatting sqref="CK76">
    <cfRule type="cellIs" dxfId="2074" priority="96" stopIfTrue="1" operator="greaterThanOrEqual">
      <formula>0.1</formula>
    </cfRule>
    <cfRule type="cellIs" dxfId="2073" priority="97" stopIfTrue="1" operator="greaterThanOrEqual">
      <formula>0.01</formula>
    </cfRule>
    <cfRule type="cellIs" dxfId="2072" priority="98" stopIfTrue="1" operator="greaterThanOrEqual">
      <formula>0.001</formula>
    </cfRule>
    <cfRule type="cellIs" dxfId="2071" priority="99" stopIfTrue="1" operator="greaterThanOrEqual">
      <formula>0.0001</formula>
    </cfRule>
    <cfRule type="cellIs" dxfId="2070" priority="100" stopIfTrue="1" operator="greaterThanOrEqual">
      <formula>0.00001</formula>
    </cfRule>
    <cfRule type="cellIs" dxfId="2069" priority="101" stopIfTrue="1" operator="greaterThanOrEqual">
      <formula>0.000001</formula>
    </cfRule>
    <cfRule type="cellIs" dxfId="2068" priority="102" stopIfTrue="1" operator="greaterThanOrEqual">
      <formula>0.0000001</formula>
    </cfRule>
    <cfRule type="cellIs" dxfId="2067" priority="103" stopIfTrue="1" operator="greaterThanOrEqual">
      <formula>0.00000001</formula>
    </cfRule>
  </conditionalFormatting>
  <conditionalFormatting sqref="CK77:CK127">
    <cfRule type="cellIs" dxfId="2066" priority="94" stopIfTrue="1" operator="greaterThanOrEqual">
      <formula>0.1</formula>
    </cfRule>
  </conditionalFormatting>
  <conditionalFormatting sqref="CK79:CK81">
    <cfRule type="cellIs" dxfId="2065" priority="111" stopIfTrue="1" operator="greaterThanOrEqual">
      <formula>0.01</formula>
    </cfRule>
    <cfRule type="cellIs" dxfId="2064" priority="112" stopIfTrue="1" operator="greaterThanOrEqual">
      <formula>0.001</formula>
    </cfRule>
    <cfRule type="cellIs" dxfId="2063" priority="113" stopIfTrue="1" operator="greaterThanOrEqual">
      <formula>0.0001</formula>
    </cfRule>
    <cfRule type="cellIs" dxfId="2062" priority="114" stopIfTrue="1" operator="greaterThanOrEqual">
      <formula>0.00001</formula>
    </cfRule>
    <cfRule type="cellIs" dxfId="2061" priority="115" stopIfTrue="1" operator="greaterThanOrEqual">
      <formula>0.000001</formula>
    </cfRule>
    <cfRule type="cellIs" dxfId="2060" priority="116" stopIfTrue="1" operator="greaterThanOrEqual">
      <formula>0.0000001</formula>
    </cfRule>
    <cfRule type="cellIs" dxfId="2059" priority="117" stopIfTrue="1" operator="greaterThanOrEqual">
      <formula>0.00000001</formula>
    </cfRule>
  </conditionalFormatting>
  <conditionalFormatting sqref="CK86:CK94 CK96:CK107 CK110:CK115">
    <cfRule type="cellIs" dxfId="2058" priority="2535" stopIfTrue="1" operator="greaterThanOrEqual">
      <formula>0.01</formula>
    </cfRule>
  </conditionalFormatting>
  <conditionalFormatting sqref="CK117:CK122">
    <cfRule type="cellIs" dxfId="2057" priority="2508" stopIfTrue="1" operator="greaterThanOrEqual">
      <formula>0.001</formula>
    </cfRule>
  </conditionalFormatting>
  <conditionalFormatting sqref="CK117:CK127">
    <cfRule type="cellIs" dxfId="2056" priority="2507" stopIfTrue="1" operator="greaterThanOrEqual">
      <formula>0.01</formula>
    </cfRule>
  </conditionalFormatting>
  <conditionalFormatting sqref="CK118">
    <cfRule type="cellIs" dxfId="2055" priority="2514" stopIfTrue="1" operator="greaterThanOrEqual">
      <formula>0.000001</formula>
    </cfRule>
    <cfRule type="cellIs" dxfId="2054" priority="2515" stopIfTrue="1" operator="greaterThanOrEqual">
      <formula>0.0000001</formula>
    </cfRule>
    <cfRule type="cellIs" dxfId="2053" priority="2516" stopIfTrue="1" operator="greaterThanOrEqual">
      <formula>0.00000001</formula>
    </cfRule>
  </conditionalFormatting>
  <conditionalFormatting sqref="CK118:CK122">
    <cfRule type="cellIs" dxfId="2052" priority="2509" stopIfTrue="1" operator="greaterThanOrEqual">
      <formula>0.0001</formula>
    </cfRule>
    <cfRule type="cellIs" dxfId="2051" priority="2510" stopIfTrue="1" operator="greaterThanOrEqual">
      <formula>0.00001</formula>
    </cfRule>
  </conditionalFormatting>
  <conditionalFormatting sqref="CK119:CK122">
    <cfRule type="cellIs" dxfId="2050" priority="2511" stopIfTrue="1" operator="greaterThanOrEqual">
      <formula>0.000001</formula>
    </cfRule>
    <cfRule type="cellIs" dxfId="2049" priority="2512" stopIfTrue="1" operator="greaterThanOrEqual">
      <formula>0.0000001</formula>
    </cfRule>
    <cfRule type="cellIs" dxfId="2048" priority="2513" stopIfTrue="1" operator="greaterThanOrEqual">
      <formula>0.00000001</formula>
    </cfRule>
  </conditionalFormatting>
  <conditionalFormatting sqref="CK125 CK47 CK115">
    <cfRule type="cellIs" dxfId="2047" priority="2543" stopIfTrue="1" operator="greaterThanOrEqual">
      <formula>0.0001</formula>
    </cfRule>
  </conditionalFormatting>
  <conditionalFormatting sqref="CK125">
    <cfRule type="cellIs" dxfId="2046" priority="2542" stopIfTrue="1" operator="greaterThanOrEqual">
      <formula>0.001</formula>
    </cfRule>
  </conditionalFormatting>
  <conditionalFormatting sqref="CK128 CK131:CK132">
    <cfRule type="cellIs" dxfId="2045" priority="2517" stopIfTrue="1" operator="greaterThanOrEqual">
      <formula>1</formula>
    </cfRule>
    <cfRule type="cellIs" dxfId="2044" priority="2518" stopIfTrue="1" operator="greaterThanOrEqual">
      <formula>0.1</formula>
    </cfRule>
    <cfRule type="cellIs" dxfId="2043" priority="2519" stopIfTrue="1" operator="greaterThanOrEqual">
      <formula>0.01</formula>
    </cfRule>
    <cfRule type="cellIs" dxfId="2042" priority="2520" stopIfTrue="1" operator="greaterThanOrEqual">
      <formula>0.001</formula>
    </cfRule>
    <cfRule type="cellIs" dxfId="2041" priority="2521" stopIfTrue="1" operator="greaterThanOrEqual">
      <formula>0.0001</formula>
    </cfRule>
    <cfRule type="cellIs" dxfId="2040" priority="2522" stopIfTrue="1" operator="greaterThanOrEqual">
      <formula>0.00001</formula>
    </cfRule>
    <cfRule type="cellIs" dxfId="2039" priority="2523" stopIfTrue="1" operator="greaterThanOrEqual">
      <formula>0.000001</formula>
    </cfRule>
    <cfRule type="cellIs" dxfId="2038" priority="2524" stopIfTrue="1" operator="greaterThanOrEqual">
      <formula>0.0000001</formula>
    </cfRule>
    <cfRule type="cellIs" dxfId="2037" priority="2525" stopIfTrue="1" operator="greaterThanOrEqual">
      <formula>0.00000001</formula>
    </cfRule>
  </conditionalFormatting>
  <conditionalFormatting sqref="CK129">
    <cfRule type="cellIs" dxfId="2036" priority="2527" stopIfTrue="1" operator="greaterThanOrEqual">
      <formula>0.1</formula>
    </cfRule>
    <cfRule type="cellIs" dxfId="2035" priority="2528" stopIfTrue="1" operator="greaterThanOrEqual">
      <formula>0.01</formula>
    </cfRule>
    <cfRule type="cellIs" dxfId="2034" priority="2529" stopIfTrue="1" operator="greaterThanOrEqual">
      <formula>0.001</formula>
    </cfRule>
    <cfRule type="cellIs" dxfId="2033" priority="2530" stopIfTrue="1" operator="greaterThanOrEqual">
      <formula>0.0001</formula>
    </cfRule>
    <cfRule type="cellIs" dxfId="2032" priority="2531" stopIfTrue="1" operator="greaterThanOrEqual">
      <formula>0.00001</formula>
    </cfRule>
    <cfRule type="cellIs" dxfId="2031" priority="2532" stopIfTrue="1" operator="greaterThanOrEqual">
      <formula>0.000001</formula>
    </cfRule>
    <cfRule type="cellIs" dxfId="2030" priority="2533" stopIfTrue="1" operator="greaterThanOrEqual">
      <formula>0.0000001</formula>
    </cfRule>
    <cfRule type="cellIs" dxfId="2029" priority="2534" stopIfTrue="1" operator="greaterThanOrEqual">
      <formula>0.00000001</formula>
    </cfRule>
  </conditionalFormatting>
  <conditionalFormatting sqref="CK129:CK130">
    <cfRule type="cellIs" dxfId="2028" priority="2526" stopIfTrue="1" operator="greaterThanOrEqual">
      <formula>1</formula>
    </cfRule>
  </conditionalFormatting>
  <conditionalFormatting sqref="CK130 CK44 CK72:CK74 CK82:CK85 CK95 CK108:CK109 CK116">
    <cfRule type="cellIs" dxfId="2027" priority="2555" stopIfTrue="1" operator="greaterThanOrEqual">
      <formula>0.01</formula>
    </cfRule>
  </conditionalFormatting>
  <conditionalFormatting sqref="CK130">
    <cfRule type="cellIs" dxfId="2026" priority="2554" stopIfTrue="1" operator="greaterThanOrEqual">
      <formula>0.1</formula>
    </cfRule>
  </conditionalFormatting>
  <conditionalFormatting sqref="CN24:CN27">
    <cfRule type="cellIs" dxfId="2025" priority="2219" operator="greaterThanOrEqual">
      <formula>0</formula>
    </cfRule>
  </conditionalFormatting>
  <conditionalFormatting sqref="CN28:CN30">
    <cfRule type="cellIs" dxfId="2024" priority="2218" operator="greaterThanOrEqual">
      <formula>0</formula>
    </cfRule>
  </conditionalFormatting>
  <conditionalFormatting sqref="CN31:CN32">
    <cfRule type="cellIs" dxfId="2023" priority="2201" operator="greaterThanOrEqual">
      <formula>0</formula>
    </cfRule>
  </conditionalFormatting>
  <conditionalFormatting sqref="CN37:CN41">
    <cfRule type="cellIs" dxfId="2022" priority="2498" stopIfTrue="1" operator="greaterThanOrEqual">
      <formula>1</formula>
    </cfRule>
    <cfRule type="cellIs" dxfId="2021" priority="2499" stopIfTrue="1" operator="greaterThanOrEqual">
      <formula>0.1</formula>
    </cfRule>
    <cfRule type="cellIs" dxfId="2020" priority="2500" stopIfTrue="1" operator="greaterThanOrEqual">
      <formula>0.01</formula>
    </cfRule>
    <cfRule type="cellIs" dxfId="2019" priority="2501" stopIfTrue="1" operator="greaterThanOrEqual">
      <formula>0.001</formula>
    </cfRule>
    <cfRule type="cellIs" dxfId="2018" priority="2502" stopIfTrue="1" operator="greaterThanOrEqual">
      <formula>0.0001</formula>
    </cfRule>
    <cfRule type="cellIs" dxfId="2017" priority="2503" stopIfTrue="1" operator="greaterThanOrEqual">
      <formula>0.00001</formula>
    </cfRule>
    <cfRule type="cellIs" dxfId="2016" priority="2504" stopIfTrue="1" operator="greaterThanOrEqual">
      <formula>0.000001</formula>
    </cfRule>
    <cfRule type="cellIs" dxfId="2015" priority="2505" stopIfTrue="1" operator="greaterThanOrEqual">
      <formula>0.0000001</formula>
    </cfRule>
    <cfRule type="cellIs" dxfId="2014" priority="2506" stopIfTrue="1" operator="greaterThanOrEqual">
      <formula>0.00000001</formula>
    </cfRule>
  </conditionalFormatting>
  <conditionalFormatting sqref="CN37:CN132">
    <cfRule type="cellIs" dxfId="2013" priority="66" stopIfTrue="1" operator="greaterThanOrEqual">
      <formula>10</formula>
    </cfRule>
  </conditionalFormatting>
  <conditionalFormatting sqref="CN42:CN43">
    <cfRule type="cellIs" dxfId="2012" priority="2489" stopIfTrue="1" operator="greaterThanOrEqual">
      <formula>1</formula>
    </cfRule>
    <cfRule type="cellIs" dxfId="2011" priority="2490" stopIfTrue="1" operator="greaterThanOrEqual">
      <formula>0.1</formula>
    </cfRule>
    <cfRule type="cellIs" dxfId="2010" priority="2491" stopIfTrue="1" operator="greaterThanOrEqual">
      <formula>0.01</formula>
    </cfRule>
    <cfRule type="cellIs" dxfId="2009" priority="2492" stopIfTrue="1" operator="greaterThanOrEqual">
      <formula>0.001</formula>
    </cfRule>
    <cfRule type="cellIs" dxfId="2008" priority="2493" stopIfTrue="1" operator="greaterThanOrEqual">
      <formula>0.0001</formula>
    </cfRule>
    <cfRule type="cellIs" dxfId="2007" priority="2494" stopIfTrue="1" operator="greaterThanOrEqual">
      <formula>0.00001</formula>
    </cfRule>
    <cfRule type="cellIs" dxfId="2006" priority="2495" stopIfTrue="1" operator="greaterThanOrEqual">
      <formula>0.000001</formula>
    </cfRule>
    <cfRule type="cellIs" dxfId="2005" priority="2496" stopIfTrue="1" operator="greaterThanOrEqual">
      <formula>0.0000001</formula>
    </cfRule>
    <cfRule type="cellIs" dxfId="2004" priority="2497" stopIfTrue="1" operator="greaterThanOrEqual">
      <formula>0.00000001</formula>
    </cfRule>
  </conditionalFormatting>
  <conditionalFormatting sqref="CN44 CN72:CN74 CN82:CN85 CN95 CN108:CN109 CN116 CN130">
    <cfRule type="cellIs" dxfId="2003" priority="2483" stopIfTrue="1" operator="greaterThanOrEqual">
      <formula>0.001</formula>
    </cfRule>
    <cfRule type="cellIs" dxfId="2002" priority="2484" stopIfTrue="1" operator="greaterThanOrEqual">
      <formula>0.0001</formula>
    </cfRule>
    <cfRule type="cellIs" dxfId="2001" priority="2485" stopIfTrue="1" operator="greaterThanOrEqual">
      <formula>0.00001</formula>
    </cfRule>
    <cfRule type="cellIs" dxfId="2000" priority="2486" stopIfTrue="1" operator="greaterThanOrEqual">
      <formula>0.000001</formula>
    </cfRule>
    <cfRule type="cellIs" dxfId="1999" priority="2487" stopIfTrue="1" operator="greaterThanOrEqual">
      <formula>0.0000001</formula>
    </cfRule>
    <cfRule type="cellIs" dxfId="1998" priority="2488" stopIfTrue="1" operator="greaterThanOrEqual">
      <formula>0.00000001</formula>
    </cfRule>
  </conditionalFormatting>
  <conditionalFormatting sqref="CN44:CN49">
    <cfRule type="cellIs" dxfId="1997" priority="231" stopIfTrue="1" operator="greaterThanOrEqual">
      <formula>0.1</formula>
    </cfRule>
  </conditionalFormatting>
  <conditionalFormatting sqref="CN44:CN127">
    <cfRule type="cellIs" dxfId="1996" priority="67" stopIfTrue="1" operator="greaterThanOrEqual">
      <formula>1</formula>
    </cfRule>
  </conditionalFormatting>
  <conditionalFormatting sqref="CN45:CN46 CN86 CN92:CN94 CN99:CN101 CN105 CN110:CN112 CN123:CN124 CN126">
    <cfRule type="cellIs" dxfId="1995" priority="2475" stopIfTrue="1" operator="greaterThanOrEqual">
      <formula>0.001</formula>
    </cfRule>
    <cfRule type="cellIs" dxfId="1994" priority="2476" stopIfTrue="1" operator="greaterThanOrEqual">
      <formula>0.0001</formula>
    </cfRule>
    <cfRule type="cellIs" dxfId="1993" priority="2477" stopIfTrue="1" operator="greaterThanOrEqual">
      <formula>0.00001</formula>
    </cfRule>
    <cfRule type="cellIs" dxfId="1992" priority="2478" stopIfTrue="1" operator="greaterThanOrEqual">
      <formula>0.000001</formula>
    </cfRule>
    <cfRule type="cellIs" dxfId="1991" priority="2479" stopIfTrue="1" operator="greaterThanOrEqual">
      <formula>0.0000001</formula>
    </cfRule>
    <cfRule type="cellIs" dxfId="1990" priority="2480" stopIfTrue="1" operator="greaterThanOrEqual">
      <formula>0.00000001</formula>
    </cfRule>
  </conditionalFormatting>
  <conditionalFormatting sqref="CN45:CN49 CN53:CN71">
    <cfRule type="cellIs" dxfId="1989" priority="232" stopIfTrue="1" operator="greaterThanOrEqual">
      <formula>0.01</formula>
    </cfRule>
  </conditionalFormatting>
  <conditionalFormatting sqref="CN47 CN115 CN125">
    <cfRule type="cellIs" dxfId="1988" priority="2471" stopIfTrue="1" operator="greaterThanOrEqual">
      <formula>0.00001</formula>
    </cfRule>
    <cfRule type="cellIs" dxfId="1987" priority="2472" stopIfTrue="1" operator="greaterThanOrEqual">
      <formula>0.000001</formula>
    </cfRule>
    <cfRule type="cellIs" dxfId="1986" priority="2473" stopIfTrue="1" operator="greaterThanOrEqual">
      <formula>0.0000001</formula>
    </cfRule>
    <cfRule type="cellIs" dxfId="1985" priority="2474" stopIfTrue="1" operator="greaterThanOrEqual">
      <formula>0.00000001</formula>
    </cfRule>
  </conditionalFormatting>
  <conditionalFormatting sqref="CN47:CN48 CN87:CN91 CN96:CN98 CN102:CN104 CN106:CN107 CN113:CN115 CN127">
    <cfRule type="cellIs" dxfId="1984" priority="2463" stopIfTrue="1" operator="greaterThanOrEqual">
      <formula>0.001</formula>
    </cfRule>
  </conditionalFormatting>
  <conditionalFormatting sqref="CN48 CN87:CN91 CN96:CN98 CN102:CN104 CN106:CN107 CN113:CN114 CN117 CN127">
    <cfRule type="cellIs" dxfId="1983" priority="2465" stopIfTrue="1" operator="greaterThanOrEqual">
      <formula>0.00001</formula>
    </cfRule>
    <cfRule type="cellIs" dxfId="1982" priority="2466" stopIfTrue="1" operator="greaterThanOrEqual">
      <formula>0.000001</formula>
    </cfRule>
    <cfRule type="cellIs" dxfId="1981" priority="2467" stopIfTrue="1" operator="greaterThanOrEqual">
      <formula>0.0000001</formula>
    </cfRule>
    <cfRule type="cellIs" dxfId="1980" priority="2468" stopIfTrue="1" operator="greaterThanOrEqual">
      <formula>0.00000001</formula>
    </cfRule>
  </conditionalFormatting>
  <conditionalFormatting sqref="CN48 CN87:CN91 CN96:CN98 CN102:CN104 CN106:CN107 CN113:CN114 CN127 CN117">
    <cfRule type="cellIs" dxfId="1979" priority="2464" stopIfTrue="1" operator="greaterThanOrEqual">
      <formula>0.0001</formula>
    </cfRule>
  </conditionalFormatting>
  <conditionalFormatting sqref="CN49 CN54:CN56 CN58:CN59 CN62:CN63 CN65:CN68">
    <cfRule type="cellIs" dxfId="1978" priority="233" stopIfTrue="1" operator="greaterThanOrEqual">
      <formula>0.001</formula>
    </cfRule>
    <cfRule type="cellIs" dxfId="1977" priority="234" stopIfTrue="1" operator="greaterThanOrEqual">
      <formula>0.0001</formula>
    </cfRule>
    <cfRule type="cellIs" dxfId="1976" priority="235" stopIfTrue="1" operator="greaterThanOrEqual">
      <formula>0.00001</formula>
    </cfRule>
    <cfRule type="cellIs" dxfId="1975" priority="236" stopIfTrue="1" operator="greaterThanOrEqual">
      <formula>0.000001</formula>
    </cfRule>
    <cfRule type="cellIs" dxfId="1974" priority="237" stopIfTrue="1" operator="greaterThanOrEqual">
      <formula>0.0000001</formula>
    </cfRule>
    <cfRule type="cellIs" dxfId="1973" priority="238" stopIfTrue="1" operator="greaterThanOrEqual">
      <formula>0.00000001</formula>
    </cfRule>
  </conditionalFormatting>
  <conditionalFormatting sqref="CN50">
    <cfRule type="cellIs" dxfId="1972" priority="223" stopIfTrue="1" operator="greaterThanOrEqual">
      <formula>0.1</formula>
    </cfRule>
    <cfRule type="cellIs" dxfId="1971" priority="224" stopIfTrue="1" operator="greaterThanOrEqual">
      <formula>0.01</formula>
    </cfRule>
    <cfRule type="cellIs" dxfId="1970" priority="225" stopIfTrue="1" operator="greaterThanOrEqual">
      <formula>0.001</formula>
    </cfRule>
    <cfRule type="cellIs" dxfId="1969" priority="226" stopIfTrue="1" operator="greaterThanOrEqual">
      <formula>0.0001</formula>
    </cfRule>
    <cfRule type="cellIs" dxfId="1968" priority="227" stopIfTrue="1" operator="greaterThanOrEqual">
      <formula>0.00001</formula>
    </cfRule>
    <cfRule type="cellIs" dxfId="1967" priority="228" stopIfTrue="1" operator="greaterThanOrEqual">
      <formula>0.000001</formula>
    </cfRule>
    <cfRule type="cellIs" dxfId="1966" priority="229" stopIfTrue="1" operator="greaterThanOrEqual">
      <formula>0.0000001</formula>
    </cfRule>
    <cfRule type="cellIs" dxfId="1965" priority="230" stopIfTrue="1" operator="greaterThanOrEqual">
      <formula>0.00000001</formula>
    </cfRule>
  </conditionalFormatting>
  <conditionalFormatting sqref="CN51">
    <cfRule type="cellIs" dxfId="1964" priority="216" stopIfTrue="1" operator="greaterThanOrEqual">
      <formula>0.01</formula>
    </cfRule>
    <cfRule type="cellIs" dxfId="1963" priority="217" stopIfTrue="1" operator="greaterThanOrEqual">
      <formula>0.001</formula>
    </cfRule>
    <cfRule type="cellIs" dxfId="1962" priority="218" stopIfTrue="1" operator="greaterThanOrEqual">
      <formula>0.0001</formula>
    </cfRule>
    <cfRule type="cellIs" dxfId="1961" priority="219" stopIfTrue="1" operator="greaterThanOrEqual">
      <formula>0.00001</formula>
    </cfRule>
    <cfRule type="cellIs" dxfId="1960" priority="220" stopIfTrue="1" operator="greaterThanOrEqual">
      <formula>0.000001</formula>
    </cfRule>
    <cfRule type="cellIs" dxfId="1959" priority="221" stopIfTrue="1" operator="greaterThanOrEqual">
      <formula>0.0000001</formula>
    </cfRule>
    <cfRule type="cellIs" dxfId="1958" priority="222" stopIfTrue="1" operator="greaterThanOrEqual">
      <formula>0.00000001</formula>
    </cfRule>
  </conditionalFormatting>
  <conditionalFormatting sqref="CN51:CN75">
    <cfRule type="cellIs" dxfId="1957" priority="69" stopIfTrue="1" operator="greaterThanOrEqual">
      <formula>0.1</formula>
    </cfRule>
  </conditionalFormatting>
  <conditionalFormatting sqref="CN52">
    <cfRule type="cellIs" dxfId="1956" priority="245" stopIfTrue="1" operator="greaterThanOrEqual">
      <formula>0.01</formula>
    </cfRule>
    <cfRule type="cellIs" dxfId="1955" priority="246" stopIfTrue="1" operator="greaterThanOrEqual">
      <formula>0.001</formula>
    </cfRule>
    <cfRule type="cellIs" dxfId="1954" priority="247" stopIfTrue="1" operator="greaterThanOrEqual">
      <formula>0.0001</formula>
    </cfRule>
    <cfRule type="cellIs" dxfId="1953" priority="248" stopIfTrue="1" operator="greaterThanOrEqual">
      <formula>0.00001</formula>
    </cfRule>
    <cfRule type="cellIs" dxfId="1952" priority="249" stopIfTrue="1" operator="greaterThanOrEqual">
      <formula>0.000001</formula>
    </cfRule>
    <cfRule type="cellIs" dxfId="1951" priority="250" stopIfTrue="1" operator="greaterThanOrEqual">
      <formula>0.0000001</formula>
    </cfRule>
    <cfRule type="cellIs" dxfId="1950" priority="251" stopIfTrue="1" operator="greaterThanOrEqual">
      <formula>0.00000001</formula>
    </cfRule>
  </conditionalFormatting>
  <conditionalFormatting sqref="CN53 CN57 CN60:CN61 CN64 CN69:CN71">
    <cfRule type="cellIs" dxfId="1949" priority="239" stopIfTrue="1" operator="greaterThanOrEqual">
      <formula>0.001</formula>
    </cfRule>
    <cfRule type="cellIs" dxfId="1948" priority="240" stopIfTrue="1" operator="greaterThanOrEqual">
      <formula>0.0001</formula>
    </cfRule>
    <cfRule type="cellIs" dxfId="1947" priority="241" stopIfTrue="1" operator="greaterThanOrEqual">
      <formula>0.00001</formula>
    </cfRule>
    <cfRule type="cellIs" dxfId="1946" priority="242" stopIfTrue="1" operator="greaterThanOrEqual">
      <formula>0.000001</formula>
    </cfRule>
    <cfRule type="cellIs" dxfId="1945" priority="243" stopIfTrue="1" operator="greaterThanOrEqual">
      <formula>0.0000001</formula>
    </cfRule>
    <cfRule type="cellIs" dxfId="1944" priority="244" stopIfTrue="1" operator="greaterThanOrEqual">
      <formula>0.00000001</formula>
    </cfRule>
  </conditionalFormatting>
  <conditionalFormatting sqref="CN75 CN77:CN78">
    <cfRule type="cellIs" dxfId="1943" priority="78" stopIfTrue="1" operator="greaterThanOrEqual">
      <formula>0.01</formula>
    </cfRule>
    <cfRule type="cellIs" dxfId="1942" priority="79" stopIfTrue="1" operator="greaterThanOrEqual">
      <formula>0.001</formula>
    </cfRule>
    <cfRule type="cellIs" dxfId="1941" priority="80" stopIfTrue="1" operator="greaterThanOrEqual">
      <formula>0.0001</formula>
    </cfRule>
    <cfRule type="cellIs" dxfId="1940" priority="81" stopIfTrue="1" operator="greaterThanOrEqual">
      <formula>0.00001</formula>
    </cfRule>
    <cfRule type="cellIs" dxfId="1939" priority="82" stopIfTrue="1" operator="greaterThanOrEqual">
      <formula>0.000001</formula>
    </cfRule>
    <cfRule type="cellIs" dxfId="1938" priority="83" stopIfTrue="1" operator="greaterThanOrEqual">
      <formula>0.0000001</formula>
    </cfRule>
    <cfRule type="cellIs" dxfId="1937" priority="84" stopIfTrue="1" operator="greaterThanOrEqual">
      <formula>0.00000001</formula>
    </cfRule>
  </conditionalFormatting>
  <conditionalFormatting sqref="CN76">
    <cfRule type="cellIs" dxfId="1936" priority="70" stopIfTrue="1" operator="greaterThanOrEqual">
      <formula>0.1</formula>
    </cfRule>
    <cfRule type="cellIs" dxfId="1935" priority="71" stopIfTrue="1" operator="greaterThanOrEqual">
      <formula>0.01</formula>
    </cfRule>
    <cfRule type="cellIs" dxfId="1934" priority="72" stopIfTrue="1" operator="greaterThanOrEqual">
      <formula>0.001</formula>
    </cfRule>
    <cfRule type="cellIs" dxfId="1933" priority="73" stopIfTrue="1" operator="greaterThanOrEqual">
      <formula>0.0001</formula>
    </cfRule>
    <cfRule type="cellIs" dxfId="1932" priority="74" stopIfTrue="1" operator="greaterThanOrEqual">
      <formula>0.00001</formula>
    </cfRule>
    <cfRule type="cellIs" dxfId="1931" priority="75" stopIfTrue="1" operator="greaterThanOrEqual">
      <formula>0.000001</formula>
    </cfRule>
    <cfRule type="cellIs" dxfId="1930" priority="76" stopIfTrue="1" operator="greaterThanOrEqual">
      <formula>0.0000001</formula>
    </cfRule>
    <cfRule type="cellIs" dxfId="1929" priority="77" stopIfTrue="1" operator="greaterThanOrEqual">
      <formula>0.00000001</formula>
    </cfRule>
  </conditionalFormatting>
  <conditionalFormatting sqref="CN77:CN127">
    <cfRule type="cellIs" dxfId="1928" priority="68" stopIfTrue="1" operator="greaterThanOrEqual">
      <formula>0.1</formula>
    </cfRule>
  </conditionalFormatting>
  <conditionalFormatting sqref="CN79:CN81">
    <cfRule type="cellIs" dxfId="1927" priority="85" stopIfTrue="1" operator="greaterThanOrEqual">
      <formula>0.01</formula>
    </cfRule>
    <cfRule type="cellIs" dxfId="1926" priority="86" stopIfTrue="1" operator="greaterThanOrEqual">
      <formula>0.001</formula>
    </cfRule>
    <cfRule type="cellIs" dxfId="1925" priority="87" stopIfTrue="1" operator="greaterThanOrEqual">
      <formula>0.0001</formula>
    </cfRule>
    <cfRule type="cellIs" dxfId="1924" priority="88" stopIfTrue="1" operator="greaterThanOrEqual">
      <formula>0.00001</formula>
    </cfRule>
    <cfRule type="cellIs" dxfId="1923" priority="89" stopIfTrue="1" operator="greaterThanOrEqual">
      <formula>0.000001</formula>
    </cfRule>
    <cfRule type="cellIs" dxfId="1922" priority="90" stopIfTrue="1" operator="greaterThanOrEqual">
      <formula>0.0000001</formula>
    </cfRule>
    <cfRule type="cellIs" dxfId="1921" priority="91" stopIfTrue="1" operator="greaterThanOrEqual">
      <formula>0.00000001</formula>
    </cfRule>
  </conditionalFormatting>
  <conditionalFormatting sqref="CN86:CN94 CN96:CN107 CN110:CN115">
    <cfRule type="cellIs" dxfId="1920" priority="2462" stopIfTrue="1" operator="greaterThanOrEqual">
      <formula>0.01</formula>
    </cfRule>
  </conditionalFormatting>
  <conditionalFormatting sqref="CN117:CN122">
    <cfRule type="cellIs" dxfId="1919" priority="2435" stopIfTrue="1" operator="greaterThanOrEqual">
      <formula>0.001</formula>
    </cfRule>
  </conditionalFormatting>
  <conditionalFormatting sqref="CN117:CN127">
    <cfRule type="cellIs" dxfId="1918" priority="2434" stopIfTrue="1" operator="greaterThanOrEqual">
      <formula>0.01</formula>
    </cfRule>
  </conditionalFormatting>
  <conditionalFormatting sqref="CN118">
    <cfRule type="cellIs" dxfId="1917" priority="2441" stopIfTrue="1" operator="greaterThanOrEqual">
      <formula>0.000001</formula>
    </cfRule>
    <cfRule type="cellIs" dxfId="1916" priority="2442" stopIfTrue="1" operator="greaterThanOrEqual">
      <formula>0.0000001</formula>
    </cfRule>
    <cfRule type="cellIs" dxfId="1915" priority="2443" stopIfTrue="1" operator="greaterThanOrEqual">
      <formula>0.00000001</formula>
    </cfRule>
  </conditionalFormatting>
  <conditionalFormatting sqref="CN118:CN122">
    <cfRule type="cellIs" dxfId="1914" priority="2436" stopIfTrue="1" operator="greaterThanOrEqual">
      <formula>0.0001</formula>
    </cfRule>
    <cfRule type="cellIs" dxfId="1913" priority="2437" stopIfTrue="1" operator="greaterThanOrEqual">
      <formula>0.00001</formula>
    </cfRule>
  </conditionalFormatting>
  <conditionalFormatting sqref="CN119:CN122">
    <cfRule type="cellIs" dxfId="1912" priority="2438" stopIfTrue="1" operator="greaterThanOrEqual">
      <formula>0.000001</formula>
    </cfRule>
    <cfRule type="cellIs" dxfId="1911" priority="2439" stopIfTrue="1" operator="greaterThanOrEqual">
      <formula>0.0000001</formula>
    </cfRule>
    <cfRule type="cellIs" dxfId="1910" priority="2440" stopIfTrue="1" operator="greaterThanOrEqual">
      <formula>0.00000001</formula>
    </cfRule>
  </conditionalFormatting>
  <conditionalFormatting sqref="CN125 CN47 CN115">
    <cfRule type="cellIs" dxfId="1909" priority="2470" stopIfTrue="1" operator="greaterThanOrEqual">
      <formula>0.0001</formula>
    </cfRule>
  </conditionalFormatting>
  <conditionalFormatting sqref="CN125">
    <cfRule type="cellIs" dxfId="1908" priority="2469" stopIfTrue="1" operator="greaterThanOrEqual">
      <formula>0.001</formula>
    </cfRule>
  </conditionalFormatting>
  <conditionalFormatting sqref="CN128 CN131:CN132">
    <cfRule type="cellIs" dxfId="1907" priority="2444" stopIfTrue="1" operator="greaterThanOrEqual">
      <formula>1</formula>
    </cfRule>
    <cfRule type="cellIs" dxfId="1906" priority="2445" stopIfTrue="1" operator="greaterThanOrEqual">
      <formula>0.1</formula>
    </cfRule>
    <cfRule type="cellIs" dxfId="1905" priority="2446" stopIfTrue="1" operator="greaterThanOrEqual">
      <formula>0.01</formula>
    </cfRule>
    <cfRule type="cellIs" dxfId="1904" priority="2447" stopIfTrue="1" operator="greaterThanOrEqual">
      <formula>0.001</formula>
    </cfRule>
    <cfRule type="cellIs" dxfId="1903" priority="2448" stopIfTrue="1" operator="greaterThanOrEqual">
      <formula>0.0001</formula>
    </cfRule>
    <cfRule type="cellIs" dxfId="1902" priority="2449" stopIfTrue="1" operator="greaterThanOrEqual">
      <formula>0.00001</formula>
    </cfRule>
    <cfRule type="cellIs" dxfId="1901" priority="2450" stopIfTrue="1" operator="greaterThanOrEqual">
      <formula>0.000001</formula>
    </cfRule>
    <cfRule type="cellIs" dxfId="1900" priority="2451" stopIfTrue="1" operator="greaterThanOrEqual">
      <formula>0.0000001</formula>
    </cfRule>
    <cfRule type="cellIs" dxfId="1899" priority="2452" stopIfTrue="1" operator="greaterThanOrEqual">
      <formula>0.00000001</formula>
    </cfRule>
  </conditionalFormatting>
  <conditionalFormatting sqref="CN129">
    <cfRule type="cellIs" dxfId="1898" priority="2454" stopIfTrue="1" operator="greaterThanOrEqual">
      <formula>0.1</formula>
    </cfRule>
    <cfRule type="cellIs" dxfId="1897" priority="2455" stopIfTrue="1" operator="greaterThanOrEqual">
      <formula>0.01</formula>
    </cfRule>
    <cfRule type="cellIs" dxfId="1896" priority="2456" stopIfTrue="1" operator="greaterThanOrEqual">
      <formula>0.001</formula>
    </cfRule>
    <cfRule type="cellIs" dxfId="1895" priority="2457" stopIfTrue="1" operator="greaterThanOrEqual">
      <formula>0.0001</formula>
    </cfRule>
    <cfRule type="cellIs" dxfId="1894" priority="2458" stopIfTrue="1" operator="greaterThanOrEqual">
      <formula>0.00001</formula>
    </cfRule>
    <cfRule type="cellIs" dxfId="1893" priority="2459" stopIfTrue="1" operator="greaterThanOrEqual">
      <formula>0.000001</formula>
    </cfRule>
    <cfRule type="cellIs" dxfId="1892" priority="2460" stopIfTrue="1" operator="greaterThanOrEqual">
      <formula>0.0000001</formula>
    </cfRule>
    <cfRule type="cellIs" dxfId="1891" priority="2461" stopIfTrue="1" operator="greaterThanOrEqual">
      <formula>0.00000001</formula>
    </cfRule>
  </conditionalFormatting>
  <conditionalFormatting sqref="CN129:CN130">
    <cfRule type="cellIs" dxfId="1890" priority="2453" stopIfTrue="1" operator="greaterThanOrEqual">
      <formula>1</formula>
    </cfRule>
  </conditionalFormatting>
  <conditionalFormatting sqref="CN130 CN44 CN72:CN74 CN82:CN85 CN95 CN108:CN109 CN116">
    <cfRule type="cellIs" dxfId="1889" priority="2482" stopIfTrue="1" operator="greaterThanOrEqual">
      <formula>0.01</formula>
    </cfRule>
  </conditionalFormatting>
  <conditionalFormatting sqref="CN130">
    <cfRule type="cellIs" dxfId="1888" priority="2481" stopIfTrue="1" operator="greaterThanOrEqual">
      <formula>0.1</formula>
    </cfRule>
  </conditionalFormatting>
  <conditionalFormatting sqref="CQ24:CQ27">
    <cfRule type="cellIs" dxfId="1887" priority="2217" operator="greaterThanOrEqual">
      <formula>0</formula>
    </cfRule>
  </conditionalFormatting>
  <conditionalFormatting sqref="CQ28:CQ30">
    <cfRule type="cellIs" dxfId="1886" priority="2216" operator="greaterThanOrEqual">
      <formula>0</formula>
    </cfRule>
  </conditionalFormatting>
  <conditionalFormatting sqref="CQ31:CQ32">
    <cfRule type="cellIs" dxfId="1885" priority="2200" operator="greaterThanOrEqual">
      <formula>0</formula>
    </cfRule>
  </conditionalFormatting>
  <conditionalFormatting sqref="CQ37:CQ41">
    <cfRule type="cellIs" dxfId="1884" priority="2425" stopIfTrue="1" operator="greaterThanOrEqual">
      <formula>1</formula>
    </cfRule>
    <cfRule type="cellIs" dxfId="1883" priority="2426" stopIfTrue="1" operator="greaterThanOrEqual">
      <formula>0.1</formula>
    </cfRule>
    <cfRule type="cellIs" dxfId="1882" priority="2427" stopIfTrue="1" operator="greaterThanOrEqual">
      <formula>0.01</formula>
    </cfRule>
    <cfRule type="cellIs" dxfId="1881" priority="2428" stopIfTrue="1" operator="greaterThanOrEqual">
      <formula>0.001</formula>
    </cfRule>
    <cfRule type="cellIs" dxfId="1880" priority="2429" stopIfTrue="1" operator="greaterThanOrEqual">
      <formula>0.0001</formula>
    </cfRule>
    <cfRule type="cellIs" dxfId="1879" priority="2430" stopIfTrue="1" operator="greaterThanOrEqual">
      <formula>0.00001</formula>
    </cfRule>
    <cfRule type="cellIs" dxfId="1878" priority="2431" stopIfTrue="1" operator="greaterThanOrEqual">
      <formula>0.000001</formula>
    </cfRule>
    <cfRule type="cellIs" dxfId="1877" priority="2432" stopIfTrue="1" operator="greaterThanOrEqual">
      <formula>0.0000001</formula>
    </cfRule>
    <cfRule type="cellIs" dxfId="1876" priority="2433" stopIfTrue="1" operator="greaterThanOrEqual">
      <formula>0.00000001</formula>
    </cfRule>
  </conditionalFormatting>
  <conditionalFormatting sqref="CQ37:CQ132">
    <cfRule type="cellIs" dxfId="1875" priority="40" stopIfTrue="1" operator="greaterThanOrEqual">
      <formula>10</formula>
    </cfRule>
  </conditionalFormatting>
  <conditionalFormatting sqref="CQ42:CQ43">
    <cfRule type="cellIs" dxfId="1874" priority="2416" stopIfTrue="1" operator="greaterThanOrEqual">
      <formula>1</formula>
    </cfRule>
    <cfRule type="cellIs" dxfId="1873" priority="2417" stopIfTrue="1" operator="greaterThanOrEqual">
      <formula>0.1</formula>
    </cfRule>
    <cfRule type="cellIs" dxfId="1872" priority="2418" stopIfTrue="1" operator="greaterThanOrEqual">
      <formula>0.01</formula>
    </cfRule>
    <cfRule type="cellIs" dxfId="1871" priority="2419" stopIfTrue="1" operator="greaterThanOrEqual">
      <formula>0.001</formula>
    </cfRule>
    <cfRule type="cellIs" dxfId="1870" priority="2420" stopIfTrue="1" operator="greaterThanOrEqual">
      <formula>0.0001</formula>
    </cfRule>
    <cfRule type="cellIs" dxfId="1869" priority="2421" stopIfTrue="1" operator="greaterThanOrEqual">
      <formula>0.00001</formula>
    </cfRule>
    <cfRule type="cellIs" dxfId="1868" priority="2422" stopIfTrue="1" operator="greaterThanOrEqual">
      <formula>0.000001</formula>
    </cfRule>
    <cfRule type="cellIs" dxfId="1867" priority="2423" stopIfTrue="1" operator="greaterThanOrEqual">
      <formula>0.0000001</formula>
    </cfRule>
    <cfRule type="cellIs" dxfId="1866" priority="2424" stopIfTrue="1" operator="greaterThanOrEqual">
      <formula>0.00000001</formula>
    </cfRule>
  </conditionalFormatting>
  <conditionalFormatting sqref="CQ44 CQ72:CQ74 CQ82:CQ85 CQ95 CQ108:CQ109 CQ116 CQ130">
    <cfRule type="cellIs" dxfId="1865" priority="2410" stopIfTrue="1" operator="greaterThanOrEqual">
      <formula>0.001</formula>
    </cfRule>
    <cfRule type="cellIs" dxfId="1864" priority="2411" stopIfTrue="1" operator="greaterThanOrEqual">
      <formula>0.0001</formula>
    </cfRule>
    <cfRule type="cellIs" dxfId="1863" priority="2412" stopIfTrue="1" operator="greaterThanOrEqual">
      <formula>0.00001</formula>
    </cfRule>
    <cfRule type="cellIs" dxfId="1862" priority="2413" stopIfTrue="1" operator="greaterThanOrEqual">
      <formula>0.000001</formula>
    </cfRule>
    <cfRule type="cellIs" dxfId="1861" priority="2414" stopIfTrue="1" operator="greaterThanOrEqual">
      <formula>0.0000001</formula>
    </cfRule>
    <cfRule type="cellIs" dxfId="1860" priority="2415" stopIfTrue="1" operator="greaterThanOrEqual">
      <formula>0.00000001</formula>
    </cfRule>
  </conditionalFormatting>
  <conditionalFormatting sqref="CQ44:CQ49">
    <cfRule type="cellIs" dxfId="1859" priority="195" stopIfTrue="1" operator="greaterThanOrEqual">
      <formula>0.1</formula>
    </cfRule>
  </conditionalFormatting>
  <conditionalFormatting sqref="CQ44:CQ127">
    <cfRule type="cellIs" dxfId="1858" priority="41" stopIfTrue="1" operator="greaterThanOrEqual">
      <formula>1</formula>
    </cfRule>
  </conditionalFormatting>
  <conditionalFormatting sqref="CQ45:CQ46 CQ86 CQ92:CQ94 CQ99:CQ101 CQ105 CQ110:CQ112 CQ123:CQ124 CQ126">
    <cfRule type="cellIs" dxfId="1857" priority="2402" stopIfTrue="1" operator="greaterThanOrEqual">
      <formula>0.001</formula>
    </cfRule>
    <cfRule type="cellIs" dxfId="1856" priority="2403" stopIfTrue="1" operator="greaterThanOrEqual">
      <formula>0.0001</formula>
    </cfRule>
    <cfRule type="cellIs" dxfId="1855" priority="2404" stopIfTrue="1" operator="greaterThanOrEqual">
      <formula>0.00001</formula>
    </cfRule>
    <cfRule type="cellIs" dxfId="1854" priority="2405" stopIfTrue="1" operator="greaterThanOrEqual">
      <formula>0.000001</formula>
    </cfRule>
    <cfRule type="cellIs" dxfId="1853" priority="2406" stopIfTrue="1" operator="greaterThanOrEqual">
      <formula>0.0000001</formula>
    </cfRule>
    <cfRule type="cellIs" dxfId="1852" priority="2407" stopIfTrue="1" operator="greaterThanOrEqual">
      <formula>0.00000001</formula>
    </cfRule>
  </conditionalFormatting>
  <conditionalFormatting sqref="CQ45:CQ49 CQ53:CQ71">
    <cfRule type="cellIs" dxfId="1851" priority="196" stopIfTrue="1" operator="greaterThanOrEqual">
      <formula>0.01</formula>
    </cfRule>
  </conditionalFormatting>
  <conditionalFormatting sqref="CQ47 CQ115 CQ125">
    <cfRule type="cellIs" dxfId="1850" priority="2398" stopIfTrue="1" operator="greaterThanOrEqual">
      <formula>0.00001</formula>
    </cfRule>
    <cfRule type="cellIs" dxfId="1849" priority="2399" stopIfTrue="1" operator="greaterThanOrEqual">
      <formula>0.000001</formula>
    </cfRule>
    <cfRule type="cellIs" dxfId="1848" priority="2400" stopIfTrue="1" operator="greaterThanOrEqual">
      <formula>0.0000001</formula>
    </cfRule>
    <cfRule type="cellIs" dxfId="1847" priority="2401" stopIfTrue="1" operator="greaterThanOrEqual">
      <formula>0.00000001</formula>
    </cfRule>
  </conditionalFormatting>
  <conditionalFormatting sqref="CQ47:CQ48 CQ87:CQ91 CQ96:CQ98 CQ102:CQ104 CQ106:CQ107 CQ113:CQ115 CQ127">
    <cfRule type="cellIs" dxfId="1846" priority="2390" stopIfTrue="1" operator="greaterThanOrEqual">
      <formula>0.001</formula>
    </cfRule>
  </conditionalFormatting>
  <conditionalFormatting sqref="CQ48 CQ87:CQ91 CQ96:CQ98 CQ102:CQ104 CQ106:CQ107 CQ113:CQ114 CQ117 CQ127">
    <cfRule type="cellIs" dxfId="1845" priority="2392" stopIfTrue="1" operator="greaterThanOrEqual">
      <formula>0.00001</formula>
    </cfRule>
    <cfRule type="cellIs" dxfId="1844" priority="2393" stopIfTrue="1" operator="greaterThanOrEqual">
      <formula>0.000001</formula>
    </cfRule>
    <cfRule type="cellIs" dxfId="1843" priority="2394" stopIfTrue="1" operator="greaterThanOrEqual">
      <formula>0.0000001</formula>
    </cfRule>
    <cfRule type="cellIs" dxfId="1842" priority="2395" stopIfTrue="1" operator="greaterThanOrEqual">
      <formula>0.00000001</formula>
    </cfRule>
  </conditionalFormatting>
  <conditionalFormatting sqref="CQ48 CQ87:CQ91 CQ96:CQ98 CQ102:CQ104 CQ106:CQ107 CQ113:CQ114 CQ127 CQ117">
    <cfRule type="cellIs" dxfId="1841" priority="2391" stopIfTrue="1" operator="greaterThanOrEqual">
      <formula>0.0001</formula>
    </cfRule>
  </conditionalFormatting>
  <conditionalFormatting sqref="CQ49 CQ54:CQ56 CQ58:CQ59 CQ62:CQ63 CQ65:CQ68">
    <cfRule type="cellIs" dxfId="1840" priority="197" stopIfTrue="1" operator="greaterThanOrEqual">
      <formula>0.001</formula>
    </cfRule>
    <cfRule type="cellIs" dxfId="1839" priority="198" stopIfTrue="1" operator="greaterThanOrEqual">
      <formula>0.0001</formula>
    </cfRule>
    <cfRule type="cellIs" dxfId="1838" priority="199" stopIfTrue="1" operator="greaterThanOrEqual">
      <formula>0.00001</formula>
    </cfRule>
    <cfRule type="cellIs" dxfId="1837" priority="200" stopIfTrue="1" operator="greaterThanOrEqual">
      <formula>0.000001</formula>
    </cfRule>
    <cfRule type="cellIs" dxfId="1836" priority="201" stopIfTrue="1" operator="greaterThanOrEqual">
      <formula>0.0000001</formula>
    </cfRule>
    <cfRule type="cellIs" dxfId="1835" priority="202" stopIfTrue="1" operator="greaterThanOrEqual">
      <formula>0.00000001</formula>
    </cfRule>
  </conditionalFormatting>
  <conditionalFormatting sqref="CQ50">
    <cfRule type="cellIs" dxfId="1834" priority="187" stopIfTrue="1" operator="greaterThanOrEqual">
      <formula>0.1</formula>
    </cfRule>
    <cfRule type="cellIs" dxfId="1833" priority="188" stopIfTrue="1" operator="greaterThanOrEqual">
      <formula>0.01</formula>
    </cfRule>
    <cfRule type="cellIs" dxfId="1832" priority="189" stopIfTrue="1" operator="greaterThanOrEqual">
      <formula>0.001</formula>
    </cfRule>
    <cfRule type="cellIs" dxfId="1831" priority="190" stopIfTrue="1" operator="greaterThanOrEqual">
      <formula>0.0001</formula>
    </cfRule>
    <cfRule type="cellIs" dxfId="1830" priority="191" stopIfTrue="1" operator="greaterThanOrEqual">
      <formula>0.00001</formula>
    </cfRule>
    <cfRule type="cellIs" dxfId="1829" priority="192" stopIfTrue="1" operator="greaterThanOrEqual">
      <formula>0.000001</formula>
    </cfRule>
    <cfRule type="cellIs" dxfId="1828" priority="193" stopIfTrue="1" operator="greaterThanOrEqual">
      <formula>0.0000001</formula>
    </cfRule>
    <cfRule type="cellIs" dxfId="1827" priority="194" stopIfTrue="1" operator="greaterThanOrEqual">
      <formula>0.00000001</formula>
    </cfRule>
  </conditionalFormatting>
  <conditionalFormatting sqref="CQ51">
    <cfRule type="cellIs" dxfId="1826" priority="180" stopIfTrue="1" operator="greaterThanOrEqual">
      <formula>0.01</formula>
    </cfRule>
    <cfRule type="cellIs" dxfId="1825" priority="181" stopIfTrue="1" operator="greaterThanOrEqual">
      <formula>0.001</formula>
    </cfRule>
    <cfRule type="cellIs" dxfId="1824" priority="182" stopIfTrue="1" operator="greaterThanOrEqual">
      <formula>0.0001</formula>
    </cfRule>
    <cfRule type="cellIs" dxfId="1823" priority="183" stopIfTrue="1" operator="greaterThanOrEqual">
      <formula>0.00001</formula>
    </cfRule>
    <cfRule type="cellIs" dxfId="1822" priority="184" stopIfTrue="1" operator="greaterThanOrEqual">
      <formula>0.000001</formula>
    </cfRule>
    <cfRule type="cellIs" dxfId="1821" priority="185" stopIfTrue="1" operator="greaterThanOrEqual">
      <formula>0.0000001</formula>
    </cfRule>
    <cfRule type="cellIs" dxfId="1820" priority="186" stopIfTrue="1" operator="greaterThanOrEqual">
      <formula>0.00000001</formula>
    </cfRule>
  </conditionalFormatting>
  <conditionalFormatting sqref="CQ51:CQ75">
    <cfRule type="cellIs" dxfId="1819" priority="43" stopIfTrue="1" operator="greaterThanOrEqual">
      <formula>0.1</formula>
    </cfRule>
  </conditionalFormatting>
  <conditionalFormatting sqref="CQ52">
    <cfRule type="cellIs" dxfId="1818" priority="209" stopIfTrue="1" operator="greaterThanOrEqual">
      <formula>0.01</formula>
    </cfRule>
    <cfRule type="cellIs" dxfId="1817" priority="210" stopIfTrue="1" operator="greaterThanOrEqual">
      <formula>0.001</formula>
    </cfRule>
    <cfRule type="cellIs" dxfId="1816" priority="211" stopIfTrue="1" operator="greaterThanOrEqual">
      <formula>0.0001</formula>
    </cfRule>
    <cfRule type="cellIs" dxfId="1815" priority="212" stopIfTrue="1" operator="greaterThanOrEqual">
      <formula>0.00001</formula>
    </cfRule>
    <cfRule type="cellIs" dxfId="1814" priority="213" stopIfTrue="1" operator="greaterThanOrEqual">
      <formula>0.000001</formula>
    </cfRule>
    <cfRule type="cellIs" dxfId="1813" priority="214" stopIfTrue="1" operator="greaterThanOrEqual">
      <formula>0.0000001</formula>
    </cfRule>
    <cfRule type="cellIs" dxfId="1812" priority="215" stopIfTrue="1" operator="greaterThanOrEqual">
      <formula>0.00000001</formula>
    </cfRule>
  </conditionalFormatting>
  <conditionalFormatting sqref="CQ53 CQ57 CQ60:CQ61 CQ64 CQ69:CQ71">
    <cfRule type="cellIs" dxfId="1811" priority="203" stopIfTrue="1" operator="greaterThanOrEqual">
      <formula>0.001</formula>
    </cfRule>
    <cfRule type="cellIs" dxfId="1810" priority="204" stopIfTrue="1" operator="greaterThanOrEqual">
      <formula>0.0001</formula>
    </cfRule>
    <cfRule type="cellIs" dxfId="1809" priority="205" stopIfTrue="1" operator="greaterThanOrEqual">
      <formula>0.00001</formula>
    </cfRule>
    <cfRule type="cellIs" dxfId="1808" priority="206" stopIfTrue="1" operator="greaterThanOrEqual">
      <formula>0.000001</formula>
    </cfRule>
    <cfRule type="cellIs" dxfId="1807" priority="207" stopIfTrue="1" operator="greaterThanOrEqual">
      <formula>0.0000001</formula>
    </cfRule>
    <cfRule type="cellIs" dxfId="1806" priority="208" stopIfTrue="1" operator="greaterThanOrEqual">
      <formula>0.00000001</formula>
    </cfRule>
  </conditionalFormatting>
  <conditionalFormatting sqref="CQ75 CQ77:CQ78">
    <cfRule type="cellIs" dxfId="1805" priority="52" stopIfTrue="1" operator="greaterThanOrEqual">
      <formula>0.01</formula>
    </cfRule>
    <cfRule type="cellIs" dxfId="1804" priority="53" stopIfTrue="1" operator="greaterThanOrEqual">
      <formula>0.001</formula>
    </cfRule>
    <cfRule type="cellIs" dxfId="1803" priority="54" stopIfTrue="1" operator="greaterThanOrEqual">
      <formula>0.0001</formula>
    </cfRule>
    <cfRule type="cellIs" dxfId="1802" priority="55" stopIfTrue="1" operator="greaterThanOrEqual">
      <formula>0.00001</formula>
    </cfRule>
    <cfRule type="cellIs" dxfId="1801" priority="56" stopIfTrue="1" operator="greaterThanOrEqual">
      <formula>0.000001</formula>
    </cfRule>
    <cfRule type="cellIs" dxfId="1800" priority="57" stopIfTrue="1" operator="greaterThanOrEqual">
      <formula>0.0000001</formula>
    </cfRule>
    <cfRule type="cellIs" dxfId="1799" priority="58" stopIfTrue="1" operator="greaterThanOrEqual">
      <formula>0.00000001</formula>
    </cfRule>
  </conditionalFormatting>
  <conditionalFormatting sqref="CQ76">
    <cfRule type="cellIs" dxfId="1798" priority="44" stopIfTrue="1" operator="greaterThanOrEqual">
      <formula>0.1</formula>
    </cfRule>
    <cfRule type="cellIs" dxfId="1797" priority="45" stopIfTrue="1" operator="greaterThanOrEqual">
      <formula>0.01</formula>
    </cfRule>
    <cfRule type="cellIs" dxfId="1796" priority="46" stopIfTrue="1" operator="greaterThanOrEqual">
      <formula>0.001</formula>
    </cfRule>
    <cfRule type="cellIs" dxfId="1795" priority="47" stopIfTrue="1" operator="greaterThanOrEqual">
      <formula>0.0001</formula>
    </cfRule>
    <cfRule type="cellIs" dxfId="1794" priority="48" stopIfTrue="1" operator="greaterThanOrEqual">
      <formula>0.00001</formula>
    </cfRule>
    <cfRule type="cellIs" dxfId="1793" priority="49" stopIfTrue="1" operator="greaterThanOrEqual">
      <formula>0.000001</formula>
    </cfRule>
    <cfRule type="cellIs" dxfId="1792" priority="50" stopIfTrue="1" operator="greaterThanOrEqual">
      <formula>0.0000001</formula>
    </cfRule>
    <cfRule type="cellIs" dxfId="1791" priority="51" stopIfTrue="1" operator="greaterThanOrEqual">
      <formula>0.00000001</formula>
    </cfRule>
  </conditionalFormatting>
  <conditionalFormatting sqref="CQ77:CQ127">
    <cfRule type="cellIs" dxfId="1790" priority="42" stopIfTrue="1" operator="greaterThanOrEqual">
      <formula>0.1</formula>
    </cfRule>
  </conditionalFormatting>
  <conditionalFormatting sqref="CQ79:CQ81">
    <cfRule type="cellIs" dxfId="1789" priority="59" stopIfTrue="1" operator="greaterThanOrEqual">
      <formula>0.01</formula>
    </cfRule>
    <cfRule type="cellIs" dxfId="1788" priority="60" stopIfTrue="1" operator="greaterThanOrEqual">
      <formula>0.001</formula>
    </cfRule>
    <cfRule type="cellIs" dxfId="1787" priority="61" stopIfTrue="1" operator="greaterThanOrEqual">
      <formula>0.0001</formula>
    </cfRule>
    <cfRule type="cellIs" dxfId="1786" priority="62" stopIfTrue="1" operator="greaterThanOrEqual">
      <formula>0.00001</formula>
    </cfRule>
    <cfRule type="cellIs" dxfId="1785" priority="63" stopIfTrue="1" operator="greaterThanOrEqual">
      <formula>0.000001</formula>
    </cfRule>
    <cfRule type="cellIs" dxfId="1784" priority="64" stopIfTrue="1" operator="greaterThanOrEqual">
      <formula>0.0000001</formula>
    </cfRule>
    <cfRule type="cellIs" dxfId="1783" priority="65" stopIfTrue="1" operator="greaterThanOrEqual">
      <formula>0.00000001</formula>
    </cfRule>
  </conditionalFormatting>
  <conditionalFormatting sqref="CQ86:CQ94 CQ96:CQ107 CQ110:CQ115">
    <cfRule type="cellIs" dxfId="1782" priority="2389" stopIfTrue="1" operator="greaterThanOrEqual">
      <formula>0.01</formula>
    </cfRule>
  </conditionalFormatting>
  <conditionalFormatting sqref="CQ117:CQ122">
    <cfRule type="cellIs" dxfId="1781" priority="2362" stopIfTrue="1" operator="greaterThanOrEqual">
      <formula>0.001</formula>
    </cfRule>
  </conditionalFormatting>
  <conditionalFormatting sqref="CQ117:CQ127">
    <cfRule type="cellIs" dxfId="1780" priority="2361" stopIfTrue="1" operator="greaterThanOrEqual">
      <formula>0.01</formula>
    </cfRule>
  </conditionalFormatting>
  <conditionalFormatting sqref="CQ118">
    <cfRule type="cellIs" dxfId="1779" priority="2368" stopIfTrue="1" operator="greaterThanOrEqual">
      <formula>0.000001</formula>
    </cfRule>
    <cfRule type="cellIs" dxfId="1778" priority="2369" stopIfTrue="1" operator="greaterThanOrEqual">
      <formula>0.0000001</formula>
    </cfRule>
    <cfRule type="cellIs" dxfId="1777" priority="2370" stopIfTrue="1" operator="greaterThanOrEqual">
      <formula>0.00000001</formula>
    </cfRule>
  </conditionalFormatting>
  <conditionalFormatting sqref="CQ118:CQ122">
    <cfRule type="cellIs" dxfId="1776" priority="2363" stopIfTrue="1" operator="greaterThanOrEqual">
      <formula>0.0001</formula>
    </cfRule>
    <cfRule type="cellIs" dxfId="1775" priority="2364" stopIfTrue="1" operator="greaterThanOrEqual">
      <formula>0.00001</formula>
    </cfRule>
  </conditionalFormatting>
  <conditionalFormatting sqref="CQ119:CQ122">
    <cfRule type="cellIs" dxfId="1774" priority="2365" stopIfTrue="1" operator="greaterThanOrEqual">
      <formula>0.000001</formula>
    </cfRule>
    <cfRule type="cellIs" dxfId="1773" priority="2366" stopIfTrue="1" operator="greaterThanOrEqual">
      <formula>0.0000001</formula>
    </cfRule>
    <cfRule type="cellIs" dxfId="1772" priority="2367" stopIfTrue="1" operator="greaterThanOrEqual">
      <formula>0.00000001</formula>
    </cfRule>
  </conditionalFormatting>
  <conditionalFormatting sqref="CQ125 CQ47 CQ115">
    <cfRule type="cellIs" dxfId="1771" priority="2397" stopIfTrue="1" operator="greaterThanOrEqual">
      <formula>0.0001</formula>
    </cfRule>
  </conditionalFormatting>
  <conditionalFormatting sqref="CQ125">
    <cfRule type="cellIs" dxfId="1770" priority="2396" stopIfTrue="1" operator="greaterThanOrEqual">
      <formula>0.001</formula>
    </cfRule>
  </conditionalFormatting>
  <conditionalFormatting sqref="CQ128 CQ131:CQ132">
    <cfRule type="cellIs" dxfId="1769" priority="2371" stopIfTrue="1" operator="greaterThanOrEqual">
      <formula>1</formula>
    </cfRule>
    <cfRule type="cellIs" dxfId="1768" priority="2372" stopIfTrue="1" operator="greaterThanOrEqual">
      <formula>0.1</formula>
    </cfRule>
    <cfRule type="cellIs" dxfId="1767" priority="2373" stopIfTrue="1" operator="greaterThanOrEqual">
      <formula>0.01</formula>
    </cfRule>
    <cfRule type="cellIs" dxfId="1766" priority="2374" stopIfTrue="1" operator="greaterThanOrEqual">
      <formula>0.001</formula>
    </cfRule>
    <cfRule type="cellIs" dxfId="1765" priority="2375" stopIfTrue="1" operator="greaterThanOrEqual">
      <formula>0.0001</formula>
    </cfRule>
    <cfRule type="cellIs" dxfId="1764" priority="2376" stopIfTrue="1" operator="greaterThanOrEqual">
      <formula>0.00001</formula>
    </cfRule>
    <cfRule type="cellIs" dxfId="1763" priority="2377" stopIfTrue="1" operator="greaterThanOrEqual">
      <formula>0.000001</formula>
    </cfRule>
    <cfRule type="cellIs" dxfId="1762" priority="2378" stopIfTrue="1" operator="greaterThanOrEqual">
      <formula>0.0000001</formula>
    </cfRule>
    <cfRule type="cellIs" dxfId="1761" priority="2379" stopIfTrue="1" operator="greaterThanOrEqual">
      <formula>0.00000001</formula>
    </cfRule>
  </conditionalFormatting>
  <conditionalFormatting sqref="CQ129">
    <cfRule type="cellIs" dxfId="1760" priority="2381" stopIfTrue="1" operator="greaterThanOrEqual">
      <formula>0.1</formula>
    </cfRule>
    <cfRule type="cellIs" dxfId="1759" priority="2382" stopIfTrue="1" operator="greaterThanOrEqual">
      <formula>0.01</formula>
    </cfRule>
    <cfRule type="cellIs" dxfId="1758" priority="2383" stopIfTrue="1" operator="greaterThanOrEqual">
      <formula>0.001</formula>
    </cfRule>
    <cfRule type="cellIs" dxfId="1757" priority="2384" stopIfTrue="1" operator="greaterThanOrEqual">
      <formula>0.0001</formula>
    </cfRule>
    <cfRule type="cellIs" dxfId="1756" priority="2385" stopIfTrue="1" operator="greaterThanOrEqual">
      <formula>0.00001</formula>
    </cfRule>
    <cfRule type="cellIs" dxfId="1755" priority="2386" stopIfTrue="1" operator="greaterThanOrEqual">
      <formula>0.000001</formula>
    </cfRule>
    <cfRule type="cellIs" dxfId="1754" priority="2387" stopIfTrue="1" operator="greaterThanOrEqual">
      <formula>0.0000001</formula>
    </cfRule>
    <cfRule type="cellIs" dxfId="1753" priority="2388" stopIfTrue="1" operator="greaterThanOrEqual">
      <formula>0.00000001</formula>
    </cfRule>
  </conditionalFormatting>
  <conditionalFormatting sqref="CQ129:CQ130">
    <cfRule type="cellIs" dxfId="1752" priority="2380" stopIfTrue="1" operator="greaterThanOrEqual">
      <formula>1</formula>
    </cfRule>
  </conditionalFormatting>
  <conditionalFormatting sqref="CQ130 CQ44 CQ72:CQ74 CQ82:CQ85 CQ95 CQ108:CQ109 CQ116">
    <cfRule type="cellIs" dxfId="1751" priority="2409" stopIfTrue="1" operator="greaterThanOrEqual">
      <formula>0.01</formula>
    </cfRule>
  </conditionalFormatting>
  <conditionalFormatting sqref="CQ130">
    <cfRule type="cellIs" dxfId="1750" priority="2408" stopIfTrue="1" operator="greaterThanOrEqual">
      <formula>0.1</formula>
    </cfRule>
  </conditionalFormatting>
  <conditionalFormatting sqref="CT24:CT27">
    <cfRule type="cellIs" dxfId="1749" priority="2215" operator="greaterThanOrEqual">
      <formula>0</formula>
    </cfRule>
  </conditionalFormatting>
  <conditionalFormatting sqref="CT28:CT30">
    <cfRule type="cellIs" dxfId="1748" priority="2214" operator="greaterThanOrEqual">
      <formula>0</formula>
    </cfRule>
  </conditionalFormatting>
  <conditionalFormatting sqref="CT31:CT32">
    <cfRule type="cellIs" dxfId="1747" priority="2199" operator="greaterThanOrEqual">
      <formula>0</formula>
    </cfRule>
  </conditionalFormatting>
  <conditionalFormatting sqref="CT37:CT41">
    <cfRule type="cellIs" dxfId="1746" priority="2352" stopIfTrue="1" operator="greaterThanOrEqual">
      <formula>1</formula>
    </cfRule>
    <cfRule type="cellIs" dxfId="1745" priority="2353" stopIfTrue="1" operator="greaterThanOrEqual">
      <formula>0.1</formula>
    </cfRule>
    <cfRule type="cellIs" dxfId="1744" priority="2354" stopIfTrue="1" operator="greaterThanOrEqual">
      <formula>0.01</formula>
    </cfRule>
    <cfRule type="cellIs" dxfId="1743" priority="2355" stopIfTrue="1" operator="greaterThanOrEqual">
      <formula>0.001</formula>
    </cfRule>
    <cfRule type="cellIs" dxfId="1742" priority="2356" stopIfTrue="1" operator="greaterThanOrEqual">
      <formula>0.0001</formula>
    </cfRule>
    <cfRule type="cellIs" dxfId="1741" priority="2357" stopIfTrue="1" operator="greaterThanOrEqual">
      <formula>0.00001</formula>
    </cfRule>
    <cfRule type="cellIs" dxfId="1740" priority="2358" stopIfTrue="1" operator="greaterThanOrEqual">
      <formula>0.000001</formula>
    </cfRule>
    <cfRule type="cellIs" dxfId="1739" priority="2359" stopIfTrue="1" operator="greaterThanOrEqual">
      <formula>0.0000001</formula>
    </cfRule>
    <cfRule type="cellIs" dxfId="1738" priority="2360" stopIfTrue="1" operator="greaterThanOrEqual">
      <formula>0.00000001</formula>
    </cfRule>
  </conditionalFormatting>
  <conditionalFormatting sqref="CT37:CT132">
    <cfRule type="cellIs" dxfId="1737" priority="14" stopIfTrue="1" operator="greaterThanOrEqual">
      <formula>10</formula>
    </cfRule>
  </conditionalFormatting>
  <conditionalFormatting sqref="CT42:CT43">
    <cfRule type="cellIs" dxfId="1736" priority="2343" stopIfTrue="1" operator="greaterThanOrEqual">
      <formula>1</formula>
    </cfRule>
    <cfRule type="cellIs" dxfId="1735" priority="2344" stopIfTrue="1" operator="greaterThanOrEqual">
      <formula>0.1</formula>
    </cfRule>
    <cfRule type="cellIs" dxfId="1734" priority="2345" stopIfTrue="1" operator="greaterThanOrEqual">
      <formula>0.01</formula>
    </cfRule>
    <cfRule type="cellIs" dxfId="1733" priority="2346" stopIfTrue="1" operator="greaterThanOrEqual">
      <formula>0.001</formula>
    </cfRule>
    <cfRule type="cellIs" dxfId="1732" priority="2347" stopIfTrue="1" operator="greaterThanOrEqual">
      <formula>0.0001</formula>
    </cfRule>
    <cfRule type="cellIs" dxfId="1731" priority="2348" stopIfTrue="1" operator="greaterThanOrEqual">
      <formula>0.00001</formula>
    </cfRule>
    <cfRule type="cellIs" dxfId="1730" priority="2349" stopIfTrue="1" operator="greaterThanOrEqual">
      <formula>0.000001</formula>
    </cfRule>
    <cfRule type="cellIs" dxfId="1729" priority="2350" stopIfTrue="1" operator="greaterThanOrEqual">
      <formula>0.0000001</formula>
    </cfRule>
    <cfRule type="cellIs" dxfId="1728" priority="2351" stopIfTrue="1" operator="greaterThanOrEqual">
      <formula>0.00000001</formula>
    </cfRule>
  </conditionalFormatting>
  <conditionalFormatting sqref="CT44 CT72:CT74 CT82:CT85 CT95 CT108:CT109 CT116 CT130">
    <cfRule type="cellIs" dxfId="1727" priority="2337" stopIfTrue="1" operator="greaterThanOrEqual">
      <formula>0.001</formula>
    </cfRule>
    <cfRule type="cellIs" dxfId="1726" priority="2338" stopIfTrue="1" operator="greaterThanOrEqual">
      <formula>0.0001</formula>
    </cfRule>
    <cfRule type="cellIs" dxfId="1725" priority="2339" stopIfTrue="1" operator="greaterThanOrEqual">
      <formula>0.00001</formula>
    </cfRule>
    <cfRule type="cellIs" dxfId="1724" priority="2340" stopIfTrue="1" operator="greaterThanOrEqual">
      <formula>0.000001</formula>
    </cfRule>
    <cfRule type="cellIs" dxfId="1723" priority="2341" stopIfTrue="1" operator="greaterThanOrEqual">
      <formula>0.0000001</formula>
    </cfRule>
    <cfRule type="cellIs" dxfId="1722" priority="2342" stopIfTrue="1" operator="greaterThanOrEqual">
      <formula>0.00000001</formula>
    </cfRule>
  </conditionalFormatting>
  <conditionalFormatting sqref="CT44:CT49">
    <cfRule type="cellIs" dxfId="1721" priority="159" stopIfTrue="1" operator="greaterThanOrEqual">
      <formula>0.1</formula>
    </cfRule>
  </conditionalFormatting>
  <conditionalFormatting sqref="CT44:CT127">
    <cfRule type="cellIs" dxfId="1720" priority="15" stopIfTrue="1" operator="greaterThanOrEqual">
      <formula>1</formula>
    </cfRule>
  </conditionalFormatting>
  <conditionalFormatting sqref="CT45:CT46 CT86 CT92:CT94 CT99:CT101 CT105 CT110:CT112 CT123:CT124 CT126">
    <cfRule type="cellIs" dxfId="1719" priority="2329" stopIfTrue="1" operator="greaterThanOrEqual">
      <formula>0.001</formula>
    </cfRule>
    <cfRule type="cellIs" dxfId="1718" priority="2330" stopIfTrue="1" operator="greaterThanOrEqual">
      <formula>0.0001</formula>
    </cfRule>
    <cfRule type="cellIs" dxfId="1717" priority="2331" stopIfTrue="1" operator="greaterThanOrEqual">
      <formula>0.00001</formula>
    </cfRule>
    <cfRule type="cellIs" dxfId="1716" priority="2332" stopIfTrue="1" operator="greaterThanOrEqual">
      <formula>0.000001</formula>
    </cfRule>
    <cfRule type="cellIs" dxfId="1715" priority="2333" stopIfTrue="1" operator="greaterThanOrEqual">
      <formula>0.0000001</formula>
    </cfRule>
    <cfRule type="cellIs" dxfId="1714" priority="2334" stopIfTrue="1" operator="greaterThanOrEqual">
      <formula>0.00000001</formula>
    </cfRule>
  </conditionalFormatting>
  <conditionalFormatting sqref="CT45:CT49 CT53:CT71">
    <cfRule type="cellIs" dxfId="1713" priority="160" stopIfTrue="1" operator="greaterThanOrEqual">
      <formula>0.01</formula>
    </cfRule>
  </conditionalFormatting>
  <conditionalFormatting sqref="CT47 CT115 CT125">
    <cfRule type="cellIs" dxfId="1712" priority="2325" stopIfTrue="1" operator="greaterThanOrEqual">
      <formula>0.00001</formula>
    </cfRule>
    <cfRule type="cellIs" dxfId="1711" priority="2326" stopIfTrue="1" operator="greaterThanOrEqual">
      <formula>0.000001</formula>
    </cfRule>
    <cfRule type="cellIs" dxfId="1710" priority="2327" stopIfTrue="1" operator="greaterThanOrEqual">
      <formula>0.0000001</formula>
    </cfRule>
    <cfRule type="cellIs" dxfId="1709" priority="2328" stopIfTrue="1" operator="greaterThanOrEqual">
      <formula>0.00000001</formula>
    </cfRule>
  </conditionalFormatting>
  <conditionalFormatting sqref="CT47:CT48 CT87:CT91 CT96:CT98 CT102:CT104 CT106:CT107 CT113:CT115 CT127">
    <cfRule type="cellIs" dxfId="1708" priority="2317" stopIfTrue="1" operator="greaterThanOrEqual">
      <formula>0.001</formula>
    </cfRule>
  </conditionalFormatting>
  <conditionalFormatting sqref="CT48 CT87:CT91 CT96:CT98 CT102:CT104 CT106:CT107 CT113:CT114 CT117 CT127">
    <cfRule type="cellIs" dxfId="1707" priority="2319" stopIfTrue="1" operator="greaterThanOrEqual">
      <formula>0.00001</formula>
    </cfRule>
    <cfRule type="cellIs" dxfId="1706" priority="2320" stopIfTrue="1" operator="greaterThanOrEqual">
      <formula>0.000001</formula>
    </cfRule>
    <cfRule type="cellIs" dxfId="1705" priority="2321" stopIfTrue="1" operator="greaterThanOrEqual">
      <formula>0.0000001</formula>
    </cfRule>
    <cfRule type="cellIs" dxfId="1704" priority="2322" stopIfTrue="1" operator="greaterThanOrEqual">
      <formula>0.00000001</formula>
    </cfRule>
  </conditionalFormatting>
  <conditionalFormatting sqref="CT48 CT87:CT91 CT96:CT98 CT102:CT104 CT106:CT107 CT113:CT114 CT127 CT117">
    <cfRule type="cellIs" dxfId="1703" priority="2318" stopIfTrue="1" operator="greaterThanOrEqual">
      <formula>0.0001</formula>
    </cfRule>
  </conditionalFormatting>
  <conditionalFormatting sqref="CT49 CT54:CT56 CT58:CT59 CT62:CT63 CT65:CT68">
    <cfRule type="cellIs" dxfId="1702" priority="161" stopIfTrue="1" operator="greaterThanOrEqual">
      <formula>0.001</formula>
    </cfRule>
    <cfRule type="cellIs" dxfId="1701" priority="162" stopIfTrue="1" operator="greaterThanOrEqual">
      <formula>0.0001</formula>
    </cfRule>
    <cfRule type="cellIs" dxfId="1700" priority="163" stopIfTrue="1" operator="greaterThanOrEqual">
      <formula>0.00001</formula>
    </cfRule>
    <cfRule type="cellIs" dxfId="1699" priority="164" stopIfTrue="1" operator="greaterThanOrEqual">
      <formula>0.000001</formula>
    </cfRule>
    <cfRule type="cellIs" dxfId="1698" priority="165" stopIfTrue="1" operator="greaterThanOrEqual">
      <formula>0.0000001</formula>
    </cfRule>
    <cfRule type="cellIs" dxfId="1697" priority="166" stopIfTrue="1" operator="greaterThanOrEqual">
      <formula>0.00000001</formula>
    </cfRule>
  </conditionalFormatting>
  <conditionalFormatting sqref="CT50">
    <cfRule type="cellIs" dxfId="1696" priority="151" stopIfTrue="1" operator="greaterThanOrEqual">
      <formula>0.1</formula>
    </cfRule>
    <cfRule type="cellIs" dxfId="1695" priority="152" stopIfTrue="1" operator="greaterThanOrEqual">
      <formula>0.01</formula>
    </cfRule>
    <cfRule type="cellIs" dxfId="1694" priority="153" stopIfTrue="1" operator="greaterThanOrEqual">
      <formula>0.001</formula>
    </cfRule>
    <cfRule type="cellIs" dxfId="1693" priority="154" stopIfTrue="1" operator="greaterThanOrEqual">
      <formula>0.0001</formula>
    </cfRule>
    <cfRule type="cellIs" dxfId="1692" priority="155" stopIfTrue="1" operator="greaterThanOrEqual">
      <formula>0.00001</formula>
    </cfRule>
    <cfRule type="cellIs" dxfId="1691" priority="156" stopIfTrue="1" operator="greaterThanOrEqual">
      <formula>0.000001</formula>
    </cfRule>
    <cfRule type="cellIs" dxfId="1690" priority="157" stopIfTrue="1" operator="greaterThanOrEqual">
      <formula>0.0000001</formula>
    </cfRule>
    <cfRule type="cellIs" dxfId="1689" priority="158" stopIfTrue="1" operator="greaterThanOrEqual">
      <formula>0.00000001</formula>
    </cfRule>
  </conditionalFormatting>
  <conditionalFormatting sqref="CT51">
    <cfRule type="cellIs" dxfId="1688" priority="144" stopIfTrue="1" operator="greaterThanOrEqual">
      <formula>0.01</formula>
    </cfRule>
    <cfRule type="cellIs" dxfId="1687" priority="145" stopIfTrue="1" operator="greaterThanOrEqual">
      <formula>0.001</formula>
    </cfRule>
    <cfRule type="cellIs" dxfId="1686" priority="146" stopIfTrue="1" operator="greaterThanOrEqual">
      <formula>0.0001</formula>
    </cfRule>
    <cfRule type="cellIs" dxfId="1685" priority="147" stopIfTrue="1" operator="greaterThanOrEqual">
      <formula>0.00001</formula>
    </cfRule>
    <cfRule type="cellIs" dxfId="1684" priority="148" stopIfTrue="1" operator="greaterThanOrEqual">
      <formula>0.000001</formula>
    </cfRule>
    <cfRule type="cellIs" dxfId="1683" priority="149" stopIfTrue="1" operator="greaterThanOrEqual">
      <formula>0.0000001</formula>
    </cfRule>
    <cfRule type="cellIs" dxfId="1682" priority="150" stopIfTrue="1" operator="greaterThanOrEqual">
      <formula>0.00000001</formula>
    </cfRule>
  </conditionalFormatting>
  <conditionalFormatting sqref="CT51:CT75">
    <cfRule type="cellIs" dxfId="1681" priority="17" stopIfTrue="1" operator="greaterThanOrEqual">
      <formula>0.1</formula>
    </cfRule>
  </conditionalFormatting>
  <conditionalFormatting sqref="CT52">
    <cfRule type="cellIs" dxfId="1680" priority="173" stopIfTrue="1" operator="greaterThanOrEqual">
      <formula>0.01</formula>
    </cfRule>
    <cfRule type="cellIs" dxfId="1679" priority="174" stopIfTrue="1" operator="greaterThanOrEqual">
      <formula>0.001</formula>
    </cfRule>
    <cfRule type="cellIs" dxfId="1678" priority="175" stopIfTrue="1" operator="greaterThanOrEqual">
      <formula>0.0001</formula>
    </cfRule>
    <cfRule type="cellIs" dxfId="1677" priority="176" stopIfTrue="1" operator="greaterThanOrEqual">
      <formula>0.00001</formula>
    </cfRule>
    <cfRule type="cellIs" dxfId="1676" priority="177" stopIfTrue="1" operator="greaterThanOrEqual">
      <formula>0.000001</formula>
    </cfRule>
    <cfRule type="cellIs" dxfId="1675" priority="178" stopIfTrue="1" operator="greaterThanOrEqual">
      <formula>0.0000001</formula>
    </cfRule>
    <cfRule type="cellIs" dxfId="1674" priority="179" stopIfTrue="1" operator="greaterThanOrEqual">
      <formula>0.00000001</formula>
    </cfRule>
  </conditionalFormatting>
  <conditionalFormatting sqref="CT53 CT57 CT60:CT61 CT64 CT69:CT71">
    <cfRule type="cellIs" dxfId="1673" priority="167" stopIfTrue="1" operator="greaterThanOrEqual">
      <formula>0.001</formula>
    </cfRule>
    <cfRule type="cellIs" dxfId="1672" priority="168" stopIfTrue="1" operator="greaterThanOrEqual">
      <formula>0.0001</formula>
    </cfRule>
    <cfRule type="cellIs" dxfId="1671" priority="169" stopIfTrue="1" operator="greaterThanOrEqual">
      <formula>0.00001</formula>
    </cfRule>
    <cfRule type="cellIs" dxfId="1670" priority="170" stopIfTrue="1" operator="greaterThanOrEqual">
      <formula>0.000001</formula>
    </cfRule>
    <cfRule type="cellIs" dxfId="1669" priority="171" stopIfTrue="1" operator="greaterThanOrEqual">
      <formula>0.0000001</formula>
    </cfRule>
    <cfRule type="cellIs" dxfId="1668" priority="172" stopIfTrue="1" operator="greaterThanOrEqual">
      <formula>0.00000001</formula>
    </cfRule>
  </conditionalFormatting>
  <conditionalFormatting sqref="CT75 CT77:CT78">
    <cfRule type="cellIs" dxfId="1667" priority="26" stopIfTrue="1" operator="greaterThanOrEqual">
      <formula>0.01</formula>
    </cfRule>
    <cfRule type="cellIs" dxfId="1666" priority="27" stopIfTrue="1" operator="greaterThanOrEqual">
      <formula>0.001</formula>
    </cfRule>
    <cfRule type="cellIs" dxfId="1665" priority="28" stopIfTrue="1" operator="greaterThanOrEqual">
      <formula>0.0001</formula>
    </cfRule>
    <cfRule type="cellIs" dxfId="1664" priority="29" stopIfTrue="1" operator="greaterThanOrEqual">
      <formula>0.00001</formula>
    </cfRule>
    <cfRule type="cellIs" dxfId="1663" priority="30" stopIfTrue="1" operator="greaterThanOrEqual">
      <formula>0.000001</formula>
    </cfRule>
    <cfRule type="cellIs" dxfId="1662" priority="31" stopIfTrue="1" operator="greaterThanOrEqual">
      <formula>0.0000001</formula>
    </cfRule>
    <cfRule type="cellIs" dxfId="1661" priority="32" stopIfTrue="1" operator="greaterThanOrEqual">
      <formula>0.00000001</formula>
    </cfRule>
  </conditionalFormatting>
  <conditionalFormatting sqref="CT76">
    <cfRule type="cellIs" dxfId="1660" priority="18" stopIfTrue="1" operator="greaterThanOrEqual">
      <formula>0.1</formula>
    </cfRule>
    <cfRule type="cellIs" dxfId="1659" priority="19" stopIfTrue="1" operator="greaterThanOrEqual">
      <formula>0.01</formula>
    </cfRule>
    <cfRule type="cellIs" dxfId="1658" priority="20" stopIfTrue="1" operator="greaterThanOrEqual">
      <formula>0.001</formula>
    </cfRule>
    <cfRule type="cellIs" dxfId="1657" priority="21" stopIfTrue="1" operator="greaterThanOrEqual">
      <formula>0.0001</formula>
    </cfRule>
    <cfRule type="cellIs" dxfId="1656" priority="22" stopIfTrue="1" operator="greaterThanOrEqual">
      <formula>0.00001</formula>
    </cfRule>
    <cfRule type="cellIs" dxfId="1655" priority="23" stopIfTrue="1" operator="greaterThanOrEqual">
      <formula>0.000001</formula>
    </cfRule>
    <cfRule type="cellIs" dxfId="1654" priority="24" stopIfTrue="1" operator="greaterThanOrEqual">
      <formula>0.0000001</formula>
    </cfRule>
    <cfRule type="cellIs" dxfId="1653" priority="25" stopIfTrue="1" operator="greaterThanOrEqual">
      <formula>0.00000001</formula>
    </cfRule>
  </conditionalFormatting>
  <conditionalFormatting sqref="CT77:CT127">
    <cfRule type="cellIs" dxfId="1652" priority="16" stopIfTrue="1" operator="greaterThanOrEqual">
      <formula>0.1</formula>
    </cfRule>
  </conditionalFormatting>
  <conditionalFormatting sqref="CT79:CT81">
    <cfRule type="cellIs" dxfId="1651" priority="33" stopIfTrue="1" operator="greaterThanOrEqual">
      <formula>0.01</formula>
    </cfRule>
    <cfRule type="cellIs" dxfId="1650" priority="34" stopIfTrue="1" operator="greaterThanOrEqual">
      <formula>0.001</formula>
    </cfRule>
    <cfRule type="cellIs" dxfId="1649" priority="35" stopIfTrue="1" operator="greaterThanOrEqual">
      <formula>0.0001</formula>
    </cfRule>
    <cfRule type="cellIs" dxfId="1648" priority="36" stopIfTrue="1" operator="greaterThanOrEqual">
      <formula>0.00001</formula>
    </cfRule>
    <cfRule type="cellIs" dxfId="1647" priority="37" stopIfTrue="1" operator="greaterThanOrEqual">
      <formula>0.000001</formula>
    </cfRule>
    <cfRule type="cellIs" dxfId="1646" priority="38" stopIfTrue="1" operator="greaterThanOrEqual">
      <formula>0.0000001</formula>
    </cfRule>
    <cfRule type="cellIs" dxfId="1645" priority="39" stopIfTrue="1" operator="greaterThanOrEqual">
      <formula>0.00000001</formula>
    </cfRule>
  </conditionalFormatting>
  <conditionalFormatting sqref="CT86:CT94 CT96:CT107 CT110:CT115">
    <cfRule type="cellIs" dxfId="1644" priority="2316" stopIfTrue="1" operator="greaterThanOrEqual">
      <formula>0.01</formula>
    </cfRule>
  </conditionalFormatting>
  <conditionalFormatting sqref="CT117:CT122">
    <cfRule type="cellIs" dxfId="1643" priority="2289" stopIfTrue="1" operator="greaterThanOrEqual">
      <formula>0.001</formula>
    </cfRule>
  </conditionalFormatting>
  <conditionalFormatting sqref="CT117:CT127">
    <cfRule type="cellIs" dxfId="1642" priority="2288" stopIfTrue="1" operator="greaterThanOrEqual">
      <formula>0.01</formula>
    </cfRule>
  </conditionalFormatting>
  <conditionalFormatting sqref="CT118">
    <cfRule type="cellIs" dxfId="1641" priority="2295" stopIfTrue="1" operator="greaterThanOrEqual">
      <formula>0.000001</formula>
    </cfRule>
    <cfRule type="cellIs" dxfId="1640" priority="2296" stopIfTrue="1" operator="greaterThanOrEqual">
      <formula>0.0000001</formula>
    </cfRule>
    <cfRule type="cellIs" dxfId="1639" priority="2297" stopIfTrue="1" operator="greaterThanOrEqual">
      <formula>0.00000001</formula>
    </cfRule>
  </conditionalFormatting>
  <conditionalFormatting sqref="CT118:CT122">
    <cfRule type="cellIs" dxfId="1638" priority="2290" stopIfTrue="1" operator="greaterThanOrEqual">
      <formula>0.0001</formula>
    </cfRule>
    <cfRule type="cellIs" dxfId="1637" priority="2291" stopIfTrue="1" operator="greaterThanOrEqual">
      <formula>0.00001</formula>
    </cfRule>
  </conditionalFormatting>
  <conditionalFormatting sqref="CT119:CT122">
    <cfRule type="cellIs" dxfId="1636" priority="2292" stopIfTrue="1" operator="greaterThanOrEqual">
      <formula>0.000001</formula>
    </cfRule>
    <cfRule type="cellIs" dxfId="1635" priority="2293" stopIfTrue="1" operator="greaterThanOrEqual">
      <formula>0.0000001</formula>
    </cfRule>
    <cfRule type="cellIs" dxfId="1634" priority="2294" stopIfTrue="1" operator="greaterThanOrEqual">
      <formula>0.00000001</formula>
    </cfRule>
  </conditionalFormatting>
  <conditionalFormatting sqref="CT125 CT47 CT115">
    <cfRule type="cellIs" dxfId="1633" priority="2324" stopIfTrue="1" operator="greaterThanOrEqual">
      <formula>0.0001</formula>
    </cfRule>
  </conditionalFormatting>
  <conditionalFormatting sqref="CT125">
    <cfRule type="cellIs" dxfId="1632" priority="2323" stopIfTrue="1" operator="greaterThanOrEqual">
      <formula>0.001</formula>
    </cfRule>
  </conditionalFormatting>
  <conditionalFormatting sqref="CT128 CT131:CT132">
    <cfRule type="cellIs" dxfId="1631" priority="2298" stopIfTrue="1" operator="greaterThanOrEqual">
      <formula>1</formula>
    </cfRule>
    <cfRule type="cellIs" dxfId="1630" priority="2299" stopIfTrue="1" operator="greaterThanOrEqual">
      <formula>0.1</formula>
    </cfRule>
    <cfRule type="cellIs" dxfId="1629" priority="2300" stopIfTrue="1" operator="greaterThanOrEqual">
      <formula>0.01</formula>
    </cfRule>
    <cfRule type="cellIs" dxfId="1628" priority="2301" stopIfTrue="1" operator="greaterThanOrEqual">
      <formula>0.001</formula>
    </cfRule>
    <cfRule type="cellIs" dxfId="1627" priority="2302" stopIfTrue="1" operator="greaterThanOrEqual">
      <formula>0.0001</formula>
    </cfRule>
    <cfRule type="cellIs" dxfId="1626" priority="2303" stopIfTrue="1" operator="greaterThanOrEqual">
      <formula>0.00001</formula>
    </cfRule>
    <cfRule type="cellIs" dxfId="1625" priority="2304" stopIfTrue="1" operator="greaterThanOrEqual">
      <formula>0.000001</formula>
    </cfRule>
    <cfRule type="cellIs" dxfId="1624" priority="2305" stopIfTrue="1" operator="greaterThanOrEqual">
      <formula>0.0000001</formula>
    </cfRule>
    <cfRule type="cellIs" dxfId="1623" priority="2306" stopIfTrue="1" operator="greaterThanOrEqual">
      <formula>0.00000001</formula>
    </cfRule>
  </conditionalFormatting>
  <conditionalFormatting sqref="CT129">
    <cfRule type="cellIs" dxfId="1622" priority="2308" stopIfTrue="1" operator="greaterThanOrEqual">
      <formula>0.1</formula>
    </cfRule>
    <cfRule type="cellIs" dxfId="1621" priority="2309" stopIfTrue="1" operator="greaterThanOrEqual">
      <formula>0.01</formula>
    </cfRule>
    <cfRule type="cellIs" dxfId="1620" priority="2310" stopIfTrue="1" operator="greaterThanOrEqual">
      <formula>0.001</formula>
    </cfRule>
    <cfRule type="cellIs" dxfId="1619" priority="2311" stopIfTrue="1" operator="greaterThanOrEqual">
      <formula>0.0001</formula>
    </cfRule>
    <cfRule type="cellIs" dxfId="1618" priority="2312" stopIfTrue="1" operator="greaterThanOrEqual">
      <formula>0.00001</formula>
    </cfRule>
    <cfRule type="cellIs" dxfId="1617" priority="2313" stopIfTrue="1" operator="greaterThanOrEqual">
      <formula>0.000001</formula>
    </cfRule>
    <cfRule type="cellIs" dxfId="1616" priority="2314" stopIfTrue="1" operator="greaterThanOrEqual">
      <formula>0.0000001</formula>
    </cfRule>
    <cfRule type="cellIs" dxfId="1615" priority="2315" stopIfTrue="1" operator="greaterThanOrEqual">
      <formula>0.00000001</formula>
    </cfRule>
  </conditionalFormatting>
  <conditionalFormatting sqref="CT129:CT130">
    <cfRule type="cellIs" dxfId="1614" priority="2307" stopIfTrue="1" operator="greaterThanOrEqual">
      <formula>1</formula>
    </cfRule>
  </conditionalFormatting>
  <conditionalFormatting sqref="CT130 CT44 CT72:CT74 CT82:CT85 CT95 CT108:CT109 CT116">
    <cfRule type="cellIs" dxfId="1613" priority="2336" stopIfTrue="1" operator="greaterThanOrEqual">
      <formula>0.01</formula>
    </cfRule>
  </conditionalFormatting>
  <conditionalFormatting sqref="CT130">
    <cfRule type="cellIs" dxfId="1612" priority="2335" stopIfTrue="1" operator="greaterThanOrEqual">
      <formula>0.1</formula>
    </cfRule>
  </conditionalFormatting>
  <conditionalFormatting sqref="BS74">
    <cfRule type="cellIs" dxfId="1611" priority="1" stopIfTrue="1" operator="greaterThanOrEqual">
      <formula>10</formula>
    </cfRule>
  </conditionalFormatting>
  <conditionalFormatting sqref="BS74">
    <cfRule type="cellIs" dxfId="1610" priority="5" stopIfTrue="1" operator="greaterThanOrEqual">
      <formula>0.001</formula>
    </cfRule>
    <cfRule type="cellIs" dxfId="1609" priority="6" stopIfTrue="1" operator="greaterThanOrEqual">
      <formula>0.0001</formula>
    </cfRule>
    <cfRule type="cellIs" dxfId="1608" priority="7" stopIfTrue="1" operator="greaterThanOrEqual">
      <formula>0.00001</formula>
    </cfRule>
    <cfRule type="cellIs" dxfId="1607" priority="8" stopIfTrue="1" operator="greaterThanOrEqual">
      <formula>0.000001</formula>
    </cfRule>
    <cfRule type="cellIs" dxfId="1606" priority="9" stopIfTrue="1" operator="greaterThanOrEqual">
      <formula>0.0000001</formula>
    </cfRule>
    <cfRule type="cellIs" dxfId="1605" priority="10" stopIfTrue="1" operator="greaterThanOrEqual">
      <formula>0.00000001</formula>
    </cfRule>
  </conditionalFormatting>
  <conditionalFormatting sqref="BS74">
    <cfRule type="cellIs" dxfId="1604" priority="2" stopIfTrue="1" operator="greaterThanOrEqual">
      <formula>1</formula>
    </cfRule>
  </conditionalFormatting>
  <conditionalFormatting sqref="BS74">
    <cfRule type="cellIs" dxfId="1603" priority="3" stopIfTrue="1" operator="greaterThanOrEqual">
      <formula>0.1</formula>
    </cfRule>
  </conditionalFormatting>
  <conditionalFormatting sqref="BS74">
    <cfRule type="cellIs" dxfId="1602" priority="4" stopIfTrue="1" operator="greaterThanOrEqual">
      <formula>0.01</formula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  <colBreaks count="4" manualBreakCount="4">
    <brk id="27" max="1048575" man="1"/>
    <brk id="45" max="1048575" man="1"/>
    <brk id="63" max="1048575" man="1"/>
    <brk id="8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9FA6-EC6A-4D47-AA9E-90BCBF938863}">
  <dimension ref="A1:BW146"/>
  <sheetViews>
    <sheetView tabSelected="1" view="pageBreakPreview" zoomScale="80" zoomScaleNormal="80" zoomScaleSheetLayoutView="80" workbookViewId="0"/>
  </sheetViews>
  <sheetFormatPr defaultColWidth="9" defaultRowHeight="12" x14ac:dyDescent="0.2"/>
  <cols>
    <col min="1" max="1" width="5.26953125" style="472" customWidth="1"/>
    <col min="2" max="2" width="3" style="472" customWidth="1"/>
    <col min="3" max="3" width="3.26953125" style="472" customWidth="1"/>
    <col min="4" max="4" width="9.26953125" style="472" customWidth="1"/>
    <col min="5" max="5" width="8.6328125" style="472" customWidth="1"/>
    <col min="6" max="6" width="4.26953125" style="472" customWidth="1"/>
    <col min="7" max="7" width="5.90625" style="472" customWidth="1"/>
    <col min="8" max="8" width="8.6328125" style="472" customWidth="1"/>
    <col min="9" max="9" width="4.6328125" style="472" customWidth="1"/>
    <col min="10" max="10" width="2.08984375" style="472" customWidth="1"/>
    <col min="11" max="11" width="10" style="472" customWidth="1"/>
    <col min="12" max="12" width="4.6328125" style="472" customWidth="1"/>
    <col min="13" max="13" width="2.08984375" style="472" customWidth="1"/>
    <col min="14" max="14" width="10" style="472" customWidth="1"/>
    <col min="15" max="15" width="4.7265625" style="472" customWidth="1"/>
    <col min="16" max="16" width="2.08984375" style="472" customWidth="1"/>
    <col min="17" max="17" width="10" style="472" customWidth="1"/>
    <col min="18" max="18" width="4.6328125" style="472" customWidth="1"/>
    <col min="19" max="19" width="2.08984375" style="472" customWidth="1"/>
    <col min="20" max="20" width="10" style="472" customWidth="1"/>
    <col min="21" max="21" width="4.6328125" style="472" customWidth="1"/>
    <col min="22" max="22" width="2.08984375" style="472" customWidth="1"/>
    <col min="23" max="23" width="10" style="472" customWidth="1"/>
    <col min="24" max="24" width="4.6328125" style="472" customWidth="1"/>
    <col min="25" max="25" width="2.08984375" style="472" customWidth="1"/>
    <col min="26" max="26" width="10" style="472" customWidth="1"/>
    <col min="27" max="27" width="4.7265625" style="472" customWidth="1"/>
    <col min="28" max="28" width="2.08984375" style="472" customWidth="1"/>
    <col min="29" max="29" width="10" style="472" customWidth="1"/>
    <col min="30" max="30" width="4.6328125" style="472" customWidth="1"/>
    <col min="31" max="31" width="2.08984375" style="472" customWidth="1"/>
    <col min="32" max="32" width="10" style="472" customWidth="1"/>
    <col min="33" max="33" width="4.6328125" style="472" customWidth="1"/>
    <col min="34" max="34" width="2.08984375" style="472" customWidth="1"/>
    <col min="35" max="35" width="10" style="472" customWidth="1"/>
    <col min="36" max="36" width="4.6328125" style="472" customWidth="1"/>
    <col min="37" max="37" width="2.08984375" style="472" customWidth="1"/>
    <col min="38" max="38" width="10" style="472" customWidth="1"/>
    <col min="39" max="39" width="4.6328125" style="472" customWidth="1"/>
    <col min="40" max="40" width="2.08984375" style="472" customWidth="1"/>
    <col min="41" max="41" width="10" style="472" customWidth="1"/>
    <col min="42" max="42" width="4.6328125" style="472" customWidth="1"/>
    <col min="43" max="43" width="2.08984375" style="472" customWidth="1"/>
    <col min="44" max="44" width="10" style="472" customWidth="1"/>
    <col min="45" max="45" width="4.6328125" style="472" customWidth="1"/>
    <col min="46" max="46" width="2.08984375" style="472" customWidth="1"/>
    <col min="47" max="47" width="10" style="472" customWidth="1"/>
    <col min="48" max="48" width="4.7265625" style="472" customWidth="1"/>
    <col min="49" max="49" width="2.08984375" style="472" customWidth="1"/>
    <col min="50" max="50" width="10" style="472" customWidth="1"/>
    <col min="51" max="51" width="4.6328125" style="472" customWidth="1"/>
    <col min="52" max="52" width="2.08984375" style="472" customWidth="1"/>
    <col min="53" max="53" width="10" style="472" customWidth="1"/>
    <col min="54" max="54" width="4.6328125" style="472" customWidth="1"/>
    <col min="55" max="55" width="2.08984375" style="472" customWidth="1"/>
    <col min="56" max="56" width="10" style="472" customWidth="1"/>
    <col min="57" max="57" width="4.6328125" style="472" customWidth="1"/>
    <col min="58" max="58" width="2.08984375" style="472" customWidth="1"/>
    <col min="59" max="59" width="10" style="472" customWidth="1"/>
    <col min="60" max="60" width="4.6328125" style="472" customWidth="1"/>
    <col min="61" max="61" width="2.08984375" style="472" customWidth="1"/>
    <col min="62" max="62" width="10" style="472" customWidth="1"/>
    <col min="63" max="63" width="4.6328125" style="472" customWidth="1"/>
    <col min="64" max="64" width="2.08984375" style="472" customWidth="1"/>
    <col min="65" max="65" width="10" style="472" customWidth="1"/>
    <col min="66" max="66" width="4.6328125" style="472" customWidth="1"/>
    <col min="67" max="67" width="2.08984375" style="472" customWidth="1"/>
    <col min="68" max="68" width="10" style="472" customWidth="1"/>
    <col min="69" max="69" width="4.6328125" style="472" customWidth="1"/>
    <col min="70" max="70" width="2.08984375" style="472" customWidth="1"/>
    <col min="71" max="71" width="10" style="472" customWidth="1"/>
    <col min="72" max="72" width="4.6328125" style="472" customWidth="1"/>
    <col min="73" max="73" width="2.08984375" style="472" customWidth="1"/>
    <col min="74" max="74" width="10" style="472" customWidth="1"/>
    <col min="75" max="75" width="4.6328125" style="472" customWidth="1"/>
    <col min="76" max="76" width="2.08984375" style="472" customWidth="1"/>
    <col min="77" max="77" width="10" style="472" customWidth="1"/>
    <col min="78" max="78" width="4.6328125" style="472" customWidth="1"/>
    <col min="79" max="79" width="2.08984375" style="472" customWidth="1"/>
    <col min="80" max="80" width="10" style="472" customWidth="1"/>
    <col min="81" max="81" width="4.6328125" style="472" customWidth="1"/>
    <col min="82" max="82" width="2.08984375" style="472" customWidth="1"/>
    <col min="83" max="83" width="10" style="472" customWidth="1"/>
    <col min="84" max="84" width="4.6328125" style="472" customWidth="1"/>
    <col min="85" max="85" width="2.08984375" style="472" customWidth="1"/>
    <col min="86" max="86" width="10" style="472" customWidth="1"/>
    <col min="87" max="87" width="4.6328125" style="472" customWidth="1"/>
    <col min="88" max="88" width="2.08984375" style="472" customWidth="1"/>
    <col min="89" max="89" width="10" style="472" customWidth="1"/>
    <col min="90" max="90" width="4.6328125" style="472" customWidth="1"/>
    <col min="91" max="91" width="2.08984375" style="472" customWidth="1"/>
    <col min="92" max="92" width="10" style="472" customWidth="1"/>
    <col min="93" max="93" width="4.6328125" style="472" customWidth="1"/>
    <col min="94" max="94" width="2.08984375" style="472" customWidth="1"/>
    <col min="95" max="95" width="10" style="472" customWidth="1"/>
    <col min="96" max="96" width="4.6328125" style="472" customWidth="1"/>
    <col min="97" max="97" width="2.08984375" style="472" customWidth="1"/>
    <col min="98" max="98" width="10" style="472" customWidth="1"/>
    <col min="99" max="99" width="4.6328125" style="472" customWidth="1"/>
    <col min="100" max="100" width="2.08984375" style="472" customWidth="1"/>
    <col min="101" max="16384" width="9" style="472"/>
  </cols>
  <sheetData>
    <row r="1" spans="3:64" ht="18" customHeight="1" x14ac:dyDescent="0.2"/>
    <row r="2" spans="3:64" ht="20.25" customHeight="1" x14ac:dyDescent="0.2">
      <c r="C2" s="2" t="s">
        <v>0</v>
      </c>
      <c r="D2" s="2"/>
      <c r="E2" s="3"/>
      <c r="F2" s="3"/>
      <c r="G2" s="3"/>
      <c r="H2" s="3"/>
      <c r="I2" s="3"/>
      <c r="J2" s="600" t="s">
        <v>1</v>
      </c>
      <c r="K2" s="600"/>
      <c r="L2" s="600"/>
      <c r="M2" s="600"/>
      <c r="N2" s="600"/>
      <c r="O2" s="600"/>
      <c r="P2" s="600"/>
      <c r="Q2" s="600"/>
      <c r="R2" s="600"/>
      <c r="S2" s="600"/>
      <c r="T2" s="600"/>
      <c r="U2" s="600"/>
      <c r="V2" s="600"/>
      <c r="W2" s="600"/>
      <c r="X2" s="600"/>
      <c r="Y2" s="600"/>
      <c r="Z2" s="600"/>
      <c r="AA2" s="600"/>
      <c r="AB2" s="600" t="s">
        <v>1</v>
      </c>
      <c r="AC2" s="600"/>
      <c r="AD2" s="600"/>
      <c r="AE2" s="600"/>
      <c r="AF2" s="600"/>
      <c r="AG2" s="600"/>
      <c r="AH2" s="600"/>
      <c r="AI2" s="600"/>
      <c r="AJ2" s="600"/>
      <c r="AK2" s="600"/>
      <c r="AL2" s="600"/>
      <c r="AM2" s="600"/>
      <c r="AN2" s="600"/>
      <c r="AO2" s="600"/>
      <c r="AP2" s="600"/>
      <c r="AQ2" s="600"/>
      <c r="AR2" s="600"/>
      <c r="AS2" s="600"/>
      <c r="AT2" s="600" t="s">
        <v>1</v>
      </c>
      <c r="AU2" s="600"/>
      <c r="AV2" s="600"/>
      <c r="AW2" s="600"/>
      <c r="AX2" s="600"/>
      <c r="AY2" s="600"/>
      <c r="AZ2" s="600"/>
      <c r="BA2" s="600"/>
      <c r="BB2" s="600"/>
      <c r="BC2" s="600"/>
      <c r="BD2" s="600"/>
      <c r="BE2" s="600"/>
      <c r="BF2" s="600"/>
      <c r="BG2" s="600"/>
      <c r="BH2" s="600"/>
      <c r="BI2" s="600"/>
      <c r="BJ2" s="600"/>
      <c r="BK2" s="600"/>
      <c r="BL2" s="600"/>
    </row>
    <row r="3" spans="3:64" ht="20.25" customHeight="1" x14ac:dyDescent="0.2">
      <c r="C3" s="601">
        <f>K19</f>
        <v>45903</v>
      </c>
      <c r="D3" s="601"/>
      <c r="E3" s="601"/>
      <c r="F3" s="601"/>
      <c r="G3" s="601"/>
      <c r="H3" s="4"/>
      <c r="I3" s="4"/>
      <c r="Y3" s="602">
        <f>$K$19</f>
        <v>45903</v>
      </c>
      <c r="Z3" s="602"/>
      <c r="AA3" s="602"/>
      <c r="AK3" s="603"/>
      <c r="AL3" s="604"/>
      <c r="AM3" s="604"/>
      <c r="AQ3" s="602">
        <f>$K$19</f>
        <v>45903</v>
      </c>
      <c r="AR3" s="602"/>
      <c r="AS3" s="602"/>
      <c r="BH3" s="6"/>
      <c r="BI3" s="602">
        <f>$K$19</f>
        <v>45903</v>
      </c>
      <c r="BJ3" s="602"/>
      <c r="BK3" s="602"/>
    </row>
    <row r="4" spans="3:64" ht="11.9" customHeight="1" x14ac:dyDescent="0.2">
      <c r="C4" s="551" t="s">
        <v>2</v>
      </c>
      <c r="D4" s="552"/>
      <c r="E4" s="552"/>
      <c r="F4" s="552"/>
      <c r="G4" s="572"/>
      <c r="H4" s="462"/>
      <c r="I4" s="470"/>
      <c r="J4" s="594" t="s">
        <v>3</v>
      </c>
      <c r="K4" s="595"/>
      <c r="L4" s="596"/>
      <c r="M4" s="594" t="s">
        <v>3</v>
      </c>
      <c r="N4" s="595"/>
      <c r="O4" s="596"/>
      <c r="P4" s="594" t="s">
        <v>4</v>
      </c>
      <c r="Q4" s="595"/>
      <c r="R4" s="596"/>
      <c r="S4" s="594" t="s">
        <v>5</v>
      </c>
      <c r="T4" s="595"/>
      <c r="U4" s="596"/>
      <c r="V4" s="594" t="s">
        <v>6</v>
      </c>
      <c r="W4" s="595"/>
      <c r="X4" s="596"/>
      <c r="Y4" s="594" t="s">
        <v>7</v>
      </c>
      <c r="Z4" s="595"/>
      <c r="AA4" s="596"/>
      <c r="AB4" s="594" t="s">
        <v>8</v>
      </c>
      <c r="AC4" s="595"/>
      <c r="AD4" s="596"/>
      <c r="AE4" s="594" t="s">
        <v>8</v>
      </c>
      <c r="AF4" s="595"/>
      <c r="AG4" s="596"/>
      <c r="AH4" s="594" t="s">
        <v>9</v>
      </c>
      <c r="AI4" s="595"/>
      <c r="AJ4" s="596"/>
      <c r="AK4" s="594" t="s">
        <v>10</v>
      </c>
      <c r="AL4" s="595"/>
      <c r="AM4" s="596"/>
      <c r="AN4" s="594" t="s">
        <v>11</v>
      </c>
      <c r="AO4" s="595"/>
      <c r="AP4" s="596"/>
      <c r="AQ4" s="594" t="s">
        <v>11</v>
      </c>
      <c r="AR4" s="595"/>
      <c r="AS4" s="596"/>
      <c r="AT4" s="594" t="s">
        <v>12</v>
      </c>
      <c r="AU4" s="595"/>
      <c r="AV4" s="596"/>
      <c r="AW4" s="594" t="s">
        <v>13</v>
      </c>
      <c r="AX4" s="595"/>
      <c r="AY4" s="596"/>
      <c r="AZ4" s="594" t="s">
        <v>14</v>
      </c>
      <c r="BA4" s="595"/>
      <c r="BB4" s="596"/>
      <c r="BC4" s="594" t="s">
        <v>15</v>
      </c>
      <c r="BD4" s="595"/>
      <c r="BE4" s="596"/>
      <c r="BF4" s="594" t="s">
        <v>16</v>
      </c>
      <c r="BG4" s="595"/>
      <c r="BH4" s="596"/>
      <c r="BI4" s="594" t="s">
        <v>17</v>
      </c>
      <c r="BJ4" s="595"/>
      <c r="BK4" s="596"/>
      <c r="BL4" s="471"/>
    </row>
    <row r="5" spans="3:64" ht="11.9" customHeight="1" x14ac:dyDescent="0.2">
      <c r="C5" s="597" t="s">
        <v>18</v>
      </c>
      <c r="D5" s="598"/>
      <c r="E5" s="598"/>
      <c r="F5" s="598"/>
      <c r="G5" s="599"/>
      <c r="H5" s="480"/>
      <c r="I5" s="481"/>
      <c r="J5" s="597" t="s">
        <v>19</v>
      </c>
      <c r="K5" s="598"/>
      <c r="L5" s="599"/>
      <c r="M5" s="597" t="s">
        <v>20</v>
      </c>
      <c r="N5" s="598"/>
      <c r="O5" s="599"/>
      <c r="P5" s="597" t="s">
        <v>21</v>
      </c>
      <c r="Q5" s="598"/>
      <c r="R5" s="599"/>
      <c r="S5" s="597" t="s">
        <v>22</v>
      </c>
      <c r="T5" s="598"/>
      <c r="U5" s="599"/>
      <c r="V5" s="597" t="s">
        <v>23</v>
      </c>
      <c r="W5" s="598"/>
      <c r="X5" s="599"/>
      <c r="Y5" s="597" t="s">
        <v>24</v>
      </c>
      <c r="Z5" s="598"/>
      <c r="AA5" s="599"/>
      <c r="AB5" s="597" t="s">
        <v>25</v>
      </c>
      <c r="AC5" s="598"/>
      <c r="AD5" s="599"/>
      <c r="AE5" s="597" t="s">
        <v>26</v>
      </c>
      <c r="AF5" s="598"/>
      <c r="AG5" s="599"/>
      <c r="AH5" s="597" t="s">
        <v>27</v>
      </c>
      <c r="AI5" s="598"/>
      <c r="AJ5" s="599"/>
      <c r="AK5" s="597" t="s">
        <v>28</v>
      </c>
      <c r="AL5" s="598"/>
      <c r="AM5" s="599"/>
      <c r="AN5" s="597" t="s">
        <v>29</v>
      </c>
      <c r="AO5" s="598"/>
      <c r="AP5" s="599"/>
      <c r="AQ5" s="597" t="s">
        <v>30</v>
      </c>
      <c r="AR5" s="598"/>
      <c r="AS5" s="599"/>
      <c r="AT5" s="597" t="s">
        <v>31</v>
      </c>
      <c r="AU5" s="598"/>
      <c r="AV5" s="599"/>
      <c r="AW5" s="597" t="s">
        <v>32</v>
      </c>
      <c r="AX5" s="598"/>
      <c r="AY5" s="599"/>
      <c r="AZ5" s="597" t="s">
        <v>33</v>
      </c>
      <c r="BA5" s="598"/>
      <c r="BB5" s="599"/>
      <c r="BC5" s="597" t="s">
        <v>34</v>
      </c>
      <c r="BD5" s="598"/>
      <c r="BE5" s="599"/>
      <c r="BF5" s="597" t="s">
        <v>35</v>
      </c>
      <c r="BG5" s="598"/>
      <c r="BH5" s="599"/>
      <c r="BI5" s="597" t="s">
        <v>36</v>
      </c>
      <c r="BJ5" s="598"/>
      <c r="BK5" s="599"/>
      <c r="BL5" s="471"/>
    </row>
    <row r="6" spans="3:64" ht="11.9" customHeight="1" x14ac:dyDescent="0.2">
      <c r="C6" s="594" t="s">
        <v>37</v>
      </c>
      <c r="D6" s="595"/>
      <c r="E6" s="595"/>
      <c r="F6" s="595"/>
      <c r="G6" s="596"/>
      <c r="H6" s="477"/>
      <c r="I6" s="479"/>
      <c r="J6" s="594">
        <v>3</v>
      </c>
      <c r="K6" s="595"/>
      <c r="L6" s="596"/>
      <c r="M6" s="594">
        <v>4</v>
      </c>
      <c r="N6" s="595"/>
      <c r="O6" s="596"/>
      <c r="P6" s="594">
        <v>5</v>
      </c>
      <c r="Q6" s="595"/>
      <c r="R6" s="596"/>
      <c r="S6" s="594">
        <v>6</v>
      </c>
      <c r="T6" s="595"/>
      <c r="U6" s="596"/>
      <c r="V6" s="594">
        <v>7</v>
      </c>
      <c r="W6" s="595"/>
      <c r="X6" s="596"/>
      <c r="Y6" s="594">
        <v>9</v>
      </c>
      <c r="Z6" s="595"/>
      <c r="AA6" s="596"/>
      <c r="AB6" s="594">
        <v>10</v>
      </c>
      <c r="AC6" s="595"/>
      <c r="AD6" s="596"/>
      <c r="AE6" s="594">
        <v>11</v>
      </c>
      <c r="AF6" s="595"/>
      <c r="AG6" s="596"/>
      <c r="AH6" s="594">
        <v>13</v>
      </c>
      <c r="AI6" s="595"/>
      <c r="AJ6" s="596"/>
      <c r="AK6" s="594">
        <v>14</v>
      </c>
      <c r="AL6" s="595"/>
      <c r="AM6" s="596"/>
      <c r="AN6" s="594">
        <v>18</v>
      </c>
      <c r="AO6" s="595"/>
      <c r="AP6" s="596"/>
      <c r="AQ6" s="594">
        <v>19</v>
      </c>
      <c r="AR6" s="595"/>
      <c r="AS6" s="596"/>
      <c r="AT6" s="594">
        <v>22</v>
      </c>
      <c r="AU6" s="595"/>
      <c r="AV6" s="596"/>
      <c r="AW6" s="594">
        <v>23</v>
      </c>
      <c r="AX6" s="595"/>
      <c r="AY6" s="596"/>
      <c r="AZ6" s="594">
        <v>24</v>
      </c>
      <c r="BA6" s="595"/>
      <c r="BB6" s="596"/>
      <c r="BC6" s="594">
        <v>25</v>
      </c>
      <c r="BD6" s="595"/>
      <c r="BE6" s="596"/>
      <c r="BF6" s="594">
        <v>27</v>
      </c>
      <c r="BG6" s="595"/>
      <c r="BH6" s="596"/>
      <c r="BI6" s="594">
        <v>28</v>
      </c>
      <c r="BJ6" s="595"/>
      <c r="BK6" s="596"/>
      <c r="BL6" s="471"/>
    </row>
    <row r="7" spans="3:64" ht="11.9" customHeight="1" x14ac:dyDescent="0.2">
      <c r="C7" s="581" t="s">
        <v>38</v>
      </c>
      <c r="D7" s="582"/>
      <c r="E7" s="582"/>
      <c r="F7" s="582"/>
      <c r="G7" s="589"/>
      <c r="H7" s="471"/>
      <c r="I7" s="476"/>
      <c r="J7" s="586" t="s">
        <v>39</v>
      </c>
      <c r="K7" s="587"/>
      <c r="L7" s="588"/>
      <c r="M7" s="586" t="s">
        <v>40</v>
      </c>
      <c r="N7" s="587"/>
      <c r="O7" s="588"/>
      <c r="P7" s="586" t="s">
        <v>41</v>
      </c>
      <c r="Q7" s="587"/>
      <c r="R7" s="588"/>
      <c r="S7" s="586" t="s">
        <v>42</v>
      </c>
      <c r="T7" s="587"/>
      <c r="U7" s="588"/>
      <c r="V7" s="586" t="s">
        <v>43</v>
      </c>
      <c r="W7" s="587"/>
      <c r="X7" s="588"/>
      <c r="Y7" s="586" t="s">
        <v>44</v>
      </c>
      <c r="Z7" s="587"/>
      <c r="AA7" s="588"/>
      <c r="AB7" s="586" t="s">
        <v>45</v>
      </c>
      <c r="AC7" s="587"/>
      <c r="AD7" s="588"/>
      <c r="AE7" s="586" t="s">
        <v>46</v>
      </c>
      <c r="AF7" s="587"/>
      <c r="AG7" s="588"/>
      <c r="AH7" s="586" t="s">
        <v>47</v>
      </c>
      <c r="AI7" s="587"/>
      <c r="AJ7" s="588"/>
      <c r="AK7" s="586" t="s">
        <v>48</v>
      </c>
      <c r="AL7" s="587"/>
      <c r="AM7" s="588"/>
      <c r="AN7" s="586" t="s">
        <v>49</v>
      </c>
      <c r="AO7" s="587"/>
      <c r="AP7" s="588"/>
      <c r="AQ7" s="586" t="s">
        <v>50</v>
      </c>
      <c r="AR7" s="587"/>
      <c r="AS7" s="588"/>
      <c r="AT7" s="586" t="s">
        <v>51</v>
      </c>
      <c r="AU7" s="587"/>
      <c r="AV7" s="588"/>
      <c r="AW7" s="586" t="s">
        <v>52</v>
      </c>
      <c r="AX7" s="587"/>
      <c r="AY7" s="588"/>
      <c r="AZ7" s="586" t="s">
        <v>53</v>
      </c>
      <c r="BA7" s="587"/>
      <c r="BB7" s="588"/>
      <c r="BC7" s="586" t="s">
        <v>54</v>
      </c>
      <c r="BD7" s="587"/>
      <c r="BE7" s="588"/>
      <c r="BF7" s="586" t="s">
        <v>55</v>
      </c>
      <c r="BG7" s="587"/>
      <c r="BH7" s="588"/>
      <c r="BI7" s="586" t="s">
        <v>56</v>
      </c>
      <c r="BJ7" s="587"/>
      <c r="BK7" s="588"/>
      <c r="BL7" s="473"/>
    </row>
    <row r="8" spans="3:64" ht="11.9" customHeight="1" x14ac:dyDescent="0.2">
      <c r="C8" s="581" t="s">
        <v>57</v>
      </c>
      <c r="D8" s="582"/>
      <c r="E8" s="582"/>
      <c r="F8" s="582"/>
      <c r="G8" s="589"/>
      <c r="H8" s="471"/>
      <c r="I8" s="476"/>
      <c r="J8" s="590" t="s">
        <v>58</v>
      </c>
      <c r="K8" s="591"/>
      <c r="L8" s="592"/>
      <c r="M8" s="586" t="s">
        <v>59</v>
      </c>
      <c r="N8" s="587"/>
      <c r="O8" s="588"/>
      <c r="P8" s="586" t="s">
        <v>60</v>
      </c>
      <c r="Q8" s="587"/>
      <c r="R8" s="588"/>
      <c r="S8" s="590" t="s">
        <v>61</v>
      </c>
      <c r="T8" s="591"/>
      <c r="U8" s="592"/>
      <c r="V8" s="586" t="s">
        <v>62</v>
      </c>
      <c r="W8" s="587"/>
      <c r="X8" s="588"/>
      <c r="Y8" s="586" t="s">
        <v>63</v>
      </c>
      <c r="Z8" s="587"/>
      <c r="AA8" s="588"/>
      <c r="AB8" s="586" t="s">
        <v>64</v>
      </c>
      <c r="AC8" s="587"/>
      <c r="AD8" s="588"/>
      <c r="AE8" s="586" t="s">
        <v>65</v>
      </c>
      <c r="AF8" s="587"/>
      <c r="AG8" s="588"/>
      <c r="AH8" s="586" t="s">
        <v>66</v>
      </c>
      <c r="AI8" s="587"/>
      <c r="AJ8" s="588"/>
      <c r="AK8" s="586" t="s">
        <v>67</v>
      </c>
      <c r="AL8" s="587"/>
      <c r="AM8" s="588"/>
      <c r="AN8" s="586" t="s">
        <v>68</v>
      </c>
      <c r="AO8" s="587"/>
      <c r="AP8" s="588"/>
      <c r="AQ8" s="586" t="s">
        <v>69</v>
      </c>
      <c r="AR8" s="587"/>
      <c r="AS8" s="588"/>
      <c r="AT8" s="590" t="s">
        <v>70</v>
      </c>
      <c r="AU8" s="591"/>
      <c r="AV8" s="592"/>
      <c r="AW8" s="586" t="s">
        <v>71</v>
      </c>
      <c r="AX8" s="587"/>
      <c r="AY8" s="588"/>
      <c r="AZ8" s="586" t="s">
        <v>72</v>
      </c>
      <c r="BA8" s="587"/>
      <c r="BB8" s="588"/>
      <c r="BC8" s="586" t="s">
        <v>73</v>
      </c>
      <c r="BD8" s="587"/>
      <c r="BE8" s="588"/>
      <c r="BF8" s="586" t="s">
        <v>74</v>
      </c>
      <c r="BG8" s="587"/>
      <c r="BH8" s="588"/>
      <c r="BI8" s="586" t="s">
        <v>75</v>
      </c>
      <c r="BJ8" s="587"/>
      <c r="BK8" s="588"/>
      <c r="BL8" s="473"/>
    </row>
    <row r="9" spans="3:64" ht="11.9" customHeight="1" x14ac:dyDescent="0.2">
      <c r="C9" s="583" t="s">
        <v>76</v>
      </c>
      <c r="D9" s="584"/>
      <c r="E9" s="584"/>
      <c r="F9" s="584"/>
      <c r="G9" s="585"/>
      <c r="H9" s="583" t="s">
        <v>77</v>
      </c>
      <c r="I9" s="585"/>
      <c r="J9" s="575" t="s">
        <v>78</v>
      </c>
      <c r="K9" s="576"/>
      <c r="L9" s="577"/>
      <c r="M9" s="575" t="s">
        <v>79</v>
      </c>
      <c r="N9" s="576"/>
      <c r="O9" s="577"/>
      <c r="P9" s="575" t="s">
        <v>80</v>
      </c>
      <c r="Q9" s="576"/>
      <c r="R9" s="577"/>
      <c r="S9" s="575" t="s">
        <v>80</v>
      </c>
      <c r="T9" s="576"/>
      <c r="U9" s="577"/>
      <c r="V9" s="575" t="s">
        <v>81</v>
      </c>
      <c r="W9" s="576"/>
      <c r="X9" s="577"/>
      <c r="Y9" s="575" t="s">
        <v>82</v>
      </c>
      <c r="Z9" s="576"/>
      <c r="AA9" s="577"/>
      <c r="AB9" s="575" t="s">
        <v>80</v>
      </c>
      <c r="AC9" s="576"/>
      <c r="AD9" s="577"/>
      <c r="AE9" s="575" t="s">
        <v>82</v>
      </c>
      <c r="AF9" s="576"/>
      <c r="AG9" s="577"/>
      <c r="AH9" s="575" t="s">
        <v>82</v>
      </c>
      <c r="AI9" s="576"/>
      <c r="AJ9" s="577"/>
      <c r="AK9" s="575" t="s">
        <v>82</v>
      </c>
      <c r="AL9" s="576"/>
      <c r="AM9" s="577"/>
      <c r="AN9" s="575" t="s">
        <v>80</v>
      </c>
      <c r="AO9" s="576"/>
      <c r="AP9" s="577"/>
      <c r="AQ9" s="575" t="s">
        <v>79</v>
      </c>
      <c r="AR9" s="576"/>
      <c r="AS9" s="577"/>
      <c r="AT9" s="575" t="s">
        <v>81</v>
      </c>
      <c r="AU9" s="576"/>
      <c r="AV9" s="577"/>
      <c r="AW9" s="575" t="s">
        <v>81</v>
      </c>
      <c r="AX9" s="576"/>
      <c r="AY9" s="577"/>
      <c r="AZ9" s="575" t="s">
        <v>81</v>
      </c>
      <c r="BA9" s="576"/>
      <c r="BB9" s="577"/>
      <c r="BC9" s="575" t="s">
        <v>81</v>
      </c>
      <c r="BD9" s="576"/>
      <c r="BE9" s="577"/>
      <c r="BF9" s="575" t="s">
        <v>81</v>
      </c>
      <c r="BG9" s="576"/>
      <c r="BH9" s="577"/>
      <c r="BI9" s="575" t="s">
        <v>81</v>
      </c>
      <c r="BJ9" s="576"/>
      <c r="BK9" s="577"/>
      <c r="BL9" s="473"/>
    </row>
    <row r="10" spans="3:64" ht="11.9" customHeight="1" x14ac:dyDescent="0.2">
      <c r="C10" s="578" t="s">
        <v>83</v>
      </c>
      <c r="D10" s="581" t="s">
        <v>84</v>
      </c>
      <c r="E10" s="582"/>
      <c r="F10" s="582"/>
      <c r="G10" s="476" t="s">
        <v>85</v>
      </c>
      <c r="H10" s="471"/>
      <c r="I10" s="476"/>
      <c r="J10" s="473"/>
      <c r="K10" s="474" t="s">
        <v>86</v>
      </c>
      <c r="L10" s="474"/>
      <c r="M10" s="473"/>
      <c r="N10" s="472" t="s">
        <v>86</v>
      </c>
      <c r="O10" s="474"/>
      <c r="P10" s="473"/>
      <c r="Q10" s="474" t="s">
        <v>86</v>
      </c>
      <c r="R10" s="475"/>
      <c r="S10" s="473"/>
      <c r="T10" s="474" t="s">
        <v>86</v>
      </c>
      <c r="U10" s="475"/>
      <c r="V10" s="473"/>
      <c r="W10" s="474" t="s">
        <v>86</v>
      </c>
      <c r="X10" s="475"/>
      <c r="Y10" s="473"/>
      <c r="Z10" s="472" t="s">
        <v>87</v>
      </c>
      <c r="AA10" s="475"/>
      <c r="AB10" s="473"/>
      <c r="AC10" s="474" t="s">
        <v>86</v>
      </c>
      <c r="AD10" s="475"/>
      <c r="AE10" s="473"/>
      <c r="AF10" s="472" t="s">
        <v>87</v>
      </c>
      <c r="AG10" s="474"/>
      <c r="AH10" s="473"/>
      <c r="AI10" s="472" t="s">
        <v>87</v>
      </c>
      <c r="AJ10" s="474"/>
      <c r="AK10" s="473"/>
      <c r="AL10" s="472" t="s">
        <v>87</v>
      </c>
      <c r="AM10" s="475"/>
      <c r="AN10" s="473"/>
      <c r="AO10" s="474" t="s">
        <v>86</v>
      </c>
      <c r="AP10" s="475"/>
      <c r="AQ10" s="473"/>
      <c r="AR10" s="472" t="s">
        <v>86</v>
      </c>
      <c r="AS10" s="475"/>
      <c r="AT10" s="473"/>
      <c r="AU10" s="474" t="s">
        <v>86</v>
      </c>
      <c r="AV10" s="474"/>
      <c r="AW10" s="473"/>
      <c r="AX10" s="474" t="s">
        <v>86</v>
      </c>
      <c r="AY10" s="474"/>
      <c r="AZ10" s="473"/>
      <c r="BA10" s="474" t="s">
        <v>86</v>
      </c>
      <c r="BB10" s="475"/>
      <c r="BC10" s="473"/>
      <c r="BD10" s="474" t="s">
        <v>86</v>
      </c>
      <c r="BE10" s="475"/>
      <c r="BF10" s="473"/>
      <c r="BG10" s="474" t="s">
        <v>86</v>
      </c>
      <c r="BH10" s="474"/>
      <c r="BI10" s="473"/>
      <c r="BJ10" s="474" t="s">
        <v>86</v>
      </c>
      <c r="BK10" s="475"/>
      <c r="BL10" s="473"/>
    </row>
    <row r="11" spans="3:64" ht="11.9" customHeight="1" x14ac:dyDescent="0.2">
      <c r="C11" s="579"/>
      <c r="D11" s="544" t="s">
        <v>88</v>
      </c>
      <c r="E11" s="545"/>
      <c r="F11" s="545"/>
      <c r="G11" s="466" t="s">
        <v>89</v>
      </c>
      <c r="H11" s="471"/>
      <c r="I11" s="476"/>
      <c r="J11" s="473"/>
      <c r="K11" s="472">
        <v>5</v>
      </c>
      <c r="L11" s="474" t="s">
        <v>90</v>
      </c>
      <c r="M11" s="473"/>
      <c r="N11" s="472">
        <v>5</v>
      </c>
      <c r="O11" s="474" t="s">
        <v>90</v>
      </c>
      <c r="P11" s="473"/>
      <c r="Q11" s="472">
        <v>5</v>
      </c>
      <c r="R11" s="475" t="s">
        <v>90</v>
      </c>
      <c r="S11" s="473"/>
      <c r="T11" s="472">
        <v>5</v>
      </c>
      <c r="U11" s="475" t="s">
        <v>90</v>
      </c>
      <c r="V11" s="473"/>
      <c r="W11" s="472">
        <v>7.5</v>
      </c>
      <c r="X11" s="475" t="s">
        <v>90</v>
      </c>
      <c r="Y11" s="473"/>
      <c r="Z11" s="472">
        <v>2</v>
      </c>
      <c r="AA11" s="475" t="s">
        <v>90</v>
      </c>
      <c r="AB11" s="473"/>
      <c r="AC11" s="472">
        <v>5</v>
      </c>
      <c r="AD11" s="475" t="s">
        <v>90</v>
      </c>
      <c r="AE11" s="473"/>
      <c r="AF11" s="472">
        <v>2</v>
      </c>
      <c r="AG11" s="474" t="s">
        <v>90</v>
      </c>
      <c r="AH11" s="473"/>
      <c r="AI11" s="472">
        <v>2</v>
      </c>
      <c r="AJ11" s="474" t="s">
        <v>90</v>
      </c>
      <c r="AK11" s="473"/>
      <c r="AL11" s="472">
        <v>2</v>
      </c>
      <c r="AM11" s="475" t="s">
        <v>90</v>
      </c>
      <c r="AN11" s="473"/>
      <c r="AO11" s="472">
        <v>5</v>
      </c>
      <c r="AP11" s="475" t="s">
        <v>90</v>
      </c>
      <c r="AQ11" s="473"/>
      <c r="AR11" s="472">
        <v>5</v>
      </c>
      <c r="AS11" s="475" t="s">
        <v>90</v>
      </c>
      <c r="AT11" s="473"/>
      <c r="AU11" s="472">
        <v>7.5</v>
      </c>
      <c r="AV11" s="474" t="s">
        <v>90</v>
      </c>
      <c r="AW11" s="473"/>
      <c r="AX11" s="472">
        <v>7.5</v>
      </c>
      <c r="AY11" s="474" t="s">
        <v>90</v>
      </c>
      <c r="AZ11" s="473"/>
      <c r="BA11" s="472">
        <v>7.5</v>
      </c>
      <c r="BB11" s="475" t="s">
        <v>90</v>
      </c>
      <c r="BC11" s="473"/>
      <c r="BD11" s="472">
        <v>7.5</v>
      </c>
      <c r="BE11" s="475" t="s">
        <v>90</v>
      </c>
      <c r="BF11" s="473"/>
      <c r="BG11" s="472">
        <v>7.5</v>
      </c>
      <c r="BH11" s="474" t="s">
        <v>90</v>
      </c>
      <c r="BI11" s="473"/>
      <c r="BJ11" s="472">
        <v>7.5</v>
      </c>
      <c r="BK11" s="475" t="s">
        <v>90</v>
      </c>
      <c r="BL11" s="473"/>
    </row>
    <row r="12" spans="3:64" ht="11.9" customHeight="1" x14ac:dyDescent="0.2">
      <c r="C12" s="579"/>
      <c r="D12" s="544" t="s">
        <v>91</v>
      </c>
      <c r="E12" s="545"/>
      <c r="F12" s="545"/>
      <c r="G12" s="466" t="s">
        <v>89</v>
      </c>
      <c r="H12" s="471"/>
      <c r="I12" s="476"/>
      <c r="J12" s="473"/>
      <c r="K12" s="472">
        <v>3</v>
      </c>
      <c r="L12" s="474" t="s">
        <v>92</v>
      </c>
      <c r="M12" s="473"/>
      <c r="N12" s="472">
        <v>5</v>
      </c>
      <c r="O12" s="474" t="s">
        <v>92</v>
      </c>
      <c r="P12" s="473"/>
      <c r="Q12" s="472">
        <v>3</v>
      </c>
      <c r="R12" s="475" t="s">
        <v>92</v>
      </c>
      <c r="S12" s="473"/>
      <c r="T12" s="472">
        <v>3</v>
      </c>
      <c r="U12" s="475" t="s">
        <v>92</v>
      </c>
      <c r="V12" s="473"/>
      <c r="W12" s="472">
        <v>2</v>
      </c>
      <c r="X12" s="475" t="s">
        <v>92</v>
      </c>
      <c r="Y12" s="473"/>
      <c r="Z12" s="472">
        <v>8</v>
      </c>
      <c r="AA12" s="475" t="s">
        <v>92</v>
      </c>
      <c r="AB12" s="473"/>
      <c r="AC12" s="472">
        <v>3</v>
      </c>
      <c r="AD12" s="475" t="s">
        <v>92</v>
      </c>
      <c r="AE12" s="473"/>
      <c r="AF12" s="472">
        <v>8</v>
      </c>
      <c r="AG12" s="474" t="s">
        <v>92</v>
      </c>
      <c r="AH12" s="473"/>
      <c r="AI12" s="472">
        <v>8</v>
      </c>
      <c r="AJ12" s="474" t="s">
        <v>92</v>
      </c>
      <c r="AK12" s="473"/>
      <c r="AL12" s="472">
        <v>8</v>
      </c>
      <c r="AM12" s="475" t="s">
        <v>92</v>
      </c>
      <c r="AN12" s="473"/>
      <c r="AO12" s="472">
        <v>3</v>
      </c>
      <c r="AP12" s="475" t="s">
        <v>92</v>
      </c>
      <c r="AQ12" s="473"/>
      <c r="AR12" s="472">
        <v>5</v>
      </c>
      <c r="AS12" s="475" t="s">
        <v>92</v>
      </c>
      <c r="AT12" s="473"/>
      <c r="AU12" s="472">
        <v>2</v>
      </c>
      <c r="AV12" s="474" t="s">
        <v>92</v>
      </c>
      <c r="AW12" s="473"/>
      <c r="AX12" s="472">
        <v>2</v>
      </c>
      <c r="AY12" s="474" t="s">
        <v>92</v>
      </c>
      <c r="AZ12" s="473"/>
      <c r="BA12" s="472">
        <v>2</v>
      </c>
      <c r="BB12" s="475" t="s">
        <v>92</v>
      </c>
      <c r="BC12" s="473"/>
      <c r="BD12" s="472">
        <v>2</v>
      </c>
      <c r="BE12" s="475" t="s">
        <v>92</v>
      </c>
      <c r="BF12" s="473"/>
      <c r="BG12" s="472">
        <v>2</v>
      </c>
      <c r="BH12" s="474" t="s">
        <v>92</v>
      </c>
      <c r="BI12" s="473"/>
      <c r="BJ12" s="472">
        <v>2</v>
      </c>
      <c r="BK12" s="475" t="s">
        <v>92</v>
      </c>
      <c r="BL12" s="473"/>
    </row>
    <row r="13" spans="3:64" ht="11.9" customHeight="1" x14ac:dyDescent="0.2">
      <c r="C13" s="579"/>
      <c r="D13" s="544" t="s">
        <v>93</v>
      </c>
      <c r="E13" s="545"/>
      <c r="F13" s="545"/>
      <c r="G13" s="466" t="s">
        <v>89</v>
      </c>
      <c r="H13" s="471"/>
      <c r="I13" s="476"/>
      <c r="J13" s="20"/>
      <c r="K13" s="21"/>
      <c r="L13" s="22"/>
      <c r="M13" s="20"/>
      <c r="N13" s="21"/>
      <c r="O13" s="22"/>
      <c r="P13" s="20"/>
      <c r="Q13" s="21"/>
      <c r="R13" s="23"/>
      <c r="S13" s="20"/>
      <c r="T13" s="21"/>
      <c r="U13" s="23"/>
      <c r="V13" s="20"/>
      <c r="W13" s="21"/>
      <c r="X13" s="23"/>
      <c r="Y13" s="20"/>
      <c r="Z13" s="21"/>
      <c r="AA13" s="23"/>
      <c r="AB13" s="20"/>
      <c r="AC13" s="21"/>
      <c r="AD13" s="23"/>
      <c r="AE13" s="20"/>
      <c r="AF13" s="21"/>
      <c r="AG13" s="22"/>
      <c r="AH13" s="20"/>
      <c r="AI13" s="21"/>
      <c r="AJ13" s="22"/>
      <c r="AK13" s="20"/>
      <c r="AL13" s="21"/>
      <c r="AM13" s="23"/>
      <c r="AN13" s="20"/>
      <c r="AO13" s="21"/>
      <c r="AP13" s="23"/>
      <c r="AQ13" s="20"/>
      <c r="AR13" s="21"/>
      <c r="AS13" s="23"/>
      <c r="AT13" s="20"/>
      <c r="AU13" s="21"/>
      <c r="AV13" s="22"/>
      <c r="AW13" s="20"/>
      <c r="AX13" s="21"/>
      <c r="AY13" s="22"/>
      <c r="AZ13" s="20"/>
      <c r="BA13" s="21"/>
      <c r="BB13" s="23"/>
      <c r="BC13" s="20"/>
      <c r="BD13" s="21"/>
      <c r="BE13" s="23"/>
      <c r="BF13" s="20"/>
      <c r="BG13" s="21"/>
      <c r="BH13" s="22"/>
      <c r="BI13" s="20"/>
      <c r="BJ13" s="21"/>
      <c r="BK13" s="23"/>
      <c r="BL13" s="473"/>
    </row>
    <row r="14" spans="3:64" ht="19.5" customHeight="1" x14ac:dyDescent="0.2">
      <c r="C14" s="579"/>
      <c r="D14" s="544" t="s">
        <v>94</v>
      </c>
      <c r="E14" s="545"/>
      <c r="F14" s="545"/>
      <c r="G14" s="466" t="s">
        <v>89</v>
      </c>
      <c r="H14" s="471"/>
      <c r="I14" s="476"/>
      <c r="J14" s="473"/>
      <c r="K14" s="472">
        <v>25</v>
      </c>
      <c r="L14" s="474" t="s">
        <v>92</v>
      </c>
      <c r="M14" s="473"/>
      <c r="N14" s="472">
        <v>50</v>
      </c>
      <c r="O14" s="474" t="s">
        <v>92</v>
      </c>
      <c r="P14" s="473"/>
      <c r="Q14" s="472">
        <v>25</v>
      </c>
      <c r="R14" s="475" t="s">
        <v>92</v>
      </c>
      <c r="S14" s="473"/>
      <c r="T14" s="472">
        <v>25</v>
      </c>
      <c r="U14" s="475" t="s">
        <v>92</v>
      </c>
      <c r="V14" s="473"/>
      <c r="W14" s="472">
        <v>25</v>
      </c>
      <c r="X14" s="475" t="s">
        <v>92</v>
      </c>
      <c r="Y14" s="473"/>
      <c r="Z14" s="472">
        <v>100</v>
      </c>
      <c r="AA14" s="475" t="s">
        <v>92</v>
      </c>
      <c r="AB14" s="473"/>
      <c r="AC14" s="472">
        <v>25</v>
      </c>
      <c r="AD14" s="475" t="s">
        <v>92</v>
      </c>
      <c r="AE14" s="473"/>
      <c r="AF14" s="472">
        <v>100</v>
      </c>
      <c r="AG14" s="474" t="s">
        <v>92</v>
      </c>
      <c r="AH14" s="473"/>
      <c r="AI14" s="472">
        <v>100</v>
      </c>
      <c r="AJ14" s="474" t="s">
        <v>92</v>
      </c>
      <c r="AK14" s="473"/>
      <c r="AL14" s="472">
        <v>100</v>
      </c>
      <c r="AM14" s="475" t="s">
        <v>92</v>
      </c>
      <c r="AN14" s="473"/>
      <c r="AO14" s="472">
        <v>25</v>
      </c>
      <c r="AP14" s="475" t="s">
        <v>92</v>
      </c>
      <c r="AQ14" s="473"/>
      <c r="AR14" s="472">
        <v>50</v>
      </c>
      <c r="AS14" s="475" t="s">
        <v>92</v>
      </c>
      <c r="AT14" s="473"/>
      <c r="AU14" s="472">
        <v>25</v>
      </c>
      <c r="AV14" s="474" t="s">
        <v>92</v>
      </c>
      <c r="AW14" s="473"/>
      <c r="AX14" s="472">
        <v>25</v>
      </c>
      <c r="AY14" s="474" t="s">
        <v>92</v>
      </c>
      <c r="AZ14" s="473"/>
      <c r="BA14" s="472">
        <v>25</v>
      </c>
      <c r="BB14" s="475" t="s">
        <v>92</v>
      </c>
      <c r="BC14" s="473"/>
      <c r="BD14" s="472">
        <v>25</v>
      </c>
      <c r="BE14" s="475" t="s">
        <v>92</v>
      </c>
      <c r="BF14" s="473"/>
      <c r="BG14" s="472">
        <v>25</v>
      </c>
      <c r="BH14" s="474" t="s">
        <v>92</v>
      </c>
      <c r="BI14" s="473"/>
      <c r="BJ14" s="472">
        <v>25</v>
      </c>
      <c r="BK14" s="475" t="s">
        <v>92</v>
      </c>
      <c r="BL14" s="473"/>
    </row>
    <row r="15" spans="3:64" ht="13.5" customHeight="1" x14ac:dyDescent="0.2">
      <c r="C15" s="579"/>
      <c r="D15" s="544" t="s">
        <v>95</v>
      </c>
      <c r="E15" s="545"/>
      <c r="F15" s="573" t="s">
        <v>96</v>
      </c>
      <c r="G15" s="574"/>
      <c r="H15" s="458"/>
      <c r="I15" s="466"/>
      <c r="J15" s="32"/>
      <c r="K15" s="459">
        <v>1000</v>
      </c>
      <c r="L15" s="35" t="s">
        <v>92</v>
      </c>
      <c r="M15" s="510"/>
      <c r="N15" s="27"/>
      <c r="O15" s="511"/>
      <c r="P15" s="32"/>
      <c r="Q15" s="459">
        <v>1000</v>
      </c>
      <c r="R15" s="35" t="s">
        <v>92</v>
      </c>
      <c r="S15" s="32"/>
      <c r="T15" s="459">
        <v>1000</v>
      </c>
      <c r="U15" s="35" t="s">
        <v>92</v>
      </c>
      <c r="V15" s="32"/>
      <c r="W15" s="459">
        <v>300</v>
      </c>
      <c r="X15" s="35" t="s">
        <v>92</v>
      </c>
      <c r="Y15" s="36"/>
      <c r="Z15" s="30"/>
      <c r="AA15" s="37"/>
      <c r="AB15" s="32"/>
      <c r="AC15" s="459">
        <v>1000</v>
      </c>
      <c r="AD15" s="35" t="s">
        <v>92</v>
      </c>
      <c r="AE15" s="36"/>
      <c r="AF15" s="30"/>
      <c r="AG15" s="37"/>
      <c r="AH15" s="36"/>
      <c r="AI15" s="30"/>
      <c r="AJ15" s="37"/>
      <c r="AK15" s="36"/>
      <c r="AL15" s="30"/>
      <c r="AM15" s="37"/>
      <c r="AN15" s="32"/>
      <c r="AO15" s="153">
        <v>1000</v>
      </c>
      <c r="AP15" s="35" t="s">
        <v>92</v>
      </c>
      <c r="AQ15" s="510"/>
      <c r="AR15" s="27"/>
      <c r="AS15" s="511"/>
      <c r="AT15" s="32"/>
      <c r="AU15" s="459">
        <v>300</v>
      </c>
      <c r="AV15" s="35" t="s">
        <v>92</v>
      </c>
      <c r="AW15" s="32"/>
      <c r="AX15" s="459">
        <v>300</v>
      </c>
      <c r="AY15" s="35" t="s">
        <v>92</v>
      </c>
      <c r="AZ15" s="32"/>
      <c r="BA15" s="459">
        <v>300</v>
      </c>
      <c r="BB15" s="35" t="s">
        <v>92</v>
      </c>
      <c r="BC15" s="32"/>
      <c r="BD15" s="459">
        <v>300</v>
      </c>
      <c r="BE15" s="35" t="s">
        <v>92</v>
      </c>
      <c r="BF15" s="32"/>
      <c r="BG15" s="459">
        <v>300</v>
      </c>
      <c r="BH15" s="35" t="s">
        <v>92</v>
      </c>
      <c r="BI15" s="32"/>
      <c r="BJ15" s="459">
        <v>300</v>
      </c>
      <c r="BK15" s="35" t="s">
        <v>92</v>
      </c>
      <c r="BL15" s="32"/>
    </row>
    <row r="16" spans="3:64" ht="13.5" customHeight="1" x14ac:dyDescent="0.2">
      <c r="C16" s="579"/>
      <c r="D16" s="544" t="s">
        <v>97</v>
      </c>
      <c r="E16" s="545"/>
      <c r="F16" s="545"/>
      <c r="G16" s="466" t="s">
        <v>98</v>
      </c>
      <c r="H16" s="458"/>
      <c r="I16" s="466"/>
      <c r="J16" s="32"/>
      <c r="K16" s="33">
        <v>0.03</v>
      </c>
      <c r="L16" s="34" t="s">
        <v>92</v>
      </c>
      <c r="M16" s="32"/>
      <c r="N16" s="459">
        <v>0.03</v>
      </c>
      <c r="O16" s="34" t="s">
        <v>92</v>
      </c>
      <c r="P16" s="32"/>
      <c r="Q16" s="33">
        <v>0.03</v>
      </c>
      <c r="R16" s="34" t="s">
        <v>92</v>
      </c>
      <c r="S16" s="32"/>
      <c r="T16" s="33">
        <v>0.03</v>
      </c>
      <c r="U16" s="35" t="s">
        <v>92</v>
      </c>
      <c r="V16" s="32"/>
      <c r="W16" s="33">
        <v>0.03</v>
      </c>
      <c r="X16" s="35" t="s">
        <v>92</v>
      </c>
      <c r="Y16" s="36"/>
      <c r="Z16" s="30"/>
      <c r="AA16" s="37"/>
      <c r="AB16" s="32"/>
      <c r="AC16" s="33">
        <v>0.03</v>
      </c>
      <c r="AD16" s="34" t="s">
        <v>92</v>
      </c>
      <c r="AE16" s="36"/>
      <c r="AF16" s="30"/>
      <c r="AG16" s="38"/>
      <c r="AH16" s="36"/>
      <c r="AI16" s="30"/>
      <c r="AJ16" s="38"/>
      <c r="AK16" s="36"/>
      <c r="AL16" s="30"/>
      <c r="AM16" s="37"/>
      <c r="AN16" s="32"/>
      <c r="AO16" s="459">
        <v>0.03</v>
      </c>
      <c r="AP16" s="35" t="s">
        <v>92</v>
      </c>
      <c r="AQ16" s="32"/>
      <c r="AR16" s="459">
        <v>0.03</v>
      </c>
      <c r="AS16" s="35" t="s">
        <v>92</v>
      </c>
      <c r="AT16" s="32"/>
      <c r="AU16" s="33">
        <v>0.03</v>
      </c>
      <c r="AV16" s="34" t="s">
        <v>92</v>
      </c>
      <c r="AW16" s="32"/>
      <c r="AX16" s="33">
        <v>0.03</v>
      </c>
      <c r="AY16" s="34" t="s">
        <v>92</v>
      </c>
      <c r="AZ16" s="32"/>
      <c r="BA16" s="33">
        <v>0.03</v>
      </c>
      <c r="BB16" s="35" t="s">
        <v>92</v>
      </c>
      <c r="BC16" s="32"/>
      <c r="BD16" s="33">
        <v>0.03</v>
      </c>
      <c r="BE16" s="35" t="s">
        <v>92</v>
      </c>
      <c r="BF16" s="32"/>
      <c r="BG16" s="33">
        <v>0.03</v>
      </c>
      <c r="BH16" s="34" t="s">
        <v>92</v>
      </c>
      <c r="BI16" s="32"/>
      <c r="BJ16" s="33">
        <v>0.03</v>
      </c>
      <c r="BK16" s="34" t="s">
        <v>92</v>
      </c>
      <c r="BL16" s="32"/>
    </row>
    <row r="17" spans="3:75" ht="13.5" customHeight="1" x14ac:dyDescent="0.2">
      <c r="C17" s="579"/>
      <c r="D17" s="544" t="s">
        <v>99</v>
      </c>
      <c r="E17" s="545"/>
      <c r="F17" s="545"/>
      <c r="G17" s="466" t="s">
        <v>98</v>
      </c>
      <c r="H17" s="458"/>
      <c r="I17" s="466"/>
      <c r="J17" s="32"/>
      <c r="K17" s="39">
        <v>2E-3</v>
      </c>
      <c r="L17" s="34" t="s">
        <v>92</v>
      </c>
      <c r="M17" s="32"/>
      <c r="N17" s="459">
        <v>2E-3</v>
      </c>
      <c r="O17" s="34" t="s">
        <v>92</v>
      </c>
      <c r="P17" s="32"/>
      <c r="Q17" s="39">
        <v>2E-3</v>
      </c>
      <c r="R17" s="34" t="s">
        <v>92</v>
      </c>
      <c r="S17" s="32"/>
      <c r="T17" s="39">
        <v>2E-3</v>
      </c>
      <c r="U17" s="35" t="s">
        <v>92</v>
      </c>
      <c r="V17" s="32"/>
      <c r="W17" s="39">
        <v>2E-3</v>
      </c>
      <c r="X17" s="35" t="s">
        <v>92</v>
      </c>
      <c r="Y17" s="36"/>
      <c r="Z17" s="30"/>
      <c r="AA17" s="37"/>
      <c r="AB17" s="32"/>
      <c r="AC17" s="39">
        <v>2E-3</v>
      </c>
      <c r="AD17" s="34" t="s">
        <v>92</v>
      </c>
      <c r="AE17" s="36"/>
      <c r="AF17" s="30"/>
      <c r="AG17" s="38"/>
      <c r="AH17" s="36"/>
      <c r="AI17" s="30"/>
      <c r="AJ17" s="38"/>
      <c r="AK17" s="36"/>
      <c r="AL17" s="30"/>
      <c r="AM17" s="37"/>
      <c r="AN17" s="32"/>
      <c r="AO17" s="39">
        <v>2E-3</v>
      </c>
      <c r="AP17" s="35" t="s">
        <v>92</v>
      </c>
      <c r="AQ17" s="32"/>
      <c r="AR17" s="459">
        <v>2E-3</v>
      </c>
      <c r="AS17" s="35" t="s">
        <v>92</v>
      </c>
      <c r="AT17" s="32"/>
      <c r="AU17" s="39">
        <v>2E-3</v>
      </c>
      <c r="AV17" s="34" t="s">
        <v>92</v>
      </c>
      <c r="AW17" s="32"/>
      <c r="AX17" s="39">
        <v>2E-3</v>
      </c>
      <c r="AY17" s="34" t="s">
        <v>92</v>
      </c>
      <c r="AZ17" s="32"/>
      <c r="BA17" s="39">
        <v>2E-3</v>
      </c>
      <c r="BB17" s="35" t="s">
        <v>92</v>
      </c>
      <c r="BC17" s="32"/>
      <c r="BD17" s="39">
        <v>2E-3</v>
      </c>
      <c r="BE17" s="35" t="s">
        <v>92</v>
      </c>
      <c r="BF17" s="32"/>
      <c r="BG17" s="39">
        <v>2E-3</v>
      </c>
      <c r="BH17" s="34" t="s">
        <v>92</v>
      </c>
      <c r="BI17" s="32"/>
      <c r="BJ17" s="39">
        <v>2E-3</v>
      </c>
      <c r="BK17" s="34" t="s">
        <v>92</v>
      </c>
      <c r="BL17" s="32"/>
    </row>
    <row r="18" spans="3:75" ht="13.5" customHeight="1" x14ac:dyDescent="0.2">
      <c r="C18" s="580"/>
      <c r="D18" s="546" t="s">
        <v>100</v>
      </c>
      <c r="E18" s="547"/>
      <c r="F18" s="547"/>
      <c r="G18" s="466" t="s">
        <v>98</v>
      </c>
      <c r="H18" s="458"/>
      <c r="I18" s="466"/>
      <c r="J18" s="32"/>
      <c r="K18" s="33">
        <v>0.05</v>
      </c>
      <c r="L18" s="40" t="s">
        <v>92</v>
      </c>
      <c r="M18" s="32"/>
      <c r="N18" s="33">
        <v>0.05</v>
      </c>
      <c r="O18" s="40" t="s">
        <v>92</v>
      </c>
      <c r="P18" s="32"/>
      <c r="Q18" s="33">
        <v>0.05</v>
      </c>
      <c r="R18" s="40" t="s">
        <v>92</v>
      </c>
      <c r="S18" s="32"/>
      <c r="T18" s="33">
        <v>0.05</v>
      </c>
      <c r="U18" s="41" t="s">
        <v>92</v>
      </c>
      <c r="V18" s="32"/>
      <c r="W18" s="33">
        <v>0.05</v>
      </c>
      <c r="X18" s="41" t="s">
        <v>92</v>
      </c>
      <c r="Y18" s="36"/>
      <c r="Z18" s="30"/>
      <c r="AA18" s="42"/>
      <c r="AB18" s="32"/>
      <c r="AC18" s="33">
        <v>0.05</v>
      </c>
      <c r="AD18" s="40" t="s">
        <v>92</v>
      </c>
      <c r="AE18" s="36"/>
      <c r="AF18" s="30"/>
      <c r="AG18" s="43"/>
      <c r="AH18" s="36"/>
      <c r="AI18" s="30"/>
      <c r="AJ18" s="43"/>
      <c r="AK18" s="44"/>
      <c r="AL18" s="45"/>
      <c r="AM18" s="42"/>
      <c r="AN18" s="32"/>
      <c r="AO18" s="33">
        <v>0.05</v>
      </c>
      <c r="AP18" s="41" t="s">
        <v>92</v>
      </c>
      <c r="AQ18" s="32"/>
      <c r="AR18" s="33">
        <v>0.05</v>
      </c>
      <c r="AS18" s="41" t="s">
        <v>92</v>
      </c>
      <c r="AT18" s="32"/>
      <c r="AU18" s="33">
        <v>0.05</v>
      </c>
      <c r="AV18" s="40" t="s">
        <v>92</v>
      </c>
      <c r="AW18" s="32"/>
      <c r="AX18" s="33">
        <v>0.05</v>
      </c>
      <c r="AY18" s="40" t="s">
        <v>92</v>
      </c>
      <c r="AZ18" s="32"/>
      <c r="BA18" s="33">
        <v>0.05</v>
      </c>
      <c r="BB18" s="41" t="s">
        <v>92</v>
      </c>
      <c r="BC18" s="32"/>
      <c r="BD18" s="33">
        <v>0.05</v>
      </c>
      <c r="BE18" s="41" t="s">
        <v>92</v>
      </c>
      <c r="BF18" s="32"/>
      <c r="BG18" s="33">
        <v>0.05</v>
      </c>
      <c r="BH18" s="40" t="s">
        <v>92</v>
      </c>
      <c r="BI18" s="32"/>
      <c r="BJ18" s="33">
        <v>0.05</v>
      </c>
      <c r="BK18" s="40" t="s">
        <v>92</v>
      </c>
      <c r="BL18" s="32"/>
    </row>
    <row r="19" spans="3:75" ht="11.9" customHeight="1" x14ac:dyDescent="0.2">
      <c r="C19" s="569" t="s">
        <v>101</v>
      </c>
      <c r="D19" s="570"/>
      <c r="E19" s="570"/>
      <c r="F19" s="570"/>
      <c r="G19" s="571"/>
      <c r="H19" s="468"/>
      <c r="I19" s="469"/>
      <c r="J19" s="468"/>
      <c r="K19" s="48">
        <v>45903</v>
      </c>
      <c r="L19" s="49" t="s">
        <v>102</v>
      </c>
      <c r="M19" s="468"/>
      <c r="N19" s="48">
        <f t="shared" ref="N19" si="0">$K$19</f>
        <v>45903</v>
      </c>
      <c r="O19" s="49" t="s">
        <v>102</v>
      </c>
      <c r="P19" s="468"/>
      <c r="Q19" s="48">
        <f t="shared" ref="Q19" si="1">$K$19</f>
        <v>45903</v>
      </c>
      <c r="R19" s="49" t="s">
        <v>102</v>
      </c>
      <c r="S19" s="468"/>
      <c r="T19" s="48">
        <f t="shared" ref="T19" si="2">$K$19</f>
        <v>45903</v>
      </c>
      <c r="U19" s="50" t="s">
        <v>102</v>
      </c>
      <c r="V19" s="468"/>
      <c r="W19" s="48">
        <f t="shared" ref="W19" si="3">$K$19</f>
        <v>45903</v>
      </c>
      <c r="X19" s="50" t="s">
        <v>102</v>
      </c>
      <c r="Y19" s="468"/>
      <c r="Z19" s="48">
        <f t="shared" ref="Z19" si="4">$K$19</f>
        <v>45903</v>
      </c>
      <c r="AA19" s="50" t="s">
        <v>102</v>
      </c>
      <c r="AB19" s="468"/>
      <c r="AC19" s="48">
        <f t="shared" ref="AC19" si="5">$K$19</f>
        <v>45903</v>
      </c>
      <c r="AD19" s="49" t="s">
        <v>102</v>
      </c>
      <c r="AE19" s="468"/>
      <c r="AF19" s="48">
        <f t="shared" ref="AF19" si="6">$K$19</f>
        <v>45903</v>
      </c>
      <c r="AG19" s="49" t="s">
        <v>102</v>
      </c>
      <c r="AH19" s="468"/>
      <c r="AI19" s="48">
        <f t="shared" ref="AI19" si="7">$K$19</f>
        <v>45903</v>
      </c>
      <c r="AJ19" s="49" t="s">
        <v>102</v>
      </c>
      <c r="AK19" s="468"/>
      <c r="AL19" s="48">
        <f t="shared" ref="AL19" si="8">$K$19</f>
        <v>45903</v>
      </c>
      <c r="AM19" s="50" t="s">
        <v>102</v>
      </c>
      <c r="AN19" s="468"/>
      <c r="AO19" s="48">
        <f t="shared" ref="AO19" si="9">$K$19</f>
        <v>45903</v>
      </c>
      <c r="AP19" s="50" t="s">
        <v>102</v>
      </c>
      <c r="AQ19" s="468"/>
      <c r="AR19" s="48">
        <f t="shared" ref="AR19" si="10">$K$19</f>
        <v>45903</v>
      </c>
      <c r="AS19" s="50" t="s">
        <v>102</v>
      </c>
      <c r="AT19" s="468"/>
      <c r="AU19" s="48">
        <f t="shared" ref="AU19" si="11">$K$19</f>
        <v>45903</v>
      </c>
      <c r="AV19" s="49" t="s">
        <v>102</v>
      </c>
      <c r="AW19" s="468"/>
      <c r="AX19" s="48">
        <f t="shared" ref="AX19" si="12">$K$19</f>
        <v>45903</v>
      </c>
      <c r="AY19" s="49" t="s">
        <v>102</v>
      </c>
      <c r="AZ19" s="468"/>
      <c r="BA19" s="48">
        <f t="shared" ref="BA19" si="13">$K$19</f>
        <v>45903</v>
      </c>
      <c r="BB19" s="50" t="s">
        <v>102</v>
      </c>
      <c r="BC19" s="468"/>
      <c r="BD19" s="48">
        <f t="shared" ref="BD19" si="14">$K$19</f>
        <v>45903</v>
      </c>
      <c r="BE19" s="49" t="s">
        <v>102</v>
      </c>
      <c r="BF19" s="468"/>
      <c r="BG19" s="48">
        <f t="shared" ref="BG19" si="15">$K$19</f>
        <v>45903</v>
      </c>
      <c r="BH19" s="49" t="s">
        <v>102</v>
      </c>
      <c r="BI19" s="468"/>
      <c r="BJ19" s="48">
        <f t="shared" ref="BJ19" si="16">$K$19</f>
        <v>45903</v>
      </c>
      <c r="BK19" s="49" t="s">
        <v>102</v>
      </c>
      <c r="BL19" s="458"/>
    </row>
    <row r="20" spans="3:75" ht="12" customHeight="1" x14ac:dyDescent="0.2">
      <c r="C20" s="551" t="s">
        <v>103</v>
      </c>
      <c r="D20" s="552"/>
      <c r="E20" s="552"/>
      <c r="F20" s="552"/>
      <c r="G20" s="552"/>
      <c r="H20" s="462"/>
      <c r="I20" s="470"/>
      <c r="J20" s="462"/>
      <c r="K20" s="51">
        <v>720</v>
      </c>
      <c r="L20" s="52"/>
      <c r="M20" s="462"/>
      <c r="N20" s="51">
        <v>700</v>
      </c>
      <c r="O20" s="52"/>
      <c r="P20" s="462"/>
      <c r="Q20" s="51">
        <v>845</v>
      </c>
      <c r="R20" s="52"/>
      <c r="S20" s="462"/>
      <c r="T20" s="51">
        <v>755</v>
      </c>
      <c r="U20" s="55"/>
      <c r="V20" s="462"/>
      <c r="W20" s="51">
        <v>1020</v>
      </c>
      <c r="X20" s="55"/>
      <c r="Y20" s="462"/>
      <c r="Z20" s="51">
        <v>700</v>
      </c>
      <c r="AA20" s="55"/>
      <c r="AB20" s="462"/>
      <c r="AC20" s="51">
        <v>935</v>
      </c>
      <c r="AD20" s="52"/>
      <c r="AE20" s="462"/>
      <c r="AF20" s="51">
        <v>730</v>
      </c>
      <c r="AG20" s="52"/>
      <c r="AH20" s="462"/>
      <c r="AI20" s="51">
        <v>750</v>
      </c>
      <c r="AJ20" s="52"/>
      <c r="AK20" s="462"/>
      <c r="AL20" s="51">
        <v>815</v>
      </c>
      <c r="AM20" s="55"/>
      <c r="AN20" s="462"/>
      <c r="AO20" s="51">
        <v>930</v>
      </c>
      <c r="AP20" s="55"/>
      <c r="AQ20" s="462"/>
      <c r="AR20" s="51">
        <v>855</v>
      </c>
      <c r="AS20" s="55"/>
      <c r="AT20" s="462"/>
      <c r="AU20" s="51">
        <v>950</v>
      </c>
      <c r="AV20" s="52"/>
      <c r="AW20" s="462"/>
      <c r="AX20" s="51">
        <v>935</v>
      </c>
      <c r="AY20" s="52"/>
      <c r="AZ20" s="462"/>
      <c r="BA20" s="51">
        <v>830</v>
      </c>
      <c r="BB20" s="55"/>
      <c r="BC20" s="462"/>
      <c r="BD20" s="51">
        <v>915</v>
      </c>
      <c r="BE20" s="52"/>
      <c r="BF20" s="462"/>
      <c r="BG20" s="51">
        <v>755</v>
      </c>
      <c r="BH20" s="52"/>
      <c r="BI20" s="462"/>
      <c r="BJ20" s="51">
        <v>730</v>
      </c>
      <c r="BK20" s="52"/>
      <c r="BL20" s="419"/>
      <c r="BP20" s="57"/>
    </row>
    <row r="21" spans="3:75" ht="12" customHeight="1" x14ac:dyDescent="0.2">
      <c r="C21" s="544"/>
      <c r="D21" s="545"/>
      <c r="E21" s="545"/>
      <c r="F21" s="545"/>
      <c r="G21" s="545"/>
      <c r="H21" s="458"/>
      <c r="I21" s="466"/>
      <c r="J21" s="458"/>
      <c r="K21" s="58">
        <v>1320</v>
      </c>
      <c r="L21" s="59"/>
      <c r="M21" s="458"/>
      <c r="N21" s="58">
        <v>1300</v>
      </c>
      <c r="O21" s="59"/>
      <c r="P21" s="458"/>
      <c r="Q21" s="58">
        <v>1405</v>
      </c>
      <c r="R21" s="59"/>
      <c r="S21" s="458"/>
      <c r="T21" s="58">
        <v>1340</v>
      </c>
      <c r="U21" s="61"/>
      <c r="V21" s="458"/>
      <c r="W21" s="58">
        <v>1515</v>
      </c>
      <c r="X21" s="61"/>
      <c r="Y21" s="458"/>
      <c r="Z21" s="58">
        <v>1300</v>
      </c>
      <c r="AA21" s="61"/>
      <c r="AB21" s="458"/>
      <c r="AC21" s="58">
        <v>1435</v>
      </c>
      <c r="AD21" s="59"/>
      <c r="AE21" s="458"/>
      <c r="AF21" s="58">
        <v>1330</v>
      </c>
      <c r="AG21" s="59"/>
      <c r="AH21" s="458"/>
      <c r="AI21" s="58">
        <v>1415</v>
      </c>
      <c r="AJ21" s="59"/>
      <c r="AK21" s="458"/>
      <c r="AL21" s="58">
        <v>1435</v>
      </c>
      <c r="AM21" s="61"/>
      <c r="AN21" s="458"/>
      <c r="AO21" s="58">
        <v>1545</v>
      </c>
      <c r="AP21" s="61"/>
      <c r="AQ21" s="458"/>
      <c r="AR21" s="58">
        <v>1510</v>
      </c>
      <c r="AS21" s="61"/>
      <c r="AT21" s="458"/>
      <c r="AU21" s="58">
        <v>1450</v>
      </c>
      <c r="AV21" s="59"/>
      <c r="AW21" s="458"/>
      <c r="AX21" s="58">
        <v>1430</v>
      </c>
      <c r="AY21" s="59"/>
      <c r="AZ21" s="458"/>
      <c r="BA21" s="58">
        <v>1355</v>
      </c>
      <c r="BB21" s="61"/>
      <c r="BC21" s="458"/>
      <c r="BD21" s="58">
        <v>1415</v>
      </c>
      <c r="BE21" s="59"/>
      <c r="BF21" s="458"/>
      <c r="BG21" s="58">
        <v>1320</v>
      </c>
      <c r="BH21" s="59"/>
      <c r="BI21" s="458"/>
      <c r="BJ21" s="58">
        <v>1300</v>
      </c>
      <c r="BK21" s="59"/>
      <c r="BL21" s="420"/>
      <c r="BP21" s="57"/>
    </row>
    <row r="22" spans="3:75" ht="12" customHeight="1" x14ac:dyDescent="0.2">
      <c r="C22" s="551" t="s">
        <v>104</v>
      </c>
      <c r="D22" s="552"/>
      <c r="E22" s="552"/>
      <c r="F22" s="552"/>
      <c r="G22" s="552"/>
      <c r="H22" s="462"/>
      <c r="I22" s="470"/>
      <c r="J22" s="62"/>
      <c r="K22" s="63" t="s">
        <v>105</v>
      </c>
      <c r="L22" s="64"/>
      <c r="M22" s="62"/>
      <c r="N22" s="63" t="s">
        <v>105</v>
      </c>
      <c r="O22" s="65"/>
      <c r="P22" s="62"/>
      <c r="Q22" s="63" t="s">
        <v>106</v>
      </c>
      <c r="R22" s="65"/>
      <c r="S22" s="62"/>
      <c r="T22" s="63" t="s">
        <v>105</v>
      </c>
      <c r="U22" s="66"/>
      <c r="V22" s="62"/>
      <c r="W22" s="63" t="s">
        <v>281</v>
      </c>
      <c r="X22" s="67"/>
      <c r="Y22" s="62"/>
      <c r="Z22" s="63" t="s">
        <v>106</v>
      </c>
      <c r="AA22" s="67"/>
      <c r="AB22" s="62"/>
      <c r="AC22" s="63" t="s">
        <v>106</v>
      </c>
      <c r="AD22" s="64"/>
      <c r="AE22" s="62"/>
      <c r="AF22" s="63" t="s">
        <v>106</v>
      </c>
      <c r="AG22" s="65"/>
      <c r="AH22" s="62"/>
      <c r="AI22" s="63" t="s">
        <v>106</v>
      </c>
      <c r="AJ22" s="65"/>
      <c r="AK22" s="62"/>
      <c r="AL22" s="63" t="s">
        <v>106</v>
      </c>
      <c r="AM22" s="67"/>
      <c r="AN22" s="62"/>
      <c r="AO22" s="63" t="s">
        <v>106</v>
      </c>
      <c r="AP22" s="67"/>
      <c r="AQ22" s="62"/>
      <c r="AR22" s="63" t="s">
        <v>106</v>
      </c>
      <c r="AS22" s="66"/>
      <c r="AT22" s="62"/>
      <c r="AU22" s="63" t="s">
        <v>106</v>
      </c>
      <c r="AV22" s="65"/>
      <c r="AW22" s="62"/>
      <c r="AX22" s="63" t="s">
        <v>106</v>
      </c>
      <c r="AY22" s="64"/>
      <c r="AZ22" s="62"/>
      <c r="BA22" s="63" t="s">
        <v>106</v>
      </c>
      <c r="BB22" s="66"/>
      <c r="BC22" s="62"/>
      <c r="BD22" s="63" t="s">
        <v>106</v>
      </c>
      <c r="BE22" s="67"/>
      <c r="BF22" s="62"/>
      <c r="BG22" s="63" t="s">
        <v>106</v>
      </c>
      <c r="BH22" s="67"/>
      <c r="BI22" s="62"/>
      <c r="BJ22" s="63" t="s">
        <v>106</v>
      </c>
      <c r="BK22" s="66"/>
      <c r="BL22" s="32"/>
      <c r="BP22" s="34"/>
    </row>
    <row r="23" spans="3:75" ht="12" customHeight="1" x14ac:dyDescent="0.2">
      <c r="C23" s="546"/>
      <c r="D23" s="547"/>
      <c r="E23" s="547"/>
      <c r="F23" s="547"/>
      <c r="G23" s="547"/>
      <c r="H23" s="460"/>
      <c r="I23" s="457"/>
      <c r="J23" s="70"/>
      <c r="K23" s="71" t="s">
        <v>281</v>
      </c>
      <c r="L23" s="72"/>
      <c r="M23" s="70"/>
      <c r="N23" s="71" t="s">
        <v>281</v>
      </c>
      <c r="O23" s="40"/>
      <c r="P23" s="70"/>
      <c r="Q23" s="71" t="s">
        <v>280</v>
      </c>
      <c r="R23" s="40"/>
      <c r="S23" s="70"/>
      <c r="T23" s="71" t="s">
        <v>280</v>
      </c>
      <c r="U23" s="41"/>
      <c r="V23" s="70"/>
      <c r="W23" s="71" t="s">
        <v>302</v>
      </c>
      <c r="X23" s="73"/>
      <c r="Y23" s="70"/>
      <c r="Z23" s="71" t="s">
        <v>280</v>
      </c>
      <c r="AA23" s="73"/>
      <c r="AB23" s="70"/>
      <c r="AC23" s="71" t="s">
        <v>281</v>
      </c>
      <c r="AD23" s="72"/>
      <c r="AE23" s="70"/>
      <c r="AF23" s="71" t="s">
        <v>281</v>
      </c>
      <c r="AG23" s="40"/>
      <c r="AH23" s="70"/>
      <c r="AI23" s="71" t="s">
        <v>106</v>
      </c>
      <c r="AJ23" s="40"/>
      <c r="AK23" s="70"/>
      <c r="AL23" s="71" t="s">
        <v>281</v>
      </c>
      <c r="AM23" s="73"/>
      <c r="AN23" s="70"/>
      <c r="AO23" s="71" t="s">
        <v>281</v>
      </c>
      <c r="AP23" s="73"/>
      <c r="AQ23" s="70"/>
      <c r="AR23" s="71" t="s">
        <v>281</v>
      </c>
      <c r="AS23" s="41"/>
      <c r="AT23" s="70"/>
      <c r="AU23" s="71" t="s">
        <v>281</v>
      </c>
      <c r="AV23" s="40"/>
      <c r="AW23" s="70"/>
      <c r="AX23" s="71" t="s">
        <v>281</v>
      </c>
      <c r="AY23" s="72"/>
      <c r="AZ23" s="70"/>
      <c r="BA23" s="71" t="s">
        <v>280</v>
      </c>
      <c r="BB23" s="41"/>
      <c r="BC23" s="70"/>
      <c r="BD23" s="71" t="s">
        <v>281</v>
      </c>
      <c r="BE23" s="73"/>
      <c r="BF23" s="70"/>
      <c r="BG23" s="71" t="s">
        <v>280</v>
      </c>
      <c r="BH23" s="73"/>
      <c r="BI23" s="70"/>
      <c r="BJ23" s="71" t="s">
        <v>280</v>
      </c>
      <c r="BK23" s="41"/>
      <c r="BL23" s="32"/>
      <c r="BP23" s="34"/>
    </row>
    <row r="24" spans="3:75" ht="12" customHeight="1" x14ac:dyDescent="0.2">
      <c r="C24" s="551" t="s">
        <v>107</v>
      </c>
      <c r="D24" s="552"/>
      <c r="E24" s="552"/>
      <c r="F24" s="552"/>
      <c r="G24" s="478"/>
      <c r="H24" s="477"/>
      <c r="I24" s="479"/>
      <c r="J24" s="75"/>
      <c r="K24" s="363">
        <v>32.299999999999997</v>
      </c>
      <c r="L24" s="77"/>
      <c r="M24" s="75"/>
      <c r="N24" s="363">
        <v>30.5</v>
      </c>
      <c r="O24" s="76"/>
      <c r="P24" s="75"/>
      <c r="Q24" s="363">
        <v>29.5</v>
      </c>
      <c r="R24" s="76"/>
      <c r="S24" s="75"/>
      <c r="T24" s="363">
        <v>28.8</v>
      </c>
      <c r="U24" s="79"/>
      <c r="V24" s="75"/>
      <c r="W24" s="363">
        <v>32.6</v>
      </c>
      <c r="X24" s="80"/>
      <c r="Y24" s="75"/>
      <c r="Z24" s="363">
        <v>27.9</v>
      </c>
      <c r="AA24" s="80"/>
      <c r="AB24" s="75"/>
      <c r="AC24" s="363">
        <v>32.200000000000003</v>
      </c>
      <c r="AD24" s="77"/>
      <c r="AE24" s="75"/>
      <c r="AF24" s="363">
        <v>28.2</v>
      </c>
      <c r="AG24" s="76"/>
      <c r="AH24" s="81"/>
      <c r="AI24" s="363">
        <v>29.4</v>
      </c>
      <c r="AJ24" s="76"/>
      <c r="AK24" s="75"/>
      <c r="AL24" s="363">
        <v>30.3</v>
      </c>
      <c r="AM24" s="80"/>
      <c r="AN24" s="75"/>
      <c r="AO24" s="363">
        <v>28.6</v>
      </c>
      <c r="AP24" s="80"/>
      <c r="AQ24" s="75"/>
      <c r="AR24" s="363">
        <v>27.2</v>
      </c>
      <c r="AS24" s="79"/>
      <c r="AT24" s="75"/>
      <c r="AU24" s="363">
        <v>31.2</v>
      </c>
      <c r="AV24" s="76"/>
      <c r="AW24" s="75"/>
      <c r="AX24" s="363">
        <v>32.1</v>
      </c>
      <c r="AY24" s="77"/>
      <c r="AZ24" s="75"/>
      <c r="BA24" s="363">
        <v>30.2</v>
      </c>
      <c r="BB24" s="79"/>
      <c r="BC24" s="75"/>
      <c r="BD24" s="363">
        <v>31.2</v>
      </c>
      <c r="BE24" s="80"/>
      <c r="BF24" s="75"/>
      <c r="BG24" s="363">
        <v>29.2</v>
      </c>
      <c r="BH24" s="80"/>
      <c r="BI24" s="75"/>
      <c r="BJ24" s="363">
        <v>28.8</v>
      </c>
      <c r="BK24" s="79"/>
      <c r="BL24" s="139"/>
      <c r="BP24" s="76"/>
    </row>
    <row r="25" spans="3:75" ht="12" customHeight="1" x14ac:dyDescent="0.2">
      <c r="C25" s="546"/>
      <c r="D25" s="547"/>
      <c r="E25" s="547"/>
      <c r="F25" s="547"/>
      <c r="G25" s="457" t="s">
        <v>108</v>
      </c>
      <c r="H25" s="460"/>
      <c r="I25" s="457"/>
      <c r="J25" s="75"/>
      <c r="K25" s="364">
        <v>35.9</v>
      </c>
      <c r="L25" s="77"/>
      <c r="M25" s="75"/>
      <c r="N25" s="364">
        <v>31.8</v>
      </c>
      <c r="O25" s="76"/>
      <c r="P25" s="75"/>
      <c r="Q25" s="364">
        <v>35.799999999999997</v>
      </c>
      <c r="R25" s="76"/>
      <c r="S25" s="75"/>
      <c r="T25" s="364">
        <v>33.700000000000003</v>
      </c>
      <c r="U25" s="79"/>
      <c r="V25" s="75"/>
      <c r="W25" s="364">
        <v>31.8</v>
      </c>
      <c r="X25" s="512"/>
      <c r="Y25" s="75"/>
      <c r="Z25" s="364">
        <v>31.4</v>
      </c>
      <c r="AA25" s="80"/>
      <c r="AB25" s="75"/>
      <c r="AC25" s="364">
        <v>35.200000000000003</v>
      </c>
      <c r="AD25" s="77"/>
      <c r="AE25" s="75"/>
      <c r="AF25" s="364">
        <v>33.700000000000003</v>
      </c>
      <c r="AG25" s="76"/>
      <c r="AH25" s="82"/>
      <c r="AI25" s="364">
        <v>32</v>
      </c>
      <c r="AJ25" s="76"/>
      <c r="AK25" s="75"/>
      <c r="AL25" s="364">
        <v>32.1</v>
      </c>
      <c r="AM25" s="80"/>
      <c r="AN25" s="75"/>
      <c r="AO25" s="364">
        <v>31.8</v>
      </c>
      <c r="AP25" s="80"/>
      <c r="AQ25" s="75"/>
      <c r="AR25" s="364">
        <v>31.2</v>
      </c>
      <c r="AS25" s="79"/>
      <c r="AT25" s="75"/>
      <c r="AU25" s="364">
        <v>32.5</v>
      </c>
      <c r="AV25" s="76"/>
      <c r="AW25" s="75"/>
      <c r="AX25" s="364">
        <v>31.5</v>
      </c>
      <c r="AY25" s="77"/>
      <c r="AZ25" s="75"/>
      <c r="BA25" s="364">
        <v>31</v>
      </c>
      <c r="BB25" s="79"/>
      <c r="BC25" s="75"/>
      <c r="BD25" s="364">
        <v>32.200000000000003</v>
      </c>
      <c r="BE25" s="80"/>
      <c r="BF25" s="75"/>
      <c r="BG25" s="364">
        <v>33.1</v>
      </c>
      <c r="BH25" s="80"/>
      <c r="BI25" s="75"/>
      <c r="BJ25" s="364">
        <v>31.1</v>
      </c>
      <c r="BK25" s="79"/>
      <c r="BL25" s="139"/>
      <c r="BP25" s="76"/>
    </row>
    <row r="26" spans="3:75" ht="12" customHeight="1" x14ac:dyDescent="0.2">
      <c r="C26" s="544" t="s">
        <v>109</v>
      </c>
      <c r="D26" s="545"/>
      <c r="E26" s="545"/>
      <c r="F26" s="545"/>
      <c r="H26" s="471"/>
      <c r="I26" s="476"/>
      <c r="J26" s="83"/>
      <c r="K26" s="363">
        <v>28.3</v>
      </c>
      <c r="L26" s="85"/>
      <c r="M26" s="83"/>
      <c r="N26" s="363">
        <v>28.1</v>
      </c>
      <c r="O26" s="84"/>
      <c r="P26" s="83"/>
      <c r="Q26" s="363">
        <v>29.6</v>
      </c>
      <c r="R26" s="84"/>
      <c r="S26" s="83"/>
      <c r="T26" s="363">
        <v>28.7</v>
      </c>
      <c r="U26" s="87"/>
      <c r="V26" s="83"/>
      <c r="W26" s="363">
        <v>30.3</v>
      </c>
      <c r="X26" s="88"/>
      <c r="Y26" s="83"/>
      <c r="Z26" s="363">
        <v>28.5</v>
      </c>
      <c r="AA26" s="88"/>
      <c r="AB26" s="83"/>
      <c r="AC26" s="363">
        <v>28.3</v>
      </c>
      <c r="AD26" s="85"/>
      <c r="AE26" s="83"/>
      <c r="AF26" s="363">
        <v>27.8</v>
      </c>
      <c r="AG26" s="84"/>
      <c r="AH26" s="81"/>
      <c r="AI26" s="363">
        <v>28.5</v>
      </c>
      <c r="AJ26" s="84"/>
      <c r="AK26" s="83"/>
      <c r="AL26" s="363">
        <v>29.4</v>
      </c>
      <c r="AM26" s="88"/>
      <c r="AN26" s="83"/>
      <c r="AO26" s="363">
        <v>28.9</v>
      </c>
      <c r="AP26" s="88"/>
      <c r="AQ26" s="83"/>
      <c r="AR26" s="363">
        <v>29.5</v>
      </c>
      <c r="AS26" s="87"/>
      <c r="AT26" s="83"/>
      <c r="AU26" s="363">
        <v>29</v>
      </c>
      <c r="AV26" s="84"/>
      <c r="AW26" s="83"/>
      <c r="AX26" s="363">
        <v>28.2</v>
      </c>
      <c r="AY26" s="85"/>
      <c r="AZ26" s="83"/>
      <c r="BA26" s="363">
        <v>27.7</v>
      </c>
      <c r="BB26" s="87"/>
      <c r="BC26" s="83"/>
      <c r="BD26" s="363">
        <v>27.3</v>
      </c>
      <c r="BE26" s="88"/>
      <c r="BF26" s="83"/>
      <c r="BG26" s="363">
        <v>26.8</v>
      </c>
      <c r="BH26" s="88"/>
      <c r="BI26" s="83"/>
      <c r="BJ26" s="363">
        <v>26.4</v>
      </c>
      <c r="BK26" s="87"/>
      <c r="BL26" s="139"/>
      <c r="BP26" s="76"/>
    </row>
    <row r="27" spans="3:75" ht="12" customHeight="1" x14ac:dyDescent="0.2">
      <c r="C27" s="544"/>
      <c r="D27" s="545"/>
      <c r="E27" s="545"/>
      <c r="F27" s="545"/>
      <c r="G27" s="466" t="s">
        <v>108</v>
      </c>
      <c r="H27" s="458"/>
      <c r="I27" s="466"/>
      <c r="J27" s="75"/>
      <c r="K27" s="364">
        <v>33.6</v>
      </c>
      <c r="L27" s="77"/>
      <c r="M27" s="75"/>
      <c r="N27" s="364">
        <v>31.6</v>
      </c>
      <c r="O27" s="76"/>
      <c r="P27" s="75"/>
      <c r="Q27" s="364">
        <v>31.8</v>
      </c>
      <c r="R27" s="76"/>
      <c r="S27" s="75"/>
      <c r="T27" s="364">
        <v>29.9</v>
      </c>
      <c r="U27" s="79"/>
      <c r="V27" s="75"/>
      <c r="W27" s="364">
        <v>31.9</v>
      </c>
      <c r="X27" s="80"/>
      <c r="Y27" s="75"/>
      <c r="Z27" s="364">
        <v>33.1</v>
      </c>
      <c r="AA27" s="80"/>
      <c r="AB27" s="75"/>
      <c r="AC27" s="364">
        <v>30.1</v>
      </c>
      <c r="AD27" s="77"/>
      <c r="AE27" s="75"/>
      <c r="AF27" s="364">
        <v>32.700000000000003</v>
      </c>
      <c r="AG27" s="76"/>
      <c r="AH27" s="75"/>
      <c r="AI27" s="364">
        <v>32.9</v>
      </c>
      <c r="AJ27" s="76"/>
      <c r="AK27" s="75"/>
      <c r="AL27" s="364">
        <v>33.4</v>
      </c>
      <c r="AM27" s="512"/>
      <c r="AN27" s="75"/>
      <c r="AO27" s="364">
        <v>32.1</v>
      </c>
      <c r="AP27" s="80"/>
      <c r="AQ27" s="75"/>
      <c r="AR27" s="364">
        <v>32</v>
      </c>
      <c r="AS27" s="79"/>
      <c r="AT27" s="75"/>
      <c r="AU27" s="364">
        <v>31.2</v>
      </c>
      <c r="AV27" s="76"/>
      <c r="AW27" s="75"/>
      <c r="AX27" s="364">
        <v>30.2</v>
      </c>
      <c r="AY27" s="77"/>
      <c r="AZ27" s="75"/>
      <c r="BA27" s="364">
        <v>29.2</v>
      </c>
      <c r="BB27" s="79"/>
      <c r="BC27" s="75"/>
      <c r="BD27" s="364">
        <v>29</v>
      </c>
      <c r="BE27" s="80"/>
      <c r="BF27" s="75"/>
      <c r="BG27" s="364">
        <v>29.9</v>
      </c>
      <c r="BH27" s="80"/>
      <c r="BI27" s="75"/>
      <c r="BJ27" s="364">
        <v>28.4</v>
      </c>
      <c r="BK27" s="79"/>
      <c r="BL27" s="139"/>
      <c r="BP27" s="76"/>
    </row>
    <row r="28" spans="3:75" s="525" customFormat="1" ht="12" customHeight="1" x14ac:dyDescent="0.2">
      <c r="C28" s="615" t="s">
        <v>110</v>
      </c>
      <c r="D28" s="616"/>
      <c r="E28" s="616"/>
      <c r="F28" s="616"/>
      <c r="G28" s="619" t="s">
        <v>303</v>
      </c>
      <c r="H28" s="513"/>
      <c r="I28" s="514"/>
      <c r="J28" s="518"/>
      <c r="K28" s="367">
        <v>0.21</v>
      </c>
      <c r="L28" s="519"/>
      <c r="M28" s="518"/>
      <c r="N28" s="367">
        <v>0.36</v>
      </c>
      <c r="O28" s="517"/>
      <c r="P28" s="518"/>
      <c r="Q28" s="367">
        <v>0.12</v>
      </c>
      <c r="R28" s="520"/>
      <c r="S28" s="516"/>
      <c r="T28" s="367">
        <v>0.05</v>
      </c>
      <c r="U28" s="521"/>
      <c r="V28" s="516"/>
      <c r="W28" s="367">
        <v>0.06</v>
      </c>
      <c r="X28" s="522"/>
      <c r="Y28" s="516"/>
      <c r="Z28" s="367">
        <v>0.02</v>
      </c>
      <c r="AA28" s="522"/>
      <c r="AB28" s="516"/>
      <c r="AC28" s="367">
        <v>0.01</v>
      </c>
      <c r="AD28" s="515"/>
      <c r="AE28" s="518"/>
      <c r="AF28" s="367">
        <v>0.02</v>
      </c>
      <c r="AG28" s="517"/>
      <c r="AH28" s="523"/>
      <c r="AI28" s="367">
        <v>0.16</v>
      </c>
      <c r="AJ28" s="517"/>
      <c r="AK28" s="516"/>
      <c r="AL28" s="367">
        <v>0.04</v>
      </c>
      <c r="AM28" s="522"/>
      <c r="AN28" s="516"/>
      <c r="AO28" s="367">
        <v>0.03</v>
      </c>
      <c r="AP28" s="522"/>
      <c r="AQ28" s="516"/>
      <c r="AR28" s="367">
        <v>0.18</v>
      </c>
      <c r="AS28" s="521"/>
      <c r="AT28" s="516"/>
      <c r="AU28" s="367">
        <v>7.0000000000000007E-2</v>
      </c>
      <c r="AV28" s="520"/>
      <c r="AW28" s="516"/>
      <c r="AX28" s="367">
        <v>0.05</v>
      </c>
      <c r="AY28" s="515"/>
      <c r="AZ28" s="516"/>
      <c r="BA28" s="367">
        <v>0.04</v>
      </c>
      <c r="BB28" s="521"/>
      <c r="BC28" s="516"/>
      <c r="BD28" s="367">
        <v>0.05</v>
      </c>
      <c r="BE28" s="522"/>
      <c r="BF28" s="516"/>
      <c r="BG28" s="367">
        <v>0.01</v>
      </c>
      <c r="BH28" s="522"/>
      <c r="BI28" s="516"/>
      <c r="BJ28" s="367">
        <v>0.05</v>
      </c>
      <c r="BK28" s="521"/>
      <c r="BL28" s="524"/>
      <c r="BP28" s="526"/>
    </row>
    <row r="29" spans="3:75" s="525" customFormat="1" ht="12" customHeight="1" x14ac:dyDescent="0.2">
      <c r="C29" s="617"/>
      <c r="D29" s="618"/>
      <c r="E29" s="618"/>
      <c r="F29" s="618"/>
      <c r="G29" s="620"/>
      <c r="H29" s="527"/>
      <c r="I29" s="528"/>
      <c r="J29" s="531"/>
      <c r="K29" s="380">
        <v>0.17</v>
      </c>
      <c r="L29" s="532"/>
      <c r="M29" s="531"/>
      <c r="N29" s="380">
        <v>0.33</v>
      </c>
      <c r="O29" s="530"/>
      <c r="P29" s="531"/>
      <c r="Q29" s="380">
        <v>0.1</v>
      </c>
      <c r="R29" s="526"/>
      <c r="S29" s="524"/>
      <c r="T29" s="380">
        <v>0.03</v>
      </c>
      <c r="U29" s="533"/>
      <c r="V29" s="524"/>
      <c r="W29" s="380">
        <v>0.04</v>
      </c>
      <c r="X29" s="534"/>
      <c r="Y29" s="524"/>
      <c r="Z29" s="380">
        <v>0.03</v>
      </c>
      <c r="AA29" s="534"/>
      <c r="AB29" s="524"/>
      <c r="AC29" s="380">
        <v>0.01</v>
      </c>
      <c r="AD29" s="529"/>
      <c r="AE29" s="531"/>
      <c r="AF29" s="380">
        <v>0.03</v>
      </c>
      <c r="AG29" s="530"/>
      <c r="AH29" s="531"/>
      <c r="AI29" s="380">
        <v>0.16</v>
      </c>
      <c r="AJ29" s="530"/>
      <c r="AK29" s="524"/>
      <c r="AL29" s="380">
        <v>0.03</v>
      </c>
      <c r="AM29" s="534"/>
      <c r="AN29" s="524"/>
      <c r="AO29" s="380" t="s">
        <v>304</v>
      </c>
      <c r="AP29" s="534"/>
      <c r="AQ29" s="524"/>
      <c r="AR29" s="380">
        <v>0.15</v>
      </c>
      <c r="AS29" s="533"/>
      <c r="AT29" s="524"/>
      <c r="AU29" s="380">
        <v>7.0000000000000007E-2</v>
      </c>
      <c r="AV29" s="526"/>
      <c r="AW29" s="524"/>
      <c r="AX29" s="380">
        <v>7.0000000000000007E-2</v>
      </c>
      <c r="AY29" s="529"/>
      <c r="AZ29" s="524"/>
      <c r="BA29" s="380">
        <v>0.04</v>
      </c>
      <c r="BB29" s="533"/>
      <c r="BC29" s="524"/>
      <c r="BD29" s="380">
        <v>0.05</v>
      </c>
      <c r="BE29" s="534"/>
      <c r="BF29" s="524"/>
      <c r="BG29" s="380">
        <v>0.01</v>
      </c>
      <c r="BH29" s="534"/>
      <c r="BI29" s="524"/>
      <c r="BJ29" s="380">
        <v>0.05</v>
      </c>
      <c r="BK29" s="533"/>
      <c r="BL29" s="524"/>
      <c r="BP29" s="526"/>
    </row>
    <row r="30" spans="3:75" s="525" customFormat="1" ht="12" customHeight="1" x14ac:dyDescent="0.2">
      <c r="C30" s="613" t="s">
        <v>112</v>
      </c>
      <c r="D30" s="614"/>
      <c r="E30" s="614"/>
      <c r="F30" s="614"/>
      <c r="G30" s="535"/>
      <c r="H30" s="536"/>
      <c r="I30" s="537"/>
      <c r="J30" s="538"/>
      <c r="K30" s="394">
        <f t="shared" ref="K30:AU30" si="17">ROUND((K28+K29)/2,2)</f>
        <v>0.19</v>
      </c>
      <c r="L30" s="539"/>
      <c r="M30" s="538"/>
      <c r="N30" s="394">
        <f t="shared" si="17"/>
        <v>0.35</v>
      </c>
      <c r="O30" s="540"/>
      <c r="P30" s="538"/>
      <c r="Q30" s="394">
        <f t="shared" si="17"/>
        <v>0.11</v>
      </c>
      <c r="R30" s="539"/>
      <c r="S30" s="538"/>
      <c r="T30" s="394">
        <f t="shared" si="17"/>
        <v>0.04</v>
      </c>
      <c r="U30" s="541"/>
      <c r="V30" s="538"/>
      <c r="W30" s="394">
        <f t="shared" si="17"/>
        <v>0.05</v>
      </c>
      <c r="X30" s="539"/>
      <c r="Y30" s="538"/>
      <c r="Z30" s="394">
        <f t="shared" si="17"/>
        <v>0.03</v>
      </c>
      <c r="AA30" s="541"/>
      <c r="AB30" s="538"/>
      <c r="AC30" s="394">
        <f t="shared" si="17"/>
        <v>0.01</v>
      </c>
      <c r="AD30" s="539"/>
      <c r="AE30" s="538"/>
      <c r="AF30" s="394">
        <f t="shared" si="17"/>
        <v>0.03</v>
      </c>
      <c r="AG30" s="539"/>
      <c r="AH30" s="538"/>
      <c r="AI30" s="394">
        <f t="shared" si="17"/>
        <v>0.16</v>
      </c>
      <c r="AJ30" s="539"/>
      <c r="AK30" s="538"/>
      <c r="AL30" s="394">
        <f t="shared" si="17"/>
        <v>0.04</v>
      </c>
      <c r="AM30" s="539"/>
      <c r="AN30" s="538"/>
      <c r="AO30" s="394">
        <v>0.03</v>
      </c>
      <c r="AP30" s="541"/>
      <c r="AQ30" s="538"/>
      <c r="AR30" s="394">
        <f t="shared" si="17"/>
        <v>0.17</v>
      </c>
      <c r="AS30" s="541"/>
      <c r="AT30" s="538"/>
      <c r="AU30" s="394">
        <f t="shared" si="17"/>
        <v>7.0000000000000007E-2</v>
      </c>
      <c r="AV30" s="539"/>
      <c r="AW30" s="538"/>
      <c r="AX30" s="394">
        <f t="shared" ref="AX30:BJ30" si="18">ROUND((AX28+AX29)/2,2)</f>
        <v>0.06</v>
      </c>
      <c r="AY30" s="539"/>
      <c r="AZ30" s="538"/>
      <c r="BA30" s="394">
        <f t="shared" si="18"/>
        <v>0.04</v>
      </c>
      <c r="BB30" s="541"/>
      <c r="BC30" s="538"/>
      <c r="BD30" s="394">
        <f t="shared" si="18"/>
        <v>0.05</v>
      </c>
      <c r="BE30" s="539"/>
      <c r="BF30" s="538"/>
      <c r="BG30" s="394">
        <f t="shared" si="18"/>
        <v>0.01</v>
      </c>
      <c r="BH30" s="539"/>
      <c r="BI30" s="538"/>
      <c r="BJ30" s="394">
        <f t="shared" si="18"/>
        <v>0.05</v>
      </c>
      <c r="BK30" s="539"/>
      <c r="BL30" s="531"/>
      <c r="BM30" s="530"/>
      <c r="BN30" s="526"/>
      <c r="BO30" s="530"/>
      <c r="BP30" s="526"/>
      <c r="BQ30" s="526"/>
      <c r="BR30" s="530"/>
      <c r="BS30" s="530"/>
      <c r="BT30" s="526"/>
      <c r="BU30" s="530"/>
      <c r="BV30" s="530"/>
      <c r="BW30" s="526"/>
    </row>
    <row r="31" spans="3:75" ht="12" customHeight="1" x14ac:dyDescent="0.2">
      <c r="C31" s="551" t="s">
        <v>113</v>
      </c>
      <c r="D31" s="552"/>
      <c r="E31" s="552"/>
      <c r="F31" s="552"/>
      <c r="G31" s="463"/>
      <c r="H31" s="462"/>
      <c r="I31" s="470"/>
      <c r="J31" s="113" t="s">
        <v>114</v>
      </c>
      <c r="K31" s="463">
        <v>30</v>
      </c>
      <c r="L31" s="114"/>
      <c r="M31" s="113" t="s">
        <v>114</v>
      </c>
      <c r="N31" s="115">
        <v>30</v>
      </c>
      <c r="O31" s="116"/>
      <c r="P31" s="113" t="s">
        <v>114</v>
      </c>
      <c r="Q31" s="115">
        <v>30</v>
      </c>
      <c r="R31" s="116"/>
      <c r="S31" s="113" t="s">
        <v>114</v>
      </c>
      <c r="T31" s="115">
        <v>30</v>
      </c>
      <c r="U31" s="118"/>
      <c r="V31" s="113" t="s">
        <v>114</v>
      </c>
      <c r="W31" s="115">
        <v>30</v>
      </c>
      <c r="X31" s="120"/>
      <c r="Y31" s="113"/>
      <c r="Z31" s="115">
        <v>25</v>
      </c>
      <c r="AA31" s="120"/>
      <c r="AB31" s="113" t="s">
        <v>114</v>
      </c>
      <c r="AC31" s="115">
        <v>30</v>
      </c>
      <c r="AD31" s="114"/>
      <c r="AE31" s="113" t="s">
        <v>114</v>
      </c>
      <c r="AF31" s="115">
        <v>30</v>
      </c>
      <c r="AG31" s="116"/>
      <c r="AH31" s="113" t="s">
        <v>114</v>
      </c>
      <c r="AI31" s="115">
        <v>30</v>
      </c>
      <c r="AJ31" s="116"/>
      <c r="AK31" s="113" t="s">
        <v>114</v>
      </c>
      <c r="AL31" s="115">
        <v>30</v>
      </c>
      <c r="AM31" s="120"/>
      <c r="AN31" s="113" t="s">
        <v>114</v>
      </c>
      <c r="AO31" s="115">
        <v>30</v>
      </c>
      <c r="AP31" s="120"/>
      <c r="AQ31" s="113" t="s">
        <v>114</v>
      </c>
      <c r="AR31" s="115">
        <v>30</v>
      </c>
      <c r="AS31" s="118"/>
      <c r="AT31" s="113" t="s">
        <v>114</v>
      </c>
      <c r="AU31" s="115">
        <v>30</v>
      </c>
      <c r="AV31" s="116"/>
      <c r="AW31" s="113" t="s">
        <v>114</v>
      </c>
      <c r="AX31" s="115">
        <v>30</v>
      </c>
      <c r="AY31" s="114"/>
      <c r="AZ31" s="113" t="s">
        <v>114</v>
      </c>
      <c r="BA31" s="115">
        <v>30</v>
      </c>
      <c r="BB31" s="118"/>
      <c r="BC31" s="113" t="s">
        <v>114</v>
      </c>
      <c r="BD31" s="115">
        <v>30</v>
      </c>
      <c r="BE31" s="120"/>
      <c r="BF31" s="113" t="s">
        <v>114</v>
      </c>
      <c r="BG31" s="115">
        <v>30</v>
      </c>
      <c r="BH31" s="120"/>
      <c r="BI31" s="113" t="s">
        <v>114</v>
      </c>
      <c r="BJ31" s="115">
        <v>30</v>
      </c>
      <c r="BK31" s="118"/>
      <c r="BL31" s="152"/>
      <c r="BP31" s="459"/>
    </row>
    <row r="32" spans="3:75" ht="12" customHeight="1" x14ac:dyDescent="0.2">
      <c r="C32" s="546"/>
      <c r="D32" s="547"/>
      <c r="E32" s="547"/>
      <c r="F32" s="547"/>
      <c r="G32" s="457" t="s">
        <v>115</v>
      </c>
      <c r="H32" s="460"/>
      <c r="I32" s="457"/>
      <c r="J32" s="121" t="s">
        <v>114</v>
      </c>
      <c r="K32" s="461">
        <v>30</v>
      </c>
      <c r="L32" s="123"/>
      <c r="M32" s="121" t="s">
        <v>114</v>
      </c>
      <c r="N32" s="124">
        <v>30</v>
      </c>
      <c r="O32" s="125"/>
      <c r="P32" s="121" t="s">
        <v>114</v>
      </c>
      <c r="Q32" s="124">
        <v>30</v>
      </c>
      <c r="R32" s="125"/>
      <c r="S32" s="121" t="s">
        <v>114</v>
      </c>
      <c r="T32" s="124">
        <v>30</v>
      </c>
      <c r="U32" s="127"/>
      <c r="V32" s="121" t="s">
        <v>114</v>
      </c>
      <c r="W32" s="124">
        <v>30</v>
      </c>
      <c r="X32" s="129"/>
      <c r="Y32" s="121"/>
      <c r="Z32" s="124">
        <v>23</v>
      </c>
      <c r="AA32" s="129"/>
      <c r="AB32" s="121" t="s">
        <v>114</v>
      </c>
      <c r="AC32" s="124">
        <v>30</v>
      </c>
      <c r="AD32" s="123"/>
      <c r="AE32" s="121" t="s">
        <v>114</v>
      </c>
      <c r="AF32" s="124">
        <v>30</v>
      </c>
      <c r="AG32" s="125"/>
      <c r="AH32" s="121" t="s">
        <v>114</v>
      </c>
      <c r="AI32" s="124">
        <v>30</v>
      </c>
      <c r="AJ32" s="125"/>
      <c r="AK32" s="121" t="s">
        <v>114</v>
      </c>
      <c r="AL32" s="124">
        <v>30</v>
      </c>
      <c r="AM32" s="129"/>
      <c r="AN32" s="121" t="s">
        <v>114</v>
      </c>
      <c r="AO32" s="124">
        <v>30</v>
      </c>
      <c r="AP32" s="129"/>
      <c r="AQ32" s="121"/>
      <c r="AR32" s="124">
        <v>23</v>
      </c>
      <c r="AS32" s="127"/>
      <c r="AT32" s="121" t="s">
        <v>114</v>
      </c>
      <c r="AU32" s="124">
        <v>30</v>
      </c>
      <c r="AV32" s="125"/>
      <c r="AW32" s="121" t="s">
        <v>114</v>
      </c>
      <c r="AX32" s="124">
        <v>30</v>
      </c>
      <c r="AY32" s="123"/>
      <c r="AZ32" s="121" t="s">
        <v>114</v>
      </c>
      <c r="BA32" s="124">
        <v>30</v>
      </c>
      <c r="BB32" s="127"/>
      <c r="BC32" s="121" t="s">
        <v>114</v>
      </c>
      <c r="BD32" s="124">
        <v>30</v>
      </c>
      <c r="BE32" s="129"/>
      <c r="BF32" s="121" t="s">
        <v>114</v>
      </c>
      <c r="BG32" s="124">
        <v>30</v>
      </c>
      <c r="BH32" s="129"/>
      <c r="BI32" s="121" t="s">
        <v>114</v>
      </c>
      <c r="BJ32" s="124">
        <v>30</v>
      </c>
      <c r="BK32" s="127"/>
      <c r="BL32" s="152"/>
      <c r="BP32" s="459"/>
    </row>
    <row r="33" spans="1:68" ht="12" customHeight="1" x14ac:dyDescent="0.2">
      <c r="C33" s="551" t="s">
        <v>116</v>
      </c>
      <c r="D33" s="552"/>
      <c r="E33" s="552"/>
      <c r="F33" s="552"/>
      <c r="G33" s="463"/>
      <c r="H33" s="462"/>
      <c r="I33" s="470"/>
      <c r="J33" s="113"/>
      <c r="K33" s="65" t="s">
        <v>117</v>
      </c>
      <c r="L33" s="114"/>
      <c r="M33" s="113"/>
      <c r="N33" s="65" t="s">
        <v>117</v>
      </c>
      <c r="O33" s="114"/>
      <c r="P33" s="113"/>
      <c r="Q33" s="63" t="s">
        <v>118</v>
      </c>
      <c r="R33" s="116"/>
      <c r="S33" s="113"/>
      <c r="T33" s="63" t="s">
        <v>117</v>
      </c>
      <c r="U33" s="120"/>
      <c r="V33" s="113"/>
      <c r="W33" s="63" t="s">
        <v>117</v>
      </c>
      <c r="X33" s="120"/>
      <c r="Y33" s="113"/>
      <c r="Z33" s="63" t="s">
        <v>118</v>
      </c>
      <c r="AA33" s="120"/>
      <c r="AB33" s="113"/>
      <c r="AC33" s="65" t="s">
        <v>117</v>
      </c>
      <c r="AD33" s="114"/>
      <c r="AE33" s="113"/>
      <c r="AF33" s="63" t="s">
        <v>118</v>
      </c>
      <c r="AG33" s="116"/>
      <c r="AH33" s="462"/>
      <c r="AI33" s="63" t="s">
        <v>118</v>
      </c>
      <c r="AJ33" s="116"/>
      <c r="AK33" s="113"/>
      <c r="AL33" s="63" t="s">
        <v>118</v>
      </c>
      <c r="AM33" s="120"/>
      <c r="AN33" s="113"/>
      <c r="AO33" s="63" t="s">
        <v>119</v>
      </c>
      <c r="AP33" s="120"/>
      <c r="AQ33" s="113"/>
      <c r="AR33" s="63" t="s">
        <v>118</v>
      </c>
      <c r="AS33" s="120"/>
      <c r="AT33" s="113"/>
      <c r="AU33" s="63" t="s">
        <v>118</v>
      </c>
      <c r="AV33" s="116"/>
      <c r="AW33" s="113"/>
      <c r="AX33" s="65" t="s">
        <v>117</v>
      </c>
      <c r="AY33" s="114"/>
      <c r="AZ33" s="62"/>
      <c r="BA33" s="63" t="s">
        <v>117</v>
      </c>
      <c r="BB33" s="118"/>
      <c r="BC33" s="113"/>
      <c r="BD33" s="63" t="s">
        <v>119</v>
      </c>
      <c r="BE33" s="120"/>
      <c r="BF33" s="113"/>
      <c r="BG33" s="65" t="s">
        <v>117</v>
      </c>
      <c r="BH33" s="120"/>
      <c r="BI33" s="113"/>
      <c r="BJ33" s="63" t="s">
        <v>118</v>
      </c>
      <c r="BK33" s="118"/>
      <c r="BL33" s="152"/>
      <c r="BP33" s="34"/>
    </row>
    <row r="34" spans="1:68" ht="12" customHeight="1" x14ac:dyDescent="0.2">
      <c r="C34" s="546"/>
      <c r="D34" s="547"/>
      <c r="E34" s="547"/>
      <c r="F34" s="547"/>
      <c r="G34" s="461"/>
      <c r="H34" s="460"/>
      <c r="I34" s="457"/>
      <c r="J34" s="121"/>
      <c r="K34" s="40" t="s">
        <v>117</v>
      </c>
      <c r="L34" s="123"/>
      <c r="M34" s="121"/>
      <c r="N34" s="40" t="s">
        <v>117</v>
      </c>
      <c r="O34" s="123"/>
      <c r="P34" s="121"/>
      <c r="Q34" s="71" t="s">
        <v>118</v>
      </c>
      <c r="R34" s="40"/>
      <c r="S34" s="121"/>
      <c r="T34" s="71" t="s">
        <v>117</v>
      </c>
      <c r="U34" s="129"/>
      <c r="V34" s="121"/>
      <c r="W34" s="71" t="s">
        <v>117</v>
      </c>
      <c r="X34" s="129"/>
      <c r="Y34" s="121"/>
      <c r="Z34" s="71" t="s">
        <v>118</v>
      </c>
      <c r="AA34" s="129"/>
      <c r="AB34" s="121"/>
      <c r="AC34" s="40" t="s">
        <v>117</v>
      </c>
      <c r="AD34" s="123"/>
      <c r="AE34" s="121"/>
      <c r="AF34" s="71" t="s">
        <v>118</v>
      </c>
      <c r="AG34" s="125"/>
      <c r="AH34" s="460"/>
      <c r="AI34" s="71" t="s">
        <v>118</v>
      </c>
      <c r="AJ34" s="125"/>
      <c r="AK34" s="121"/>
      <c r="AL34" s="71" t="s">
        <v>118</v>
      </c>
      <c r="AM34" s="129"/>
      <c r="AN34" s="121"/>
      <c r="AO34" s="71" t="s">
        <v>119</v>
      </c>
      <c r="AP34" s="129"/>
      <c r="AQ34" s="121"/>
      <c r="AR34" s="71" t="s">
        <v>118</v>
      </c>
      <c r="AS34" s="129"/>
      <c r="AT34" s="121"/>
      <c r="AU34" s="71" t="s">
        <v>118</v>
      </c>
      <c r="AV34" s="125"/>
      <c r="AW34" s="121"/>
      <c r="AX34" s="40" t="s">
        <v>117</v>
      </c>
      <c r="AY34" s="123"/>
      <c r="AZ34" s="70"/>
      <c r="BA34" s="71" t="s">
        <v>117</v>
      </c>
      <c r="BB34" s="127"/>
      <c r="BC34" s="121"/>
      <c r="BD34" s="71" t="s">
        <v>119</v>
      </c>
      <c r="BE34" s="129"/>
      <c r="BF34" s="121"/>
      <c r="BG34" s="40" t="s">
        <v>117</v>
      </c>
      <c r="BH34" s="129"/>
      <c r="BI34" s="121"/>
      <c r="BJ34" s="71" t="s">
        <v>118</v>
      </c>
      <c r="BK34" s="127"/>
      <c r="BL34" s="152"/>
      <c r="BP34" s="34"/>
    </row>
    <row r="35" spans="1:68" ht="12" customHeight="1" x14ac:dyDescent="0.2">
      <c r="C35" s="551" t="s">
        <v>120</v>
      </c>
      <c r="D35" s="552"/>
      <c r="E35" s="552"/>
      <c r="F35" s="552"/>
      <c r="G35" s="470"/>
      <c r="H35" s="458"/>
      <c r="I35" s="466"/>
      <c r="J35" s="32"/>
      <c r="K35" s="34" t="s">
        <v>305</v>
      </c>
      <c r="L35" s="130"/>
      <c r="M35" s="32"/>
      <c r="N35" s="34" t="s">
        <v>305</v>
      </c>
      <c r="O35" s="34"/>
      <c r="P35" s="32"/>
      <c r="Q35" s="131" t="s">
        <v>122</v>
      </c>
      <c r="R35" s="34"/>
      <c r="S35" s="32"/>
      <c r="T35" s="131" t="s">
        <v>294</v>
      </c>
      <c r="U35" s="35"/>
      <c r="V35" s="32"/>
      <c r="W35" s="34" t="s">
        <v>121</v>
      </c>
      <c r="X35" s="132"/>
      <c r="Y35" s="32"/>
      <c r="Z35" s="131" t="s">
        <v>306</v>
      </c>
      <c r="AA35" s="132"/>
      <c r="AB35" s="32"/>
      <c r="AC35" s="131" t="s">
        <v>122</v>
      </c>
      <c r="AD35" s="130"/>
      <c r="AE35" s="32"/>
      <c r="AF35" s="131" t="s">
        <v>307</v>
      </c>
      <c r="AG35" s="34"/>
      <c r="AH35" s="458"/>
      <c r="AI35" s="131" t="s">
        <v>298</v>
      </c>
      <c r="AJ35" s="34"/>
      <c r="AK35" s="32"/>
      <c r="AL35" s="131" t="s">
        <v>298</v>
      </c>
      <c r="AM35" s="132"/>
      <c r="AN35" s="32"/>
      <c r="AO35" s="34" t="s">
        <v>298</v>
      </c>
      <c r="AP35" s="132"/>
      <c r="AQ35" s="32"/>
      <c r="AR35" s="131" t="s">
        <v>299</v>
      </c>
      <c r="AS35" s="132"/>
      <c r="AT35" s="32"/>
      <c r="AU35" s="131" t="s">
        <v>307</v>
      </c>
      <c r="AV35" s="34"/>
      <c r="AW35" s="32"/>
      <c r="AX35" s="131" t="s">
        <v>307</v>
      </c>
      <c r="AY35" s="130"/>
      <c r="AZ35" s="32"/>
      <c r="BA35" s="131" t="s">
        <v>307</v>
      </c>
      <c r="BB35" s="35"/>
      <c r="BC35" s="32"/>
      <c r="BD35" s="131" t="s">
        <v>121</v>
      </c>
      <c r="BE35" s="132"/>
      <c r="BF35" s="32"/>
      <c r="BG35" s="34" t="s">
        <v>121</v>
      </c>
      <c r="BH35" s="132"/>
      <c r="BI35" s="32"/>
      <c r="BJ35" s="131" t="s">
        <v>307</v>
      </c>
      <c r="BK35" s="35"/>
      <c r="BL35" s="32"/>
      <c r="BP35" s="34"/>
    </row>
    <row r="36" spans="1:68" ht="12" customHeight="1" x14ac:dyDescent="0.2">
      <c r="C36" s="546"/>
      <c r="D36" s="547"/>
      <c r="E36" s="547"/>
      <c r="F36" s="547"/>
      <c r="G36" s="457"/>
      <c r="H36" s="458"/>
      <c r="I36" s="466"/>
      <c r="J36" s="32"/>
      <c r="K36" s="34" t="s">
        <v>305</v>
      </c>
      <c r="L36" s="130"/>
      <c r="M36" s="32"/>
      <c r="N36" s="34" t="s">
        <v>305</v>
      </c>
      <c r="O36" s="34"/>
      <c r="P36" s="32"/>
      <c r="Q36" s="131" t="s">
        <v>122</v>
      </c>
      <c r="R36" s="34"/>
      <c r="S36" s="32"/>
      <c r="T36" s="131" t="s">
        <v>306</v>
      </c>
      <c r="U36" s="35"/>
      <c r="V36" s="32"/>
      <c r="W36" s="34" t="s">
        <v>121</v>
      </c>
      <c r="X36" s="132"/>
      <c r="Y36" s="32"/>
      <c r="Z36" s="131" t="s">
        <v>306</v>
      </c>
      <c r="AA36" s="132"/>
      <c r="AB36" s="32"/>
      <c r="AC36" s="131" t="s">
        <v>122</v>
      </c>
      <c r="AD36" s="130"/>
      <c r="AE36" s="32"/>
      <c r="AF36" s="131" t="s">
        <v>307</v>
      </c>
      <c r="AG36" s="34"/>
      <c r="AH36" s="458"/>
      <c r="AI36" s="131" t="s">
        <v>298</v>
      </c>
      <c r="AJ36" s="34"/>
      <c r="AK36" s="32"/>
      <c r="AL36" s="131" t="s">
        <v>298</v>
      </c>
      <c r="AM36" s="132"/>
      <c r="AN36" s="32"/>
      <c r="AO36" s="34" t="s">
        <v>308</v>
      </c>
      <c r="AP36" s="132"/>
      <c r="AQ36" s="32"/>
      <c r="AR36" s="131" t="s">
        <v>295</v>
      </c>
      <c r="AS36" s="132"/>
      <c r="AT36" s="32"/>
      <c r="AU36" s="131" t="s">
        <v>309</v>
      </c>
      <c r="AV36" s="34"/>
      <c r="AW36" s="32"/>
      <c r="AX36" s="131" t="s">
        <v>307</v>
      </c>
      <c r="AY36" s="130"/>
      <c r="AZ36" s="32"/>
      <c r="BA36" s="131" t="s">
        <v>307</v>
      </c>
      <c r="BB36" s="35"/>
      <c r="BC36" s="32"/>
      <c r="BD36" s="131" t="s">
        <v>121</v>
      </c>
      <c r="BE36" s="132"/>
      <c r="BF36" s="32"/>
      <c r="BG36" s="34" t="s">
        <v>121</v>
      </c>
      <c r="BH36" s="132"/>
      <c r="BI36" s="32"/>
      <c r="BJ36" s="71" t="s">
        <v>307</v>
      </c>
      <c r="BK36" s="35"/>
      <c r="BL36" s="32"/>
      <c r="BP36" s="34"/>
    </row>
    <row r="37" spans="1:68" ht="12" customHeight="1" x14ac:dyDescent="0.2">
      <c r="C37" s="549" t="s">
        <v>124</v>
      </c>
      <c r="D37" s="551" t="s">
        <v>125</v>
      </c>
      <c r="E37" s="552"/>
      <c r="F37" s="552"/>
      <c r="G37" s="478"/>
      <c r="H37" s="477"/>
      <c r="I37" s="479"/>
      <c r="J37" s="133"/>
      <c r="K37" s="363">
        <v>7.7</v>
      </c>
      <c r="L37" s="134" t="str">
        <f>IF(K37="","",(IF(AND(6.5&lt;=K37,K37&lt;=8.5),"○","×")))</f>
        <v>○</v>
      </c>
      <c r="M37" s="133"/>
      <c r="N37" s="363">
        <v>7.7</v>
      </c>
      <c r="O37" s="134" t="str">
        <f>IF(N37="","",(IF(AND(6.5&lt;=N37,N37&lt;=8.5),"○","×")))</f>
        <v>○</v>
      </c>
      <c r="P37" s="133"/>
      <c r="Q37" s="363">
        <v>7.6</v>
      </c>
      <c r="R37" s="134" t="str">
        <f>IF(Q37="","",(IF(AND(6.5&lt;=Q37,Q37&lt;=8.5),"○","×")))</f>
        <v>○</v>
      </c>
      <c r="S37" s="133"/>
      <c r="T37" s="363">
        <v>7.6</v>
      </c>
      <c r="U37" s="136" t="str">
        <f>IF(T37="","",(IF(AND(6.5&lt;=T37,T37&lt;=8.5),"○","×")))</f>
        <v>○</v>
      </c>
      <c r="V37" s="133"/>
      <c r="W37" s="363">
        <v>9.1</v>
      </c>
      <c r="X37" s="135" t="str">
        <f>IF(W37="","",(IF(AND(6.5&lt;=W37,W37&lt;=8.5),"○","×")))</f>
        <v>×</v>
      </c>
      <c r="Y37" s="133"/>
      <c r="Z37" s="363">
        <v>7.6</v>
      </c>
      <c r="AA37" s="136" t="str">
        <f>IF(Z37="","",(IF(AND(6&lt;=Z37,Z37&lt;=8.5),"○","×")))</f>
        <v>○</v>
      </c>
      <c r="AB37" s="133"/>
      <c r="AC37" s="363">
        <v>7.5</v>
      </c>
      <c r="AD37" s="399" t="str">
        <f>IF(AC37="","",(IF(AND(6.5&lt;=AC37,AC37&lt;=8.5),"○","×")))</f>
        <v>○</v>
      </c>
      <c r="AE37" s="477"/>
      <c r="AF37" s="363">
        <v>7.5</v>
      </c>
      <c r="AG37" s="134" t="str">
        <f>IF(AF37="","",(IF(AND(6&lt;=AF37,AF37&lt;=8.5),"○","×")))</f>
        <v>○</v>
      </c>
      <c r="AH37" s="477"/>
      <c r="AI37" s="363">
        <v>7.6</v>
      </c>
      <c r="AJ37" s="134" t="str">
        <f>IF(AI37="","",(IF(AND(6&lt;=AI37,AI37&lt;=8.5),"○","×")))</f>
        <v>○</v>
      </c>
      <c r="AK37" s="133"/>
      <c r="AL37" s="363">
        <v>7.2</v>
      </c>
      <c r="AM37" s="135" t="str">
        <f>IF(AL37="","",(IF(AND(6&lt;=AL37,AL37&lt;=8.5),"○","×")))</f>
        <v>○</v>
      </c>
      <c r="AN37" s="133"/>
      <c r="AO37" s="363">
        <v>7.3</v>
      </c>
      <c r="AP37" s="136" t="str">
        <f>IF(AO37="","",(IF(AND(6.5&lt;=AO37,AO37&lt;=8.5),"○","×")))</f>
        <v>○</v>
      </c>
      <c r="AQ37" s="133"/>
      <c r="AR37" s="363">
        <v>7.6</v>
      </c>
      <c r="AS37" s="135" t="str">
        <f>IF(AR37="","",(IF(AND(6&lt;=AR37,AR37&lt;=8.5),"○","×")))</f>
        <v>○</v>
      </c>
      <c r="AT37" s="477"/>
      <c r="AU37" s="363">
        <v>7.6</v>
      </c>
      <c r="AV37" s="134" t="str">
        <f>IF(AU37="","",(IF(AND(6.5&lt;=AU37,AU37&lt;=8.5),"○","×")))</f>
        <v>○</v>
      </c>
      <c r="AW37" s="133"/>
      <c r="AX37" s="363">
        <v>7</v>
      </c>
      <c r="AY37" s="134" t="str">
        <f>IF(AX37="","",(IF(AND(6.5&lt;=AX37,AX37&lt;=8.5),"○","×")))</f>
        <v>○</v>
      </c>
      <c r="AZ37" s="83"/>
      <c r="BA37" s="363">
        <v>7.2</v>
      </c>
      <c r="BB37" s="136" t="str">
        <f>IF(BA37="","",(IF(AND(6.5&lt;=BA37,BA37&lt;=8.5),"○","×")))</f>
        <v>○</v>
      </c>
      <c r="BC37" s="133"/>
      <c r="BD37" s="363">
        <v>6.8</v>
      </c>
      <c r="BE37" s="136" t="str">
        <f>IF(BD37="","",(IF(AND(6.5&lt;=BD37,BD37&lt;=8.5),"○","×")))</f>
        <v>○</v>
      </c>
      <c r="BF37" s="133"/>
      <c r="BG37" s="363">
        <v>7.4</v>
      </c>
      <c r="BH37" s="134" t="str">
        <f>IF(BG37="","",(IF(AND(6.5&lt;=BG37,BG37&lt;=8.5),"○","×")))</f>
        <v>○</v>
      </c>
      <c r="BI37" s="477"/>
      <c r="BJ37" s="363">
        <v>7.3</v>
      </c>
      <c r="BK37" s="134" t="str">
        <f>IF(BJ37="","",(IF(AND(6.5&lt;=BJ37,BJ37&lt;=8.5),"○","×")))</f>
        <v>○</v>
      </c>
      <c r="BL37" s="139"/>
      <c r="BP37" s="76"/>
    </row>
    <row r="38" spans="1:68" ht="12" customHeight="1" x14ac:dyDescent="0.2">
      <c r="C38" s="549"/>
      <c r="D38" s="553"/>
      <c r="E38" s="554"/>
      <c r="F38" s="554"/>
      <c r="G38" s="467" t="s">
        <v>126</v>
      </c>
      <c r="H38" s="464"/>
      <c r="I38" s="466"/>
      <c r="J38" s="139"/>
      <c r="K38" s="400">
        <v>9.3000000000000007</v>
      </c>
      <c r="L38" s="140" t="str">
        <f>IF(K38="","",(IF(AND(6.5&lt;=K38,K38&lt;=8.5),"○","×")))</f>
        <v>×</v>
      </c>
      <c r="M38" s="139"/>
      <c r="N38" s="400">
        <v>9.1</v>
      </c>
      <c r="O38" s="402" t="str">
        <f>IF(N38="","",(IF(AND(6.5&lt;=N38,N38&lt;=8.5),"○","×")))</f>
        <v>×</v>
      </c>
      <c r="P38" s="139"/>
      <c r="Q38" s="400">
        <v>8.5</v>
      </c>
      <c r="R38" s="402" t="str">
        <f>IF(Q38="","",(IF(AND(6.5&lt;=Q38,Q38&lt;=8.5),"○","×")))</f>
        <v>○</v>
      </c>
      <c r="S38" s="139"/>
      <c r="T38" s="400">
        <v>8.9</v>
      </c>
      <c r="U38" s="402" t="str">
        <f>IF(T38="","",(IF(AND(6.5&lt;=T38,T38&lt;=8.5),"○","×")))</f>
        <v>×</v>
      </c>
      <c r="V38" s="139"/>
      <c r="W38" s="400">
        <v>9.5</v>
      </c>
      <c r="X38" s="140" t="str">
        <f>IF(W38="","",(IF(AND(6.5&lt;=W38,W38&lt;=8.5),"○","×")))</f>
        <v>×</v>
      </c>
      <c r="Y38" s="139"/>
      <c r="Z38" s="400">
        <v>9.1</v>
      </c>
      <c r="AA38" s="402" t="str">
        <f>IF(Z38="","",(IF(AND(6&lt;=Z38,Z38&lt;=8.5),"○","×")))</f>
        <v>×</v>
      </c>
      <c r="AB38" s="139"/>
      <c r="AC38" s="400">
        <v>8.4</v>
      </c>
      <c r="AD38" s="140" t="str">
        <f>IF(AC38="","",(IF(AND(6.5&lt;=AC38,AC38&lt;=8.5),"○","×")))</f>
        <v>○</v>
      </c>
      <c r="AE38" s="458"/>
      <c r="AF38" s="400">
        <v>8.1999999999999993</v>
      </c>
      <c r="AG38" s="402" t="str">
        <f>IF(AF38="","",(IF(AND(6&lt;=AF38,AF38&lt;=8.5),"○","×")))</f>
        <v>○</v>
      </c>
      <c r="AH38" s="458"/>
      <c r="AI38" s="400">
        <v>8.1</v>
      </c>
      <c r="AJ38" s="402" t="str">
        <f>IF(AI38="","",(IF(AND(6&lt;=AI38,AI38&lt;=8.5),"○","×")))</f>
        <v>○</v>
      </c>
      <c r="AK38" s="139"/>
      <c r="AL38" s="400">
        <v>8</v>
      </c>
      <c r="AM38" s="140" t="str">
        <f>IF(AL38="","",(IF(AND(6&lt;=AL38,AL38&lt;=8.5),"○","×")))</f>
        <v>○</v>
      </c>
      <c r="AN38" s="139"/>
      <c r="AO38" s="400">
        <v>8.6999999999999993</v>
      </c>
      <c r="AP38" s="140" t="str">
        <f>IF(AO38="","",(IF(AND(6.5&lt;=AO38,AO38&lt;=8.5),"○","×")))</f>
        <v>×</v>
      </c>
      <c r="AQ38" s="139"/>
      <c r="AR38" s="400">
        <v>9</v>
      </c>
      <c r="AS38" s="140" t="str">
        <f>IF(AR38="","",(IF(AND(6&lt;=AR38,AR38&lt;=8.5),"○","×")))</f>
        <v>×</v>
      </c>
      <c r="AT38" s="458"/>
      <c r="AU38" s="400">
        <v>8.1999999999999993</v>
      </c>
      <c r="AV38" s="402" t="str">
        <f>IF(AU38="","",(IF(AND(6.5&lt;=AU38,AU38&lt;=8.5),"○","×")))</f>
        <v>○</v>
      </c>
      <c r="AW38" s="139"/>
      <c r="AX38" s="400">
        <v>8.1999999999999993</v>
      </c>
      <c r="AY38" s="401" t="str">
        <f>IF(AX38="","",(IF(AND(6.5&lt;=AX38,AX38&lt;=8.5),"○","×")))</f>
        <v>○</v>
      </c>
      <c r="AZ38" s="75"/>
      <c r="BA38" s="400">
        <v>6.9</v>
      </c>
      <c r="BB38" s="402" t="str">
        <f>IF(BA38="","",(IF(AND(6.5&lt;=BA38,BA38&lt;=8.5),"○","×")))</f>
        <v>○</v>
      </c>
      <c r="BC38" s="139"/>
      <c r="BD38" s="400">
        <v>6.9</v>
      </c>
      <c r="BE38" s="140" t="str">
        <f>IF(BD38="","",(IF(AND(6.5&lt;=BD38,BD38&lt;=8.5),"○","×")))</f>
        <v>○</v>
      </c>
      <c r="BF38" s="139"/>
      <c r="BG38" s="400">
        <v>8.1</v>
      </c>
      <c r="BH38" s="140" t="str">
        <f>IF(BG38="","",(IF(AND(6.5&lt;=BG38,BG38&lt;=8.5),"○","×")))</f>
        <v>○</v>
      </c>
      <c r="BI38" s="458"/>
      <c r="BJ38" s="400">
        <v>7.4</v>
      </c>
      <c r="BK38" s="402" t="str">
        <f>IF(BJ38="","",(IF(AND(6.5&lt;=BJ38,BJ38&lt;=8.5),"○","×")))</f>
        <v>○</v>
      </c>
      <c r="BL38" s="139"/>
      <c r="BP38" s="76"/>
    </row>
    <row r="39" spans="1:68" ht="12" customHeight="1" x14ac:dyDescent="0.2">
      <c r="C39" s="549"/>
      <c r="D39" s="544" t="s">
        <v>88</v>
      </c>
      <c r="E39" s="545"/>
      <c r="F39" s="545"/>
      <c r="G39" s="459" t="s">
        <v>89</v>
      </c>
      <c r="H39" s="458"/>
      <c r="I39" s="456"/>
      <c r="J39" s="143"/>
      <c r="K39" s="403">
        <v>19</v>
      </c>
      <c r="L39" s="145" t="str">
        <f>IF(K39="","",IF(K39&gt;=5,"○","×"))</f>
        <v>○</v>
      </c>
      <c r="M39" s="143"/>
      <c r="N39" s="403">
        <v>15</v>
      </c>
      <c r="O39" s="147" t="str">
        <f>IF(N39="","",IF(N39&gt;=5,"○","×"))</f>
        <v>○</v>
      </c>
      <c r="P39" s="143"/>
      <c r="Q39" s="403">
        <v>12</v>
      </c>
      <c r="R39" s="147" t="str">
        <f>IF(Q39="","",IF(Q39&gt;=5,"○","×"))</f>
        <v>○</v>
      </c>
      <c r="S39" s="148"/>
      <c r="T39" s="403">
        <v>17</v>
      </c>
      <c r="U39" s="147" t="str">
        <f>IF(T39="","",IF(T39&gt;=5,"○","×"))</f>
        <v>○</v>
      </c>
      <c r="V39" s="143"/>
      <c r="W39" s="403">
        <v>19</v>
      </c>
      <c r="X39" s="149" t="str">
        <f>IF(W39="","",IF(W39&gt;=7.5,"○","×"))</f>
        <v>○</v>
      </c>
      <c r="Y39" s="143"/>
      <c r="Z39" s="403">
        <v>15</v>
      </c>
      <c r="AA39" s="147" t="str">
        <f>IF(Z39="","",IF(Z39&gt;=2,"○","×"))</f>
        <v>○</v>
      </c>
      <c r="AB39" s="143"/>
      <c r="AC39" s="403">
        <v>11</v>
      </c>
      <c r="AD39" s="149" t="str">
        <f>IF(AC39="","",IF(AC39&gt;=5,"○","×"))</f>
        <v>○</v>
      </c>
      <c r="AE39" s="465"/>
      <c r="AF39" s="403">
        <v>10</v>
      </c>
      <c r="AG39" s="147" t="str">
        <f>IF(AF39="","",IF(AF39&gt;=2,"○","×"))</f>
        <v>○</v>
      </c>
      <c r="AH39" s="465"/>
      <c r="AI39" s="403">
        <v>8.1</v>
      </c>
      <c r="AJ39" s="147" t="str">
        <f>IF(AI39="","",IF(AI39&gt;=2,"○","×"))</f>
        <v>○</v>
      </c>
      <c r="AK39" s="143"/>
      <c r="AL39" s="403">
        <v>11</v>
      </c>
      <c r="AM39" s="149" t="str">
        <f>IF(AL39="","",IF(AL39&gt;=2,"○","×"))</f>
        <v>○</v>
      </c>
      <c r="AN39" s="143"/>
      <c r="AO39" s="403">
        <v>14</v>
      </c>
      <c r="AP39" s="149" t="str">
        <f>IF(AO39="","",IF(AO39&gt;=5,"○","×"))</f>
        <v>○</v>
      </c>
      <c r="AQ39" s="143"/>
      <c r="AR39" s="403">
        <v>17</v>
      </c>
      <c r="AS39" s="149" t="str">
        <f>IF(AR39="","",IF(AR39&gt;=5,"○","×"))</f>
        <v>○</v>
      </c>
      <c r="AT39" s="465"/>
      <c r="AU39" s="403">
        <v>10</v>
      </c>
      <c r="AV39" s="147" t="str">
        <f>IF(AU39="","",IF(AU39&gt;=7.5,"○","×"))</f>
        <v>○</v>
      </c>
      <c r="AW39" s="143"/>
      <c r="AX39" s="403">
        <v>12</v>
      </c>
      <c r="AY39" s="149" t="str">
        <f>IF(AX39="","",IF(AX39&gt;=7.5,"○","×"))</f>
        <v>○</v>
      </c>
      <c r="AZ39" s="143"/>
      <c r="BA39" s="403">
        <v>16</v>
      </c>
      <c r="BB39" s="147" t="str">
        <f>IF(BA39="","",IF(BA39&gt;=7.5,"○","×"))</f>
        <v>○</v>
      </c>
      <c r="BC39" s="143"/>
      <c r="BD39" s="403">
        <v>10</v>
      </c>
      <c r="BE39" s="149" t="str">
        <f>IF(BD39="","",IF(BD39&gt;=7.5,"○","×"))</f>
        <v>○</v>
      </c>
      <c r="BF39" s="143"/>
      <c r="BG39" s="403">
        <v>9.6</v>
      </c>
      <c r="BH39" s="149" t="str">
        <f>IF(BG39="","",IF(BG39&gt;=7.5,"○","×"))</f>
        <v>○</v>
      </c>
      <c r="BI39" s="465"/>
      <c r="BJ39" s="403">
        <v>7</v>
      </c>
      <c r="BK39" s="147" t="str">
        <f>IF(BJ39="","",IF(BJ39&gt;=7.5,"○","×"))</f>
        <v>×</v>
      </c>
      <c r="BL39" s="75"/>
      <c r="BP39" s="151"/>
    </row>
    <row r="40" spans="1:68" ht="12" customHeight="1" x14ac:dyDescent="0.2">
      <c r="A40" s="472" t="s">
        <v>128</v>
      </c>
      <c r="C40" s="549"/>
      <c r="D40" s="544" t="s">
        <v>91</v>
      </c>
      <c r="E40" s="545"/>
      <c r="F40" s="545"/>
      <c r="G40" s="459" t="s">
        <v>89</v>
      </c>
      <c r="H40" s="458"/>
      <c r="I40" s="466"/>
      <c r="J40" s="152"/>
      <c r="K40" s="403">
        <v>1.7</v>
      </c>
      <c r="L40" s="153" t="str">
        <f>IF(K40="","",(IF(K40&lt;=3,"○","×")))</f>
        <v>○</v>
      </c>
      <c r="M40" s="152"/>
      <c r="N40" s="403">
        <v>2.1</v>
      </c>
      <c r="O40" s="154" t="str">
        <f>IF(N40="","",(IF(N40&lt;=5,"○","×")))</f>
        <v>○</v>
      </c>
      <c r="P40" s="139"/>
      <c r="Q40" s="403">
        <v>1.4</v>
      </c>
      <c r="R40" s="156" t="str">
        <f>IF(Q40="","",(IF(Q40&lt;=3,"○","×")))</f>
        <v>○</v>
      </c>
      <c r="S40" s="152"/>
      <c r="T40" s="403">
        <v>1.1000000000000001</v>
      </c>
      <c r="U40" s="154" t="str">
        <f>IF(T40="","",(IF(T40&lt;=3,"○","×")))</f>
        <v>○</v>
      </c>
      <c r="V40" s="152"/>
      <c r="W40" s="403">
        <v>0.6</v>
      </c>
      <c r="X40" s="156" t="str">
        <f>IF(W40="","",(IF(W40&lt;=2,"○","×")))</f>
        <v>○</v>
      </c>
      <c r="Y40" s="458"/>
      <c r="Z40" s="403">
        <v>4.9000000000000004</v>
      </c>
      <c r="AA40" s="154" t="str">
        <f>IF(Z40="","",(IF(Z40&lt;=8,"○","×")))</f>
        <v>○</v>
      </c>
      <c r="AB40" s="458"/>
      <c r="AC40" s="403">
        <v>0.9</v>
      </c>
      <c r="AD40" s="80" t="str">
        <f>IF(AC40="","",(IF(AC40&lt;=3,"○","×")))</f>
        <v>○</v>
      </c>
      <c r="AE40" s="458"/>
      <c r="AF40" s="403">
        <v>3.7</v>
      </c>
      <c r="AG40" s="153" t="str">
        <f>IF(AF40="","",(IF(AF40&lt;=8,"○","×")))</f>
        <v>○</v>
      </c>
      <c r="AH40" s="152"/>
      <c r="AI40" s="403">
        <v>4.2</v>
      </c>
      <c r="AJ40" s="153" t="str">
        <f>IF(AI40="","",(IF(AI40&lt;=8,"○","×")))</f>
        <v>○</v>
      </c>
      <c r="AK40" s="458"/>
      <c r="AL40" s="403">
        <v>2.4</v>
      </c>
      <c r="AM40" s="154" t="str">
        <f>IF(AL40="","",(IF(AL40&lt;=8,"○","×")))</f>
        <v>○</v>
      </c>
      <c r="AN40" s="458"/>
      <c r="AO40" s="403">
        <v>1.5</v>
      </c>
      <c r="AP40" s="80" t="str">
        <f>IF(AO40="","",(IF(AO40&lt;=3,"○","×")))</f>
        <v>○</v>
      </c>
      <c r="AQ40" s="458"/>
      <c r="AR40" s="403">
        <v>3.9</v>
      </c>
      <c r="AS40" s="80" t="str">
        <f>IF(AR40="","",(IF(AR40&lt;=5,"○","×")))</f>
        <v>○</v>
      </c>
      <c r="AT40" s="152"/>
      <c r="AU40" s="403">
        <v>0.8</v>
      </c>
      <c r="AV40" s="154" t="str">
        <f>IF(AU40="","",(IF(AU40&lt;=2,"○","×")))</f>
        <v>○</v>
      </c>
      <c r="AW40" s="139"/>
      <c r="AX40" s="403">
        <v>1.2</v>
      </c>
      <c r="AY40" s="156" t="str">
        <f>IF(AX40="","",(IF(AX40&lt;=2,"○","×")))</f>
        <v>○</v>
      </c>
      <c r="AZ40" s="152"/>
      <c r="BA40" s="403">
        <v>1.1000000000000001</v>
      </c>
      <c r="BB40" s="154" t="str">
        <f>IF(BA40="","",(IF(BA40&lt;=2,"○","×")))</f>
        <v>○</v>
      </c>
      <c r="BC40" s="152"/>
      <c r="BD40" s="403">
        <v>0.8</v>
      </c>
      <c r="BE40" s="160" t="str">
        <f>IF(BD40="","",(IF(BD40&lt;=2,"○","×")))</f>
        <v>○</v>
      </c>
      <c r="BF40" s="458"/>
      <c r="BG40" s="403">
        <v>0.6</v>
      </c>
      <c r="BH40" s="153" t="str">
        <f>IF(BG40="","",(IF(BG40&lt;=2,"○","×")))</f>
        <v>○</v>
      </c>
      <c r="BI40" s="152"/>
      <c r="BJ40" s="403">
        <v>0.7</v>
      </c>
      <c r="BK40" s="156" t="str">
        <f>IF(BJ40="","",(IF(BJ40&lt;=2,"○","×")))</f>
        <v>○</v>
      </c>
      <c r="BL40" s="152"/>
      <c r="BP40" s="76"/>
    </row>
    <row r="41" spans="1:68" ht="12" customHeight="1" x14ac:dyDescent="0.2">
      <c r="C41" s="549"/>
      <c r="D41" s="544" t="s">
        <v>93</v>
      </c>
      <c r="E41" s="545"/>
      <c r="F41" s="545"/>
      <c r="G41" s="459" t="s">
        <v>89</v>
      </c>
      <c r="H41" s="458"/>
      <c r="I41" s="466"/>
      <c r="J41" s="152"/>
      <c r="K41" s="403">
        <v>6</v>
      </c>
      <c r="L41" s="160"/>
      <c r="M41" s="152"/>
      <c r="N41" s="403">
        <v>7.2</v>
      </c>
      <c r="O41" s="153"/>
      <c r="P41" s="152"/>
      <c r="Q41" s="403">
        <v>6.8</v>
      </c>
      <c r="R41" s="153"/>
      <c r="S41" s="152"/>
      <c r="T41" s="403">
        <v>6</v>
      </c>
      <c r="U41" s="154"/>
      <c r="V41" s="139"/>
      <c r="W41" s="403">
        <v>5.3</v>
      </c>
      <c r="X41" s="156"/>
      <c r="Y41" s="152"/>
      <c r="Z41" s="491">
        <v>16</v>
      </c>
      <c r="AA41" s="154"/>
      <c r="AB41" s="152"/>
      <c r="AC41" s="403">
        <v>4.3</v>
      </c>
      <c r="AD41" s="160"/>
      <c r="AE41" s="458"/>
      <c r="AF41" s="403">
        <v>9.3000000000000007</v>
      </c>
      <c r="AG41" s="153"/>
      <c r="AH41" s="458"/>
      <c r="AI41" s="403">
        <v>9</v>
      </c>
      <c r="AJ41" s="153"/>
      <c r="AK41" s="152"/>
      <c r="AL41" s="403">
        <v>8.6999999999999993</v>
      </c>
      <c r="AM41" s="156"/>
      <c r="AN41" s="152"/>
      <c r="AO41" s="403">
        <v>6.4</v>
      </c>
      <c r="AP41" s="156"/>
      <c r="AQ41" s="152"/>
      <c r="AR41" s="491">
        <v>10</v>
      </c>
      <c r="AS41" s="156"/>
      <c r="AT41" s="458"/>
      <c r="AU41" s="403">
        <v>3.7</v>
      </c>
      <c r="AV41" s="153"/>
      <c r="AW41" s="152"/>
      <c r="AX41" s="403">
        <v>4.5999999999999996</v>
      </c>
      <c r="AY41" s="160"/>
      <c r="AZ41" s="152"/>
      <c r="BA41" s="403">
        <v>3.7</v>
      </c>
      <c r="BB41" s="154"/>
      <c r="BC41" s="139"/>
      <c r="BD41" s="403">
        <v>3.7</v>
      </c>
      <c r="BE41" s="156"/>
      <c r="BF41" s="152"/>
      <c r="BG41" s="403">
        <v>3.9</v>
      </c>
      <c r="BH41" s="160"/>
      <c r="BI41" s="458"/>
      <c r="BJ41" s="403">
        <v>4</v>
      </c>
      <c r="BK41" s="154"/>
      <c r="BL41" s="152"/>
      <c r="BP41" s="76"/>
    </row>
    <row r="42" spans="1:68" ht="12" customHeight="1" x14ac:dyDescent="0.2">
      <c r="C42" s="549"/>
      <c r="D42" s="544" t="s">
        <v>94</v>
      </c>
      <c r="E42" s="545"/>
      <c r="F42" s="545"/>
      <c r="G42" s="459" t="s">
        <v>89</v>
      </c>
      <c r="H42" s="464"/>
      <c r="I42" s="467"/>
      <c r="J42" s="161"/>
      <c r="K42" s="490">
        <v>5</v>
      </c>
      <c r="L42" s="163" t="str">
        <f>IF(K42="","",IF(K42&lt;=25,"○","×"))</f>
        <v>○</v>
      </c>
      <c r="M42" s="161"/>
      <c r="N42" s="490">
        <v>11</v>
      </c>
      <c r="O42" s="165" t="str">
        <f>IF(N42="","",(IF(N42&lt;=50,"○","×")))</f>
        <v>○</v>
      </c>
      <c r="P42" s="161"/>
      <c r="Q42" s="490">
        <v>4</v>
      </c>
      <c r="R42" s="165" t="str">
        <f>IF(Q42="","",IF(Q42&lt;=25,"○","×"))</f>
        <v>○</v>
      </c>
      <c r="S42" s="161"/>
      <c r="T42" s="490">
        <v>3</v>
      </c>
      <c r="U42" s="167" t="str">
        <f>IF(T42="","",IF(T42&lt;=25,"○","×"))</f>
        <v>○</v>
      </c>
      <c r="V42" s="161"/>
      <c r="W42" s="490">
        <v>1</v>
      </c>
      <c r="X42" s="166" t="str">
        <f>IF(W42="","",(IF(W42&lt;=25,"○","×")))</f>
        <v>○</v>
      </c>
      <c r="Y42" s="161"/>
      <c r="Z42" s="490">
        <v>26</v>
      </c>
      <c r="AA42" s="167" t="str">
        <f>IF(Z42="","",(IF(Z42&lt;=100,"○","×")))</f>
        <v>○</v>
      </c>
      <c r="AB42" s="161"/>
      <c r="AC42" s="490">
        <v>3</v>
      </c>
      <c r="AD42" s="163" t="str">
        <f>IF(AC42="","",IF(AC42&lt;=25,"○","×"))</f>
        <v>○</v>
      </c>
      <c r="AE42" s="464"/>
      <c r="AF42" s="490">
        <v>6</v>
      </c>
      <c r="AG42" s="165" t="str">
        <f>IF(AF42="","",(IF(AF42&lt;=100,"○","×")))</f>
        <v>○</v>
      </c>
      <c r="AH42" s="464"/>
      <c r="AI42" s="490">
        <v>16</v>
      </c>
      <c r="AJ42" s="165" t="str">
        <f>IF(AI42="","",(IF(AI42&lt;=100,"○","×")))</f>
        <v>○</v>
      </c>
      <c r="AK42" s="161"/>
      <c r="AL42" s="490">
        <v>10</v>
      </c>
      <c r="AM42" s="167" t="str">
        <f>IF(AL42="","",(IF(AL42&lt;=100,"○","×")))</f>
        <v>○</v>
      </c>
      <c r="AN42" s="161"/>
      <c r="AO42" s="490">
        <v>5</v>
      </c>
      <c r="AP42" s="166" t="str">
        <f>IF(AO42="","",IF(AO42&lt;=25,"○","×"))</f>
        <v>○</v>
      </c>
      <c r="AQ42" s="161"/>
      <c r="AR42" s="490">
        <v>8</v>
      </c>
      <c r="AS42" s="166" t="str">
        <f>IF(AR42="","",(IF(AR42&lt;=50,"○","×")))</f>
        <v>○</v>
      </c>
      <c r="AT42" s="464"/>
      <c r="AU42" s="490">
        <v>1</v>
      </c>
      <c r="AV42" s="165" t="str">
        <f>IF(AU42="","",(IF(AU42&lt;=25,"○","×")))</f>
        <v>○</v>
      </c>
      <c r="AW42" s="161"/>
      <c r="AX42" s="490">
        <v>2</v>
      </c>
      <c r="AY42" s="163" t="str">
        <f>IF(AX42="","",(IF(AX42&lt;=25,"○","×")))</f>
        <v>○</v>
      </c>
      <c r="AZ42" s="161"/>
      <c r="BA42" s="490">
        <v>1</v>
      </c>
      <c r="BB42" s="167" t="str">
        <f>IF(BA42="","",(IF(BA42&lt;=25,"○","×")))</f>
        <v>○</v>
      </c>
      <c r="BC42" s="161" t="s">
        <v>285</v>
      </c>
      <c r="BD42" s="496">
        <v>1</v>
      </c>
      <c r="BE42" s="166" t="str">
        <f>IF(BD42="","",(IF(BD42&lt;=25,"○","×")))</f>
        <v>○</v>
      </c>
      <c r="BF42" s="161" t="s">
        <v>131</v>
      </c>
      <c r="BG42" s="496">
        <v>1</v>
      </c>
      <c r="BH42" s="163" t="str">
        <f>IF(BG42="","",(IF(BG42&lt;=25,"○","×")))</f>
        <v>○</v>
      </c>
      <c r="BI42" s="464"/>
      <c r="BJ42" s="490">
        <v>2</v>
      </c>
      <c r="BK42" s="167" t="str">
        <f>IF(BJ42="","",(IF(BJ42&lt;=25,"○","×")))</f>
        <v>○</v>
      </c>
      <c r="BL42" s="152"/>
      <c r="BP42" s="151"/>
    </row>
    <row r="43" spans="1:68" s="459" customFormat="1" ht="11.25" customHeight="1" x14ac:dyDescent="0.2">
      <c r="C43" s="549"/>
      <c r="D43" s="555" t="s">
        <v>95</v>
      </c>
      <c r="E43" s="556"/>
      <c r="F43" s="556" t="s">
        <v>96</v>
      </c>
      <c r="G43" s="556"/>
      <c r="H43" s="458"/>
      <c r="I43" s="466"/>
      <c r="J43" s="168"/>
      <c r="K43" s="491">
        <v>3</v>
      </c>
      <c r="L43" s="407" t="str">
        <f>IF(K43="","",IF(K43&lt;=1000,"○","×"))</f>
        <v>○</v>
      </c>
      <c r="M43" s="168"/>
      <c r="N43" s="403"/>
      <c r="O43" s="169"/>
      <c r="P43" s="168"/>
      <c r="Q43" s="491">
        <v>83</v>
      </c>
      <c r="R43" s="407" t="str">
        <f>IF(Q43="","",IF(Q43&lt;=1000,"○","×"))</f>
        <v>○</v>
      </c>
      <c r="S43" s="168"/>
      <c r="T43" s="491">
        <v>27</v>
      </c>
      <c r="U43" s="174" t="str">
        <f>IF(T43="","",IF(T43&lt;=1000,"○","×"))</f>
        <v>○</v>
      </c>
      <c r="V43" s="168"/>
      <c r="W43" s="491">
        <v>1</v>
      </c>
      <c r="X43" s="169" t="str">
        <f>IF(W43="","",IF(W43&lt;=300,"○","×"))</f>
        <v>○</v>
      </c>
      <c r="Y43" s="168"/>
      <c r="Z43" s="403"/>
      <c r="AA43" s="169"/>
      <c r="AB43" s="168"/>
      <c r="AC43" s="491">
        <v>116</v>
      </c>
      <c r="AD43" s="407" t="str">
        <f>IF(AC43="","",IF(AC43&lt;=1000,"○","×"))</f>
        <v>○</v>
      </c>
      <c r="AE43" s="168"/>
      <c r="AF43" s="403"/>
      <c r="AG43" s="409"/>
      <c r="AH43" s="168"/>
      <c r="AI43" s="403"/>
      <c r="AJ43" s="169"/>
      <c r="AK43" s="168"/>
      <c r="AL43" s="403"/>
      <c r="AM43" s="169"/>
      <c r="AN43" s="168"/>
      <c r="AO43" s="491">
        <v>5</v>
      </c>
      <c r="AP43" s="174" t="str">
        <f>IF(AO43="","",IF(AO43&lt;=1000,"○","×"))</f>
        <v>○</v>
      </c>
      <c r="AQ43" s="168"/>
      <c r="AR43" s="403"/>
      <c r="AS43" s="169"/>
      <c r="AT43" s="168"/>
      <c r="AU43" s="491">
        <v>8</v>
      </c>
      <c r="AV43" s="407" t="str">
        <f>IF(AU43="","",IF(AU43&lt;=300,"○","×"))</f>
        <v>○</v>
      </c>
      <c r="AW43" s="168"/>
      <c r="AX43" s="491">
        <v>34</v>
      </c>
      <c r="AY43" s="407" t="str">
        <f>IF(AX43="","",IF(AX43&lt;=300,"○","×"))</f>
        <v>○</v>
      </c>
      <c r="AZ43" s="168"/>
      <c r="BA43" s="491">
        <v>27</v>
      </c>
      <c r="BB43" s="169" t="str">
        <f>IF(BA43="","",IF(BA43&lt;=300,"○","×"))</f>
        <v>○</v>
      </c>
      <c r="BC43" s="168"/>
      <c r="BD43" s="491">
        <v>18</v>
      </c>
      <c r="BE43" s="407" t="str">
        <f>IF(BD43="","",IF(BD43&lt;=300,"○","×"))</f>
        <v>○</v>
      </c>
      <c r="BF43" s="168"/>
      <c r="BG43" s="491">
        <v>1110</v>
      </c>
      <c r="BH43" s="407" t="str">
        <f>IF(BG43="","",IF(BG43&lt;=300,"○","×"))</f>
        <v>×</v>
      </c>
      <c r="BI43" s="168"/>
      <c r="BJ43" s="491">
        <v>450</v>
      </c>
      <c r="BK43" s="174" t="str">
        <f>IF(BJ43="","",IF(BJ43&lt;=300,"○","×"))</f>
        <v>×</v>
      </c>
      <c r="BL43" s="168"/>
      <c r="BP43" s="171"/>
    </row>
    <row r="44" spans="1:68" ht="12" customHeight="1" x14ac:dyDescent="0.2">
      <c r="C44" s="549"/>
      <c r="D44" s="544" t="s">
        <v>132</v>
      </c>
      <c r="E44" s="545"/>
      <c r="F44" s="545"/>
      <c r="G44" s="459" t="s">
        <v>89</v>
      </c>
      <c r="H44" s="458"/>
      <c r="I44" s="466"/>
      <c r="J44" s="75"/>
      <c r="K44" s="403"/>
      <c r="L44" s="77"/>
      <c r="M44" s="75"/>
      <c r="N44" s="403"/>
      <c r="O44" s="76"/>
      <c r="P44" s="75"/>
      <c r="Q44" s="403"/>
      <c r="R44" s="76"/>
      <c r="S44" s="75"/>
      <c r="T44" s="403"/>
      <c r="U44" s="79"/>
      <c r="V44" s="75"/>
      <c r="W44" s="403"/>
      <c r="X44" s="80"/>
      <c r="Y44" s="75"/>
      <c r="Z44" s="403"/>
      <c r="AA44" s="132"/>
      <c r="AB44" s="32"/>
      <c r="AC44" s="403"/>
      <c r="AD44" s="174"/>
      <c r="AE44" s="458"/>
      <c r="AF44" s="403"/>
      <c r="AG44" s="34"/>
      <c r="AH44" s="458"/>
      <c r="AI44" s="403"/>
      <c r="AJ44" s="34"/>
      <c r="AK44" s="168"/>
      <c r="AL44" s="403"/>
      <c r="AM44" s="174"/>
      <c r="AN44" s="75"/>
      <c r="AO44" s="403"/>
      <c r="AP44" s="80"/>
      <c r="AQ44" s="75"/>
      <c r="AR44" s="403"/>
      <c r="AS44" s="80"/>
      <c r="AT44" s="458"/>
      <c r="AU44" s="403"/>
      <c r="AV44" s="34"/>
      <c r="AW44" s="75"/>
      <c r="AX44" s="403"/>
      <c r="AY44" s="77"/>
      <c r="AZ44" s="75"/>
      <c r="BA44" s="403"/>
      <c r="BB44" s="80"/>
      <c r="BC44" s="75"/>
      <c r="BD44" s="403"/>
      <c r="BE44" s="80"/>
      <c r="BF44" s="75"/>
      <c r="BG44" s="403"/>
      <c r="BH44" s="132"/>
      <c r="BI44" s="458"/>
      <c r="BJ44" s="403"/>
      <c r="BK44" s="35"/>
      <c r="BL44" s="75"/>
      <c r="BP44" s="76"/>
    </row>
    <row r="45" spans="1:68" ht="12" customHeight="1" x14ac:dyDescent="0.2">
      <c r="C45" s="549"/>
      <c r="D45" s="544" t="s">
        <v>133</v>
      </c>
      <c r="E45" s="545"/>
      <c r="F45" s="545"/>
      <c r="G45" s="459" t="s">
        <v>89</v>
      </c>
      <c r="H45" s="458"/>
      <c r="I45" s="466"/>
      <c r="J45" s="152"/>
      <c r="K45" s="403"/>
      <c r="L45" s="160"/>
      <c r="M45" s="177"/>
      <c r="N45" s="403"/>
      <c r="O45" s="112"/>
      <c r="P45" s="152"/>
      <c r="Q45" s="403"/>
      <c r="R45" s="153"/>
      <c r="S45" s="152"/>
      <c r="T45" s="403"/>
      <c r="U45" s="154"/>
      <c r="V45" s="139"/>
      <c r="W45" s="403"/>
      <c r="X45" s="156"/>
      <c r="Y45" s="152"/>
      <c r="Z45" s="403"/>
      <c r="AA45" s="156"/>
      <c r="AB45" s="152"/>
      <c r="AC45" s="403"/>
      <c r="AD45" s="160"/>
      <c r="AE45" s="458"/>
      <c r="AF45" s="403"/>
      <c r="AG45" s="153"/>
      <c r="AH45" s="458"/>
      <c r="AI45" s="403"/>
      <c r="AJ45" s="153"/>
      <c r="AK45" s="152"/>
      <c r="AL45" s="403"/>
      <c r="AM45" s="156"/>
      <c r="AN45" s="152"/>
      <c r="AO45" s="403"/>
      <c r="AP45" s="156"/>
      <c r="AQ45" s="152"/>
      <c r="AR45" s="403"/>
      <c r="AS45" s="156"/>
      <c r="AT45" s="458"/>
      <c r="AU45" s="403"/>
      <c r="AV45" s="153"/>
      <c r="AW45" s="152"/>
      <c r="AX45" s="403"/>
      <c r="AY45" s="160"/>
      <c r="AZ45" s="152"/>
      <c r="BA45" s="403"/>
      <c r="BB45" s="154"/>
      <c r="BC45" s="139"/>
      <c r="BD45" s="403"/>
      <c r="BE45" s="156"/>
      <c r="BF45" s="152"/>
      <c r="BG45" s="403"/>
      <c r="BH45" s="160"/>
      <c r="BI45" s="458"/>
      <c r="BJ45" s="403"/>
      <c r="BK45" s="154"/>
      <c r="BL45" s="177"/>
      <c r="BP45" s="112"/>
    </row>
    <row r="46" spans="1:68" ht="12" customHeight="1" x14ac:dyDescent="0.2">
      <c r="C46" s="549"/>
      <c r="D46" s="544" t="s">
        <v>97</v>
      </c>
      <c r="E46" s="545"/>
      <c r="F46" s="545"/>
      <c r="G46" s="466" t="s">
        <v>89</v>
      </c>
      <c r="H46" s="458"/>
      <c r="I46" s="466"/>
      <c r="J46" s="181"/>
      <c r="K46" s="403"/>
      <c r="L46" s="182" t="str">
        <f>IF(K46="","",(IF(K46&lt;=0.03,"○","×")))</f>
        <v/>
      </c>
      <c r="M46" s="181"/>
      <c r="N46" s="403"/>
      <c r="O46" s="182" t="str">
        <f>IF(N46="","",(IF(N46&lt;=0.03,"○","×")))</f>
        <v/>
      </c>
      <c r="P46" s="181"/>
      <c r="Q46" s="403"/>
      <c r="R46" s="182" t="str">
        <f>IF(Q46="","",(IF(Q46&lt;=0.03,"○","×")))</f>
        <v/>
      </c>
      <c r="S46" s="181"/>
      <c r="T46" s="403"/>
      <c r="U46" s="183" t="str">
        <f>IF(T46="","",(IF(T46&lt;=0.03,"○","×")))</f>
        <v/>
      </c>
      <c r="V46" s="181"/>
      <c r="W46" s="403"/>
      <c r="X46" s="183" t="str">
        <f>IF(W46="","",(IF(W46&lt;=0.03,"○","×")))</f>
        <v/>
      </c>
      <c r="Y46" s="181"/>
      <c r="Z46" s="403"/>
      <c r="AA46" s="183"/>
      <c r="AB46" s="181"/>
      <c r="AC46" s="403"/>
      <c r="AD46" s="182" t="str">
        <f>IF(AC46="","",(IF(AC46&lt;=0.03,"○","×")))</f>
        <v/>
      </c>
      <c r="AE46" s="181"/>
      <c r="AF46" s="403"/>
      <c r="AG46" s="182"/>
      <c r="AH46" s="181"/>
      <c r="AI46" s="403"/>
      <c r="AJ46" s="176"/>
      <c r="AK46" s="181"/>
      <c r="AL46" s="403"/>
      <c r="AM46" s="183"/>
      <c r="AN46" s="181"/>
      <c r="AO46" s="403"/>
      <c r="AP46" s="183" t="str">
        <f>IF(AO46="","",(IF(AO46&lt;=0.03,"○","×")))</f>
        <v/>
      </c>
      <c r="AQ46" s="181"/>
      <c r="AR46" s="403"/>
      <c r="AS46" s="183" t="str">
        <f>IF(AR46="","",(IF(AR46&lt;=0.03,"○","×")))</f>
        <v/>
      </c>
      <c r="AT46" s="181"/>
      <c r="AU46" s="403"/>
      <c r="AV46" s="176" t="str">
        <f>IF(AU46="","",(IF(AU46&lt;=0.03,"○","×")))</f>
        <v/>
      </c>
      <c r="AW46" s="181"/>
      <c r="AX46" s="403"/>
      <c r="AY46" s="176" t="str">
        <f>IF(AX46="","",(IF(AX46&lt;=0.03,"○","×")))</f>
        <v/>
      </c>
      <c r="AZ46" s="181"/>
      <c r="BA46" s="403"/>
      <c r="BB46" s="183" t="str">
        <f>IF(BA46="","",(IF(BA46&lt;=0.03,"○","×")))</f>
        <v/>
      </c>
      <c r="BC46" s="181"/>
      <c r="BD46" s="403"/>
      <c r="BE46" s="176" t="str">
        <f>IF(BD46="","",(IF(BD46&lt;=0.03,"○","×")))</f>
        <v/>
      </c>
      <c r="BF46" s="181"/>
      <c r="BG46" s="403"/>
      <c r="BH46" s="176" t="str">
        <f>IF(BG46="","",(IF(BG46&lt;=0.03,"○","×")))</f>
        <v/>
      </c>
      <c r="BI46" s="181"/>
      <c r="BJ46" s="403"/>
      <c r="BK46" s="176" t="str">
        <f>IF(BJ46="","",(IF(BJ46&lt;=0.03,"○","×")))</f>
        <v/>
      </c>
      <c r="BL46" s="177"/>
      <c r="BP46" s="176"/>
    </row>
    <row r="47" spans="1:68" ht="12" customHeight="1" x14ac:dyDescent="0.2">
      <c r="C47" s="549"/>
      <c r="D47" s="544" t="s">
        <v>99</v>
      </c>
      <c r="E47" s="545"/>
      <c r="F47" s="545"/>
      <c r="G47" s="466" t="s">
        <v>98</v>
      </c>
      <c r="H47" s="458"/>
      <c r="I47" s="466"/>
      <c r="J47" s="32"/>
      <c r="K47" s="403"/>
      <c r="L47" s="188" t="str">
        <f>IF(K47="","",IF(K47&lt;=0.002,"○","×"))</f>
        <v/>
      </c>
      <c r="M47" s="189"/>
      <c r="N47" s="403"/>
      <c r="O47" s="188" t="str">
        <f>IF(N47="","",IF(N47&lt;=0.002,"○","×"))</f>
        <v/>
      </c>
      <c r="P47" s="32"/>
      <c r="Q47" s="403"/>
      <c r="R47" s="188" t="str">
        <f>IF(Q47="","",IF(Q47&lt;=0.002,"○","×"))</f>
        <v/>
      </c>
      <c r="S47" s="32"/>
      <c r="T47" s="403"/>
      <c r="U47" s="191" t="str">
        <f>IF(T47="","",IF(T47&lt;=0.002,"○","×"))</f>
        <v/>
      </c>
      <c r="V47" s="32"/>
      <c r="W47" s="403"/>
      <c r="X47" s="191" t="str">
        <f>IF(W47="","",IF(W47&lt;=0.002,"○","×"))</f>
        <v/>
      </c>
      <c r="Y47" s="189"/>
      <c r="Z47" s="403"/>
      <c r="AA47" s="191"/>
      <c r="AB47" s="32"/>
      <c r="AC47" s="403"/>
      <c r="AD47" s="188" t="str">
        <f>IF(AC47="","",IF(AC47&lt;=0.002,"○","×"))</f>
        <v/>
      </c>
      <c r="AE47" s="189"/>
      <c r="AF47" s="403"/>
      <c r="AG47" s="188"/>
      <c r="AH47" s="189"/>
      <c r="AI47" s="403"/>
      <c r="AJ47" s="188"/>
      <c r="AK47" s="189"/>
      <c r="AL47" s="403"/>
      <c r="AM47" s="191"/>
      <c r="AN47" s="32"/>
      <c r="AO47" s="403"/>
      <c r="AP47" s="191" t="str">
        <f>IF(AO47="","",IF(AO47&lt;=0.002,"○","×"))</f>
        <v/>
      </c>
      <c r="AQ47" s="189"/>
      <c r="AR47" s="403"/>
      <c r="AS47" s="191" t="str">
        <f>IF(AR47="","",IF(AR47&lt;=0.002,"○","×"))</f>
        <v/>
      </c>
      <c r="AT47" s="32"/>
      <c r="AU47" s="403"/>
      <c r="AV47" s="188" t="str">
        <f>IF(AU47="","",IF(AU47&lt;=0.002,"○","×"))</f>
        <v/>
      </c>
      <c r="AW47" s="32"/>
      <c r="AX47" s="403"/>
      <c r="AY47" s="188" t="str">
        <f>IF(AX47="","",IF(AX47&lt;=0.002,"○","×"))</f>
        <v/>
      </c>
      <c r="AZ47" s="32"/>
      <c r="BA47" s="403"/>
      <c r="BB47" s="191" t="str">
        <f>IF(BA47="","",IF(BA47&lt;=0.002,"○","×"))</f>
        <v/>
      </c>
      <c r="BC47" s="32"/>
      <c r="BD47" s="403"/>
      <c r="BE47" s="188" t="str">
        <f>IF(BD47="","",IF(BD47&lt;=0.002,"○","×"))</f>
        <v/>
      </c>
      <c r="BF47" s="32"/>
      <c r="BG47" s="403"/>
      <c r="BH47" s="188" t="str">
        <f>IF(BG47="","",IF(BG47&lt;=0.002,"○","×"))</f>
        <v/>
      </c>
      <c r="BI47" s="32"/>
      <c r="BJ47" s="403"/>
      <c r="BK47" s="188" t="str">
        <f>IF(BJ47="","",IF(BJ47&lt;=0.002,"○","×"))</f>
        <v/>
      </c>
      <c r="BL47" s="181"/>
      <c r="BP47" s="187"/>
    </row>
    <row r="48" spans="1:68" ht="12" customHeight="1" x14ac:dyDescent="0.2">
      <c r="C48" s="550"/>
      <c r="D48" s="546" t="s">
        <v>100</v>
      </c>
      <c r="E48" s="547"/>
      <c r="F48" s="547"/>
      <c r="G48" s="466" t="s">
        <v>89</v>
      </c>
      <c r="H48" s="458"/>
      <c r="I48" s="466"/>
      <c r="J48" s="32"/>
      <c r="K48" s="364"/>
      <c r="L48" s="188" t="str">
        <f>IF(K48="","",IF(K48&lt;=0.05,"○","×"))</f>
        <v/>
      </c>
      <c r="M48" s="189"/>
      <c r="N48" s="364"/>
      <c r="O48" s="188" t="str">
        <f>IF(N48="","",IF(N48&lt;=0.05,"○","×"))</f>
        <v/>
      </c>
      <c r="P48" s="189"/>
      <c r="Q48" s="364"/>
      <c r="R48" s="188" t="str">
        <f>IF(Q48="","",IF(Q48&lt;=0.05,"○","×"))</f>
        <v/>
      </c>
      <c r="S48" s="189"/>
      <c r="T48" s="364"/>
      <c r="U48" s="195" t="str">
        <f>IF(T48="","",IF(T48&lt;=0.05,"○","×"))</f>
        <v/>
      </c>
      <c r="V48" s="189"/>
      <c r="W48" s="364"/>
      <c r="X48" s="195" t="str">
        <f>IF(W48="","",IF(W48&lt;=0.05,"○","×"))</f>
        <v/>
      </c>
      <c r="Y48" s="189"/>
      <c r="Z48" s="364"/>
      <c r="AA48" s="191"/>
      <c r="AB48" s="189"/>
      <c r="AC48" s="364"/>
      <c r="AD48" s="188" t="str">
        <f>IF(AC48="","",IF(AC48&lt;=0.05,"○","×"))</f>
        <v/>
      </c>
      <c r="AE48" s="189"/>
      <c r="AF48" s="364"/>
      <c r="AG48" s="188"/>
      <c r="AH48" s="189"/>
      <c r="AI48" s="364"/>
      <c r="AJ48" s="188"/>
      <c r="AK48" s="189"/>
      <c r="AL48" s="364"/>
      <c r="AM48" s="195"/>
      <c r="AN48" s="189"/>
      <c r="AO48" s="364"/>
      <c r="AP48" s="195" t="str">
        <f>IF(AO48="","",IF(AO48&lt;=0.05,"○","×"))</f>
        <v/>
      </c>
      <c r="AQ48" s="189"/>
      <c r="AR48" s="364"/>
      <c r="AS48" s="195" t="str">
        <f>IF(AR48="","",IF(AR48&lt;=0.05,"○","×"))</f>
        <v/>
      </c>
      <c r="AT48" s="189"/>
      <c r="AU48" s="364"/>
      <c r="AV48" s="188" t="str">
        <f>IF(AU48="","",IF(AU48&lt;=0.05,"○","×"))</f>
        <v/>
      </c>
      <c r="AW48" s="189"/>
      <c r="AX48" s="364"/>
      <c r="AY48" s="188" t="str">
        <f>IF(AX48="","",IF(AX48&lt;=0.05,"○","×"))</f>
        <v/>
      </c>
      <c r="AZ48" s="189"/>
      <c r="BA48" s="364"/>
      <c r="BB48" s="195" t="str">
        <f>IF(BA48="","",IF(BA48&lt;=0.05,"○","×"))</f>
        <v/>
      </c>
      <c r="BC48" s="189"/>
      <c r="BD48" s="364"/>
      <c r="BE48" s="188" t="str">
        <f>IF(BD48="","",IF(BD48&lt;=0.05,"○","×"))</f>
        <v/>
      </c>
      <c r="BF48" s="189"/>
      <c r="BG48" s="364"/>
      <c r="BH48" s="188" t="str">
        <f>IF(BG48="","",IF(BG48&lt;=0.05,"○","×"))</f>
        <v/>
      </c>
      <c r="BI48" s="189"/>
      <c r="BJ48" s="364"/>
      <c r="BK48" s="188" t="str">
        <f>IF(BJ48="","",IF(BJ48&lt;=0.05,"○","×"))</f>
        <v/>
      </c>
      <c r="BL48" s="181"/>
    </row>
    <row r="49" spans="3:68" ht="12" customHeight="1" x14ac:dyDescent="0.2">
      <c r="C49" s="548" t="s">
        <v>134</v>
      </c>
      <c r="D49" s="551" t="s">
        <v>135</v>
      </c>
      <c r="E49" s="552"/>
      <c r="F49" s="552"/>
      <c r="G49" s="470" t="s">
        <v>89</v>
      </c>
      <c r="H49" s="462">
        <v>3.0000000000000001E-3</v>
      </c>
      <c r="I49" s="470" t="s">
        <v>92</v>
      </c>
      <c r="J49" s="196"/>
      <c r="K49" s="403"/>
      <c r="L49" s="198" t="str">
        <f>IF(K49="","",(IF(K49&lt;=$H49,"○","×")))</f>
        <v/>
      </c>
      <c r="M49" s="196"/>
      <c r="N49" s="403"/>
      <c r="O49" s="198" t="str">
        <f>IF(N49="","",(IF(N49&lt;=$H49,"○","×")))</f>
        <v/>
      </c>
      <c r="P49" s="196"/>
      <c r="Q49" s="403"/>
      <c r="R49" s="198" t="str">
        <f t="shared" ref="R49:R75" si="19">IF(Q49="","",(IF(Q49&lt;=$H49,"○","×")))</f>
        <v/>
      </c>
      <c r="S49" s="196"/>
      <c r="T49" s="403"/>
      <c r="U49" s="198" t="str">
        <f t="shared" ref="U49:U75" si="20">IF(T49="","",(IF(T49&lt;=$H49,"○","×")))</f>
        <v/>
      </c>
      <c r="V49" s="196"/>
      <c r="W49" s="403"/>
      <c r="X49" s="198" t="str">
        <f t="shared" ref="X49:X75" si="21">IF(W49="","",(IF(W49&lt;=$H49,"○","×")))</f>
        <v/>
      </c>
      <c r="Y49" s="196"/>
      <c r="Z49" s="403"/>
      <c r="AA49" s="198" t="str">
        <f t="shared" ref="AA49:AA75" si="22">IF(Z49="","",(IF(Z49&lt;=$H49,"○","×")))</f>
        <v/>
      </c>
      <c r="AB49" s="196"/>
      <c r="AC49" s="403"/>
      <c r="AD49" s="198" t="str">
        <f t="shared" ref="AD49:AD75" si="23">IF(AC49="","",(IF(AC49&lt;=$H49,"○","×")))</f>
        <v/>
      </c>
      <c r="AE49" s="196"/>
      <c r="AF49" s="403"/>
      <c r="AG49" s="198" t="str">
        <f t="shared" ref="AG49:AG75" si="24">IF(AF49="","",(IF(AF49&lt;=$H49,"○","×")))</f>
        <v/>
      </c>
      <c r="AH49" s="196"/>
      <c r="AI49" s="403"/>
      <c r="AJ49" s="198" t="str">
        <f t="shared" ref="AJ49:AJ75" si="25">IF(AI49="","",(IF(AI49&lt;=$H49,"○","×")))</f>
        <v/>
      </c>
      <c r="AK49" s="196"/>
      <c r="AL49" s="403"/>
      <c r="AM49" s="198" t="str">
        <f t="shared" ref="AM49:AM75" si="26">IF(AL49="","",(IF(AL49&lt;=$H49,"○","×")))</f>
        <v/>
      </c>
      <c r="AN49" s="196"/>
      <c r="AO49" s="403"/>
      <c r="AP49" s="198" t="str">
        <f t="shared" ref="AP49:AP75" si="27">IF(AO49="","",(IF(AO49&lt;=$H49,"○","×")))</f>
        <v/>
      </c>
      <c r="AQ49" s="196"/>
      <c r="AR49" s="403"/>
      <c r="AS49" s="198" t="str">
        <f t="shared" ref="AS49:AS75" si="28">IF(AR49="","",(IF(AR49&lt;=$H49,"○","×")))</f>
        <v/>
      </c>
      <c r="AT49" s="196"/>
      <c r="AU49" s="403"/>
      <c r="AV49" s="198" t="str">
        <f t="shared" ref="AV49:AV75" si="29">IF(AU49="","",(IF(AU49&lt;=$H49,"○","×")))</f>
        <v/>
      </c>
      <c r="AW49" s="196"/>
      <c r="AX49" s="403"/>
      <c r="AY49" s="198" t="str">
        <f t="shared" ref="AY49:AY75" si="30">IF(AX49="","",(IF(AX49&lt;=$H49,"○","×")))</f>
        <v/>
      </c>
      <c r="AZ49" s="196"/>
      <c r="BA49" s="403"/>
      <c r="BB49" s="198" t="str">
        <f t="shared" ref="BB49:BB75" si="31">IF(BA49="","",(IF(BA49&lt;=$H49,"○","×")))</f>
        <v/>
      </c>
      <c r="BC49" s="196"/>
      <c r="BD49" s="403"/>
      <c r="BE49" s="198" t="str">
        <f t="shared" ref="BE49:BE75" si="32">IF(BD49="","",(IF(BD49&lt;=$H49,"○","×")))</f>
        <v/>
      </c>
      <c r="BF49" s="196"/>
      <c r="BG49" s="403"/>
      <c r="BH49" s="198" t="str">
        <f t="shared" ref="BH49:BH75" si="33">IF(BG49="","",(IF(BG49&lt;=$H49,"○","×")))</f>
        <v/>
      </c>
      <c r="BI49" s="196"/>
      <c r="BJ49" s="403"/>
      <c r="BK49" s="198" t="str">
        <f t="shared" ref="BK49:BK75" si="34">IF(BJ49="","",(IF(BJ49&lt;=$H49,"○","×")))</f>
        <v/>
      </c>
      <c r="BL49" s="168"/>
      <c r="BP49" s="200"/>
    </row>
    <row r="50" spans="3:68" ht="12" customHeight="1" x14ac:dyDescent="0.2">
      <c r="C50" s="549"/>
      <c r="D50" s="544" t="s">
        <v>136</v>
      </c>
      <c r="E50" s="545"/>
      <c r="F50" s="545"/>
      <c r="G50" s="466" t="s">
        <v>89</v>
      </c>
      <c r="H50" s="544" t="s">
        <v>137</v>
      </c>
      <c r="I50" s="565"/>
      <c r="J50" s="168"/>
      <c r="K50" s="403"/>
      <c r="L50" s="174" t="str">
        <f t="shared" ref="L50" si="35">IF(K50="","",(IF(K50&lt;=0.1,"○","×")))</f>
        <v/>
      </c>
      <c r="M50" s="168"/>
      <c r="N50" s="403"/>
      <c r="O50" s="174" t="str">
        <f t="shared" ref="O50" si="36">IF(N50="","",(IF(N50&lt;=0.1,"○","×")))</f>
        <v/>
      </c>
      <c r="P50" s="168"/>
      <c r="Q50" s="403"/>
      <c r="R50" s="174" t="str">
        <f t="shared" ref="R50" si="37">IF(Q50="","",(IF(Q50&lt;=0.1,"○","×")))</f>
        <v/>
      </c>
      <c r="S50" s="168"/>
      <c r="T50" s="403"/>
      <c r="U50" s="174" t="str">
        <f t="shared" ref="U50" si="38">IF(T50="","",(IF(T50&lt;=0.1,"○","×")))</f>
        <v/>
      </c>
      <c r="V50" s="168"/>
      <c r="W50" s="403"/>
      <c r="X50" s="174" t="str">
        <f t="shared" ref="X50" si="39">IF(W50="","",(IF(W50&lt;=0.1,"○","×")))</f>
        <v/>
      </c>
      <c r="Y50" s="168"/>
      <c r="Z50" s="403"/>
      <c r="AA50" s="174" t="str">
        <f t="shared" ref="AA50" si="40">IF(Z50="","",(IF(Z50&lt;=0.1,"○","×")))</f>
        <v/>
      </c>
      <c r="AB50" s="168"/>
      <c r="AC50" s="403"/>
      <c r="AD50" s="174" t="str">
        <f t="shared" ref="AD50" si="41">IF(AC50="","",(IF(AC50&lt;=0.1,"○","×")))</f>
        <v/>
      </c>
      <c r="AE50" s="168"/>
      <c r="AF50" s="403"/>
      <c r="AG50" s="174" t="str">
        <f t="shared" ref="AG50" si="42">IF(AF50="","",(IF(AF50&lt;=0.1,"○","×")))</f>
        <v/>
      </c>
      <c r="AH50" s="168"/>
      <c r="AI50" s="403"/>
      <c r="AJ50" s="174" t="str">
        <f t="shared" ref="AJ50" si="43">IF(AI50="","",(IF(AI50&lt;=0.1,"○","×")))</f>
        <v/>
      </c>
      <c r="AK50" s="168"/>
      <c r="AL50" s="403"/>
      <c r="AM50" s="174" t="str">
        <f t="shared" ref="AM50" si="44">IF(AL50="","",(IF(AL50&lt;=0.1,"○","×")))</f>
        <v/>
      </c>
      <c r="AN50" s="168"/>
      <c r="AO50" s="403"/>
      <c r="AP50" s="174" t="str">
        <f t="shared" ref="AP50" si="45">IF(AO50="","",(IF(AO50&lt;=0.1,"○","×")))</f>
        <v/>
      </c>
      <c r="AQ50" s="168"/>
      <c r="AR50" s="403"/>
      <c r="AS50" s="174" t="str">
        <f t="shared" ref="AS50" si="46">IF(AR50="","",(IF(AR50&lt;=0.1,"○","×")))</f>
        <v/>
      </c>
      <c r="AT50" s="168"/>
      <c r="AU50" s="403"/>
      <c r="AV50" s="174" t="str">
        <f t="shared" ref="AV50" si="47">IF(AU50="","",(IF(AU50&lt;=0.1,"○","×")))</f>
        <v/>
      </c>
      <c r="AW50" s="168"/>
      <c r="AX50" s="403"/>
      <c r="AY50" s="174" t="str">
        <f t="shared" ref="AY50" si="48">IF(AX50="","",(IF(AX50&lt;=0.1,"○","×")))</f>
        <v/>
      </c>
      <c r="AZ50" s="168"/>
      <c r="BA50" s="403"/>
      <c r="BB50" s="174" t="str">
        <f t="shared" ref="BB50" si="49">IF(BA50="","",(IF(BA50&lt;=0.1,"○","×")))</f>
        <v/>
      </c>
      <c r="BC50" s="168"/>
      <c r="BD50" s="403"/>
      <c r="BE50" s="174" t="str">
        <f t="shared" ref="BE50" si="50">IF(BD50="","",(IF(BD50&lt;=0.1,"○","×")))</f>
        <v/>
      </c>
      <c r="BF50" s="168"/>
      <c r="BG50" s="403"/>
      <c r="BH50" s="174" t="str">
        <f t="shared" ref="BH50" si="51">IF(BG50="","",(IF(BG50&lt;=0.1,"○","×")))</f>
        <v/>
      </c>
      <c r="BI50" s="168"/>
      <c r="BJ50" s="403"/>
      <c r="BK50" s="174" t="str">
        <f t="shared" ref="BK50" si="52">IF(BJ50="","",(IF(BJ50&lt;=0.1,"○","×")))</f>
        <v/>
      </c>
      <c r="BL50" s="168"/>
      <c r="BP50" s="459"/>
    </row>
    <row r="51" spans="3:68" ht="12" customHeight="1" x14ac:dyDescent="0.2">
      <c r="C51" s="549"/>
      <c r="D51" s="544" t="s">
        <v>138</v>
      </c>
      <c r="E51" s="545"/>
      <c r="F51" s="545"/>
      <c r="G51" s="466" t="s">
        <v>89</v>
      </c>
      <c r="H51" s="458">
        <v>0.01</v>
      </c>
      <c r="I51" s="466" t="s">
        <v>92</v>
      </c>
      <c r="J51" s="168"/>
      <c r="K51" s="403"/>
      <c r="L51" s="174" t="str">
        <f t="shared" ref="L51:L75" si="53">IF(K51="","",(IF(K51&lt;=$H51,"○","×")))</f>
        <v/>
      </c>
      <c r="M51" s="168"/>
      <c r="N51" s="403"/>
      <c r="O51" s="174" t="str">
        <f t="shared" ref="O51:O75" si="54">IF(N51="","",(IF(N51&lt;=$H51,"○","×")))</f>
        <v/>
      </c>
      <c r="P51" s="168"/>
      <c r="Q51" s="403"/>
      <c r="R51" s="174" t="str">
        <f t="shared" si="19"/>
        <v/>
      </c>
      <c r="S51" s="168"/>
      <c r="T51" s="403"/>
      <c r="U51" s="174" t="str">
        <f t="shared" si="20"/>
        <v/>
      </c>
      <c r="V51" s="168"/>
      <c r="W51" s="403"/>
      <c r="X51" s="174" t="str">
        <f t="shared" si="21"/>
        <v/>
      </c>
      <c r="Y51" s="168"/>
      <c r="Z51" s="403"/>
      <c r="AA51" s="174" t="str">
        <f t="shared" si="22"/>
        <v/>
      </c>
      <c r="AB51" s="168"/>
      <c r="AC51" s="403"/>
      <c r="AD51" s="174" t="str">
        <f t="shared" si="23"/>
        <v/>
      </c>
      <c r="AE51" s="168"/>
      <c r="AF51" s="403"/>
      <c r="AG51" s="174" t="str">
        <f t="shared" si="24"/>
        <v/>
      </c>
      <c r="AH51" s="168"/>
      <c r="AI51" s="403"/>
      <c r="AJ51" s="174" t="str">
        <f t="shared" si="25"/>
        <v/>
      </c>
      <c r="AK51" s="168"/>
      <c r="AL51" s="403"/>
      <c r="AM51" s="174" t="str">
        <f t="shared" si="26"/>
        <v/>
      </c>
      <c r="AN51" s="168"/>
      <c r="AO51" s="403"/>
      <c r="AP51" s="174" t="str">
        <f t="shared" si="27"/>
        <v/>
      </c>
      <c r="AQ51" s="168"/>
      <c r="AR51" s="403"/>
      <c r="AS51" s="174" t="str">
        <f t="shared" si="28"/>
        <v/>
      </c>
      <c r="AT51" s="168"/>
      <c r="AU51" s="403"/>
      <c r="AV51" s="174" t="str">
        <f t="shared" si="29"/>
        <v/>
      </c>
      <c r="AW51" s="168"/>
      <c r="AX51" s="403"/>
      <c r="AY51" s="174" t="str">
        <f t="shared" si="30"/>
        <v/>
      </c>
      <c r="AZ51" s="168"/>
      <c r="BA51" s="403"/>
      <c r="BB51" s="174" t="str">
        <f t="shared" si="31"/>
        <v/>
      </c>
      <c r="BC51" s="168"/>
      <c r="BD51" s="403"/>
      <c r="BE51" s="174" t="str">
        <f t="shared" si="32"/>
        <v/>
      </c>
      <c r="BF51" s="168"/>
      <c r="BG51" s="403"/>
      <c r="BH51" s="174" t="str">
        <f t="shared" si="33"/>
        <v/>
      </c>
      <c r="BI51" s="168"/>
      <c r="BJ51" s="403"/>
      <c r="BK51" s="174" t="str">
        <f t="shared" si="34"/>
        <v/>
      </c>
      <c r="BL51" s="168"/>
      <c r="BP51" s="200"/>
    </row>
    <row r="52" spans="3:68" ht="12" customHeight="1" x14ac:dyDescent="0.2">
      <c r="C52" s="549"/>
      <c r="D52" s="553" t="s">
        <v>139</v>
      </c>
      <c r="E52" s="554"/>
      <c r="F52" s="554"/>
      <c r="G52" s="467" t="s">
        <v>89</v>
      </c>
      <c r="H52" s="464">
        <v>0.02</v>
      </c>
      <c r="I52" s="466" t="s">
        <v>92</v>
      </c>
      <c r="J52" s="201"/>
      <c r="K52" s="400"/>
      <c r="L52" s="203" t="str">
        <f t="shared" si="53"/>
        <v/>
      </c>
      <c r="M52" s="201"/>
      <c r="N52" s="400"/>
      <c r="O52" s="203" t="str">
        <f t="shared" si="54"/>
        <v/>
      </c>
      <c r="P52" s="201"/>
      <c r="Q52" s="400"/>
      <c r="R52" s="203" t="str">
        <f t="shared" si="19"/>
        <v/>
      </c>
      <c r="S52" s="201"/>
      <c r="T52" s="400"/>
      <c r="U52" s="203" t="str">
        <f t="shared" si="20"/>
        <v/>
      </c>
      <c r="V52" s="201"/>
      <c r="W52" s="400"/>
      <c r="X52" s="203" t="str">
        <f t="shared" si="21"/>
        <v/>
      </c>
      <c r="Y52" s="201"/>
      <c r="Z52" s="400"/>
      <c r="AA52" s="203" t="str">
        <f t="shared" si="22"/>
        <v/>
      </c>
      <c r="AB52" s="201"/>
      <c r="AC52" s="400"/>
      <c r="AD52" s="203" t="str">
        <f t="shared" si="23"/>
        <v/>
      </c>
      <c r="AE52" s="201"/>
      <c r="AF52" s="400"/>
      <c r="AG52" s="203" t="str">
        <f t="shared" si="24"/>
        <v/>
      </c>
      <c r="AH52" s="201"/>
      <c r="AI52" s="400"/>
      <c r="AJ52" s="203" t="str">
        <f t="shared" si="25"/>
        <v/>
      </c>
      <c r="AK52" s="201"/>
      <c r="AL52" s="400"/>
      <c r="AM52" s="203" t="str">
        <f t="shared" si="26"/>
        <v/>
      </c>
      <c r="AN52" s="201"/>
      <c r="AO52" s="400"/>
      <c r="AP52" s="203" t="str">
        <f t="shared" si="27"/>
        <v/>
      </c>
      <c r="AQ52" s="201"/>
      <c r="AR52" s="400"/>
      <c r="AS52" s="203" t="str">
        <f t="shared" si="28"/>
        <v/>
      </c>
      <c r="AT52" s="201"/>
      <c r="AU52" s="400"/>
      <c r="AV52" s="203" t="str">
        <f t="shared" si="29"/>
        <v/>
      </c>
      <c r="AW52" s="201"/>
      <c r="AX52" s="400"/>
      <c r="AY52" s="203" t="str">
        <f t="shared" si="30"/>
        <v/>
      </c>
      <c r="AZ52" s="201"/>
      <c r="BA52" s="400"/>
      <c r="BB52" s="203" t="str">
        <f t="shared" si="31"/>
        <v/>
      </c>
      <c r="BC52" s="201"/>
      <c r="BD52" s="400"/>
      <c r="BE52" s="203" t="str">
        <f t="shared" si="32"/>
        <v/>
      </c>
      <c r="BF52" s="201"/>
      <c r="BG52" s="400"/>
      <c r="BH52" s="203" t="str">
        <f t="shared" si="33"/>
        <v/>
      </c>
      <c r="BI52" s="201"/>
      <c r="BJ52" s="400"/>
      <c r="BK52" s="203" t="str">
        <f t="shared" si="34"/>
        <v/>
      </c>
      <c r="BL52" s="168"/>
      <c r="BP52" s="200"/>
    </row>
    <row r="53" spans="3:68" ht="12" customHeight="1" x14ac:dyDescent="0.2">
      <c r="C53" s="549"/>
      <c r="D53" s="544" t="s">
        <v>140</v>
      </c>
      <c r="E53" s="545"/>
      <c r="F53" s="545"/>
      <c r="G53" s="466" t="s">
        <v>89</v>
      </c>
      <c r="H53" s="458">
        <v>0.01</v>
      </c>
      <c r="I53" s="456" t="s">
        <v>92</v>
      </c>
      <c r="J53" s="168"/>
      <c r="K53" s="403"/>
      <c r="L53" s="174" t="str">
        <f t="shared" si="53"/>
        <v/>
      </c>
      <c r="M53" s="168"/>
      <c r="N53" s="403"/>
      <c r="O53" s="174" t="str">
        <f t="shared" si="54"/>
        <v/>
      </c>
      <c r="P53" s="168"/>
      <c r="Q53" s="403"/>
      <c r="R53" s="174" t="str">
        <f t="shared" si="19"/>
        <v/>
      </c>
      <c r="S53" s="168"/>
      <c r="T53" s="403"/>
      <c r="U53" s="174" t="str">
        <f t="shared" si="20"/>
        <v/>
      </c>
      <c r="V53" s="168"/>
      <c r="W53" s="403"/>
      <c r="X53" s="174" t="str">
        <f t="shared" si="21"/>
        <v/>
      </c>
      <c r="Y53" s="168"/>
      <c r="Z53" s="403"/>
      <c r="AA53" s="174" t="str">
        <f t="shared" si="22"/>
        <v/>
      </c>
      <c r="AB53" s="168"/>
      <c r="AC53" s="403"/>
      <c r="AD53" s="174" t="str">
        <f t="shared" si="23"/>
        <v/>
      </c>
      <c r="AE53" s="168"/>
      <c r="AF53" s="403"/>
      <c r="AG53" s="174" t="str">
        <f t="shared" si="24"/>
        <v/>
      </c>
      <c r="AH53" s="168"/>
      <c r="AI53" s="403"/>
      <c r="AJ53" s="174" t="str">
        <f t="shared" si="25"/>
        <v/>
      </c>
      <c r="AK53" s="168"/>
      <c r="AL53" s="403"/>
      <c r="AM53" s="174" t="str">
        <f t="shared" si="26"/>
        <v/>
      </c>
      <c r="AN53" s="168"/>
      <c r="AO53" s="403"/>
      <c r="AP53" s="174" t="str">
        <f t="shared" si="27"/>
        <v/>
      </c>
      <c r="AQ53" s="168"/>
      <c r="AR53" s="403"/>
      <c r="AS53" s="174" t="str">
        <f t="shared" si="28"/>
        <v/>
      </c>
      <c r="AT53" s="168"/>
      <c r="AU53" s="403"/>
      <c r="AV53" s="174" t="str">
        <f t="shared" si="29"/>
        <v/>
      </c>
      <c r="AW53" s="168"/>
      <c r="AX53" s="403"/>
      <c r="AY53" s="174" t="str">
        <f t="shared" si="30"/>
        <v/>
      </c>
      <c r="AZ53" s="168"/>
      <c r="BA53" s="403"/>
      <c r="BB53" s="174" t="str">
        <f t="shared" si="31"/>
        <v/>
      </c>
      <c r="BC53" s="168"/>
      <c r="BD53" s="403"/>
      <c r="BE53" s="174" t="str">
        <f t="shared" si="32"/>
        <v/>
      </c>
      <c r="BF53" s="168"/>
      <c r="BG53" s="403"/>
      <c r="BH53" s="174" t="str">
        <f t="shared" si="33"/>
        <v/>
      </c>
      <c r="BI53" s="168"/>
      <c r="BJ53" s="403"/>
      <c r="BK53" s="174" t="str">
        <f t="shared" si="34"/>
        <v/>
      </c>
      <c r="BL53" s="168"/>
      <c r="BP53" s="200"/>
    </row>
    <row r="54" spans="3:68" ht="12" customHeight="1" x14ac:dyDescent="0.2">
      <c r="C54" s="549"/>
      <c r="D54" s="544" t="s">
        <v>141</v>
      </c>
      <c r="E54" s="545"/>
      <c r="F54" s="545"/>
      <c r="G54" s="466" t="s">
        <v>89</v>
      </c>
      <c r="H54" s="458">
        <v>5.0000000000000001E-4</v>
      </c>
      <c r="I54" s="466" t="s">
        <v>92</v>
      </c>
      <c r="J54" s="168"/>
      <c r="K54" s="403"/>
      <c r="L54" s="174" t="str">
        <f t="shared" si="53"/>
        <v/>
      </c>
      <c r="M54" s="168"/>
      <c r="N54" s="403"/>
      <c r="O54" s="174" t="str">
        <f t="shared" si="54"/>
        <v/>
      </c>
      <c r="P54" s="168"/>
      <c r="Q54" s="403"/>
      <c r="R54" s="174" t="str">
        <f t="shared" si="19"/>
        <v/>
      </c>
      <c r="S54" s="168"/>
      <c r="T54" s="403"/>
      <c r="U54" s="174" t="str">
        <f t="shared" si="20"/>
        <v/>
      </c>
      <c r="V54" s="168"/>
      <c r="W54" s="403"/>
      <c r="X54" s="174" t="str">
        <f t="shared" si="21"/>
        <v/>
      </c>
      <c r="Y54" s="168"/>
      <c r="Z54" s="403"/>
      <c r="AA54" s="174" t="str">
        <f t="shared" si="22"/>
        <v/>
      </c>
      <c r="AB54" s="168"/>
      <c r="AC54" s="403"/>
      <c r="AD54" s="174" t="str">
        <f t="shared" si="23"/>
        <v/>
      </c>
      <c r="AE54" s="168"/>
      <c r="AF54" s="403"/>
      <c r="AG54" s="174" t="str">
        <f t="shared" si="24"/>
        <v/>
      </c>
      <c r="AH54" s="168"/>
      <c r="AI54" s="403"/>
      <c r="AJ54" s="174" t="str">
        <f t="shared" si="25"/>
        <v/>
      </c>
      <c r="AK54" s="168"/>
      <c r="AL54" s="403"/>
      <c r="AM54" s="174" t="str">
        <f t="shared" si="26"/>
        <v/>
      </c>
      <c r="AN54" s="168"/>
      <c r="AO54" s="403"/>
      <c r="AP54" s="174" t="str">
        <f t="shared" si="27"/>
        <v/>
      </c>
      <c r="AQ54" s="168"/>
      <c r="AR54" s="403"/>
      <c r="AS54" s="174" t="str">
        <f t="shared" si="28"/>
        <v/>
      </c>
      <c r="AT54" s="168"/>
      <c r="AU54" s="403"/>
      <c r="AV54" s="174" t="str">
        <f t="shared" si="29"/>
        <v/>
      </c>
      <c r="AW54" s="168"/>
      <c r="AX54" s="403"/>
      <c r="AY54" s="174" t="str">
        <f t="shared" si="30"/>
        <v/>
      </c>
      <c r="AZ54" s="168"/>
      <c r="BA54" s="403"/>
      <c r="BB54" s="174" t="str">
        <f t="shared" si="31"/>
        <v/>
      </c>
      <c r="BC54" s="168"/>
      <c r="BD54" s="403"/>
      <c r="BE54" s="174" t="str">
        <f t="shared" si="32"/>
        <v/>
      </c>
      <c r="BF54" s="168"/>
      <c r="BG54" s="403"/>
      <c r="BH54" s="174" t="str">
        <f t="shared" si="33"/>
        <v/>
      </c>
      <c r="BI54" s="168"/>
      <c r="BJ54" s="403"/>
      <c r="BK54" s="174" t="str">
        <f t="shared" si="34"/>
        <v/>
      </c>
      <c r="BL54" s="168"/>
      <c r="BP54" s="200"/>
    </row>
    <row r="55" spans="3:68" ht="12" customHeight="1" x14ac:dyDescent="0.2">
      <c r="C55" s="549"/>
      <c r="D55" s="544" t="s">
        <v>142</v>
      </c>
      <c r="E55" s="545"/>
      <c r="F55" s="545"/>
      <c r="G55" s="466" t="s">
        <v>89</v>
      </c>
      <c r="H55" s="544" t="s">
        <v>137</v>
      </c>
      <c r="I55" s="565"/>
      <c r="J55" s="32"/>
      <c r="K55" s="403"/>
      <c r="L55" s="132" t="str">
        <f t="shared" si="53"/>
        <v/>
      </c>
      <c r="M55" s="32"/>
      <c r="N55" s="403"/>
      <c r="O55" s="132" t="str">
        <f t="shared" si="54"/>
        <v/>
      </c>
      <c r="P55" s="32"/>
      <c r="Q55" s="403"/>
      <c r="R55" s="132" t="str">
        <f t="shared" si="19"/>
        <v/>
      </c>
      <c r="S55" s="32"/>
      <c r="T55" s="403"/>
      <c r="U55" s="132" t="str">
        <f t="shared" si="20"/>
        <v/>
      </c>
      <c r="V55" s="32"/>
      <c r="W55" s="403"/>
      <c r="X55" s="132" t="str">
        <f t="shared" si="21"/>
        <v/>
      </c>
      <c r="Y55" s="32"/>
      <c r="Z55" s="403"/>
      <c r="AA55" s="132" t="str">
        <f t="shared" si="22"/>
        <v/>
      </c>
      <c r="AB55" s="32"/>
      <c r="AC55" s="403"/>
      <c r="AD55" s="132" t="str">
        <f t="shared" si="23"/>
        <v/>
      </c>
      <c r="AE55" s="32"/>
      <c r="AF55" s="403"/>
      <c r="AG55" s="132" t="str">
        <f t="shared" si="24"/>
        <v/>
      </c>
      <c r="AH55" s="32"/>
      <c r="AI55" s="403"/>
      <c r="AJ55" s="132" t="str">
        <f t="shared" si="25"/>
        <v/>
      </c>
      <c r="AK55" s="32"/>
      <c r="AL55" s="403"/>
      <c r="AM55" s="132" t="str">
        <f t="shared" si="26"/>
        <v/>
      </c>
      <c r="AN55" s="32"/>
      <c r="AO55" s="403"/>
      <c r="AP55" s="132" t="str">
        <f t="shared" si="27"/>
        <v/>
      </c>
      <c r="AQ55" s="32"/>
      <c r="AR55" s="403"/>
      <c r="AS55" s="132" t="str">
        <f t="shared" si="28"/>
        <v/>
      </c>
      <c r="AT55" s="32"/>
      <c r="AU55" s="403"/>
      <c r="AV55" s="132" t="str">
        <f t="shared" si="29"/>
        <v/>
      </c>
      <c r="AW55" s="32"/>
      <c r="AX55" s="403"/>
      <c r="AY55" s="132" t="str">
        <f t="shared" si="30"/>
        <v/>
      </c>
      <c r="AZ55" s="32"/>
      <c r="BA55" s="403"/>
      <c r="BB55" s="132" t="str">
        <f t="shared" si="31"/>
        <v/>
      </c>
      <c r="BC55" s="32"/>
      <c r="BD55" s="403"/>
      <c r="BE55" s="132" t="str">
        <f t="shared" si="32"/>
        <v/>
      </c>
      <c r="BF55" s="32"/>
      <c r="BG55" s="403"/>
      <c r="BH55" s="132" t="str">
        <f t="shared" si="33"/>
        <v/>
      </c>
      <c r="BI55" s="32"/>
      <c r="BJ55" s="403"/>
      <c r="BK55" s="132" t="str">
        <f t="shared" si="34"/>
        <v/>
      </c>
      <c r="BL55" s="32"/>
      <c r="BP55" s="200"/>
    </row>
    <row r="56" spans="3:68" ht="12" customHeight="1" x14ac:dyDescent="0.2">
      <c r="C56" s="549"/>
      <c r="D56" s="553" t="s">
        <v>143</v>
      </c>
      <c r="E56" s="554"/>
      <c r="F56" s="554"/>
      <c r="G56" s="467" t="s">
        <v>89</v>
      </c>
      <c r="H56" s="553" t="s">
        <v>137</v>
      </c>
      <c r="I56" s="566"/>
      <c r="J56" s="206"/>
      <c r="K56" s="400"/>
      <c r="L56" s="207" t="str">
        <f t="shared" ref="L56" si="55">IF(K56="","",(IF(K56&lt;=0.0005,"○","×")))</f>
        <v/>
      </c>
      <c r="M56" s="206"/>
      <c r="N56" s="400"/>
      <c r="O56" s="207" t="str">
        <f t="shared" ref="O56" si="56">IF(N56="","",(IF(N56&lt;=0.0005,"○","×")))</f>
        <v/>
      </c>
      <c r="P56" s="206"/>
      <c r="Q56" s="400"/>
      <c r="R56" s="207" t="str">
        <f t="shared" ref="R56" si="57">IF(Q56="","",(IF(Q56&lt;=0.0005,"○","×")))</f>
        <v/>
      </c>
      <c r="S56" s="206"/>
      <c r="T56" s="400"/>
      <c r="U56" s="207" t="str">
        <f t="shared" ref="U56" si="58">IF(T56="","",(IF(T56&lt;=0.0005,"○","×")))</f>
        <v/>
      </c>
      <c r="V56" s="206"/>
      <c r="W56" s="400"/>
      <c r="X56" s="207" t="str">
        <f t="shared" ref="X56" si="59">IF(W56="","",(IF(W56&lt;=0.0005,"○","×")))</f>
        <v/>
      </c>
      <c r="Y56" s="206"/>
      <c r="Z56" s="400"/>
      <c r="AA56" s="207" t="str">
        <f t="shared" ref="AA56" si="60">IF(Z56="","",(IF(Z56&lt;=0.0005,"○","×")))</f>
        <v/>
      </c>
      <c r="AB56" s="206"/>
      <c r="AC56" s="400"/>
      <c r="AD56" s="207" t="str">
        <f t="shared" ref="AD56" si="61">IF(AC56="","",(IF(AC56&lt;=0.0005,"○","×")))</f>
        <v/>
      </c>
      <c r="AE56" s="206"/>
      <c r="AF56" s="400"/>
      <c r="AG56" s="207" t="str">
        <f t="shared" ref="AG56" si="62">IF(AF56="","",(IF(AF56&lt;=0.0005,"○","×")))</f>
        <v/>
      </c>
      <c r="AH56" s="206"/>
      <c r="AI56" s="400"/>
      <c r="AJ56" s="207" t="str">
        <f t="shared" ref="AJ56" si="63">IF(AI56="","",(IF(AI56&lt;=0.0005,"○","×")))</f>
        <v/>
      </c>
      <c r="AK56" s="206"/>
      <c r="AL56" s="400"/>
      <c r="AM56" s="207" t="str">
        <f t="shared" ref="AM56" si="64">IF(AL56="","",(IF(AL56&lt;=0.0005,"○","×")))</f>
        <v/>
      </c>
      <c r="AN56" s="206"/>
      <c r="AO56" s="400"/>
      <c r="AP56" s="207" t="str">
        <f t="shared" ref="AP56" si="65">IF(AO56="","",(IF(AO56&lt;=0.0005,"○","×")))</f>
        <v/>
      </c>
      <c r="AQ56" s="206"/>
      <c r="AR56" s="400"/>
      <c r="AS56" s="207" t="str">
        <f t="shared" ref="AS56" si="66">IF(AR56="","",(IF(AR56&lt;=0.0005,"○","×")))</f>
        <v/>
      </c>
      <c r="AT56" s="206"/>
      <c r="AU56" s="400"/>
      <c r="AV56" s="207" t="str">
        <f t="shared" ref="AV56" si="67">IF(AU56="","",(IF(AU56&lt;=0.0005,"○","×")))</f>
        <v/>
      </c>
      <c r="AW56" s="206"/>
      <c r="AX56" s="400"/>
      <c r="AY56" s="207" t="str">
        <f t="shared" ref="AY56" si="68">IF(AX56="","",(IF(AX56&lt;=0.0005,"○","×")))</f>
        <v/>
      </c>
      <c r="AZ56" s="206"/>
      <c r="BA56" s="400"/>
      <c r="BB56" s="207" t="str">
        <f t="shared" ref="BB56" si="69">IF(BA56="","",(IF(BA56&lt;=0.0005,"○","×")))</f>
        <v/>
      </c>
      <c r="BC56" s="206"/>
      <c r="BD56" s="400"/>
      <c r="BE56" s="207" t="str">
        <f t="shared" ref="BE56" si="70">IF(BD56="","",(IF(BD56&lt;=0.0005,"○","×")))</f>
        <v/>
      </c>
      <c r="BF56" s="206"/>
      <c r="BG56" s="400"/>
      <c r="BH56" s="207" t="str">
        <f t="shared" ref="BH56" si="71">IF(BG56="","",(IF(BG56&lt;=0.0005,"○","×")))</f>
        <v/>
      </c>
      <c r="BI56" s="206"/>
      <c r="BJ56" s="400"/>
      <c r="BK56" s="207" t="str">
        <f t="shared" ref="BK56" si="72">IF(BJ56="","",(IF(BJ56&lt;=0.0005,"○","×")))</f>
        <v/>
      </c>
      <c r="BL56" s="32"/>
      <c r="BP56" s="200"/>
    </row>
    <row r="57" spans="3:68" ht="12" customHeight="1" x14ac:dyDescent="0.2">
      <c r="C57" s="549"/>
      <c r="D57" s="544" t="s">
        <v>144</v>
      </c>
      <c r="E57" s="545"/>
      <c r="F57" s="545"/>
      <c r="G57" s="466" t="s">
        <v>89</v>
      </c>
      <c r="H57" s="465">
        <v>0.02</v>
      </c>
      <c r="I57" s="456" t="s">
        <v>92</v>
      </c>
      <c r="J57" s="168"/>
      <c r="K57" s="403"/>
      <c r="L57" s="174" t="str">
        <f t="shared" si="53"/>
        <v/>
      </c>
      <c r="M57" s="168"/>
      <c r="N57" s="403"/>
      <c r="O57" s="174" t="str">
        <f t="shared" si="54"/>
        <v/>
      </c>
      <c r="P57" s="168"/>
      <c r="Q57" s="403"/>
      <c r="R57" s="174" t="str">
        <f t="shared" si="19"/>
        <v/>
      </c>
      <c r="S57" s="168"/>
      <c r="T57" s="403"/>
      <c r="U57" s="174" t="str">
        <f t="shared" si="20"/>
        <v/>
      </c>
      <c r="V57" s="168"/>
      <c r="W57" s="403"/>
      <c r="X57" s="174" t="str">
        <f t="shared" si="21"/>
        <v/>
      </c>
      <c r="Y57" s="168"/>
      <c r="Z57" s="403"/>
      <c r="AA57" s="174" t="str">
        <f t="shared" si="22"/>
        <v/>
      </c>
      <c r="AB57" s="168"/>
      <c r="AC57" s="403"/>
      <c r="AD57" s="174" t="str">
        <f t="shared" si="23"/>
        <v/>
      </c>
      <c r="AE57" s="168"/>
      <c r="AF57" s="403"/>
      <c r="AG57" s="174" t="str">
        <f t="shared" si="24"/>
        <v/>
      </c>
      <c r="AH57" s="168"/>
      <c r="AI57" s="403"/>
      <c r="AJ57" s="174" t="str">
        <f t="shared" si="25"/>
        <v/>
      </c>
      <c r="AK57" s="168"/>
      <c r="AL57" s="403"/>
      <c r="AM57" s="174" t="str">
        <f t="shared" si="26"/>
        <v/>
      </c>
      <c r="AN57" s="168"/>
      <c r="AO57" s="403"/>
      <c r="AP57" s="174" t="str">
        <f t="shared" si="27"/>
        <v/>
      </c>
      <c r="AQ57" s="168"/>
      <c r="AR57" s="403"/>
      <c r="AS57" s="174" t="str">
        <f t="shared" si="28"/>
        <v/>
      </c>
      <c r="AT57" s="168"/>
      <c r="AU57" s="403"/>
      <c r="AV57" s="174" t="str">
        <f t="shared" si="29"/>
        <v/>
      </c>
      <c r="AW57" s="168"/>
      <c r="AX57" s="403"/>
      <c r="AY57" s="174" t="str">
        <f t="shared" si="30"/>
        <v/>
      </c>
      <c r="AZ57" s="168"/>
      <c r="BA57" s="403"/>
      <c r="BB57" s="174" t="str">
        <f t="shared" si="31"/>
        <v/>
      </c>
      <c r="BC57" s="168"/>
      <c r="BD57" s="403"/>
      <c r="BE57" s="174" t="str">
        <f t="shared" si="32"/>
        <v/>
      </c>
      <c r="BF57" s="168"/>
      <c r="BG57" s="403"/>
      <c r="BH57" s="174" t="str">
        <f t="shared" si="33"/>
        <v/>
      </c>
      <c r="BI57" s="168"/>
      <c r="BJ57" s="403"/>
      <c r="BK57" s="174" t="str">
        <f t="shared" si="34"/>
        <v/>
      </c>
      <c r="BL57" s="168"/>
      <c r="BP57" s="200"/>
    </row>
    <row r="58" spans="3:68" ht="12" customHeight="1" x14ac:dyDescent="0.2">
      <c r="C58" s="549"/>
      <c r="D58" s="544" t="s">
        <v>145</v>
      </c>
      <c r="E58" s="545"/>
      <c r="F58" s="545"/>
      <c r="G58" s="466" t="s">
        <v>89</v>
      </c>
      <c r="H58" s="458">
        <v>2E-3</v>
      </c>
      <c r="I58" s="466" t="s">
        <v>92</v>
      </c>
      <c r="J58" s="168"/>
      <c r="K58" s="403"/>
      <c r="L58" s="174" t="str">
        <f t="shared" si="53"/>
        <v/>
      </c>
      <c r="M58" s="168"/>
      <c r="N58" s="403"/>
      <c r="O58" s="174" t="str">
        <f t="shared" si="54"/>
        <v/>
      </c>
      <c r="P58" s="168"/>
      <c r="Q58" s="403"/>
      <c r="R58" s="174" t="str">
        <f t="shared" si="19"/>
        <v/>
      </c>
      <c r="S58" s="168"/>
      <c r="T58" s="403"/>
      <c r="U58" s="174" t="str">
        <f t="shared" si="20"/>
        <v/>
      </c>
      <c r="V58" s="168"/>
      <c r="W58" s="403"/>
      <c r="X58" s="174" t="str">
        <f t="shared" si="21"/>
        <v/>
      </c>
      <c r="Y58" s="168"/>
      <c r="Z58" s="403"/>
      <c r="AA58" s="174" t="str">
        <f t="shared" si="22"/>
        <v/>
      </c>
      <c r="AB58" s="168"/>
      <c r="AC58" s="403"/>
      <c r="AD58" s="174" t="str">
        <f t="shared" si="23"/>
        <v/>
      </c>
      <c r="AE58" s="168"/>
      <c r="AF58" s="403"/>
      <c r="AG58" s="174" t="str">
        <f t="shared" si="24"/>
        <v/>
      </c>
      <c r="AH58" s="168"/>
      <c r="AI58" s="403"/>
      <c r="AJ58" s="174" t="str">
        <f t="shared" si="25"/>
        <v/>
      </c>
      <c r="AK58" s="168"/>
      <c r="AL58" s="403"/>
      <c r="AM58" s="174" t="str">
        <f t="shared" si="26"/>
        <v/>
      </c>
      <c r="AN58" s="168"/>
      <c r="AO58" s="403"/>
      <c r="AP58" s="174" t="str">
        <f t="shared" si="27"/>
        <v/>
      </c>
      <c r="AQ58" s="168"/>
      <c r="AR58" s="403"/>
      <c r="AS58" s="174" t="str">
        <f t="shared" si="28"/>
        <v/>
      </c>
      <c r="AT58" s="168"/>
      <c r="AU58" s="403"/>
      <c r="AV58" s="174" t="str">
        <f t="shared" si="29"/>
        <v/>
      </c>
      <c r="AW58" s="168"/>
      <c r="AX58" s="403"/>
      <c r="AY58" s="174" t="str">
        <f t="shared" si="30"/>
        <v/>
      </c>
      <c r="AZ58" s="168"/>
      <c r="BA58" s="403"/>
      <c r="BB58" s="174" t="str">
        <f t="shared" si="31"/>
        <v/>
      </c>
      <c r="BC58" s="168"/>
      <c r="BD58" s="403"/>
      <c r="BE58" s="174" t="str">
        <f t="shared" si="32"/>
        <v/>
      </c>
      <c r="BF58" s="168"/>
      <c r="BG58" s="403"/>
      <c r="BH58" s="174" t="str">
        <f t="shared" si="33"/>
        <v/>
      </c>
      <c r="BI58" s="168"/>
      <c r="BJ58" s="403"/>
      <c r="BK58" s="174" t="str">
        <f t="shared" si="34"/>
        <v/>
      </c>
      <c r="BL58" s="168"/>
      <c r="BP58" s="200"/>
    </row>
    <row r="59" spans="3:68" ht="12" customHeight="1" x14ac:dyDescent="0.2">
      <c r="C59" s="549"/>
      <c r="D59" s="544" t="s">
        <v>146</v>
      </c>
      <c r="E59" s="545"/>
      <c r="F59" s="545"/>
      <c r="G59" s="466" t="s">
        <v>89</v>
      </c>
      <c r="H59" s="458">
        <v>4.0000000000000001E-3</v>
      </c>
      <c r="I59" s="466" t="s">
        <v>92</v>
      </c>
      <c r="J59" s="168"/>
      <c r="K59" s="403"/>
      <c r="L59" s="174" t="str">
        <f t="shared" si="53"/>
        <v/>
      </c>
      <c r="M59" s="168"/>
      <c r="N59" s="403"/>
      <c r="O59" s="174" t="str">
        <f t="shared" si="54"/>
        <v/>
      </c>
      <c r="P59" s="168"/>
      <c r="Q59" s="403"/>
      <c r="R59" s="174" t="str">
        <f t="shared" si="19"/>
        <v/>
      </c>
      <c r="S59" s="168"/>
      <c r="T59" s="403"/>
      <c r="U59" s="174" t="str">
        <f t="shared" si="20"/>
        <v/>
      </c>
      <c r="V59" s="168"/>
      <c r="W59" s="403"/>
      <c r="X59" s="174" t="str">
        <f t="shared" si="21"/>
        <v/>
      </c>
      <c r="Y59" s="168"/>
      <c r="Z59" s="403"/>
      <c r="AA59" s="174" t="str">
        <f t="shared" si="22"/>
        <v/>
      </c>
      <c r="AB59" s="168"/>
      <c r="AC59" s="403"/>
      <c r="AD59" s="174" t="str">
        <f t="shared" si="23"/>
        <v/>
      </c>
      <c r="AE59" s="168"/>
      <c r="AF59" s="403"/>
      <c r="AG59" s="174" t="str">
        <f t="shared" si="24"/>
        <v/>
      </c>
      <c r="AH59" s="168"/>
      <c r="AI59" s="403"/>
      <c r="AJ59" s="174" t="str">
        <f t="shared" si="25"/>
        <v/>
      </c>
      <c r="AK59" s="168"/>
      <c r="AL59" s="403"/>
      <c r="AM59" s="174" t="str">
        <f t="shared" si="26"/>
        <v/>
      </c>
      <c r="AN59" s="168"/>
      <c r="AO59" s="403"/>
      <c r="AP59" s="174" t="str">
        <f t="shared" si="27"/>
        <v/>
      </c>
      <c r="AQ59" s="168"/>
      <c r="AR59" s="403"/>
      <c r="AS59" s="174" t="str">
        <f t="shared" si="28"/>
        <v/>
      </c>
      <c r="AT59" s="168"/>
      <c r="AU59" s="403"/>
      <c r="AV59" s="174" t="str">
        <f t="shared" si="29"/>
        <v/>
      </c>
      <c r="AW59" s="168"/>
      <c r="AX59" s="403"/>
      <c r="AY59" s="174" t="str">
        <f t="shared" si="30"/>
        <v/>
      </c>
      <c r="AZ59" s="168"/>
      <c r="BA59" s="403"/>
      <c r="BB59" s="174" t="str">
        <f t="shared" si="31"/>
        <v/>
      </c>
      <c r="BC59" s="168"/>
      <c r="BD59" s="403"/>
      <c r="BE59" s="174" t="str">
        <f t="shared" si="32"/>
        <v/>
      </c>
      <c r="BF59" s="168"/>
      <c r="BG59" s="403"/>
      <c r="BH59" s="174" t="str">
        <f t="shared" si="33"/>
        <v/>
      </c>
      <c r="BI59" s="168"/>
      <c r="BJ59" s="403"/>
      <c r="BK59" s="174" t="str">
        <f t="shared" si="34"/>
        <v/>
      </c>
      <c r="BL59" s="168"/>
      <c r="BP59" s="200"/>
    </row>
    <row r="60" spans="3:68" ht="12" customHeight="1" x14ac:dyDescent="0.2">
      <c r="C60" s="549"/>
      <c r="D60" s="553" t="s">
        <v>147</v>
      </c>
      <c r="E60" s="554"/>
      <c r="F60" s="554"/>
      <c r="G60" s="467" t="s">
        <v>89</v>
      </c>
      <c r="H60" s="464">
        <v>0.1</v>
      </c>
      <c r="I60" s="466" t="s">
        <v>92</v>
      </c>
      <c r="J60" s="201"/>
      <c r="K60" s="400"/>
      <c r="L60" s="203" t="str">
        <f t="shared" si="53"/>
        <v/>
      </c>
      <c r="M60" s="201"/>
      <c r="N60" s="400"/>
      <c r="O60" s="203" t="str">
        <f t="shared" si="54"/>
        <v/>
      </c>
      <c r="P60" s="201"/>
      <c r="Q60" s="400"/>
      <c r="R60" s="203" t="str">
        <f t="shared" si="19"/>
        <v/>
      </c>
      <c r="S60" s="201"/>
      <c r="T60" s="400"/>
      <c r="U60" s="203" t="str">
        <f t="shared" si="20"/>
        <v/>
      </c>
      <c r="V60" s="201"/>
      <c r="W60" s="400"/>
      <c r="X60" s="203" t="str">
        <f t="shared" si="21"/>
        <v/>
      </c>
      <c r="Y60" s="201"/>
      <c r="Z60" s="400"/>
      <c r="AA60" s="203" t="str">
        <f t="shared" si="22"/>
        <v/>
      </c>
      <c r="AB60" s="201"/>
      <c r="AC60" s="400"/>
      <c r="AD60" s="203" t="str">
        <f t="shared" si="23"/>
        <v/>
      </c>
      <c r="AE60" s="201"/>
      <c r="AF60" s="400"/>
      <c r="AG60" s="203" t="str">
        <f t="shared" si="24"/>
        <v/>
      </c>
      <c r="AH60" s="201"/>
      <c r="AI60" s="400"/>
      <c r="AJ60" s="203" t="str">
        <f t="shared" si="25"/>
        <v/>
      </c>
      <c r="AK60" s="201"/>
      <c r="AL60" s="400"/>
      <c r="AM60" s="203" t="str">
        <f t="shared" si="26"/>
        <v/>
      </c>
      <c r="AN60" s="201"/>
      <c r="AO60" s="400"/>
      <c r="AP60" s="203" t="str">
        <f t="shared" si="27"/>
        <v/>
      </c>
      <c r="AQ60" s="201"/>
      <c r="AR60" s="400"/>
      <c r="AS60" s="203" t="str">
        <f t="shared" si="28"/>
        <v/>
      </c>
      <c r="AT60" s="201"/>
      <c r="AU60" s="400"/>
      <c r="AV60" s="203" t="str">
        <f t="shared" si="29"/>
        <v/>
      </c>
      <c r="AW60" s="201"/>
      <c r="AX60" s="400"/>
      <c r="AY60" s="203" t="str">
        <f t="shared" si="30"/>
        <v/>
      </c>
      <c r="AZ60" s="201"/>
      <c r="BA60" s="400"/>
      <c r="BB60" s="203" t="str">
        <f t="shared" si="31"/>
        <v/>
      </c>
      <c r="BC60" s="201"/>
      <c r="BD60" s="400"/>
      <c r="BE60" s="203" t="str">
        <f t="shared" si="32"/>
        <v/>
      </c>
      <c r="BF60" s="201"/>
      <c r="BG60" s="400"/>
      <c r="BH60" s="203" t="str">
        <f t="shared" si="33"/>
        <v/>
      </c>
      <c r="BI60" s="201"/>
      <c r="BJ60" s="400"/>
      <c r="BK60" s="203" t="str">
        <f t="shared" si="34"/>
        <v/>
      </c>
      <c r="BL60" s="168"/>
      <c r="BP60" s="200"/>
    </row>
    <row r="61" spans="3:68" ht="12" customHeight="1" x14ac:dyDescent="0.2">
      <c r="C61" s="549"/>
      <c r="D61" s="544" t="s">
        <v>148</v>
      </c>
      <c r="E61" s="545"/>
      <c r="F61" s="545"/>
      <c r="G61" s="466" t="s">
        <v>89</v>
      </c>
      <c r="H61" s="458">
        <v>0.04</v>
      </c>
      <c r="I61" s="456" t="s">
        <v>92</v>
      </c>
      <c r="J61" s="168"/>
      <c r="K61" s="403"/>
      <c r="L61" s="174" t="str">
        <f t="shared" si="53"/>
        <v/>
      </c>
      <c r="M61" s="168"/>
      <c r="N61" s="403"/>
      <c r="O61" s="174" t="str">
        <f t="shared" si="54"/>
        <v/>
      </c>
      <c r="P61" s="168"/>
      <c r="Q61" s="403"/>
      <c r="R61" s="174" t="str">
        <f t="shared" si="19"/>
        <v/>
      </c>
      <c r="S61" s="168"/>
      <c r="T61" s="403"/>
      <c r="U61" s="174" t="str">
        <f t="shared" si="20"/>
        <v/>
      </c>
      <c r="V61" s="168"/>
      <c r="W61" s="403"/>
      <c r="X61" s="174" t="str">
        <f t="shared" si="21"/>
        <v/>
      </c>
      <c r="Y61" s="168"/>
      <c r="Z61" s="403"/>
      <c r="AA61" s="174" t="str">
        <f t="shared" si="22"/>
        <v/>
      </c>
      <c r="AB61" s="168"/>
      <c r="AC61" s="403"/>
      <c r="AD61" s="174" t="str">
        <f t="shared" si="23"/>
        <v/>
      </c>
      <c r="AE61" s="168"/>
      <c r="AF61" s="403"/>
      <c r="AG61" s="174" t="str">
        <f t="shared" si="24"/>
        <v/>
      </c>
      <c r="AH61" s="168"/>
      <c r="AI61" s="403"/>
      <c r="AJ61" s="174" t="str">
        <f t="shared" si="25"/>
        <v/>
      </c>
      <c r="AK61" s="168"/>
      <c r="AL61" s="403"/>
      <c r="AM61" s="174" t="str">
        <f t="shared" si="26"/>
        <v/>
      </c>
      <c r="AN61" s="168"/>
      <c r="AO61" s="403"/>
      <c r="AP61" s="174" t="str">
        <f t="shared" si="27"/>
        <v/>
      </c>
      <c r="AQ61" s="168"/>
      <c r="AR61" s="403"/>
      <c r="AS61" s="174" t="str">
        <f t="shared" si="28"/>
        <v/>
      </c>
      <c r="AT61" s="168"/>
      <c r="AU61" s="403"/>
      <c r="AV61" s="174" t="str">
        <f t="shared" si="29"/>
        <v/>
      </c>
      <c r="AW61" s="168"/>
      <c r="AX61" s="403"/>
      <c r="AY61" s="174" t="str">
        <f t="shared" si="30"/>
        <v/>
      </c>
      <c r="AZ61" s="168"/>
      <c r="BA61" s="403"/>
      <c r="BB61" s="174" t="str">
        <f t="shared" si="31"/>
        <v/>
      </c>
      <c r="BC61" s="168"/>
      <c r="BD61" s="403"/>
      <c r="BE61" s="174" t="str">
        <f t="shared" si="32"/>
        <v/>
      </c>
      <c r="BF61" s="168"/>
      <c r="BG61" s="403"/>
      <c r="BH61" s="174" t="str">
        <f t="shared" si="33"/>
        <v/>
      </c>
      <c r="BI61" s="168"/>
      <c r="BJ61" s="403"/>
      <c r="BK61" s="174" t="str">
        <f t="shared" si="34"/>
        <v/>
      </c>
      <c r="BL61" s="168"/>
      <c r="BP61" s="200"/>
    </row>
    <row r="62" spans="3:68" ht="12" customHeight="1" x14ac:dyDescent="0.2">
      <c r="C62" s="549"/>
      <c r="D62" s="544" t="s">
        <v>149</v>
      </c>
      <c r="E62" s="545"/>
      <c r="F62" s="545"/>
      <c r="G62" s="466" t="s">
        <v>89</v>
      </c>
      <c r="H62" s="458">
        <v>1</v>
      </c>
      <c r="I62" s="466" t="s">
        <v>92</v>
      </c>
      <c r="J62" s="168"/>
      <c r="K62" s="403"/>
      <c r="L62" s="174" t="str">
        <f t="shared" si="53"/>
        <v/>
      </c>
      <c r="M62" s="168"/>
      <c r="N62" s="403"/>
      <c r="O62" s="174" t="str">
        <f t="shared" si="54"/>
        <v/>
      </c>
      <c r="P62" s="168"/>
      <c r="Q62" s="403"/>
      <c r="R62" s="174" t="str">
        <f t="shared" si="19"/>
        <v/>
      </c>
      <c r="S62" s="168"/>
      <c r="T62" s="403"/>
      <c r="U62" s="174" t="str">
        <f t="shared" si="20"/>
        <v/>
      </c>
      <c r="V62" s="168"/>
      <c r="W62" s="403"/>
      <c r="X62" s="174" t="str">
        <f t="shared" si="21"/>
        <v/>
      </c>
      <c r="Y62" s="168"/>
      <c r="Z62" s="403"/>
      <c r="AA62" s="174" t="str">
        <f t="shared" si="22"/>
        <v/>
      </c>
      <c r="AB62" s="168"/>
      <c r="AC62" s="403"/>
      <c r="AD62" s="174" t="str">
        <f t="shared" si="23"/>
        <v/>
      </c>
      <c r="AE62" s="168"/>
      <c r="AF62" s="403"/>
      <c r="AG62" s="174" t="str">
        <f t="shared" si="24"/>
        <v/>
      </c>
      <c r="AH62" s="168"/>
      <c r="AI62" s="403"/>
      <c r="AJ62" s="174" t="str">
        <f t="shared" si="25"/>
        <v/>
      </c>
      <c r="AK62" s="168"/>
      <c r="AL62" s="403"/>
      <c r="AM62" s="174" t="str">
        <f t="shared" si="26"/>
        <v/>
      </c>
      <c r="AN62" s="168"/>
      <c r="AO62" s="403"/>
      <c r="AP62" s="174" t="str">
        <f t="shared" si="27"/>
        <v/>
      </c>
      <c r="AQ62" s="168"/>
      <c r="AR62" s="403"/>
      <c r="AS62" s="174" t="str">
        <f t="shared" si="28"/>
        <v/>
      </c>
      <c r="AT62" s="168"/>
      <c r="AU62" s="403"/>
      <c r="AV62" s="174" t="str">
        <f t="shared" si="29"/>
        <v/>
      </c>
      <c r="AW62" s="168"/>
      <c r="AX62" s="403"/>
      <c r="AY62" s="174" t="str">
        <f t="shared" si="30"/>
        <v/>
      </c>
      <c r="AZ62" s="168"/>
      <c r="BA62" s="403"/>
      <c r="BB62" s="174" t="str">
        <f t="shared" si="31"/>
        <v/>
      </c>
      <c r="BC62" s="168"/>
      <c r="BD62" s="403"/>
      <c r="BE62" s="174" t="str">
        <f t="shared" si="32"/>
        <v/>
      </c>
      <c r="BF62" s="168"/>
      <c r="BG62" s="403"/>
      <c r="BH62" s="174" t="str">
        <f t="shared" si="33"/>
        <v/>
      </c>
      <c r="BI62" s="168"/>
      <c r="BJ62" s="403"/>
      <c r="BK62" s="174" t="str">
        <f t="shared" si="34"/>
        <v/>
      </c>
      <c r="BL62" s="168"/>
      <c r="BP62" s="200"/>
    </row>
    <row r="63" spans="3:68" ht="12" customHeight="1" x14ac:dyDescent="0.2">
      <c r="C63" s="549"/>
      <c r="D63" s="544" t="s">
        <v>150</v>
      </c>
      <c r="E63" s="545"/>
      <c r="F63" s="545"/>
      <c r="G63" s="466" t="s">
        <v>89</v>
      </c>
      <c r="H63" s="458">
        <v>6.0000000000000001E-3</v>
      </c>
      <c r="I63" s="466" t="s">
        <v>92</v>
      </c>
      <c r="J63" s="168"/>
      <c r="K63" s="403"/>
      <c r="L63" s="174" t="str">
        <f t="shared" si="53"/>
        <v/>
      </c>
      <c r="M63" s="168"/>
      <c r="N63" s="403"/>
      <c r="O63" s="174" t="str">
        <f t="shared" si="54"/>
        <v/>
      </c>
      <c r="P63" s="168"/>
      <c r="Q63" s="403"/>
      <c r="R63" s="174" t="str">
        <f t="shared" si="19"/>
        <v/>
      </c>
      <c r="S63" s="168"/>
      <c r="T63" s="403"/>
      <c r="U63" s="174" t="str">
        <f t="shared" si="20"/>
        <v/>
      </c>
      <c r="V63" s="168"/>
      <c r="W63" s="403"/>
      <c r="X63" s="174" t="str">
        <f t="shared" si="21"/>
        <v/>
      </c>
      <c r="Y63" s="168"/>
      <c r="Z63" s="403"/>
      <c r="AA63" s="174" t="str">
        <f t="shared" si="22"/>
        <v/>
      </c>
      <c r="AB63" s="168"/>
      <c r="AC63" s="403"/>
      <c r="AD63" s="174" t="str">
        <f t="shared" si="23"/>
        <v/>
      </c>
      <c r="AE63" s="168"/>
      <c r="AF63" s="403"/>
      <c r="AG63" s="174" t="str">
        <f t="shared" si="24"/>
        <v/>
      </c>
      <c r="AH63" s="168"/>
      <c r="AI63" s="403"/>
      <c r="AJ63" s="174" t="str">
        <f t="shared" si="25"/>
        <v/>
      </c>
      <c r="AK63" s="168"/>
      <c r="AL63" s="403"/>
      <c r="AM63" s="174" t="str">
        <f t="shared" si="26"/>
        <v/>
      </c>
      <c r="AN63" s="168"/>
      <c r="AO63" s="403"/>
      <c r="AP63" s="174" t="str">
        <f t="shared" si="27"/>
        <v/>
      </c>
      <c r="AQ63" s="168"/>
      <c r="AR63" s="403"/>
      <c r="AS63" s="174" t="str">
        <f t="shared" si="28"/>
        <v/>
      </c>
      <c r="AT63" s="168"/>
      <c r="AU63" s="403"/>
      <c r="AV63" s="174" t="str">
        <f t="shared" si="29"/>
        <v/>
      </c>
      <c r="AW63" s="168"/>
      <c r="AX63" s="403"/>
      <c r="AY63" s="174" t="str">
        <f t="shared" si="30"/>
        <v/>
      </c>
      <c r="AZ63" s="168"/>
      <c r="BA63" s="403"/>
      <c r="BB63" s="174" t="str">
        <f t="shared" si="31"/>
        <v/>
      </c>
      <c r="BC63" s="168"/>
      <c r="BD63" s="403"/>
      <c r="BE63" s="174" t="str">
        <f t="shared" si="32"/>
        <v/>
      </c>
      <c r="BF63" s="168"/>
      <c r="BG63" s="403"/>
      <c r="BH63" s="174" t="str">
        <f t="shared" si="33"/>
        <v/>
      </c>
      <c r="BI63" s="168"/>
      <c r="BJ63" s="403"/>
      <c r="BK63" s="174" t="str">
        <f t="shared" si="34"/>
        <v/>
      </c>
      <c r="BL63" s="168"/>
      <c r="BP63" s="200"/>
    </row>
    <row r="64" spans="3:68" ht="12" customHeight="1" x14ac:dyDescent="0.2">
      <c r="C64" s="549"/>
      <c r="D64" s="553" t="s">
        <v>151</v>
      </c>
      <c r="E64" s="554"/>
      <c r="F64" s="554"/>
      <c r="G64" s="467" t="s">
        <v>89</v>
      </c>
      <c r="H64" s="464">
        <v>0.01</v>
      </c>
      <c r="I64" s="467" t="s">
        <v>92</v>
      </c>
      <c r="J64" s="201"/>
      <c r="K64" s="400"/>
      <c r="L64" s="203" t="str">
        <f t="shared" si="53"/>
        <v/>
      </c>
      <c r="M64" s="201"/>
      <c r="N64" s="400"/>
      <c r="O64" s="203" t="str">
        <f t="shared" si="54"/>
        <v/>
      </c>
      <c r="P64" s="201"/>
      <c r="Q64" s="400"/>
      <c r="R64" s="203" t="str">
        <f t="shared" si="19"/>
        <v/>
      </c>
      <c r="S64" s="201"/>
      <c r="T64" s="400"/>
      <c r="U64" s="203" t="str">
        <f t="shared" si="20"/>
        <v/>
      </c>
      <c r="V64" s="201"/>
      <c r="W64" s="400"/>
      <c r="X64" s="203" t="str">
        <f t="shared" si="21"/>
        <v/>
      </c>
      <c r="Y64" s="201"/>
      <c r="Z64" s="400"/>
      <c r="AA64" s="203" t="str">
        <f t="shared" si="22"/>
        <v/>
      </c>
      <c r="AB64" s="201"/>
      <c r="AC64" s="400"/>
      <c r="AD64" s="203" t="str">
        <f t="shared" si="23"/>
        <v/>
      </c>
      <c r="AE64" s="201"/>
      <c r="AF64" s="400"/>
      <c r="AG64" s="203" t="str">
        <f t="shared" si="24"/>
        <v/>
      </c>
      <c r="AH64" s="201"/>
      <c r="AI64" s="400"/>
      <c r="AJ64" s="203" t="str">
        <f t="shared" si="25"/>
        <v/>
      </c>
      <c r="AK64" s="201"/>
      <c r="AL64" s="400"/>
      <c r="AM64" s="203" t="str">
        <f t="shared" si="26"/>
        <v/>
      </c>
      <c r="AN64" s="201"/>
      <c r="AO64" s="400"/>
      <c r="AP64" s="203" t="str">
        <f t="shared" si="27"/>
        <v/>
      </c>
      <c r="AQ64" s="201"/>
      <c r="AR64" s="400"/>
      <c r="AS64" s="203" t="str">
        <f t="shared" si="28"/>
        <v/>
      </c>
      <c r="AT64" s="201"/>
      <c r="AU64" s="400"/>
      <c r="AV64" s="203" t="str">
        <f t="shared" si="29"/>
        <v/>
      </c>
      <c r="AW64" s="201"/>
      <c r="AX64" s="400"/>
      <c r="AY64" s="203" t="str">
        <f t="shared" si="30"/>
        <v/>
      </c>
      <c r="AZ64" s="201"/>
      <c r="BA64" s="400"/>
      <c r="BB64" s="203" t="str">
        <f t="shared" si="31"/>
        <v/>
      </c>
      <c r="BC64" s="201"/>
      <c r="BD64" s="400"/>
      <c r="BE64" s="203" t="str">
        <f t="shared" si="32"/>
        <v/>
      </c>
      <c r="BF64" s="201"/>
      <c r="BG64" s="400"/>
      <c r="BH64" s="203" t="str">
        <f t="shared" si="33"/>
        <v/>
      </c>
      <c r="BI64" s="201"/>
      <c r="BJ64" s="400"/>
      <c r="BK64" s="203" t="str">
        <f t="shared" si="34"/>
        <v/>
      </c>
      <c r="BL64" s="168"/>
      <c r="BP64" s="200"/>
    </row>
    <row r="65" spans="3:68" ht="12" customHeight="1" x14ac:dyDescent="0.2">
      <c r="C65" s="549"/>
      <c r="D65" s="544" t="s">
        <v>152</v>
      </c>
      <c r="E65" s="545"/>
      <c r="F65" s="545"/>
      <c r="G65" s="466" t="s">
        <v>89</v>
      </c>
      <c r="H65" s="458">
        <v>0.01</v>
      </c>
      <c r="I65" s="466" t="s">
        <v>92</v>
      </c>
      <c r="J65" s="168"/>
      <c r="K65" s="403"/>
      <c r="L65" s="174" t="str">
        <f t="shared" si="53"/>
        <v/>
      </c>
      <c r="M65" s="168"/>
      <c r="N65" s="403"/>
      <c r="O65" s="174" t="str">
        <f t="shared" si="54"/>
        <v/>
      </c>
      <c r="P65" s="168"/>
      <c r="Q65" s="403"/>
      <c r="R65" s="174" t="str">
        <f t="shared" si="19"/>
        <v/>
      </c>
      <c r="S65" s="168"/>
      <c r="T65" s="403"/>
      <c r="U65" s="174" t="str">
        <f t="shared" si="20"/>
        <v/>
      </c>
      <c r="V65" s="168"/>
      <c r="W65" s="403"/>
      <c r="X65" s="174" t="str">
        <f t="shared" si="21"/>
        <v/>
      </c>
      <c r="Y65" s="168"/>
      <c r="Z65" s="403"/>
      <c r="AA65" s="174" t="str">
        <f t="shared" si="22"/>
        <v/>
      </c>
      <c r="AB65" s="168"/>
      <c r="AC65" s="403"/>
      <c r="AD65" s="174" t="str">
        <f t="shared" si="23"/>
        <v/>
      </c>
      <c r="AE65" s="168"/>
      <c r="AF65" s="403"/>
      <c r="AG65" s="174" t="str">
        <f t="shared" si="24"/>
        <v/>
      </c>
      <c r="AH65" s="168"/>
      <c r="AI65" s="403"/>
      <c r="AJ65" s="174" t="str">
        <f t="shared" si="25"/>
        <v/>
      </c>
      <c r="AK65" s="168"/>
      <c r="AL65" s="403"/>
      <c r="AM65" s="174" t="str">
        <f t="shared" si="26"/>
        <v/>
      </c>
      <c r="AN65" s="168"/>
      <c r="AO65" s="403"/>
      <c r="AP65" s="174" t="str">
        <f t="shared" si="27"/>
        <v/>
      </c>
      <c r="AQ65" s="168"/>
      <c r="AR65" s="403"/>
      <c r="AS65" s="174" t="str">
        <f t="shared" si="28"/>
        <v/>
      </c>
      <c r="AT65" s="168"/>
      <c r="AU65" s="403"/>
      <c r="AV65" s="174" t="str">
        <f t="shared" si="29"/>
        <v/>
      </c>
      <c r="AW65" s="168"/>
      <c r="AX65" s="403"/>
      <c r="AY65" s="174" t="str">
        <f t="shared" si="30"/>
        <v/>
      </c>
      <c r="AZ65" s="168"/>
      <c r="BA65" s="403"/>
      <c r="BB65" s="174" t="str">
        <f t="shared" si="31"/>
        <v/>
      </c>
      <c r="BC65" s="168"/>
      <c r="BD65" s="403"/>
      <c r="BE65" s="174" t="str">
        <f t="shared" si="32"/>
        <v/>
      </c>
      <c r="BF65" s="168"/>
      <c r="BG65" s="403"/>
      <c r="BH65" s="174" t="str">
        <f t="shared" si="33"/>
        <v/>
      </c>
      <c r="BI65" s="168"/>
      <c r="BJ65" s="403"/>
      <c r="BK65" s="174" t="str">
        <f t="shared" si="34"/>
        <v/>
      </c>
      <c r="BL65" s="168"/>
      <c r="BP65" s="200"/>
    </row>
    <row r="66" spans="3:68" ht="12" customHeight="1" x14ac:dyDescent="0.2">
      <c r="C66" s="549"/>
      <c r="D66" s="544" t="s">
        <v>153</v>
      </c>
      <c r="E66" s="545"/>
      <c r="F66" s="545"/>
      <c r="G66" s="466" t="s">
        <v>89</v>
      </c>
      <c r="H66" s="458">
        <v>2E-3</v>
      </c>
      <c r="I66" s="466" t="s">
        <v>92</v>
      </c>
      <c r="J66" s="168"/>
      <c r="K66" s="403"/>
      <c r="L66" s="174" t="str">
        <f t="shared" si="53"/>
        <v/>
      </c>
      <c r="M66" s="168"/>
      <c r="N66" s="403"/>
      <c r="O66" s="174" t="str">
        <f t="shared" si="54"/>
        <v/>
      </c>
      <c r="P66" s="168"/>
      <c r="Q66" s="403"/>
      <c r="R66" s="174" t="str">
        <f t="shared" si="19"/>
        <v/>
      </c>
      <c r="S66" s="168"/>
      <c r="T66" s="403"/>
      <c r="U66" s="174" t="str">
        <f t="shared" si="20"/>
        <v/>
      </c>
      <c r="V66" s="168"/>
      <c r="W66" s="403"/>
      <c r="X66" s="174" t="str">
        <f t="shared" si="21"/>
        <v/>
      </c>
      <c r="Y66" s="168"/>
      <c r="Z66" s="403"/>
      <c r="AA66" s="174" t="str">
        <f t="shared" si="22"/>
        <v/>
      </c>
      <c r="AB66" s="168"/>
      <c r="AC66" s="403"/>
      <c r="AD66" s="174" t="str">
        <f t="shared" si="23"/>
        <v/>
      </c>
      <c r="AE66" s="168"/>
      <c r="AF66" s="403"/>
      <c r="AG66" s="174" t="str">
        <f t="shared" si="24"/>
        <v/>
      </c>
      <c r="AH66" s="168"/>
      <c r="AI66" s="403"/>
      <c r="AJ66" s="174" t="str">
        <f t="shared" si="25"/>
        <v/>
      </c>
      <c r="AK66" s="168"/>
      <c r="AL66" s="403"/>
      <c r="AM66" s="174" t="str">
        <f t="shared" si="26"/>
        <v/>
      </c>
      <c r="AN66" s="168"/>
      <c r="AO66" s="403"/>
      <c r="AP66" s="174" t="str">
        <f t="shared" si="27"/>
        <v/>
      </c>
      <c r="AQ66" s="168"/>
      <c r="AR66" s="403"/>
      <c r="AS66" s="174" t="str">
        <f t="shared" si="28"/>
        <v/>
      </c>
      <c r="AT66" s="168"/>
      <c r="AU66" s="403"/>
      <c r="AV66" s="174" t="str">
        <f t="shared" si="29"/>
        <v/>
      </c>
      <c r="AW66" s="168"/>
      <c r="AX66" s="403"/>
      <c r="AY66" s="174" t="str">
        <f t="shared" si="30"/>
        <v/>
      </c>
      <c r="AZ66" s="168"/>
      <c r="BA66" s="403"/>
      <c r="BB66" s="174" t="str">
        <f t="shared" si="31"/>
        <v/>
      </c>
      <c r="BC66" s="168"/>
      <c r="BD66" s="403"/>
      <c r="BE66" s="174" t="str">
        <f t="shared" si="32"/>
        <v/>
      </c>
      <c r="BF66" s="168"/>
      <c r="BG66" s="403"/>
      <c r="BH66" s="174" t="str">
        <f t="shared" si="33"/>
        <v/>
      </c>
      <c r="BI66" s="168"/>
      <c r="BJ66" s="403"/>
      <c r="BK66" s="174" t="str">
        <f t="shared" si="34"/>
        <v/>
      </c>
      <c r="BL66" s="168"/>
      <c r="BP66" s="200"/>
    </row>
    <row r="67" spans="3:68" ht="12" customHeight="1" x14ac:dyDescent="0.2">
      <c r="C67" s="549"/>
      <c r="D67" s="544" t="s">
        <v>154</v>
      </c>
      <c r="E67" s="545"/>
      <c r="F67" s="545"/>
      <c r="G67" s="466" t="s">
        <v>89</v>
      </c>
      <c r="H67" s="458">
        <v>6.0000000000000001E-3</v>
      </c>
      <c r="I67" s="466" t="s">
        <v>92</v>
      </c>
      <c r="J67" s="168"/>
      <c r="K67" s="403"/>
      <c r="L67" s="174" t="str">
        <f t="shared" si="53"/>
        <v/>
      </c>
      <c r="M67" s="168"/>
      <c r="N67" s="403"/>
      <c r="O67" s="174" t="str">
        <f t="shared" si="54"/>
        <v/>
      </c>
      <c r="P67" s="168"/>
      <c r="Q67" s="403"/>
      <c r="R67" s="174" t="str">
        <f t="shared" si="19"/>
        <v/>
      </c>
      <c r="S67" s="168"/>
      <c r="T67" s="403"/>
      <c r="U67" s="174" t="str">
        <f t="shared" si="20"/>
        <v/>
      </c>
      <c r="V67" s="168"/>
      <c r="W67" s="403"/>
      <c r="X67" s="174" t="str">
        <f t="shared" si="21"/>
        <v/>
      </c>
      <c r="Y67" s="168"/>
      <c r="Z67" s="403"/>
      <c r="AA67" s="174" t="str">
        <f t="shared" si="22"/>
        <v/>
      </c>
      <c r="AB67" s="168"/>
      <c r="AC67" s="403"/>
      <c r="AD67" s="174" t="str">
        <f t="shared" si="23"/>
        <v/>
      </c>
      <c r="AE67" s="168"/>
      <c r="AF67" s="403"/>
      <c r="AG67" s="174" t="str">
        <f t="shared" si="24"/>
        <v/>
      </c>
      <c r="AH67" s="168"/>
      <c r="AI67" s="403"/>
      <c r="AJ67" s="174" t="str">
        <f t="shared" si="25"/>
        <v/>
      </c>
      <c r="AK67" s="168"/>
      <c r="AL67" s="403"/>
      <c r="AM67" s="174" t="str">
        <f t="shared" si="26"/>
        <v/>
      </c>
      <c r="AN67" s="168"/>
      <c r="AO67" s="403"/>
      <c r="AP67" s="174" t="str">
        <f t="shared" si="27"/>
        <v/>
      </c>
      <c r="AQ67" s="168"/>
      <c r="AR67" s="403"/>
      <c r="AS67" s="174" t="str">
        <f t="shared" si="28"/>
        <v/>
      </c>
      <c r="AT67" s="168"/>
      <c r="AU67" s="403"/>
      <c r="AV67" s="174" t="str">
        <f t="shared" si="29"/>
        <v/>
      </c>
      <c r="AW67" s="168"/>
      <c r="AX67" s="403"/>
      <c r="AY67" s="174" t="str">
        <f t="shared" si="30"/>
        <v/>
      </c>
      <c r="AZ67" s="168"/>
      <c r="BA67" s="403"/>
      <c r="BB67" s="174" t="str">
        <f t="shared" si="31"/>
        <v/>
      </c>
      <c r="BC67" s="168"/>
      <c r="BD67" s="403"/>
      <c r="BE67" s="174" t="str">
        <f t="shared" si="32"/>
        <v/>
      </c>
      <c r="BF67" s="168"/>
      <c r="BG67" s="403"/>
      <c r="BH67" s="174" t="str">
        <f t="shared" si="33"/>
        <v/>
      </c>
      <c r="BI67" s="168"/>
      <c r="BJ67" s="403"/>
      <c r="BK67" s="174" t="str">
        <f t="shared" si="34"/>
        <v/>
      </c>
      <c r="BL67" s="168"/>
      <c r="BP67" s="200"/>
    </row>
    <row r="68" spans="3:68" ht="12" customHeight="1" x14ac:dyDescent="0.2">
      <c r="C68" s="549"/>
      <c r="D68" s="553" t="s">
        <v>155</v>
      </c>
      <c r="E68" s="554"/>
      <c r="F68" s="554"/>
      <c r="G68" s="467" t="s">
        <v>89</v>
      </c>
      <c r="H68" s="464">
        <v>3.0000000000000001E-3</v>
      </c>
      <c r="I68" s="466" t="s">
        <v>92</v>
      </c>
      <c r="J68" s="201"/>
      <c r="K68" s="400"/>
      <c r="L68" s="203" t="str">
        <f t="shared" si="53"/>
        <v/>
      </c>
      <c r="M68" s="201"/>
      <c r="N68" s="400"/>
      <c r="O68" s="203" t="str">
        <f t="shared" si="54"/>
        <v/>
      </c>
      <c r="P68" s="201"/>
      <c r="Q68" s="400"/>
      <c r="R68" s="203" t="str">
        <f t="shared" si="19"/>
        <v/>
      </c>
      <c r="S68" s="201"/>
      <c r="T68" s="400"/>
      <c r="U68" s="203" t="str">
        <f t="shared" si="20"/>
        <v/>
      </c>
      <c r="V68" s="201"/>
      <c r="W68" s="400"/>
      <c r="X68" s="203" t="str">
        <f t="shared" si="21"/>
        <v/>
      </c>
      <c r="Y68" s="201"/>
      <c r="Z68" s="400"/>
      <c r="AA68" s="203" t="str">
        <f t="shared" si="22"/>
        <v/>
      </c>
      <c r="AB68" s="201"/>
      <c r="AC68" s="400"/>
      <c r="AD68" s="203" t="str">
        <f t="shared" si="23"/>
        <v/>
      </c>
      <c r="AE68" s="201"/>
      <c r="AF68" s="400"/>
      <c r="AG68" s="203" t="str">
        <f t="shared" si="24"/>
        <v/>
      </c>
      <c r="AH68" s="201"/>
      <c r="AI68" s="400"/>
      <c r="AJ68" s="203" t="str">
        <f t="shared" si="25"/>
        <v/>
      </c>
      <c r="AK68" s="201"/>
      <c r="AL68" s="400"/>
      <c r="AM68" s="203" t="str">
        <f t="shared" si="26"/>
        <v/>
      </c>
      <c r="AN68" s="201"/>
      <c r="AO68" s="400"/>
      <c r="AP68" s="203" t="str">
        <f t="shared" si="27"/>
        <v/>
      </c>
      <c r="AQ68" s="201"/>
      <c r="AR68" s="400"/>
      <c r="AS68" s="203" t="str">
        <f t="shared" si="28"/>
        <v/>
      </c>
      <c r="AT68" s="201"/>
      <c r="AU68" s="400"/>
      <c r="AV68" s="203" t="str">
        <f t="shared" si="29"/>
        <v/>
      </c>
      <c r="AW68" s="201"/>
      <c r="AX68" s="400"/>
      <c r="AY68" s="203" t="str">
        <f t="shared" si="30"/>
        <v/>
      </c>
      <c r="AZ68" s="201"/>
      <c r="BA68" s="400"/>
      <c r="BB68" s="203" t="str">
        <f t="shared" si="31"/>
        <v/>
      </c>
      <c r="BC68" s="201"/>
      <c r="BD68" s="400"/>
      <c r="BE68" s="203" t="str">
        <f t="shared" si="32"/>
        <v/>
      </c>
      <c r="BF68" s="201"/>
      <c r="BG68" s="400"/>
      <c r="BH68" s="203" t="str">
        <f t="shared" si="33"/>
        <v/>
      </c>
      <c r="BI68" s="201"/>
      <c r="BJ68" s="400"/>
      <c r="BK68" s="203" t="str">
        <f t="shared" si="34"/>
        <v/>
      </c>
      <c r="BL68" s="168"/>
      <c r="BP68" s="200"/>
    </row>
    <row r="69" spans="3:68" ht="12" customHeight="1" x14ac:dyDescent="0.2">
      <c r="C69" s="549"/>
      <c r="D69" s="544" t="s">
        <v>156</v>
      </c>
      <c r="E69" s="545"/>
      <c r="F69" s="545"/>
      <c r="G69" s="466" t="s">
        <v>89</v>
      </c>
      <c r="H69" s="458">
        <v>0.02</v>
      </c>
      <c r="I69" s="456" t="s">
        <v>92</v>
      </c>
      <c r="J69" s="168"/>
      <c r="K69" s="403"/>
      <c r="L69" s="174" t="str">
        <f t="shared" si="53"/>
        <v/>
      </c>
      <c r="M69" s="168"/>
      <c r="N69" s="403"/>
      <c r="O69" s="174" t="str">
        <f t="shared" si="54"/>
        <v/>
      </c>
      <c r="P69" s="168"/>
      <c r="Q69" s="403"/>
      <c r="R69" s="174" t="str">
        <f t="shared" si="19"/>
        <v/>
      </c>
      <c r="S69" s="168"/>
      <c r="T69" s="403"/>
      <c r="U69" s="174" t="str">
        <f t="shared" si="20"/>
        <v/>
      </c>
      <c r="V69" s="168"/>
      <c r="W69" s="403"/>
      <c r="X69" s="174" t="str">
        <f t="shared" si="21"/>
        <v/>
      </c>
      <c r="Y69" s="168"/>
      <c r="Z69" s="403"/>
      <c r="AA69" s="174" t="str">
        <f t="shared" si="22"/>
        <v/>
      </c>
      <c r="AB69" s="168"/>
      <c r="AC69" s="403"/>
      <c r="AD69" s="174" t="str">
        <f t="shared" si="23"/>
        <v/>
      </c>
      <c r="AE69" s="168"/>
      <c r="AF69" s="403"/>
      <c r="AG69" s="174" t="str">
        <f t="shared" si="24"/>
        <v/>
      </c>
      <c r="AH69" s="168"/>
      <c r="AI69" s="403"/>
      <c r="AJ69" s="174" t="str">
        <f t="shared" si="25"/>
        <v/>
      </c>
      <c r="AK69" s="168"/>
      <c r="AL69" s="403"/>
      <c r="AM69" s="174" t="str">
        <f t="shared" si="26"/>
        <v/>
      </c>
      <c r="AN69" s="168"/>
      <c r="AO69" s="403"/>
      <c r="AP69" s="174" t="str">
        <f t="shared" si="27"/>
        <v/>
      </c>
      <c r="AQ69" s="168"/>
      <c r="AR69" s="403"/>
      <c r="AS69" s="174" t="str">
        <f t="shared" si="28"/>
        <v/>
      </c>
      <c r="AT69" s="168"/>
      <c r="AU69" s="403"/>
      <c r="AV69" s="174" t="str">
        <f t="shared" si="29"/>
        <v/>
      </c>
      <c r="AW69" s="168"/>
      <c r="AX69" s="403"/>
      <c r="AY69" s="174" t="str">
        <f t="shared" si="30"/>
        <v/>
      </c>
      <c r="AZ69" s="168"/>
      <c r="BA69" s="403"/>
      <c r="BB69" s="174" t="str">
        <f t="shared" si="31"/>
        <v/>
      </c>
      <c r="BC69" s="168"/>
      <c r="BD69" s="403"/>
      <c r="BE69" s="174" t="str">
        <f t="shared" si="32"/>
        <v/>
      </c>
      <c r="BF69" s="168"/>
      <c r="BG69" s="403"/>
      <c r="BH69" s="174" t="str">
        <f t="shared" si="33"/>
        <v/>
      </c>
      <c r="BI69" s="168"/>
      <c r="BJ69" s="403"/>
      <c r="BK69" s="174" t="str">
        <f t="shared" si="34"/>
        <v/>
      </c>
      <c r="BL69" s="168"/>
      <c r="BP69" s="200"/>
    </row>
    <row r="70" spans="3:68" ht="12" customHeight="1" x14ac:dyDescent="0.2">
      <c r="C70" s="549"/>
      <c r="D70" s="544" t="s">
        <v>157</v>
      </c>
      <c r="E70" s="545"/>
      <c r="F70" s="545"/>
      <c r="G70" s="466" t="s">
        <v>89</v>
      </c>
      <c r="H70" s="458">
        <v>0.01</v>
      </c>
      <c r="I70" s="466" t="s">
        <v>92</v>
      </c>
      <c r="J70" s="168"/>
      <c r="K70" s="403"/>
      <c r="L70" s="174" t="str">
        <f t="shared" si="53"/>
        <v/>
      </c>
      <c r="M70" s="168"/>
      <c r="N70" s="403"/>
      <c r="O70" s="174" t="str">
        <f t="shared" si="54"/>
        <v/>
      </c>
      <c r="P70" s="168"/>
      <c r="Q70" s="403"/>
      <c r="R70" s="174" t="str">
        <f t="shared" si="19"/>
        <v/>
      </c>
      <c r="S70" s="168"/>
      <c r="T70" s="403"/>
      <c r="U70" s="174" t="str">
        <f t="shared" si="20"/>
        <v/>
      </c>
      <c r="V70" s="168"/>
      <c r="W70" s="403"/>
      <c r="X70" s="174" t="str">
        <f t="shared" si="21"/>
        <v/>
      </c>
      <c r="Y70" s="168"/>
      <c r="Z70" s="403"/>
      <c r="AA70" s="174" t="str">
        <f t="shared" si="22"/>
        <v/>
      </c>
      <c r="AB70" s="168"/>
      <c r="AC70" s="403"/>
      <c r="AD70" s="174" t="str">
        <f t="shared" si="23"/>
        <v/>
      </c>
      <c r="AE70" s="168"/>
      <c r="AF70" s="403"/>
      <c r="AG70" s="174" t="str">
        <f t="shared" si="24"/>
        <v/>
      </c>
      <c r="AH70" s="168"/>
      <c r="AI70" s="403"/>
      <c r="AJ70" s="174" t="str">
        <f t="shared" si="25"/>
        <v/>
      </c>
      <c r="AK70" s="168"/>
      <c r="AL70" s="403"/>
      <c r="AM70" s="174" t="str">
        <f t="shared" si="26"/>
        <v/>
      </c>
      <c r="AN70" s="168"/>
      <c r="AO70" s="403"/>
      <c r="AP70" s="174" t="str">
        <f t="shared" si="27"/>
        <v/>
      </c>
      <c r="AQ70" s="168"/>
      <c r="AR70" s="403"/>
      <c r="AS70" s="174" t="str">
        <f t="shared" si="28"/>
        <v/>
      </c>
      <c r="AT70" s="168"/>
      <c r="AU70" s="403"/>
      <c r="AV70" s="174" t="str">
        <f t="shared" si="29"/>
        <v/>
      </c>
      <c r="AW70" s="168"/>
      <c r="AX70" s="403"/>
      <c r="AY70" s="174" t="str">
        <f t="shared" si="30"/>
        <v/>
      </c>
      <c r="AZ70" s="168"/>
      <c r="BA70" s="403"/>
      <c r="BB70" s="174" t="str">
        <f t="shared" si="31"/>
        <v/>
      </c>
      <c r="BC70" s="168"/>
      <c r="BD70" s="403"/>
      <c r="BE70" s="174" t="str">
        <f t="shared" si="32"/>
        <v/>
      </c>
      <c r="BF70" s="168"/>
      <c r="BG70" s="403"/>
      <c r="BH70" s="174" t="str">
        <f t="shared" si="33"/>
        <v/>
      </c>
      <c r="BI70" s="168"/>
      <c r="BJ70" s="403"/>
      <c r="BK70" s="174" t="str">
        <f t="shared" si="34"/>
        <v/>
      </c>
      <c r="BL70" s="168"/>
      <c r="BP70" s="200"/>
    </row>
    <row r="71" spans="3:68" ht="12" customHeight="1" x14ac:dyDescent="0.2">
      <c r="C71" s="549"/>
      <c r="D71" s="544" t="s">
        <v>158</v>
      </c>
      <c r="E71" s="545"/>
      <c r="F71" s="545"/>
      <c r="G71" s="466" t="s">
        <v>89</v>
      </c>
      <c r="H71" s="458">
        <v>0.01</v>
      </c>
      <c r="I71" s="466" t="s">
        <v>92</v>
      </c>
      <c r="J71" s="168"/>
      <c r="K71" s="403"/>
      <c r="L71" s="174" t="str">
        <f t="shared" si="53"/>
        <v/>
      </c>
      <c r="M71" s="168"/>
      <c r="N71" s="403"/>
      <c r="O71" s="174" t="str">
        <f t="shared" si="54"/>
        <v/>
      </c>
      <c r="P71" s="168"/>
      <c r="Q71" s="403"/>
      <c r="R71" s="174" t="str">
        <f t="shared" si="19"/>
        <v/>
      </c>
      <c r="S71" s="168"/>
      <c r="T71" s="403"/>
      <c r="U71" s="174" t="str">
        <f t="shared" si="20"/>
        <v/>
      </c>
      <c r="V71" s="168"/>
      <c r="W71" s="403"/>
      <c r="X71" s="174" t="str">
        <f t="shared" si="21"/>
        <v/>
      </c>
      <c r="Y71" s="168"/>
      <c r="Z71" s="403"/>
      <c r="AA71" s="174" t="str">
        <f t="shared" si="22"/>
        <v/>
      </c>
      <c r="AB71" s="168"/>
      <c r="AC71" s="403"/>
      <c r="AD71" s="174" t="str">
        <f t="shared" si="23"/>
        <v/>
      </c>
      <c r="AE71" s="168"/>
      <c r="AF71" s="403"/>
      <c r="AG71" s="174" t="str">
        <f t="shared" si="24"/>
        <v/>
      </c>
      <c r="AH71" s="168"/>
      <c r="AI71" s="403"/>
      <c r="AJ71" s="174" t="str">
        <f t="shared" si="25"/>
        <v/>
      </c>
      <c r="AK71" s="168"/>
      <c r="AL71" s="403"/>
      <c r="AM71" s="174" t="str">
        <f t="shared" si="26"/>
        <v/>
      </c>
      <c r="AN71" s="168"/>
      <c r="AO71" s="403"/>
      <c r="AP71" s="174" t="str">
        <f t="shared" si="27"/>
        <v/>
      </c>
      <c r="AQ71" s="168"/>
      <c r="AR71" s="403"/>
      <c r="AS71" s="174" t="str">
        <f t="shared" si="28"/>
        <v/>
      </c>
      <c r="AT71" s="168"/>
      <c r="AU71" s="403"/>
      <c r="AV71" s="174" t="str">
        <f t="shared" si="29"/>
        <v/>
      </c>
      <c r="AW71" s="168"/>
      <c r="AX71" s="403"/>
      <c r="AY71" s="174" t="str">
        <f t="shared" si="30"/>
        <v/>
      </c>
      <c r="AZ71" s="168"/>
      <c r="BA71" s="403"/>
      <c r="BB71" s="174" t="str">
        <f t="shared" si="31"/>
        <v/>
      </c>
      <c r="BC71" s="168"/>
      <c r="BD71" s="403"/>
      <c r="BE71" s="174" t="str">
        <f t="shared" si="32"/>
        <v/>
      </c>
      <c r="BF71" s="168"/>
      <c r="BG71" s="403"/>
      <c r="BH71" s="174" t="str">
        <f t="shared" si="33"/>
        <v/>
      </c>
      <c r="BI71" s="168"/>
      <c r="BJ71" s="403"/>
      <c r="BK71" s="174" t="str">
        <f t="shared" si="34"/>
        <v/>
      </c>
      <c r="BL71" s="168"/>
      <c r="BP71" s="200"/>
    </row>
    <row r="72" spans="3:68" ht="12" customHeight="1" x14ac:dyDescent="0.2">
      <c r="C72" s="549"/>
      <c r="D72" s="553" t="s">
        <v>159</v>
      </c>
      <c r="E72" s="554"/>
      <c r="F72" s="554"/>
      <c r="G72" s="467" t="s">
        <v>89</v>
      </c>
      <c r="H72" s="464">
        <v>10</v>
      </c>
      <c r="I72" s="467" t="s">
        <v>92</v>
      </c>
      <c r="J72" s="209"/>
      <c r="K72" s="400"/>
      <c r="L72" s="211" t="str">
        <f t="shared" si="53"/>
        <v/>
      </c>
      <c r="M72" s="209"/>
      <c r="N72" s="400"/>
      <c r="O72" s="211" t="str">
        <f t="shared" si="54"/>
        <v/>
      </c>
      <c r="P72" s="209"/>
      <c r="Q72" s="400"/>
      <c r="R72" s="211" t="str">
        <f t="shared" si="19"/>
        <v/>
      </c>
      <c r="S72" s="209"/>
      <c r="T72" s="400"/>
      <c r="U72" s="211" t="str">
        <f t="shared" si="20"/>
        <v/>
      </c>
      <c r="V72" s="209"/>
      <c r="W72" s="400"/>
      <c r="X72" s="211" t="str">
        <f t="shared" si="21"/>
        <v/>
      </c>
      <c r="Y72" s="209"/>
      <c r="Z72" s="400"/>
      <c r="AA72" s="211" t="str">
        <f t="shared" si="22"/>
        <v/>
      </c>
      <c r="AB72" s="209"/>
      <c r="AC72" s="400"/>
      <c r="AD72" s="211" t="str">
        <f t="shared" si="23"/>
        <v/>
      </c>
      <c r="AE72" s="206"/>
      <c r="AF72" s="400"/>
      <c r="AG72" s="211" t="str">
        <f t="shared" si="24"/>
        <v/>
      </c>
      <c r="AH72" s="206"/>
      <c r="AI72" s="400"/>
      <c r="AJ72" s="211" t="str">
        <f t="shared" si="25"/>
        <v/>
      </c>
      <c r="AK72" s="209"/>
      <c r="AL72" s="400"/>
      <c r="AM72" s="211" t="str">
        <f t="shared" si="26"/>
        <v/>
      </c>
      <c r="AN72" s="209"/>
      <c r="AO72" s="400"/>
      <c r="AP72" s="211" t="str">
        <f t="shared" si="27"/>
        <v/>
      </c>
      <c r="AQ72" s="209"/>
      <c r="AR72" s="400"/>
      <c r="AS72" s="211" t="str">
        <f t="shared" si="28"/>
        <v/>
      </c>
      <c r="AT72" s="209"/>
      <c r="AU72" s="400"/>
      <c r="AV72" s="211" t="str">
        <f t="shared" si="29"/>
        <v/>
      </c>
      <c r="AW72" s="209"/>
      <c r="AX72" s="400"/>
      <c r="AY72" s="211" t="str">
        <f t="shared" si="30"/>
        <v/>
      </c>
      <c r="AZ72" s="209"/>
      <c r="BA72" s="400"/>
      <c r="BB72" s="211" t="str">
        <f t="shared" si="31"/>
        <v/>
      </c>
      <c r="BC72" s="209"/>
      <c r="BD72" s="400"/>
      <c r="BE72" s="211" t="str">
        <f t="shared" si="32"/>
        <v/>
      </c>
      <c r="BF72" s="209"/>
      <c r="BG72" s="400"/>
      <c r="BH72" s="211" t="str">
        <f t="shared" si="33"/>
        <v/>
      </c>
      <c r="BI72" s="206"/>
      <c r="BJ72" s="400"/>
      <c r="BK72" s="211" t="str">
        <f t="shared" si="34"/>
        <v/>
      </c>
      <c r="BL72" s="75"/>
      <c r="BP72" s="215"/>
    </row>
    <row r="73" spans="3:68" ht="12" customHeight="1" x14ac:dyDescent="0.2">
      <c r="C73" s="549"/>
      <c r="D73" s="544" t="s">
        <v>160</v>
      </c>
      <c r="E73" s="545"/>
      <c r="F73" s="545"/>
      <c r="G73" s="456" t="s">
        <v>89</v>
      </c>
      <c r="H73" s="465">
        <v>0.8</v>
      </c>
      <c r="I73" s="466" t="s">
        <v>92</v>
      </c>
      <c r="J73" s="216"/>
      <c r="K73" s="403"/>
      <c r="L73" s="218" t="str">
        <f t="shared" si="53"/>
        <v/>
      </c>
      <c r="M73" s="465"/>
      <c r="N73" s="403"/>
      <c r="O73" s="218" t="str">
        <f t="shared" si="54"/>
        <v/>
      </c>
      <c r="P73" s="465"/>
      <c r="Q73" s="403"/>
      <c r="R73" s="218" t="str">
        <f t="shared" si="19"/>
        <v/>
      </c>
      <c r="S73" s="465"/>
      <c r="T73" s="403"/>
      <c r="U73" s="218" t="str">
        <f t="shared" si="20"/>
        <v/>
      </c>
      <c r="V73" s="465"/>
      <c r="W73" s="403"/>
      <c r="X73" s="218" t="str">
        <f t="shared" si="21"/>
        <v/>
      </c>
      <c r="Y73" s="465"/>
      <c r="Z73" s="403"/>
      <c r="AA73" s="218" t="str">
        <f t="shared" si="22"/>
        <v/>
      </c>
      <c r="AB73" s="465"/>
      <c r="AC73" s="403"/>
      <c r="AD73" s="218" t="str">
        <f t="shared" si="23"/>
        <v/>
      </c>
      <c r="AE73" s="465"/>
      <c r="AF73" s="403"/>
      <c r="AG73" s="218" t="str">
        <f t="shared" si="24"/>
        <v/>
      </c>
      <c r="AH73" s="465"/>
      <c r="AI73" s="403"/>
      <c r="AJ73" s="218" t="str">
        <f t="shared" si="25"/>
        <v/>
      </c>
      <c r="AK73" s="465"/>
      <c r="AL73" s="403"/>
      <c r="AM73" s="218" t="str">
        <f t="shared" si="26"/>
        <v/>
      </c>
      <c r="AN73" s="465"/>
      <c r="AO73" s="403"/>
      <c r="AP73" s="218" t="str">
        <f t="shared" si="27"/>
        <v/>
      </c>
      <c r="AQ73" s="465"/>
      <c r="AR73" s="403"/>
      <c r="AS73" s="218" t="str">
        <f t="shared" si="28"/>
        <v/>
      </c>
      <c r="AT73" s="465"/>
      <c r="AU73" s="403"/>
      <c r="AV73" s="218" t="str">
        <f t="shared" si="29"/>
        <v/>
      </c>
      <c r="AW73" s="465"/>
      <c r="AX73" s="403"/>
      <c r="AY73" s="218" t="str">
        <f t="shared" si="30"/>
        <v/>
      </c>
      <c r="AZ73" s="465"/>
      <c r="BA73" s="403"/>
      <c r="BB73" s="218" t="str">
        <f t="shared" si="31"/>
        <v/>
      </c>
      <c r="BC73" s="465"/>
      <c r="BD73" s="403"/>
      <c r="BE73" s="218" t="str">
        <f t="shared" si="32"/>
        <v/>
      </c>
      <c r="BF73" s="465"/>
      <c r="BG73" s="403"/>
      <c r="BH73" s="218" t="str">
        <f t="shared" si="33"/>
        <v/>
      </c>
      <c r="BI73" s="465"/>
      <c r="BJ73" s="403"/>
      <c r="BK73" s="218" t="str">
        <f t="shared" si="34"/>
        <v/>
      </c>
      <c r="BL73" s="458"/>
      <c r="BP73" s="221"/>
    </row>
    <row r="74" spans="3:68" ht="12" customHeight="1" x14ac:dyDescent="0.2">
      <c r="C74" s="549"/>
      <c r="D74" s="544" t="s">
        <v>161</v>
      </c>
      <c r="E74" s="545"/>
      <c r="F74" s="545"/>
      <c r="G74" s="466" t="s">
        <v>89</v>
      </c>
      <c r="H74" s="458">
        <v>1</v>
      </c>
      <c r="I74" s="466" t="s">
        <v>92</v>
      </c>
      <c r="J74" s="177"/>
      <c r="K74" s="403"/>
      <c r="L74" s="222" t="str">
        <f t="shared" si="53"/>
        <v/>
      </c>
      <c r="M74" s="458"/>
      <c r="N74" s="403"/>
      <c r="O74" s="222" t="str">
        <f t="shared" si="54"/>
        <v/>
      </c>
      <c r="P74" s="458"/>
      <c r="Q74" s="403"/>
      <c r="R74" s="222" t="str">
        <f t="shared" si="19"/>
        <v/>
      </c>
      <c r="S74" s="458"/>
      <c r="T74" s="403"/>
      <c r="U74" s="222" t="str">
        <f t="shared" si="20"/>
        <v/>
      </c>
      <c r="V74" s="458"/>
      <c r="W74" s="403"/>
      <c r="X74" s="222" t="str">
        <f t="shared" si="21"/>
        <v/>
      </c>
      <c r="Y74" s="458"/>
      <c r="Z74" s="403"/>
      <c r="AA74" s="222" t="str">
        <f t="shared" si="22"/>
        <v/>
      </c>
      <c r="AB74" s="458"/>
      <c r="AC74" s="403"/>
      <c r="AD74" s="222" t="str">
        <f t="shared" si="23"/>
        <v/>
      </c>
      <c r="AE74" s="458"/>
      <c r="AF74" s="403"/>
      <c r="AG74" s="222" t="str">
        <f t="shared" si="24"/>
        <v/>
      </c>
      <c r="AH74" s="458"/>
      <c r="AI74" s="403"/>
      <c r="AJ74" s="222" t="str">
        <f t="shared" si="25"/>
        <v/>
      </c>
      <c r="AK74" s="458"/>
      <c r="AL74" s="403"/>
      <c r="AM74" s="222" t="str">
        <f t="shared" si="26"/>
        <v/>
      </c>
      <c r="AN74" s="458"/>
      <c r="AO74" s="403"/>
      <c r="AP74" s="222" t="str">
        <f t="shared" si="27"/>
        <v/>
      </c>
      <c r="AQ74" s="458"/>
      <c r="AR74" s="403"/>
      <c r="AS74" s="222" t="str">
        <f t="shared" si="28"/>
        <v/>
      </c>
      <c r="AT74" s="458"/>
      <c r="AU74" s="403"/>
      <c r="AV74" s="222" t="str">
        <f t="shared" si="29"/>
        <v/>
      </c>
      <c r="AW74" s="458"/>
      <c r="AX74" s="403"/>
      <c r="AY74" s="222" t="str">
        <f t="shared" si="30"/>
        <v/>
      </c>
      <c r="AZ74" s="458"/>
      <c r="BA74" s="403"/>
      <c r="BB74" s="222" t="str">
        <f t="shared" si="31"/>
        <v/>
      </c>
      <c r="BC74" s="458"/>
      <c r="BD74" s="403"/>
      <c r="BE74" s="222" t="str">
        <f t="shared" si="32"/>
        <v/>
      </c>
      <c r="BF74" s="458"/>
      <c r="BG74" s="403"/>
      <c r="BH74" s="222" t="str">
        <f t="shared" si="33"/>
        <v/>
      </c>
      <c r="BI74" s="458"/>
      <c r="BJ74" s="403"/>
      <c r="BK74" s="222" t="str">
        <f t="shared" si="34"/>
        <v/>
      </c>
      <c r="BL74" s="458"/>
      <c r="BP74" s="200"/>
    </row>
    <row r="75" spans="3:68" ht="12" customHeight="1" x14ac:dyDescent="0.2">
      <c r="C75" s="550"/>
      <c r="D75" s="546" t="s">
        <v>162</v>
      </c>
      <c r="E75" s="547"/>
      <c r="F75" s="547"/>
      <c r="G75" s="457" t="s">
        <v>98</v>
      </c>
      <c r="H75" s="460">
        <v>0.05</v>
      </c>
      <c r="I75" s="457" t="s">
        <v>92</v>
      </c>
      <c r="J75" s="70"/>
      <c r="K75" s="364"/>
      <c r="L75" s="73" t="str">
        <f t="shared" si="53"/>
        <v/>
      </c>
      <c r="M75" s="70"/>
      <c r="N75" s="364"/>
      <c r="O75" s="73" t="str">
        <f t="shared" si="54"/>
        <v/>
      </c>
      <c r="P75" s="70"/>
      <c r="Q75" s="364"/>
      <c r="R75" s="73" t="str">
        <f t="shared" si="19"/>
        <v/>
      </c>
      <c r="S75" s="70"/>
      <c r="T75" s="364"/>
      <c r="U75" s="73" t="str">
        <f t="shared" si="20"/>
        <v/>
      </c>
      <c r="V75" s="70"/>
      <c r="W75" s="364"/>
      <c r="X75" s="73" t="str">
        <f t="shared" si="21"/>
        <v/>
      </c>
      <c r="Y75" s="70"/>
      <c r="Z75" s="364"/>
      <c r="AA75" s="73" t="str">
        <f t="shared" si="22"/>
        <v/>
      </c>
      <c r="AB75" s="70"/>
      <c r="AC75" s="364"/>
      <c r="AD75" s="73" t="str">
        <f t="shared" si="23"/>
        <v/>
      </c>
      <c r="AE75" s="70"/>
      <c r="AF75" s="364"/>
      <c r="AG75" s="73" t="str">
        <f t="shared" si="24"/>
        <v/>
      </c>
      <c r="AH75" s="70"/>
      <c r="AI75" s="364"/>
      <c r="AJ75" s="73" t="str">
        <f t="shared" si="25"/>
        <v/>
      </c>
      <c r="AK75" s="70"/>
      <c r="AL75" s="364"/>
      <c r="AM75" s="73" t="str">
        <f t="shared" si="26"/>
        <v/>
      </c>
      <c r="AN75" s="70"/>
      <c r="AO75" s="364"/>
      <c r="AP75" s="73" t="str">
        <f t="shared" si="27"/>
        <v/>
      </c>
      <c r="AQ75" s="70"/>
      <c r="AR75" s="364"/>
      <c r="AS75" s="73" t="str">
        <f t="shared" si="28"/>
        <v/>
      </c>
      <c r="AT75" s="70"/>
      <c r="AU75" s="364"/>
      <c r="AV75" s="73" t="str">
        <f t="shared" si="29"/>
        <v/>
      </c>
      <c r="AW75" s="70"/>
      <c r="AX75" s="364"/>
      <c r="AY75" s="73" t="str">
        <f t="shared" si="30"/>
        <v/>
      </c>
      <c r="AZ75" s="70"/>
      <c r="BA75" s="364"/>
      <c r="BB75" s="73" t="str">
        <f t="shared" si="31"/>
        <v/>
      </c>
      <c r="BC75" s="70"/>
      <c r="BD75" s="364"/>
      <c r="BE75" s="73" t="str">
        <f t="shared" si="32"/>
        <v/>
      </c>
      <c r="BF75" s="70"/>
      <c r="BG75" s="364"/>
      <c r="BH75" s="73" t="str">
        <f t="shared" si="33"/>
        <v/>
      </c>
      <c r="BI75" s="70"/>
      <c r="BJ75" s="364"/>
      <c r="BK75" s="73" t="str">
        <f t="shared" si="34"/>
        <v/>
      </c>
      <c r="BL75" s="32"/>
      <c r="BP75" s="225"/>
    </row>
    <row r="76" spans="3:68" ht="12" customHeight="1" x14ac:dyDescent="0.2">
      <c r="C76" s="548" t="s">
        <v>163</v>
      </c>
      <c r="D76" s="551" t="s">
        <v>164</v>
      </c>
      <c r="E76" s="552"/>
      <c r="F76" s="552"/>
      <c r="G76" s="470" t="s">
        <v>89</v>
      </c>
      <c r="H76" s="462"/>
      <c r="I76" s="470"/>
      <c r="J76" s="62"/>
      <c r="K76" s="403"/>
      <c r="L76" s="64"/>
      <c r="M76" s="62"/>
      <c r="N76" s="403"/>
      <c r="O76" s="65"/>
      <c r="P76" s="62"/>
      <c r="Q76" s="403"/>
      <c r="R76" s="227"/>
      <c r="S76" s="62"/>
      <c r="T76" s="403"/>
      <c r="U76" s="67"/>
      <c r="V76" s="62"/>
      <c r="W76" s="403"/>
      <c r="X76" s="67"/>
      <c r="Y76" s="62"/>
      <c r="Z76" s="403"/>
      <c r="AA76" s="67"/>
      <c r="AB76" s="62"/>
      <c r="AC76" s="403"/>
      <c r="AD76" s="64"/>
      <c r="AE76" s="62"/>
      <c r="AF76" s="403"/>
      <c r="AG76" s="65"/>
      <c r="AH76" s="62"/>
      <c r="AI76" s="403"/>
      <c r="AJ76" s="65"/>
      <c r="AK76" s="62"/>
      <c r="AL76" s="403"/>
      <c r="AM76" s="67"/>
      <c r="AN76" s="62"/>
      <c r="AO76" s="403"/>
      <c r="AP76" s="67"/>
      <c r="AQ76" s="62"/>
      <c r="AR76" s="403"/>
      <c r="AS76" s="67"/>
      <c r="AT76" s="62"/>
      <c r="AU76" s="403"/>
      <c r="AV76" s="65"/>
      <c r="AW76" s="62"/>
      <c r="AX76" s="403"/>
      <c r="AY76" s="228"/>
      <c r="AZ76" s="62"/>
      <c r="BA76" s="403"/>
      <c r="BB76" s="67"/>
      <c r="BC76" s="62"/>
      <c r="BD76" s="403"/>
      <c r="BE76" s="67"/>
      <c r="BF76" s="62"/>
      <c r="BG76" s="403"/>
      <c r="BH76" s="67"/>
      <c r="BI76" s="62"/>
      <c r="BJ76" s="403"/>
      <c r="BK76" s="66"/>
      <c r="BL76" s="32"/>
      <c r="BP76" s="215"/>
    </row>
    <row r="77" spans="3:68" ht="12" customHeight="1" x14ac:dyDescent="0.2">
      <c r="C77" s="563"/>
      <c r="D77" s="544" t="s">
        <v>165</v>
      </c>
      <c r="E77" s="545"/>
      <c r="F77" s="545"/>
      <c r="G77" s="466" t="s">
        <v>89</v>
      </c>
      <c r="H77" s="458"/>
      <c r="I77" s="466"/>
      <c r="J77" s="32"/>
      <c r="K77" s="403"/>
      <c r="L77" s="160"/>
      <c r="M77" s="32"/>
      <c r="N77" s="403"/>
      <c r="O77" s="160"/>
      <c r="P77" s="32"/>
      <c r="Q77" s="403"/>
      <c r="R77" s="160"/>
      <c r="S77" s="181"/>
      <c r="T77" s="403"/>
      <c r="U77" s="156"/>
      <c r="V77" s="181"/>
      <c r="W77" s="403"/>
      <c r="X77" s="156"/>
      <c r="Y77" s="181"/>
      <c r="Z77" s="403"/>
      <c r="AA77" s="183"/>
      <c r="AB77" s="181"/>
      <c r="AC77" s="403"/>
      <c r="AD77" s="160"/>
      <c r="AE77" s="32"/>
      <c r="AF77" s="403"/>
      <c r="AG77" s="34"/>
      <c r="AH77" s="32"/>
      <c r="AI77" s="403"/>
      <c r="AJ77" s="34"/>
      <c r="AK77" s="181"/>
      <c r="AL77" s="403"/>
      <c r="AM77" s="183"/>
      <c r="AN77" s="32"/>
      <c r="AO77" s="403"/>
      <c r="AP77" s="156"/>
      <c r="AQ77" s="32"/>
      <c r="AR77" s="403"/>
      <c r="AS77" s="132"/>
      <c r="AT77" s="32"/>
      <c r="AU77" s="403"/>
      <c r="AV77" s="160"/>
      <c r="AW77" s="32"/>
      <c r="AX77" s="403"/>
      <c r="AY77" s="160"/>
      <c r="AZ77" s="181"/>
      <c r="BA77" s="403"/>
      <c r="BB77" s="156"/>
      <c r="BC77" s="181"/>
      <c r="BD77" s="403"/>
      <c r="BE77" s="160"/>
      <c r="BF77" s="181"/>
      <c r="BG77" s="403"/>
      <c r="BH77" s="160"/>
      <c r="BI77" s="32"/>
      <c r="BJ77" s="403"/>
      <c r="BK77" s="160"/>
      <c r="BL77" s="181"/>
      <c r="BP77" s="225"/>
    </row>
    <row r="78" spans="3:68" ht="12" customHeight="1" x14ac:dyDescent="0.2">
      <c r="C78" s="563"/>
      <c r="D78" s="544" t="s">
        <v>166</v>
      </c>
      <c r="E78" s="545"/>
      <c r="F78" s="545"/>
      <c r="G78" s="466" t="s">
        <v>89</v>
      </c>
      <c r="H78" s="458"/>
      <c r="I78" s="466"/>
      <c r="J78" s="32"/>
      <c r="K78" s="403"/>
      <c r="L78" s="160"/>
      <c r="M78" s="32"/>
      <c r="N78" s="403"/>
      <c r="O78" s="160"/>
      <c r="P78" s="32"/>
      <c r="Q78" s="403"/>
      <c r="R78" s="160"/>
      <c r="S78" s="181"/>
      <c r="T78" s="403"/>
      <c r="U78" s="156"/>
      <c r="V78" s="181"/>
      <c r="W78" s="403"/>
      <c r="X78" s="156"/>
      <c r="Y78" s="181"/>
      <c r="Z78" s="403"/>
      <c r="AA78" s="183"/>
      <c r="AB78" s="181"/>
      <c r="AC78" s="403"/>
      <c r="AD78" s="160"/>
      <c r="AE78" s="32"/>
      <c r="AF78" s="403"/>
      <c r="AG78" s="34"/>
      <c r="AH78" s="32"/>
      <c r="AI78" s="403"/>
      <c r="AJ78" s="34"/>
      <c r="AK78" s="181"/>
      <c r="AL78" s="403"/>
      <c r="AM78" s="183"/>
      <c r="AN78" s="458"/>
      <c r="AO78" s="403"/>
      <c r="AP78" s="156"/>
      <c r="AQ78" s="458"/>
      <c r="AR78" s="403"/>
      <c r="AS78" s="132"/>
      <c r="AT78" s="32"/>
      <c r="AU78" s="403"/>
      <c r="AV78" s="160"/>
      <c r="AW78" s="458"/>
      <c r="AX78" s="403"/>
      <c r="AY78" s="160"/>
      <c r="AZ78" s="458"/>
      <c r="BA78" s="403"/>
      <c r="BB78" s="156"/>
      <c r="BC78" s="458"/>
      <c r="BD78" s="403"/>
      <c r="BE78" s="160"/>
      <c r="BF78" s="458"/>
      <c r="BG78" s="403"/>
      <c r="BH78" s="160"/>
      <c r="BI78" s="458"/>
      <c r="BJ78" s="403"/>
      <c r="BK78" s="160"/>
      <c r="BL78" s="458"/>
      <c r="BP78" s="225"/>
    </row>
    <row r="79" spans="3:68" ht="12" customHeight="1" x14ac:dyDescent="0.2">
      <c r="C79" s="563"/>
      <c r="D79" s="553" t="s">
        <v>167</v>
      </c>
      <c r="E79" s="554"/>
      <c r="F79" s="554"/>
      <c r="G79" s="467" t="s">
        <v>89</v>
      </c>
      <c r="H79" s="464"/>
      <c r="I79" s="467"/>
      <c r="J79" s="464"/>
      <c r="K79" s="400"/>
      <c r="L79" s="163"/>
      <c r="M79" s="464"/>
      <c r="N79" s="400"/>
      <c r="O79" s="163"/>
      <c r="P79" s="464"/>
      <c r="Q79" s="400"/>
      <c r="R79" s="163"/>
      <c r="S79" s="464"/>
      <c r="T79" s="400"/>
      <c r="U79" s="166"/>
      <c r="V79" s="464"/>
      <c r="W79" s="400"/>
      <c r="X79" s="166"/>
      <c r="Y79" s="229"/>
      <c r="Z79" s="400"/>
      <c r="AA79" s="230"/>
      <c r="AB79" s="464"/>
      <c r="AC79" s="400"/>
      <c r="AD79" s="163"/>
      <c r="AE79" s="206"/>
      <c r="AF79" s="400"/>
      <c r="AG79" s="208"/>
      <c r="AH79" s="206"/>
      <c r="AI79" s="400"/>
      <c r="AJ79" s="208"/>
      <c r="AK79" s="229"/>
      <c r="AL79" s="400"/>
      <c r="AM79" s="230"/>
      <c r="AN79" s="464"/>
      <c r="AO79" s="400"/>
      <c r="AP79" s="166"/>
      <c r="AQ79" s="206"/>
      <c r="AR79" s="400"/>
      <c r="AS79" s="207"/>
      <c r="AT79" s="206"/>
      <c r="AU79" s="400"/>
      <c r="AV79" s="163"/>
      <c r="AW79" s="206"/>
      <c r="AX79" s="400"/>
      <c r="AY79" s="163"/>
      <c r="AZ79" s="229"/>
      <c r="BA79" s="400"/>
      <c r="BB79" s="166"/>
      <c r="BC79" s="464"/>
      <c r="BD79" s="400"/>
      <c r="BE79" s="163"/>
      <c r="BF79" s="464"/>
      <c r="BG79" s="400"/>
      <c r="BH79" s="163"/>
      <c r="BI79" s="206"/>
      <c r="BJ79" s="400"/>
      <c r="BK79" s="163"/>
      <c r="BL79" s="177"/>
      <c r="BP79" s="221"/>
    </row>
    <row r="80" spans="3:68" ht="12" customHeight="1" x14ac:dyDescent="0.2">
      <c r="C80" s="563"/>
      <c r="D80" s="544" t="s">
        <v>168</v>
      </c>
      <c r="E80" s="545"/>
      <c r="F80" s="545"/>
      <c r="G80" s="466" t="s">
        <v>89</v>
      </c>
      <c r="H80" s="458"/>
      <c r="I80" s="466"/>
      <c r="J80" s="458"/>
      <c r="K80" s="403"/>
      <c r="L80" s="160"/>
      <c r="M80" s="458"/>
      <c r="N80" s="403"/>
      <c r="O80" s="160"/>
      <c r="P80" s="458"/>
      <c r="Q80" s="403"/>
      <c r="R80" s="160"/>
      <c r="S80" s="458"/>
      <c r="T80" s="403"/>
      <c r="U80" s="156"/>
      <c r="V80" s="458"/>
      <c r="W80" s="403"/>
      <c r="X80" s="156"/>
      <c r="Y80" s="458"/>
      <c r="Z80" s="403"/>
      <c r="AA80" s="156"/>
      <c r="AB80" s="458"/>
      <c r="AC80" s="403"/>
      <c r="AD80" s="160"/>
      <c r="AE80" s="458"/>
      <c r="AF80" s="403"/>
      <c r="AG80" s="34"/>
      <c r="AH80" s="32"/>
      <c r="AI80" s="403"/>
      <c r="AJ80" s="34"/>
      <c r="AK80" s="458"/>
      <c r="AL80" s="403"/>
      <c r="AM80" s="222"/>
      <c r="AN80" s="458"/>
      <c r="AO80" s="403"/>
      <c r="AP80" s="156"/>
      <c r="AQ80" s="458"/>
      <c r="AR80" s="403"/>
      <c r="AS80" s="132"/>
      <c r="AT80" s="32"/>
      <c r="AU80" s="403"/>
      <c r="AV80" s="160"/>
      <c r="AW80" s="32"/>
      <c r="AX80" s="403"/>
      <c r="AY80" s="160"/>
      <c r="AZ80" s="458"/>
      <c r="BA80" s="403"/>
      <c r="BB80" s="156"/>
      <c r="BC80" s="177"/>
      <c r="BD80" s="403"/>
      <c r="BE80" s="160"/>
      <c r="BF80" s="458"/>
      <c r="BG80" s="403"/>
      <c r="BH80" s="160"/>
      <c r="BI80" s="458"/>
      <c r="BJ80" s="403"/>
      <c r="BK80" s="160"/>
      <c r="BL80" s="458"/>
      <c r="BP80" s="221"/>
    </row>
    <row r="81" spans="3:68" ht="12" customHeight="1" x14ac:dyDescent="0.2">
      <c r="C81" s="563"/>
      <c r="D81" s="544" t="s">
        <v>169</v>
      </c>
      <c r="E81" s="545"/>
      <c r="F81" s="545"/>
      <c r="G81" s="466" t="s">
        <v>89</v>
      </c>
      <c r="H81" s="458"/>
      <c r="I81" s="466"/>
      <c r="J81" s="458"/>
      <c r="K81" s="403"/>
      <c r="L81" s="160"/>
      <c r="M81" s="458"/>
      <c r="N81" s="403"/>
      <c r="O81" s="160"/>
      <c r="P81" s="458"/>
      <c r="Q81" s="403"/>
      <c r="R81" s="160"/>
      <c r="S81" s="458"/>
      <c r="T81" s="403"/>
      <c r="U81" s="156"/>
      <c r="V81" s="458"/>
      <c r="W81" s="403"/>
      <c r="X81" s="156"/>
      <c r="Y81" s="458"/>
      <c r="Z81" s="403"/>
      <c r="AA81" s="222"/>
      <c r="AB81" s="458"/>
      <c r="AC81" s="403"/>
      <c r="AD81" s="160"/>
      <c r="AE81" s="458"/>
      <c r="AF81" s="403"/>
      <c r="AG81" s="34"/>
      <c r="AH81" s="458"/>
      <c r="AI81" s="403"/>
      <c r="AJ81" s="34"/>
      <c r="AK81" s="458"/>
      <c r="AL81" s="403"/>
      <c r="AM81" s="222"/>
      <c r="AN81" s="458"/>
      <c r="AO81" s="403"/>
      <c r="AP81" s="156"/>
      <c r="AQ81" s="458"/>
      <c r="AR81" s="403"/>
      <c r="AS81" s="132"/>
      <c r="AT81" s="458"/>
      <c r="AU81" s="403"/>
      <c r="AV81" s="160"/>
      <c r="AW81" s="458"/>
      <c r="AX81" s="403"/>
      <c r="AY81" s="160"/>
      <c r="AZ81" s="458"/>
      <c r="BA81" s="403"/>
      <c r="BB81" s="156"/>
      <c r="BC81" s="458"/>
      <c r="BD81" s="403"/>
      <c r="BE81" s="160"/>
      <c r="BF81" s="458"/>
      <c r="BG81" s="403"/>
      <c r="BH81" s="160"/>
      <c r="BI81" s="458"/>
      <c r="BJ81" s="403"/>
      <c r="BK81" s="160"/>
      <c r="BL81" s="458"/>
      <c r="BP81" s="221"/>
    </row>
    <row r="82" spans="3:68" ht="12" customHeight="1" x14ac:dyDescent="0.2">
      <c r="C82" s="563"/>
      <c r="D82" s="544" t="s">
        <v>170</v>
      </c>
      <c r="E82" s="545"/>
      <c r="F82" s="545"/>
      <c r="G82" s="466" t="s">
        <v>89</v>
      </c>
      <c r="H82" s="458"/>
      <c r="I82" s="466"/>
      <c r="J82" s="32"/>
      <c r="K82" s="403"/>
      <c r="L82" s="160"/>
      <c r="M82" s="32"/>
      <c r="N82" s="403"/>
      <c r="O82" s="160"/>
      <c r="P82" s="32"/>
      <c r="Q82" s="403"/>
      <c r="R82" s="160"/>
      <c r="S82" s="177"/>
      <c r="T82" s="403"/>
      <c r="U82" s="156"/>
      <c r="V82" s="177"/>
      <c r="W82" s="403"/>
      <c r="X82" s="156"/>
      <c r="Y82" s="177"/>
      <c r="Z82" s="403"/>
      <c r="AA82" s="222"/>
      <c r="AB82" s="177"/>
      <c r="AC82" s="403"/>
      <c r="AD82" s="160"/>
      <c r="AE82" s="32"/>
      <c r="AF82" s="403"/>
      <c r="AG82" s="34"/>
      <c r="AH82" s="32"/>
      <c r="AI82" s="403"/>
      <c r="AJ82" s="34"/>
      <c r="AK82" s="177"/>
      <c r="AL82" s="403"/>
      <c r="AM82" s="222"/>
      <c r="AN82" s="32"/>
      <c r="AO82" s="403"/>
      <c r="AP82" s="156"/>
      <c r="AQ82" s="32"/>
      <c r="AR82" s="403"/>
      <c r="AS82" s="132"/>
      <c r="AT82" s="32"/>
      <c r="AU82" s="403"/>
      <c r="AV82" s="160"/>
      <c r="AW82" s="32"/>
      <c r="AX82" s="403"/>
      <c r="AY82" s="160"/>
      <c r="AZ82" s="177"/>
      <c r="BA82" s="403"/>
      <c r="BB82" s="156"/>
      <c r="BC82" s="177"/>
      <c r="BD82" s="403"/>
      <c r="BE82" s="160"/>
      <c r="BF82" s="177"/>
      <c r="BG82" s="403"/>
      <c r="BH82" s="160"/>
      <c r="BI82" s="32"/>
      <c r="BJ82" s="403"/>
      <c r="BK82" s="160"/>
      <c r="BL82" s="177"/>
      <c r="BP82" s="221"/>
    </row>
    <row r="83" spans="3:68" ht="12" customHeight="1" x14ac:dyDescent="0.2">
      <c r="C83" s="563"/>
      <c r="D83" s="553" t="s">
        <v>171</v>
      </c>
      <c r="E83" s="554"/>
      <c r="F83" s="554"/>
      <c r="G83" s="467" t="s">
        <v>89</v>
      </c>
      <c r="H83" s="464"/>
      <c r="I83" s="467"/>
      <c r="J83" s="206"/>
      <c r="K83" s="400"/>
      <c r="L83" s="163"/>
      <c r="M83" s="206"/>
      <c r="N83" s="400"/>
      <c r="O83" s="163"/>
      <c r="P83" s="206"/>
      <c r="Q83" s="400"/>
      <c r="R83" s="163"/>
      <c r="S83" s="209"/>
      <c r="T83" s="400"/>
      <c r="U83" s="166"/>
      <c r="V83" s="209"/>
      <c r="W83" s="400"/>
      <c r="X83" s="166"/>
      <c r="Y83" s="209"/>
      <c r="Z83" s="400"/>
      <c r="AA83" s="211"/>
      <c r="AB83" s="209"/>
      <c r="AC83" s="400"/>
      <c r="AD83" s="163"/>
      <c r="AE83" s="464"/>
      <c r="AF83" s="400"/>
      <c r="AG83" s="208"/>
      <c r="AH83" s="464"/>
      <c r="AI83" s="400"/>
      <c r="AJ83" s="208"/>
      <c r="AK83" s="209"/>
      <c r="AL83" s="400"/>
      <c r="AM83" s="211"/>
      <c r="AN83" s="206"/>
      <c r="AO83" s="400"/>
      <c r="AP83" s="166"/>
      <c r="AQ83" s="206"/>
      <c r="AR83" s="400"/>
      <c r="AS83" s="207"/>
      <c r="AT83" s="464"/>
      <c r="AU83" s="400"/>
      <c r="AV83" s="163"/>
      <c r="AW83" s="206"/>
      <c r="AX83" s="400"/>
      <c r="AY83" s="163"/>
      <c r="AZ83" s="209"/>
      <c r="BA83" s="400"/>
      <c r="BB83" s="166"/>
      <c r="BC83" s="209"/>
      <c r="BD83" s="400"/>
      <c r="BE83" s="163"/>
      <c r="BF83" s="209"/>
      <c r="BG83" s="400"/>
      <c r="BH83" s="163"/>
      <c r="BI83" s="464"/>
      <c r="BJ83" s="400"/>
      <c r="BK83" s="163"/>
      <c r="BL83" s="75"/>
      <c r="BP83" s="221"/>
    </row>
    <row r="84" spans="3:68" ht="12" customHeight="1" x14ac:dyDescent="0.2">
      <c r="C84" s="563"/>
      <c r="D84" s="544" t="s">
        <v>172</v>
      </c>
      <c r="E84" s="545"/>
      <c r="F84" s="545"/>
      <c r="G84" s="466" t="s">
        <v>89</v>
      </c>
      <c r="H84" s="458"/>
      <c r="I84" s="466"/>
      <c r="J84" s="32"/>
      <c r="K84" s="403"/>
      <c r="L84" s="130"/>
      <c r="M84" s="32"/>
      <c r="N84" s="403"/>
      <c r="O84" s="34"/>
      <c r="P84" s="32"/>
      <c r="Q84" s="403"/>
      <c r="R84" s="76"/>
      <c r="S84" s="75"/>
      <c r="T84" s="403"/>
      <c r="U84" s="80"/>
      <c r="V84" s="75"/>
      <c r="W84" s="403"/>
      <c r="X84" s="80"/>
      <c r="Y84" s="75"/>
      <c r="Z84" s="403"/>
      <c r="AA84" s="80"/>
      <c r="AB84" s="75"/>
      <c r="AC84" s="403"/>
      <c r="AD84" s="77"/>
      <c r="AE84" s="458"/>
      <c r="AF84" s="403"/>
      <c r="AG84" s="34"/>
      <c r="AH84" s="458"/>
      <c r="AI84" s="403"/>
      <c r="AJ84" s="34"/>
      <c r="AK84" s="75"/>
      <c r="AL84" s="403"/>
      <c r="AM84" s="80"/>
      <c r="AN84" s="32"/>
      <c r="AO84" s="403"/>
      <c r="AP84" s="132"/>
      <c r="AQ84" s="32"/>
      <c r="AR84" s="403"/>
      <c r="AS84" s="132"/>
      <c r="AT84" s="458"/>
      <c r="AU84" s="403"/>
      <c r="AV84" s="34"/>
      <c r="AW84" s="32"/>
      <c r="AX84" s="403"/>
      <c r="AY84" s="77"/>
      <c r="AZ84" s="75"/>
      <c r="BA84" s="403"/>
      <c r="BB84" s="80"/>
      <c r="BC84" s="75"/>
      <c r="BD84" s="403"/>
      <c r="BE84" s="80"/>
      <c r="BF84" s="75"/>
      <c r="BG84" s="403"/>
      <c r="BH84" s="80"/>
      <c r="BI84" s="458"/>
      <c r="BJ84" s="403"/>
      <c r="BK84" s="35"/>
      <c r="BL84" s="177"/>
      <c r="BP84" s="221"/>
    </row>
    <row r="85" spans="3:68" ht="12" customHeight="1" x14ac:dyDescent="0.2">
      <c r="C85" s="563"/>
      <c r="D85" s="544" t="s">
        <v>173</v>
      </c>
      <c r="E85" s="545"/>
      <c r="F85" s="545"/>
      <c r="G85" s="466" t="s">
        <v>89</v>
      </c>
      <c r="H85" s="458"/>
      <c r="I85" s="466"/>
      <c r="J85" s="177"/>
      <c r="K85" s="403"/>
      <c r="L85" s="232"/>
      <c r="M85" s="177"/>
      <c r="N85" s="403"/>
      <c r="O85" s="112"/>
      <c r="P85" s="177"/>
      <c r="Q85" s="403"/>
      <c r="R85" s="76"/>
      <c r="S85" s="177"/>
      <c r="T85" s="403"/>
      <c r="U85" s="222"/>
      <c r="V85" s="177"/>
      <c r="W85" s="403"/>
      <c r="X85" s="222"/>
      <c r="Y85" s="177"/>
      <c r="Z85" s="403"/>
      <c r="AA85" s="222"/>
      <c r="AB85" s="177"/>
      <c r="AC85" s="403"/>
      <c r="AD85" s="232"/>
      <c r="AE85" s="458"/>
      <c r="AF85" s="403"/>
      <c r="AG85" s="34"/>
      <c r="AH85" s="458"/>
      <c r="AI85" s="403"/>
      <c r="AJ85" s="34"/>
      <c r="AK85" s="177"/>
      <c r="AL85" s="403"/>
      <c r="AM85" s="222"/>
      <c r="AN85" s="177"/>
      <c r="AO85" s="403"/>
      <c r="AP85" s="222"/>
      <c r="AQ85" s="177"/>
      <c r="AR85" s="403"/>
      <c r="AS85" s="222"/>
      <c r="AT85" s="458"/>
      <c r="AU85" s="403"/>
      <c r="AV85" s="34"/>
      <c r="AW85" s="177"/>
      <c r="AX85" s="403"/>
      <c r="AY85" s="77"/>
      <c r="AZ85" s="75"/>
      <c r="BA85" s="403"/>
      <c r="BB85" s="222"/>
      <c r="BC85" s="177"/>
      <c r="BD85" s="403"/>
      <c r="BE85" s="222"/>
      <c r="BF85" s="177"/>
      <c r="BG85" s="403"/>
      <c r="BH85" s="222"/>
      <c r="BI85" s="177"/>
      <c r="BJ85" s="403"/>
      <c r="BK85" s="35"/>
      <c r="BL85" s="75"/>
      <c r="BP85" s="221"/>
    </row>
    <row r="86" spans="3:68" ht="12" customHeight="1" x14ac:dyDescent="0.2">
      <c r="C86" s="564"/>
      <c r="D86" s="544" t="s">
        <v>174</v>
      </c>
      <c r="E86" s="545"/>
      <c r="F86" s="545"/>
      <c r="G86" s="466" t="s">
        <v>89</v>
      </c>
      <c r="H86" s="458"/>
      <c r="I86" s="466"/>
      <c r="J86" s="177"/>
      <c r="K86" s="364"/>
      <c r="L86" s="232"/>
      <c r="M86" s="234"/>
      <c r="N86" s="364"/>
      <c r="O86" s="112"/>
      <c r="P86" s="177"/>
      <c r="Q86" s="364"/>
      <c r="R86" s="112"/>
      <c r="S86" s="234"/>
      <c r="T86" s="364"/>
      <c r="U86" s="235"/>
      <c r="V86" s="177"/>
      <c r="W86" s="364"/>
      <c r="X86" s="222"/>
      <c r="Y86" s="177"/>
      <c r="Z86" s="364"/>
      <c r="AA86" s="222"/>
      <c r="AB86" s="234"/>
      <c r="AC86" s="364"/>
      <c r="AD86" s="232"/>
      <c r="AE86" s="460"/>
      <c r="AF86" s="364"/>
      <c r="AG86" s="34"/>
      <c r="AH86" s="458"/>
      <c r="AI86" s="364"/>
      <c r="AJ86" s="34"/>
      <c r="AK86" s="177"/>
      <c r="AL86" s="364"/>
      <c r="AM86" s="222"/>
      <c r="AN86" s="177"/>
      <c r="AO86" s="364"/>
      <c r="AP86" s="235"/>
      <c r="AQ86" s="234"/>
      <c r="AR86" s="364"/>
      <c r="AS86" s="222"/>
      <c r="AT86" s="458"/>
      <c r="AU86" s="364"/>
      <c r="AV86" s="34"/>
      <c r="AW86" s="177"/>
      <c r="AX86" s="364"/>
      <c r="AY86" s="232"/>
      <c r="AZ86" s="234"/>
      <c r="BA86" s="364"/>
      <c r="BB86" s="235"/>
      <c r="BC86" s="177"/>
      <c r="BD86" s="364"/>
      <c r="BE86" s="222"/>
      <c r="BF86" s="177"/>
      <c r="BG86" s="364"/>
      <c r="BH86" s="222"/>
      <c r="BI86" s="460"/>
      <c r="BJ86" s="364"/>
      <c r="BK86" s="35"/>
      <c r="BL86" s="177"/>
      <c r="BP86" s="221"/>
    </row>
    <row r="87" spans="3:68" ht="12" customHeight="1" x14ac:dyDescent="0.2">
      <c r="C87" s="548" t="s">
        <v>175</v>
      </c>
      <c r="D87" s="557" t="s">
        <v>176</v>
      </c>
      <c r="E87" s="558"/>
      <c r="F87" s="558"/>
      <c r="G87" s="237" t="s">
        <v>89</v>
      </c>
      <c r="H87" s="462"/>
      <c r="I87" s="470"/>
      <c r="J87" s="238"/>
      <c r="K87" s="403"/>
      <c r="L87" s="240"/>
      <c r="M87" s="238"/>
      <c r="N87" s="403"/>
      <c r="O87" s="242"/>
      <c r="P87" s="238"/>
      <c r="Q87" s="403"/>
      <c r="R87" s="242"/>
      <c r="S87" s="238"/>
      <c r="T87" s="403"/>
      <c r="U87" s="243"/>
      <c r="V87" s="238"/>
      <c r="W87" s="403"/>
      <c r="X87" s="244"/>
      <c r="Y87" s="238"/>
      <c r="Z87" s="403"/>
      <c r="AA87" s="244"/>
      <c r="AB87" s="238"/>
      <c r="AC87" s="403"/>
      <c r="AD87" s="240"/>
      <c r="AE87" s="62"/>
      <c r="AF87" s="403"/>
      <c r="AG87" s="245"/>
      <c r="AH87" s="246"/>
      <c r="AI87" s="403"/>
      <c r="AJ87" s="242"/>
      <c r="AK87" s="238"/>
      <c r="AL87" s="403"/>
      <c r="AM87" s="244"/>
      <c r="AN87" s="238"/>
      <c r="AO87" s="403"/>
      <c r="AP87" s="244"/>
      <c r="AQ87" s="238"/>
      <c r="AR87" s="403"/>
      <c r="AS87" s="244"/>
      <c r="AT87" s="62"/>
      <c r="AU87" s="403"/>
      <c r="AV87" s="242"/>
      <c r="AW87" s="238"/>
      <c r="AX87" s="403"/>
      <c r="AY87" s="240"/>
      <c r="AZ87" s="238"/>
      <c r="BA87" s="403"/>
      <c r="BB87" s="243"/>
      <c r="BC87" s="238"/>
      <c r="BD87" s="403"/>
      <c r="BE87" s="244"/>
      <c r="BF87" s="238"/>
      <c r="BG87" s="403"/>
      <c r="BH87" s="244"/>
      <c r="BI87" s="62"/>
      <c r="BJ87" s="403"/>
      <c r="BK87" s="243"/>
      <c r="BL87" s="177"/>
      <c r="BP87" s="225"/>
    </row>
    <row r="88" spans="3:68" ht="12" customHeight="1" x14ac:dyDescent="0.2">
      <c r="C88" s="549"/>
      <c r="D88" s="559" t="s">
        <v>177</v>
      </c>
      <c r="E88" s="560"/>
      <c r="F88" s="560"/>
      <c r="G88" s="247" t="s">
        <v>89</v>
      </c>
      <c r="H88" s="458"/>
      <c r="I88" s="466"/>
      <c r="J88" s="177"/>
      <c r="K88" s="403"/>
      <c r="L88" s="232"/>
      <c r="M88" s="177"/>
      <c r="N88" s="403"/>
      <c r="O88" s="112"/>
      <c r="P88" s="177"/>
      <c r="Q88" s="403"/>
      <c r="R88" s="112"/>
      <c r="S88" s="177"/>
      <c r="T88" s="403"/>
      <c r="U88" s="233"/>
      <c r="V88" s="177"/>
      <c r="W88" s="403"/>
      <c r="X88" s="222"/>
      <c r="Y88" s="177"/>
      <c r="Z88" s="403"/>
      <c r="AA88" s="222"/>
      <c r="AB88" s="177"/>
      <c r="AC88" s="403"/>
      <c r="AD88" s="232"/>
      <c r="AE88" s="32"/>
      <c r="AF88" s="403"/>
      <c r="AG88" s="176"/>
      <c r="AH88" s="181"/>
      <c r="AI88" s="403"/>
      <c r="AJ88" s="112"/>
      <c r="AK88" s="177"/>
      <c r="AL88" s="403"/>
      <c r="AM88" s="222"/>
      <c r="AN88" s="177"/>
      <c r="AO88" s="403"/>
      <c r="AP88" s="222"/>
      <c r="AQ88" s="177"/>
      <c r="AR88" s="403"/>
      <c r="AS88" s="222"/>
      <c r="AT88" s="32"/>
      <c r="AU88" s="403"/>
      <c r="AV88" s="112"/>
      <c r="AW88" s="177"/>
      <c r="AX88" s="403"/>
      <c r="AY88" s="232"/>
      <c r="AZ88" s="177"/>
      <c r="BA88" s="403"/>
      <c r="BB88" s="233"/>
      <c r="BC88" s="177"/>
      <c r="BD88" s="403"/>
      <c r="BE88" s="222"/>
      <c r="BF88" s="177"/>
      <c r="BG88" s="403"/>
      <c r="BH88" s="222"/>
      <c r="BI88" s="32"/>
      <c r="BJ88" s="403"/>
      <c r="BK88" s="233"/>
      <c r="BL88" s="177"/>
      <c r="BP88" s="225"/>
    </row>
    <row r="89" spans="3:68" ht="12" customHeight="1" x14ac:dyDescent="0.2">
      <c r="C89" s="549"/>
      <c r="D89" s="559" t="s">
        <v>178</v>
      </c>
      <c r="E89" s="560"/>
      <c r="F89" s="560"/>
      <c r="G89" s="247" t="s">
        <v>89</v>
      </c>
      <c r="H89" s="458"/>
      <c r="I89" s="466"/>
      <c r="J89" s="177"/>
      <c r="K89" s="403"/>
      <c r="L89" s="232"/>
      <c r="M89" s="177"/>
      <c r="N89" s="403"/>
      <c r="O89" s="112"/>
      <c r="P89" s="177"/>
      <c r="Q89" s="403"/>
      <c r="R89" s="112"/>
      <c r="S89" s="177"/>
      <c r="T89" s="403"/>
      <c r="U89" s="233"/>
      <c r="V89" s="177"/>
      <c r="W89" s="403"/>
      <c r="X89" s="222"/>
      <c r="Y89" s="177"/>
      <c r="Z89" s="403"/>
      <c r="AA89" s="222"/>
      <c r="AB89" s="177"/>
      <c r="AC89" s="403"/>
      <c r="AD89" s="232"/>
      <c r="AE89" s="32"/>
      <c r="AF89" s="403"/>
      <c r="AG89" s="176"/>
      <c r="AH89" s="181"/>
      <c r="AI89" s="403"/>
      <c r="AJ89" s="112"/>
      <c r="AK89" s="177"/>
      <c r="AL89" s="403"/>
      <c r="AM89" s="222"/>
      <c r="AN89" s="177"/>
      <c r="AO89" s="403"/>
      <c r="AP89" s="222"/>
      <c r="AQ89" s="177"/>
      <c r="AR89" s="403"/>
      <c r="AS89" s="222"/>
      <c r="AT89" s="32"/>
      <c r="AU89" s="403"/>
      <c r="AV89" s="112"/>
      <c r="AW89" s="177"/>
      <c r="AX89" s="403"/>
      <c r="AY89" s="232"/>
      <c r="AZ89" s="177"/>
      <c r="BA89" s="403"/>
      <c r="BB89" s="233"/>
      <c r="BC89" s="177"/>
      <c r="BD89" s="403"/>
      <c r="BE89" s="222"/>
      <c r="BF89" s="177"/>
      <c r="BG89" s="403"/>
      <c r="BH89" s="222"/>
      <c r="BI89" s="32"/>
      <c r="BJ89" s="403"/>
      <c r="BK89" s="233"/>
      <c r="BL89" s="177"/>
      <c r="BP89" s="225"/>
    </row>
    <row r="90" spans="3:68" ht="12" customHeight="1" x14ac:dyDescent="0.2">
      <c r="C90" s="549"/>
      <c r="D90" s="559" t="s">
        <v>179</v>
      </c>
      <c r="E90" s="560"/>
      <c r="F90" s="560"/>
      <c r="G90" s="247" t="s">
        <v>89</v>
      </c>
      <c r="H90" s="458"/>
      <c r="I90" s="466"/>
      <c r="J90" s="177"/>
      <c r="K90" s="403"/>
      <c r="L90" s="232"/>
      <c r="M90" s="177"/>
      <c r="N90" s="403"/>
      <c r="O90" s="112"/>
      <c r="P90" s="177"/>
      <c r="Q90" s="403"/>
      <c r="R90" s="112"/>
      <c r="S90" s="177"/>
      <c r="T90" s="403"/>
      <c r="U90" s="233"/>
      <c r="V90" s="177"/>
      <c r="W90" s="403"/>
      <c r="X90" s="222"/>
      <c r="Y90" s="177"/>
      <c r="Z90" s="403"/>
      <c r="AA90" s="222"/>
      <c r="AB90" s="177"/>
      <c r="AC90" s="403"/>
      <c r="AD90" s="232"/>
      <c r="AE90" s="32"/>
      <c r="AF90" s="403"/>
      <c r="AG90" s="176"/>
      <c r="AH90" s="181"/>
      <c r="AI90" s="403"/>
      <c r="AJ90" s="112"/>
      <c r="AK90" s="177"/>
      <c r="AL90" s="403"/>
      <c r="AM90" s="222"/>
      <c r="AN90" s="177"/>
      <c r="AO90" s="403"/>
      <c r="AP90" s="222"/>
      <c r="AQ90" s="177"/>
      <c r="AR90" s="403"/>
      <c r="AS90" s="222"/>
      <c r="AT90" s="32"/>
      <c r="AU90" s="403"/>
      <c r="AV90" s="112"/>
      <c r="AW90" s="177"/>
      <c r="AX90" s="403"/>
      <c r="AY90" s="232"/>
      <c r="AZ90" s="177"/>
      <c r="BA90" s="403"/>
      <c r="BB90" s="233"/>
      <c r="BC90" s="177"/>
      <c r="BD90" s="403"/>
      <c r="BE90" s="222"/>
      <c r="BF90" s="177"/>
      <c r="BG90" s="403"/>
      <c r="BH90" s="222"/>
      <c r="BI90" s="32"/>
      <c r="BJ90" s="403"/>
      <c r="BK90" s="233"/>
      <c r="BL90" s="177"/>
      <c r="BP90" s="225"/>
    </row>
    <row r="91" spans="3:68" ht="12" customHeight="1" x14ac:dyDescent="0.2">
      <c r="C91" s="550"/>
      <c r="D91" s="561" t="s">
        <v>180</v>
      </c>
      <c r="E91" s="562"/>
      <c r="F91" s="562"/>
      <c r="G91" s="248" t="s">
        <v>89</v>
      </c>
      <c r="H91" s="460"/>
      <c r="I91" s="457"/>
      <c r="J91" s="234"/>
      <c r="K91" s="364"/>
      <c r="L91" s="250"/>
      <c r="M91" s="234"/>
      <c r="N91" s="364"/>
      <c r="O91" s="252"/>
      <c r="P91" s="234"/>
      <c r="Q91" s="364"/>
      <c r="R91" s="252"/>
      <c r="S91" s="234"/>
      <c r="T91" s="364"/>
      <c r="U91" s="253"/>
      <c r="V91" s="234"/>
      <c r="W91" s="364"/>
      <c r="X91" s="235"/>
      <c r="Y91" s="234"/>
      <c r="Z91" s="364"/>
      <c r="AA91" s="235"/>
      <c r="AB91" s="234"/>
      <c r="AC91" s="364"/>
      <c r="AD91" s="250"/>
      <c r="AE91" s="70"/>
      <c r="AF91" s="364"/>
      <c r="AG91" s="252"/>
      <c r="AH91" s="70"/>
      <c r="AI91" s="364"/>
      <c r="AJ91" s="252"/>
      <c r="AK91" s="234"/>
      <c r="AL91" s="364"/>
      <c r="AM91" s="235"/>
      <c r="AN91" s="234"/>
      <c r="AO91" s="364"/>
      <c r="AP91" s="235"/>
      <c r="AQ91" s="234"/>
      <c r="AR91" s="364"/>
      <c r="AS91" s="235"/>
      <c r="AT91" s="70"/>
      <c r="AU91" s="364"/>
      <c r="AV91" s="252"/>
      <c r="AW91" s="234"/>
      <c r="AX91" s="364"/>
      <c r="AY91" s="250"/>
      <c r="AZ91" s="234"/>
      <c r="BA91" s="364"/>
      <c r="BB91" s="253"/>
      <c r="BC91" s="234"/>
      <c r="BD91" s="364"/>
      <c r="BE91" s="235"/>
      <c r="BF91" s="234"/>
      <c r="BG91" s="364"/>
      <c r="BH91" s="235"/>
      <c r="BI91" s="70"/>
      <c r="BJ91" s="364"/>
      <c r="BK91" s="253"/>
      <c r="BL91" s="177"/>
      <c r="BP91" s="255"/>
    </row>
    <row r="92" spans="3:68" ht="12" customHeight="1" x14ac:dyDescent="0.2">
      <c r="C92" s="548" t="s">
        <v>181</v>
      </c>
      <c r="D92" s="551" t="s">
        <v>182</v>
      </c>
      <c r="E92" s="552"/>
      <c r="F92" s="552"/>
      <c r="G92" s="470" t="s">
        <v>89</v>
      </c>
      <c r="H92" s="462">
        <v>0.06</v>
      </c>
      <c r="I92" s="470" t="s">
        <v>183</v>
      </c>
      <c r="J92" s="62"/>
      <c r="K92" s="403"/>
      <c r="L92" s="198" t="str">
        <f>IF(K92="","",(IF(K92&lt;=$H92,"○","×")))</f>
        <v/>
      </c>
      <c r="M92" s="62"/>
      <c r="N92" s="403"/>
      <c r="O92" s="198" t="str">
        <f>IF(N92="","",(IF(N92&lt;=$H92,"○","×")))</f>
        <v/>
      </c>
      <c r="P92" s="62"/>
      <c r="Q92" s="403"/>
      <c r="R92" s="198" t="str">
        <f>IF(Q92="","",(IF(Q92&lt;=$H92,"○","×")))</f>
        <v/>
      </c>
      <c r="S92" s="62"/>
      <c r="T92" s="403"/>
      <c r="U92" s="198" t="str">
        <f>IF(T92="","",(IF(T92&lt;=$H92,"○","×")))</f>
        <v/>
      </c>
      <c r="V92" s="62"/>
      <c r="W92" s="403"/>
      <c r="X92" s="198" t="str">
        <f>IF(W92="","",(IF(W92&lt;=$H92,"○","×")))</f>
        <v/>
      </c>
      <c r="Y92" s="62"/>
      <c r="Z92" s="403"/>
      <c r="AA92" s="198" t="str">
        <f>IF(Z92="","",(IF(Z92&lt;=$H92,"○","×")))</f>
        <v/>
      </c>
      <c r="AB92" s="62"/>
      <c r="AC92" s="403"/>
      <c r="AD92" s="198" t="str">
        <f>IF(AC92="","",(IF(AC92&lt;=$H92,"○","×")))</f>
        <v/>
      </c>
      <c r="AE92" s="62"/>
      <c r="AF92" s="403"/>
      <c r="AG92" s="198" t="str">
        <f>IF(AF92="","",(IF(AF92&lt;=$H92,"○","×")))</f>
        <v/>
      </c>
      <c r="AH92" s="62"/>
      <c r="AI92" s="403"/>
      <c r="AJ92" s="198" t="str">
        <f>IF(AI92="","",(IF(AI92&lt;=$H92,"○","×")))</f>
        <v/>
      </c>
      <c r="AK92" s="62"/>
      <c r="AL92" s="403"/>
      <c r="AM92" s="198" t="str">
        <f>IF(AL92="","",(IF(AL92&lt;=$H92,"○","×")))</f>
        <v/>
      </c>
      <c r="AN92" s="62"/>
      <c r="AO92" s="403"/>
      <c r="AP92" s="198" t="str">
        <f>IF(AO92="","",(IF(AO92&lt;=$H92,"○","×")))</f>
        <v/>
      </c>
      <c r="AQ92" s="62"/>
      <c r="AR92" s="403"/>
      <c r="AS92" s="198" t="str">
        <f>IF(AR92="","",(IF(AR92&lt;=$H92,"○","×")))</f>
        <v/>
      </c>
      <c r="AT92" s="62"/>
      <c r="AU92" s="403"/>
      <c r="AV92" s="198" t="str">
        <f>IF(AU92="","",(IF(AU92&lt;=$H92,"○","×")))</f>
        <v/>
      </c>
      <c r="AW92" s="62"/>
      <c r="AX92" s="403"/>
      <c r="AY92" s="198" t="str">
        <f>IF(AX92="","",(IF(AX92&lt;=$H92,"○","×")))</f>
        <v/>
      </c>
      <c r="AZ92" s="62"/>
      <c r="BA92" s="403"/>
      <c r="BB92" s="198" t="str">
        <f>IF(BA92="","",(IF(BA92&lt;=$H92,"○","×")))</f>
        <v/>
      </c>
      <c r="BC92" s="62"/>
      <c r="BD92" s="403"/>
      <c r="BE92" s="198" t="str">
        <f>IF(BD92="","",(IF(BD92&lt;=$H92,"○","×")))</f>
        <v/>
      </c>
      <c r="BF92" s="62"/>
      <c r="BG92" s="403"/>
      <c r="BH92" s="198" t="str">
        <f>IF(BG92="","",(IF(BG92&lt;=$H92,"○","×")))</f>
        <v/>
      </c>
      <c r="BI92" s="62"/>
      <c r="BJ92" s="403"/>
      <c r="BK92" s="198" t="str">
        <f>IF(BJ92="","",(IF(BJ92&lt;=$H92,"○","×")))</f>
        <v/>
      </c>
      <c r="BL92" s="32"/>
      <c r="BP92" s="176"/>
    </row>
    <row r="93" spans="3:68" ht="12" customHeight="1" x14ac:dyDescent="0.2">
      <c r="C93" s="549"/>
      <c r="D93" s="544" t="s">
        <v>184</v>
      </c>
      <c r="E93" s="545"/>
      <c r="F93" s="545"/>
      <c r="G93" s="466" t="s">
        <v>89</v>
      </c>
      <c r="H93" s="458">
        <v>0.04</v>
      </c>
      <c r="I93" s="466" t="s">
        <v>183</v>
      </c>
      <c r="J93" s="32"/>
      <c r="K93" s="403"/>
      <c r="L93" s="174" t="str">
        <f t="shared" ref="L93:L127" si="73">IF(K93="","",(IF(K93&lt;=$H93,"○","×")))</f>
        <v/>
      </c>
      <c r="M93" s="32"/>
      <c r="N93" s="403"/>
      <c r="O93" s="174" t="str">
        <f t="shared" ref="O93:O127" si="74">IF(N93="","",(IF(N93&lt;=$H93,"○","×")))</f>
        <v/>
      </c>
      <c r="P93" s="32"/>
      <c r="Q93" s="403"/>
      <c r="R93" s="174" t="str">
        <f t="shared" ref="R93:R127" si="75">IF(Q93="","",(IF(Q93&lt;=$H93,"○","×")))</f>
        <v/>
      </c>
      <c r="S93" s="32"/>
      <c r="T93" s="403"/>
      <c r="U93" s="174" t="str">
        <f t="shared" ref="U93:U127" si="76">IF(T93="","",(IF(T93&lt;=$H93,"○","×")))</f>
        <v/>
      </c>
      <c r="V93" s="32"/>
      <c r="W93" s="403"/>
      <c r="X93" s="174" t="str">
        <f t="shared" ref="X93:X127" si="77">IF(W93="","",(IF(W93&lt;=$H93,"○","×")))</f>
        <v/>
      </c>
      <c r="Y93" s="32"/>
      <c r="Z93" s="403"/>
      <c r="AA93" s="174" t="str">
        <f t="shared" ref="AA93:AA127" si="78">IF(Z93="","",(IF(Z93&lt;=$H93,"○","×")))</f>
        <v/>
      </c>
      <c r="AB93" s="32"/>
      <c r="AC93" s="403"/>
      <c r="AD93" s="174" t="str">
        <f t="shared" ref="AD93:AD127" si="79">IF(AC93="","",(IF(AC93&lt;=$H93,"○","×")))</f>
        <v/>
      </c>
      <c r="AE93" s="32"/>
      <c r="AF93" s="403"/>
      <c r="AG93" s="174" t="str">
        <f t="shared" ref="AG93:AG127" si="80">IF(AF93="","",(IF(AF93&lt;=$H93,"○","×")))</f>
        <v/>
      </c>
      <c r="AH93" s="32"/>
      <c r="AI93" s="403"/>
      <c r="AJ93" s="174" t="str">
        <f t="shared" ref="AJ93:AJ127" si="81">IF(AI93="","",(IF(AI93&lt;=$H93,"○","×")))</f>
        <v/>
      </c>
      <c r="AK93" s="32"/>
      <c r="AL93" s="403"/>
      <c r="AM93" s="174" t="str">
        <f t="shared" ref="AM93:AM127" si="82">IF(AL93="","",(IF(AL93&lt;=$H93,"○","×")))</f>
        <v/>
      </c>
      <c r="AN93" s="32"/>
      <c r="AO93" s="403"/>
      <c r="AP93" s="174" t="str">
        <f t="shared" ref="AP93:AP127" si="83">IF(AO93="","",(IF(AO93&lt;=$H93,"○","×")))</f>
        <v/>
      </c>
      <c r="AQ93" s="32"/>
      <c r="AR93" s="403"/>
      <c r="AS93" s="174" t="str">
        <f t="shared" ref="AS93:AS127" si="84">IF(AR93="","",(IF(AR93&lt;=$H93,"○","×")))</f>
        <v/>
      </c>
      <c r="AT93" s="32"/>
      <c r="AU93" s="403"/>
      <c r="AV93" s="174" t="str">
        <f t="shared" ref="AV93:AV127" si="85">IF(AU93="","",(IF(AU93&lt;=$H93,"○","×")))</f>
        <v/>
      </c>
      <c r="AW93" s="32"/>
      <c r="AX93" s="403"/>
      <c r="AY93" s="174" t="str">
        <f t="shared" ref="AY93:AY127" si="86">IF(AX93="","",(IF(AX93&lt;=$H93,"○","×")))</f>
        <v/>
      </c>
      <c r="AZ93" s="32"/>
      <c r="BA93" s="403"/>
      <c r="BB93" s="174" t="str">
        <f t="shared" ref="BB93:BB127" si="87">IF(BA93="","",(IF(BA93&lt;=$H93,"○","×")))</f>
        <v/>
      </c>
      <c r="BC93" s="32"/>
      <c r="BD93" s="403"/>
      <c r="BE93" s="174" t="str">
        <f t="shared" ref="BE93:BE127" si="88">IF(BD93="","",(IF(BD93&lt;=$H93,"○","×")))</f>
        <v/>
      </c>
      <c r="BF93" s="32"/>
      <c r="BG93" s="403"/>
      <c r="BH93" s="174" t="str">
        <f t="shared" ref="BH93:BH127" si="89">IF(BG93="","",(IF(BG93&lt;=$H93,"○","×")))</f>
        <v/>
      </c>
      <c r="BI93" s="32"/>
      <c r="BJ93" s="403"/>
      <c r="BK93" s="174" t="str">
        <f t="shared" ref="BK93:BK127" si="90">IF(BJ93="","",(IF(BJ93&lt;=$H93,"○","×")))</f>
        <v/>
      </c>
      <c r="BL93" s="32"/>
      <c r="BP93" s="176"/>
    </row>
    <row r="94" spans="3:68" ht="12" customHeight="1" x14ac:dyDescent="0.2">
      <c r="C94" s="549"/>
      <c r="D94" s="544" t="s">
        <v>185</v>
      </c>
      <c r="E94" s="545"/>
      <c r="F94" s="545"/>
      <c r="G94" s="466" t="s">
        <v>89</v>
      </c>
      <c r="H94" s="458">
        <v>0.06</v>
      </c>
      <c r="I94" s="466" t="s">
        <v>183</v>
      </c>
      <c r="J94" s="32"/>
      <c r="K94" s="403"/>
      <c r="L94" s="174" t="str">
        <f t="shared" si="73"/>
        <v/>
      </c>
      <c r="M94" s="32"/>
      <c r="N94" s="403"/>
      <c r="O94" s="174" t="str">
        <f t="shared" si="74"/>
        <v/>
      </c>
      <c r="P94" s="32"/>
      <c r="Q94" s="403"/>
      <c r="R94" s="174" t="str">
        <f t="shared" si="75"/>
        <v/>
      </c>
      <c r="S94" s="32"/>
      <c r="T94" s="403"/>
      <c r="U94" s="174" t="str">
        <f t="shared" si="76"/>
        <v/>
      </c>
      <c r="V94" s="32"/>
      <c r="W94" s="403"/>
      <c r="X94" s="174" t="str">
        <f t="shared" si="77"/>
        <v/>
      </c>
      <c r="Y94" s="32"/>
      <c r="Z94" s="403"/>
      <c r="AA94" s="174" t="str">
        <f t="shared" si="78"/>
        <v/>
      </c>
      <c r="AB94" s="32"/>
      <c r="AC94" s="403"/>
      <c r="AD94" s="174" t="str">
        <f t="shared" si="79"/>
        <v/>
      </c>
      <c r="AE94" s="32"/>
      <c r="AF94" s="403"/>
      <c r="AG94" s="174" t="str">
        <f t="shared" si="80"/>
        <v/>
      </c>
      <c r="AH94" s="32"/>
      <c r="AI94" s="403"/>
      <c r="AJ94" s="174" t="str">
        <f t="shared" si="81"/>
        <v/>
      </c>
      <c r="AK94" s="32"/>
      <c r="AL94" s="403"/>
      <c r="AM94" s="174" t="str">
        <f t="shared" si="82"/>
        <v/>
      </c>
      <c r="AN94" s="32"/>
      <c r="AO94" s="403"/>
      <c r="AP94" s="174" t="str">
        <f t="shared" si="83"/>
        <v/>
      </c>
      <c r="AQ94" s="32"/>
      <c r="AR94" s="403"/>
      <c r="AS94" s="174" t="str">
        <f t="shared" si="84"/>
        <v/>
      </c>
      <c r="AT94" s="32"/>
      <c r="AU94" s="403"/>
      <c r="AV94" s="174" t="str">
        <f t="shared" si="85"/>
        <v/>
      </c>
      <c r="AW94" s="32"/>
      <c r="AX94" s="403"/>
      <c r="AY94" s="174" t="str">
        <f t="shared" si="86"/>
        <v/>
      </c>
      <c r="AZ94" s="32"/>
      <c r="BA94" s="403"/>
      <c r="BB94" s="174" t="str">
        <f t="shared" si="87"/>
        <v/>
      </c>
      <c r="BC94" s="32"/>
      <c r="BD94" s="403"/>
      <c r="BE94" s="174" t="str">
        <f t="shared" si="88"/>
        <v/>
      </c>
      <c r="BF94" s="32"/>
      <c r="BG94" s="403"/>
      <c r="BH94" s="174" t="str">
        <f t="shared" si="89"/>
        <v/>
      </c>
      <c r="BI94" s="32"/>
      <c r="BJ94" s="403"/>
      <c r="BK94" s="174" t="str">
        <f t="shared" si="90"/>
        <v/>
      </c>
      <c r="BL94" s="32"/>
      <c r="BP94" s="176"/>
    </row>
    <row r="95" spans="3:68" ht="12" customHeight="1" x14ac:dyDescent="0.2">
      <c r="C95" s="549"/>
      <c r="D95" s="553" t="s">
        <v>186</v>
      </c>
      <c r="E95" s="554"/>
      <c r="F95" s="554"/>
      <c r="G95" s="467" t="s">
        <v>89</v>
      </c>
      <c r="H95" s="464">
        <v>0.2</v>
      </c>
      <c r="I95" s="466" t="s">
        <v>183</v>
      </c>
      <c r="J95" s="206"/>
      <c r="K95" s="400"/>
      <c r="L95" s="203" t="str">
        <f t="shared" si="73"/>
        <v/>
      </c>
      <c r="M95" s="206"/>
      <c r="N95" s="400"/>
      <c r="O95" s="203" t="str">
        <f t="shared" si="74"/>
        <v/>
      </c>
      <c r="P95" s="206"/>
      <c r="Q95" s="400"/>
      <c r="R95" s="203" t="str">
        <f t="shared" si="75"/>
        <v/>
      </c>
      <c r="S95" s="206"/>
      <c r="T95" s="400"/>
      <c r="U95" s="203" t="str">
        <f t="shared" si="76"/>
        <v/>
      </c>
      <c r="V95" s="206"/>
      <c r="W95" s="400"/>
      <c r="X95" s="203" t="str">
        <f t="shared" si="77"/>
        <v/>
      </c>
      <c r="Y95" s="206"/>
      <c r="Z95" s="400"/>
      <c r="AA95" s="203" t="str">
        <f t="shared" si="78"/>
        <v/>
      </c>
      <c r="AB95" s="206"/>
      <c r="AC95" s="400"/>
      <c r="AD95" s="203" t="str">
        <f t="shared" si="79"/>
        <v/>
      </c>
      <c r="AE95" s="206"/>
      <c r="AF95" s="400"/>
      <c r="AG95" s="203" t="str">
        <f t="shared" si="80"/>
        <v/>
      </c>
      <c r="AH95" s="206"/>
      <c r="AI95" s="400"/>
      <c r="AJ95" s="203" t="str">
        <f t="shared" si="81"/>
        <v/>
      </c>
      <c r="AK95" s="206"/>
      <c r="AL95" s="400"/>
      <c r="AM95" s="203" t="str">
        <f t="shared" si="82"/>
        <v/>
      </c>
      <c r="AN95" s="206"/>
      <c r="AO95" s="400"/>
      <c r="AP95" s="203" t="str">
        <f t="shared" si="83"/>
        <v/>
      </c>
      <c r="AQ95" s="206"/>
      <c r="AR95" s="400"/>
      <c r="AS95" s="203" t="str">
        <f t="shared" si="84"/>
        <v/>
      </c>
      <c r="AT95" s="206"/>
      <c r="AU95" s="400"/>
      <c r="AV95" s="203" t="str">
        <f t="shared" si="85"/>
        <v/>
      </c>
      <c r="AW95" s="206"/>
      <c r="AX95" s="400"/>
      <c r="AY95" s="203" t="str">
        <f t="shared" si="86"/>
        <v/>
      </c>
      <c r="AZ95" s="206"/>
      <c r="BA95" s="400"/>
      <c r="BB95" s="203" t="str">
        <f t="shared" si="87"/>
        <v/>
      </c>
      <c r="BC95" s="206"/>
      <c r="BD95" s="400"/>
      <c r="BE95" s="203" t="str">
        <f t="shared" si="88"/>
        <v/>
      </c>
      <c r="BF95" s="206"/>
      <c r="BG95" s="400"/>
      <c r="BH95" s="203" t="str">
        <f t="shared" si="89"/>
        <v/>
      </c>
      <c r="BI95" s="206"/>
      <c r="BJ95" s="400"/>
      <c r="BK95" s="203" t="str">
        <f t="shared" si="90"/>
        <v/>
      </c>
      <c r="BL95" s="32"/>
      <c r="BP95" s="459"/>
    </row>
    <row r="96" spans="3:68" ht="12" customHeight="1" x14ac:dyDescent="0.2">
      <c r="C96" s="549"/>
      <c r="D96" s="544" t="s">
        <v>187</v>
      </c>
      <c r="E96" s="545"/>
      <c r="F96" s="545"/>
      <c r="G96" s="466" t="s">
        <v>89</v>
      </c>
      <c r="H96" s="458">
        <v>8.0000000000000002E-3</v>
      </c>
      <c r="I96" s="456" t="s">
        <v>183</v>
      </c>
      <c r="J96" s="32"/>
      <c r="K96" s="403"/>
      <c r="L96" s="174" t="str">
        <f t="shared" si="73"/>
        <v/>
      </c>
      <c r="M96" s="32"/>
      <c r="N96" s="403"/>
      <c r="O96" s="174" t="str">
        <f t="shared" si="74"/>
        <v/>
      </c>
      <c r="P96" s="32"/>
      <c r="Q96" s="403"/>
      <c r="R96" s="174" t="str">
        <f t="shared" si="75"/>
        <v/>
      </c>
      <c r="S96" s="32"/>
      <c r="T96" s="403"/>
      <c r="U96" s="174" t="str">
        <f t="shared" si="76"/>
        <v/>
      </c>
      <c r="V96" s="32"/>
      <c r="W96" s="403"/>
      <c r="X96" s="174" t="str">
        <f t="shared" si="77"/>
        <v/>
      </c>
      <c r="Y96" s="32"/>
      <c r="Z96" s="403"/>
      <c r="AA96" s="174" t="str">
        <f t="shared" si="78"/>
        <v/>
      </c>
      <c r="AB96" s="32"/>
      <c r="AC96" s="403"/>
      <c r="AD96" s="174" t="str">
        <f t="shared" si="79"/>
        <v/>
      </c>
      <c r="AE96" s="32"/>
      <c r="AF96" s="403"/>
      <c r="AG96" s="174" t="str">
        <f t="shared" si="80"/>
        <v/>
      </c>
      <c r="AH96" s="32"/>
      <c r="AI96" s="403"/>
      <c r="AJ96" s="174" t="str">
        <f t="shared" si="81"/>
        <v/>
      </c>
      <c r="AK96" s="32"/>
      <c r="AL96" s="403"/>
      <c r="AM96" s="174" t="str">
        <f t="shared" si="82"/>
        <v/>
      </c>
      <c r="AN96" s="32"/>
      <c r="AO96" s="403"/>
      <c r="AP96" s="174" t="str">
        <f t="shared" si="83"/>
        <v/>
      </c>
      <c r="AQ96" s="32"/>
      <c r="AR96" s="403"/>
      <c r="AS96" s="174" t="str">
        <f t="shared" si="84"/>
        <v/>
      </c>
      <c r="AT96" s="32"/>
      <c r="AU96" s="403"/>
      <c r="AV96" s="174" t="str">
        <f t="shared" si="85"/>
        <v/>
      </c>
      <c r="AW96" s="32"/>
      <c r="AX96" s="403"/>
      <c r="AY96" s="174" t="str">
        <f t="shared" si="86"/>
        <v/>
      </c>
      <c r="AZ96" s="32"/>
      <c r="BA96" s="403"/>
      <c r="BB96" s="174" t="str">
        <f t="shared" si="87"/>
        <v/>
      </c>
      <c r="BC96" s="32"/>
      <c r="BD96" s="403"/>
      <c r="BE96" s="174" t="str">
        <f t="shared" si="88"/>
        <v/>
      </c>
      <c r="BF96" s="32"/>
      <c r="BG96" s="403"/>
      <c r="BH96" s="174" t="str">
        <f t="shared" si="89"/>
        <v/>
      </c>
      <c r="BI96" s="32"/>
      <c r="BJ96" s="403"/>
      <c r="BK96" s="174" t="str">
        <f t="shared" si="90"/>
        <v/>
      </c>
      <c r="BL96" s="32"/>
      <c r="BP96" s="261"/>
    </row>
    <row r="97" spans="3:68" ht="12" customHeight="1" x14ac:dyDescent="0.2">
      <c r="C97" s="549"/>
      <c r="D97" s="544" t="s">
        <v>188</v>
      </c>
      <c r="E97" s="545"/>
      <c r="F97" s="545"/>
      <c r="G97" s="466" t="s">
        <v>89</v>
      </c>
      <c r="H97" s="458">
        <v>5.0000000000000001E-3</v>
      </c>
      <c r="I97" s="466" t="s">
        <v>183</v>
      </c>
      <c r="J97" s="32"/>
      <c r="K97" s="403"/>
      <c r="L97" s="174" t="str">
        <f t="shared" si="73"/>
        <v/>
      </c>
      <c r="M97" s="32"/>
      <c r="N97" s="403"/>
      <c r="O97" s="174" t="str">
        <f t="shared" si="74"/>
        <v/>
      </c>
      <c r="P97" s="32"/>
      <c r="Q97" s="403"/>
      <c r="R97" s="174" t="str">
        <f t="shared" si="75"/>
        <v/>
      </c>
      <c r="S97" s="32"/>
      <c r="T97" s="403"/>
      <c r="U97" s="174" t="str">
        <f t="shared" si="76"/>
        <v/>
      </c>
      <c r="V97" s="32"/>
      <c r="W97" s="403"/>
      <c r="X97" s="174" t="str">
        <f t="shared" si="77"/>
        <v/>
      </c>
      <c r="Y97" s="32"/>
      <c r="Z97" s="403"/>
      <c r="AA97" s="174" t="str">
        <f t="shared" si="78"/>
        <v/>
      </c>
      <c r="AB97" s="32"/>
      <c r="AC97" s="403"/>
      <c r="AD97" s="174" t="str">
        <f t="shared" si="79"/>
        <v/>
      </c>
      <c r="AE97" s="32"/>
      <c r="AF97" s="403"/>
      <c r="AG97" s="174" t="str">
        <f t="shared" si="80"/>
        <v/>
      </c>
      <c r="AH97" s="32"/>
      <c r="AI97" s="403"/>
      <c r="AJ97" s="174" t="str">
        <f t="shared" si="81"/>
        <v/>
      </c>
      <c r="AK97" s="32"/>
      <c r="AL97" s="403"/>
      <c r="AM97" s="174" t="str">
        <f t="shared" si="82"/>
        <v/>
      </c>
      <c r="AN97" s="32"/>
      <c r="AO97" s="403"/>
      <c r="AP97" s="174" t="str">
        <f t="shared" si="83"/>
        <v/>
      </c>
      <c r="AQ97" s="32"/>
      <c r="AR97" s="403"/>
      <c r="AS97" s="174" t="str">
        <f t="shared" si="84"/>
        <v/>
      </c>
      <c r="AT97" s="32"/>
      <c r="AU97" s="403"/>
      <c r="AV97" s="174" t="str">
        <f t="shared" si="85"/>
        <v/>
      </c>
      <c r="AW97" s="32"/>
      <c r="AX97" s="403"/>
      <c r="AY97" s="174" t="str">
        <f t="shared" si="86"/>
        <v/>
      </c>
      <c r="AZ97" s="32"/>
      <c r="BA97" s="403"/>
      <c r="BB97" s="174" t="str">
        <f t="shared" si="87"/>
        <v/>
      </c>
      <c r="BC97" s="32"/>
      <c r="BD97" s="403"/>
      <c r="BE97" s="174" t="str">
        <f t="shared" si="88"/>
        <v/>
      </c>
      <c r="BF97" s="32"/>
      <c r="BG97" s="403"/>
      <c r="BH97" s="174" t="str">
        <f t="shared" si="89"/>
        <v/>
      </c>
      <c r="BI97" s="32"/>
      <c r="BJ97" s="403"/>
      <c r="BK97" s="174" t="str">
        <f t="shared" si="90"/>
        <v/>
      </c>
      <c r="BL97" s="32"/>
      <c r="BP97" s="261"/>
    </row>
    <row r="98" spans="3:68" ht="12" customHeight="1" x14ac:dyDescent="0.2">
      <c r="C98" s="549"/>
      <c r="D98" s="544" t="s">
        <v>189</v>
      </c>
      <c r="E98" s="545"/>
      <c r="F98" s="545"/>
      <c r="G98" s="466" t="s">
        <v>89</v>
      </c>
      <c r="H98" s="458">
        <v>3.0000000000000001E-3</v>
      </c>
      <c r="I98" s="466" t="s">
        <v>183</v>
      </c>
      <c r="J98" s="32"/>
      <c r="K98" s="403"/>
      <c r="L98" s="174" t="str">
        <f t="shared" si="73"/>
        <v/>
      </c>
      <c r="M98" s="32"/>
      <c r="N98" s="403"/>
      <c r="O98" s="174" t="str">
        <f t="shared" si="74"/>
        <v/>
      </c>
      <c r="P98" s="32"/>
      <c r="Q98" s="403"/>
      <c r="R98" s="174" t="str">
        <f t="shared" si="75"/>
        <v/>
      </c>
      <c r="S98" s="32"/>
      <c r="T98" s="403"/>
      <c r="U98" s="174" t="str">
        <f t="shared" si="76"/>
        <v/>
      </c>
      <c r="V98" s="32"/>
      <c r="W98" s="403"/>
      <c r="X98" s="174" t="str">
        <f t="shared" si="77"/>
        <v/>
      </c>
      <c r="Y98" s="32"/>
      <c r="Z98" s="403"/>
      <c r="AA98" s="174" t="str">
        <f t="shared" si="78"/>
        <v/>
      </c>
      <c r="AB98" s="32"/>
      <c r="AC98" s="403"/>
      <c r="AD98" s="174" t="str">
        <f t="shared" si="79"/>
        <v/>
      </c>
      <c r="AE98" s="32"/>
      <c r="AF98" s="403"/>
      <c r="AG98" s="174" t="str">
        <f t="shared" si="80"/>
        <v/>
      </c>
      <c r="AH98" s="32"/>
      <c r="AI98" s="403"/>
      <c r="AJ98" s="174" t="str">
        <f t="shared" si="81"/>
        <v/>
      </c>
      <c r="AK98" s="32"/>
      <c r="AL98" s="403"/>
      <c r="AM98" s="174" t="str">
        <f t="shared" si="82"/>
        <v/>
      </c>
      <c r="AN98" s="32"/>
      <c r="AO98" s="403"/>
      <c r="AP98" s="174" t="str">
        <f t="shared" si="83"/>
        <v/>
      </c>
      <c r="AQ98" s="32"/>
      <c r="AR98" s="403"/>
      <c r="AS98" s="174" t="str">
        <f t="shared" si="84"/>
        <v/>
      </c>
      <c r="AT98" s="32"/>
      <c r="AU98" s="403"/>
      <c r="AV98" s="174" t="str">
        <f t="shared" si="85"/>
        <v/>
      </c>
      <c r="AW98" s="32"/>
      <c r="AX98" s="403"/>
      <c r="AY98" s="174" t="str">
        <f t="shared" si="86"/>
        <v/>
      </c>
      <c r="AZ98" s="32"/>
      <c r="BA98" s="403"/>
      <c r="BB98" s="174" t="str">
        <f t="shared" si="87"/>
        <v/>
      </c>
      <c r="BC98" s="32"/>
      <c r="BD98" s="403"/>
      <c r="BE98" s="174" t="str">
        <f t="shared" si="88"/>
        <v/>
      </c>
      <c r="BF98" s="32"/>
      <c r="BG98" s="403"/>
      <c r="BH98" s="174" t="str">
        <f t="shared" si="89"/>
        <v/>
      </c>
      <c r="BI98" s="32"/>
      <c r="BJ98" s="403"/>
      <c r="BK98" s="174" t="str">
        <f t="shared" si="90"/>
        <v/>
      </c>
      <c r="BL98" s="32"/>
      <c r="BP98" s="261"/>
    </row>
    <row r="99" spans="3:68" ht="12" customHeight="1" x14ac:dyDescent="0.2">
      <c r="C99" s="549"/>
      <c r="D99" s="553" t="s">
        <v>190</v>
      </c>
      <c r="E99" s="554"/>
      <c r="F99" s="554"/>
      <c r="G99" s="467" t="s">
        <v>89</v>
      </c>
      <c r="H99" s="464">
        <v>0.04</v>
      </c>
      <c r="I99" s="467" t="s">
        <v>183</v>
      </c>
      <c r="J99" s="206"/>
      <c r="K99" s="400"/>
      <c r="L99" s="203" t="str">
        <f t="shared" si="73"/>
        <v/>
      </c>
      <c r="M99" s="206"/>
      <c r="N99" s="400"/>
      <c r="O99" s="203" t="str">
        <f t="shared" si="74"/>
        <v/>
      </c>
      <c r="P99" s="206"/>
      <c r="Q99" s="400"/>
      <c r="R99" s="203" t="str">
        <f t="shared" si="75"/>
        <v/>
      </c>
      <c r="S99" s="206"/>
      <c r="T99" s="400"/>
      <c r="U99" s="203" t="str">
        <f t="shared" si="76"/>
        <v/>
      </c>
      <c r="V99" s="206"/>
      <c r="W99" s="400"/>
      <c r="X99" s="203" t="str">
        <f t="shared" si="77"/>
        <v/>
      </c>
      <c r="Y99" s="206"/>
      <c r="Z99" s="400"/>
      <c r="AA99" s="203" t="str">
        <f t="shared" si="78"/>
        <v/>
      </c>
      <c r="AB99" s="206"/>
      <c r="AC99" s="400"/>
      <c r="AD99" s="203" t="str">
        <f t="shared" si="79"/>
        <v/>
      </c>
      <c r="AE99" s="206"/>
      <c r="AF99" s="400"/>
      <c r="AG99" s="203" t="str">
        <f t="shared" si="80"/>
        <v/>
      </c>
      <c r="AH99" s="206"/>
      <c r="AI99" s="400"/>
      <c r="AJ99" s="203" t="str">
        <f t="shared" si="81"/>
        <v/>
      </c>
      <c r="AK99" s="206"/>
      <c r="AL99" s="400"/>
      <c r="AM99" s="203" t="str">
        <f t="shared" si="82"/>
        <v/>
      </c>
      <c r="AN99" s="206"/>
      <c r="AO99" s="400"/>
      <c r="AP99" s="203" t="str">
        <f t="shared" si="83"/>
        <v/>
      </c>
      <c r="AQ99" s="206"/>
      <c r="AR99" s="400"/>
      <c r="AS99" s="203" t="str">
        <f t="shared" si="84"/>
        <v/>
      </c>
      <c r="AT99" s="206"/>
      <c r="AU99" s="400"/>
      <c r="AV99" s="203" t="str">
        <f t="shared" si="85"/>
        <v/>
      </c>
      <c r="AW99" s="206"/>
      <c r="AX99" s="400"/>
      <c r="AY99" s="203" t="str">
        <f t="shared" si="86"/>
        <v/>
      </c>
      <c r="AZ99" s="206"/>
      <c r="BA99" s="400"/>
      <c r="BB99" s="203" t="str">
        <f t="shared" si="87"/>
        <v/>
      </c>
      <c r="BC99" s="206"/>
      <c r="BD99" s="400"/>
      <c r="BE99" s="203" t="str">
        <f t="shared" si="88"/>
        <v/>
      </c>
      <c r="BF99" s="206"/>
      <c r="BG99" s="400"/>
      <c r="BH99" s="203" t="str">
        <f t="shared" si="89"/>
        <v/>
      </c>
      <c r="BI99" s="206"/>
      <c r="BJ99" s="400"/>
      <c r="BK99" s="203" t="str">
        <f t="shared" si="90"/>
        <v/>
      </c>
      <c r="BL99" s="32"/>
      <c r="BP99" s="262"/>
    </row>
    <row r="100" spans="3:68" ht="12" customHeight="1" x14ac:dyDescent="0.2">
      <c r="C100" s="549"/>
      <c r="D100" s="544" t="s">
        <v>191</v>
      </c>
      <c r="E100" s="545"/>
      <c r="F100" s="545"/>
      <c r="G100" s="466" t="s">
        <v>89</v>
      </c>
      <c r="H100" s="458">
        <v>0.04</v>
      </c>
      <c r="I100" s="466" t="s">
        <v>183</v>
      </c>
      <c r="J100" s="263"/>
      <c r="K100" s="403"/>
      <c r="L100" s="174" t="str">
        <f t="shared" si="73"/>
        <v/>
      </c>
      <c r="M100" s="263"/>
      <c r="N100" s="403"/>
      <c r="O100" s="174" t="str">
        <f t="shared" si="74"/>
        <v/>
      </c>
      <c r="P100" s="263"/>
      <c r="Q100" s="403"/>
      <c r="R100" s="174" t="str">
        <f t="shared" si="75"/>
        <v/>
      </c>
      <c r="S100" s="263"/>
      <c r="T100" s="403"/>
      <c r="U100" s="174" t="str">
        <f t="shared" si="76"/>
        <v/>
      </c>
      <c r="V100" s="263"/>
      <c r="W100" s="403"/>
      <c r="X100" s="174" t="str">
        <f t="shared" si="77"/>
        <v/>
      </c>
      <c r="Y100" s="263"/>
      <c r="Z100" s="403"/>
      <c r="AA100" s="174" t="str">
        <f t="shared" si="78"/>
        <v/>
      </c>
      <c r="AB100" s="263"/>
      <c r="AC100" s="403"/>
      <c r="AD100" s="174" t="str">
        <f t="shared" si="79"/>
        <v/>
      </c>
      <c r="AE100" s="263"/>
      <c r="AF100" s="403"/>
      <c r="AG100" s="174" t="str">
        <f t="shared" si="80"/>
        <v/>
      </c>
      <c r="AH100" s="263"/>
      <c r="AI100" s="403"/>
      <c r="AJ100" s="174" t="str">
        <f t="shared" si="81"/>
        <v/>
      </c>
      <c r="AK100" s="263"/>
      <c r="AL100" s="403"/>
      <c r="AM100" s="174" t="str">
        <f t="shared" si="82"/>
        <v/>
      </c>
      <c r="AN100" s="263"/>
      <c r="AO100" s="403"/>
      <c r="AP100" s="174" t="str">
        <f t="shared" si="83"/>
        <v/>
      </c>
      <c r="AQ100" s="263"/>
      <c r="AR100" s="403"/>
      <c r="AS100" s="174" t="str">
        <f t="shared" si="84"/>
        <v/>
      </c>
      <c r="AT100" s="263"/>
      <c r="AU100" s="403"/>
      <c r="AV100" s="174" t="str">
        <f t="shared" si="85"/>
        <v/>
      </c>
      <c r="AW100" s="263"/>
      <c r="AX100" s="403"/>
      <c r="AY100" s="174" t="str">
        <f t="shared" si="86"/>
        <v/>
      </c>
      <c r="AZ100" s="263"/>
      <c r="BA100" s="403"/>
      <c r="BB100" s="174" t="str">
        <f t="shared" si="87"/>
        <v/>
      </c>
      <c r="BC100" s="263"/>
      <c r="BD100" s="403"/>
      <c r="BE100" s="174" t="str">
        <f t="shared" si="88"/>
        <v/>
      </c>
      <c r="BF100" s="263"/>
      <c r="BG100" s="403"/>
      <c r="BH100" s="174" t="str">
        <f t="shared" si="89"/>
        <v/>
      </c>
      <c r="BI100" s="263"/>
      <c r="BJ100" s="403"/>
      <c r="BK100" s="174" t="str">
        <f t="shared" si="90"/>
        <v/>
      </c>
      <c r="BL100" s="32"/>
      <c r="BP100" s="262"/>
    </row>
    <row r="101" spans="3:68" ht="12" customHeight="1" x14ac:dyDescent="0.2">
      <c r="C101" s="549"/>
      <c r="D101" s="544" t="s">
        <v>192</v>
      </c>
      <c r="E101" s="545"/>
      <c r="F101" s="545"/>
      <c r="G101" s="466" t="s">
        <v>89</v>
      </c>
      <c r="H101" s="458">
        <v>0.05</v>
      </c>
      <c r="I101" s="466" t="s">
        <v>183</v>
      </c>
      <c r="J101" s="32"/>
      <c r="K101" s="403"/>
      <c r="L101" s="174" t="str">
        <f t="shared" si="73"/>
        <v/>
      </c>
      <c r="M101" s="32"/>
      <c r="N101" s="403"/>
      <c r="O101" s="174" t="str">
        <f t="shared" si="74"/>
        <v/>
      </c>
      <c r="P101" s="32"/>
      <c r="Q101" s="403"/>
      <c r="R101" s="174" t="str">
        <f t="shared" si="75"/>
        <v/>
      </c>
      <c r="S101" s="32"/>
      <c r="T101" s="403"/>
      <c r="U101" s="174" t="str">
        <f t="shared" si="76"/>
        <v/>
      </c>
      <c r="V101" s="32"/>
      <c r="W101" s="403"/>
      <c r="X101" s="174" t="str">
        <f t="shared" si="77"/>
        <v/>
      </c>
      <c r="Y101" s="32"/>
      <c r="Z101" s="403"/>
      <c r="AA101" s="174" t="str">
        <f t="shared" si="78"/>
        <v/>
      </c>
      <c r="AB101" s="32"/>
      <c r="AC101" s="403"/>
      <c r="AD101" s="174" t="str">
        <f t="shared" si="79"/>
        <v/>
      </c>
      <c r="AE101" s="32"/>
      <c r="AF101" s="403"/>
      <c r="AG101" s="174" t="str">
        <f t="shared" si="80"/>
        <v/>
      </c>
      <c r="AH101" s="32"/>
      <c r="AI101" s="403"/>
      <c r="AJ101" s="174" t="str">
        <f t="shared" si="81"/>
        <v/>
      </c>
      <c r="AK101" s="32"/>
      <c r="AL101" s="403"/>
      <c r="AM101" s="174" t="str">
        <f t="shared" si="82"/>
        <v/>
      </c>
      <c r="AN101" s="32"/>
      <c r="AO101" s="403"/>
      <c r="AP101" s="174" t="str">
        <f t="shared" si="83"/>
        <v/>
      </c>
      <c r="AQ101" s="32"/>
      <c r="AR101" s="403"/>
      <c r="AS101" s="174" t="str">
        <f t="shared" si="84"/>
        <v/>
      </c>
      <c r="AT101" s="32"/>
      <c r="AU101" s="403"/>
      <c r="AV101" s="174" t="str">
        <f t="shared" si="85"/>
        <v/>
      </c>
      <c r="AW101" s="32"/>
      <c r="AX101" s="403"/>
      <c r="AY101" s="174" t="str">
        <f t="shared" si="86"/>
        <v/>
      </c>
      <c r="AZ101" s="32"/>
      <c r="BA101" s="403"/>
      <c r="BB101" s="174" t="str">
        <f t="shared" si="87"/>
        <v/>
      </c>
      <c r="BC101" s="32"/>
      <c r="BD101" s="403"/>
      <c r="BE101" s="174" t="str">
        <f t="shared" si="88"/>
        <v/>
      </c>
      <c r="BF101" s="32"/>
      <c r="BG101" s="403"/>
      <c r="BH101" s="174" t="str">
        <f t="shared" si="89"/>
        <v/>
      </c>
      <c r="BI101" s="32"/>
      <c r="BJ101" s="403"/>
      <c r="BK101" s="174" t="str">
        <f t="shared" si="90"/>
        <v/>
      </c>
      <c r="BL101" s="32"/>
      <c r="BP101" s="262"/>
    </row>
    <row r="102" spans="3:68" ht="12" customHeight="1" x14ac:dyDescent="0.2">
      <c r="C102" s="549"/>
      <c r="D102" s="544" t="s">
        <v>193</v>
      </c>
      <c r="E102" s="545"/>
      <c r="F102" s="545"/>
      <c r="G102" s="466" t="s">
        <v>89</v>
      </c>
      <c r="H102" s="458">
        <v>8.0000000000000002E-3</v>
      </c>
      <c r="I102" s="466" t="s">
        <v>183</v>
      </c>
      <c r="J102" s="32"/>
      <c r="K102" s="403"/>
      <c r="L102" s="174" t="str">
        <f t="shared" si="73"/>
        <v/>
      </c>
      <c r="M102" s="32"/>
      <c r="N102" s="403"/>
      <c r="O102" s="174" t="str">
        <f t="shared" si="74"/>
        <v/>
      </c>
      <c r="P102" s="32"/>
      <c r="Q102" s="403"/>
      <c r="R102" s="174" t="str">
        <f t="shared" si="75"/>
        <v/>
      </c>
      <c r="S102" s="32"/>
      <c r="T102" s="403"/>
      <c r="U102" s="174" t="str">
        <f t="shared" si="76"/>
        <v/>
      </c>
      <c r="V102" s="32"/>
      <c r="W102" s="403"/>
      <c r="X102" s="174" t="str">
        <f t="shared" si="77"/>
        <v/>
      </c>
      <c r="Y102" s="32"/>
      <c r="Z102" s="403"/>
      <c r="AA102" s="174" t="str">
        <f t="shared" si="78"/>
        <v/>
      </c>
      <c r="AB102" s="32"/>
      <c r="AC102" s="403"/>
      <c r="AD102" s="174" t="str">
        <f t="shared" si="79"/>
        <v/>
      </c>
      <c r="AE102" s="32"/>
      <c r="AF102" s="403"/>
      <c r="AG102" s="174" t="str">
        <f t="shared" si="80"/>
        <v/>
      </c>
      <c r="AH102" s="32"/>
      <c r="AI102" s="403"/>
      <c r="AJ102" s="174" t="str">
        <f t="shared" si="81"/>
        <v/>
      </c>
      <c r="AK102" s="32"/>
      <c r="AL102" s="403"/>
      <c r="AM102" s="174" t="str">
        <f t="shared" si="82"/>
        <v/>
      </c>
      <c r="AN102" s="32"/>
      <c r="AO102" s="403"/>
      <c r="AP102" s="174" t="str">
        <f t="shared" si="83"/>
        <v/>
      </c>
      <c r="AQ102" s="32"/>
      <c r="AR102" s="403"/>
      <c r="AS102" s="174" t="str">
        <f t="shared" si="84"/>
        <v/>
      </c>
      <c r="AT102" s="32"/>
      <c r="AU102" s="403"/>
      <c r="AV102" s="174" t="str">
        <f t="shared" si="85"/>
        <v/>
      </c>
      <c r="AW102" s="32"/>
      <c r="AX102" s="403"/>
      <c r="AY102" s="174" t="str">
        <f t="shared" si="86"/>
        <v/>
      </c>
      <c r="AZ102" s="32"/>
      <c r="BA102" s="403"/>
      <c r="BB102" s="174" t="str">
        <f t="shared" si="87"/>
        <v/>
      </c>
      <c r="BC102" s="32"/>
      <c r="BD102" s="403"/>
      <c r="BE102" s="174" t="str">
        <f t="shared" si="88"/>
        <v/>
      </c>
      <c r="BF102" s="32"/>
      <c r="BG102" s="403"/>
      <c r="BH102" s="174" t="str">
        <f t="shared" si="89"/>
        <v/>
      </c>
      <c r="BI102" s="32"/>
      <c r="BJ102" s="403"/>
      <c r="BK102" s="174" t="str">
        <f t="shared" si="90"/>
        <v/>
      </c>
      <c r="BL102" s="32"/>
      <c r="BP102" s="261"/>
    </row>
    <row r="103" spans="3:68" ht="12" customHeight="1" x14ac:dyDescent="0.2">
      <c r="C103" s="549"/>
      <c r="D103" s="553" t="s">
        <v>194</v>
      </c>
      <c r="E103" s="554"/>
      <c r="F103" s="554"/>
      <c r="G103" s="467" t="s">
        <v>89</v>
      </c>
      <c r="H103" s="464">
        <v>6.0000000000000001E-3</v>
      </c>
      <c r="I103" s="467" t="s">
        <v>92</v>
      </c>
      <c r="J103" s="206"/>
      <c r="K103" s="400"/>
      <c r="L103" s="203" t="str">
        <f t="shared" si="73"/>
        <v/>
      </c>
      <c r="M103" s="206"/>
      <c r="N103" s="400"/>
      <c r="O103" s="203" t="str">
        <f t="shared" si="74"/>
        <v/>
      </c>
      <c r="P103" s="206"/>
      <c r="Q103" s="400"/>
      <c r="R103" s="203" t="str">
        <f t="shared" si="75"/>
        <v/>
      </c>
      <c r="S103" s="206"/>
      <c r="T103" s="400"/>
      <c r="U103" s="203" t="str">
        <f t="shared" si="76"/>
        <v/>
      </c>
      <c r="V103" s="206"/>
      <c r="W103" s="400"/>
      <c r="X103" s="203" t="str">
        <f t="shared" si="77"/>
        <v/>
      </c>
      <c r="Y103" s="206"/>
      <c r="Z103" s="400"/>
      <c r="AA103" s="203" t="str">
        <f t="shared" si="78"/>
        <v/>
      </c>
      <c r="AB103" s="206"/>
      <c r="AC103" s="400"/>
      <c r="AD103" s="203" t="str">
        <f t="shared" si="79"/>
        <v/>
      </c>
      <c r="AE103" s="206"/>
      <c r="AF103" s="400"/>
      <c r="AG103" s="203" t="str">
        <f t="shared" si="80"/>
        <v/>
      </c>
      <c r="AH103" s="206"/>
      <c r="AI103" s="400"/>
      <c r="AJ103" s="203" t="str">
        <f t="shared" si="81"/>
        <v/>
      </c>
      <c r="AK103" s="206"/>
      <c r="AL103" s="400"/>
      <c r="AM103" s="203" t="str">
        <f t="shared" si="82"/>
        <v/>
      </c>
      <c r="AN103" s="206"/>
      <c r="AO103" s="400"/>
      <c r="AP103" s="203" t="str">
        <f t="shared" si="83"/>
        <v/>
      </c>
      <c r="AQ103" s="206"/>
      <c r="AR103" s="400"/>
      <c r="AS103" s="203" t="str">
        <f t="shared" si="84"/>
        <v/>
      </c>
      <c r="AT103" s="206"/>
      <c r="AU103" s="400"/>
      <c r="AV103" s="203" t="str">
        <f t="shared" si="85"/>
        <v/>
      </c>
      <c r="AW103" s="206"/>
      <c r="AX103" s="400"/>
      <c r="AY103" s="203" t="str">
        <f t="shared" si="86"/>
        <v/>
      </c>
      <c r="AZ103" s="206"/>
      <c r="BA103" s="400"/>
      <c r="BB103" s="203" t="str">
        <f t="shared" si="87"/>
        <v/>
      </c>
      <c r="BC103" s="206"/>
      <c r="BD103" s="400"/>
      <c r="BE103" s="203" t="str">
        <f t="shared" si="88"/>
        <v/>
      </c>
      <c r="BF103" s="206"/>
      <c r="BG103" s="400"/>
      <c r="BH103" s="203" t="str">
        <f t="shared" si="89"/>
        <v/>
      </c>
      <c r="BI103" s="206"/>
      <c r="BJ103" s="400"/>
      <c r="BK103" s="203" t="str">
        <f t="shared" si="90"/>
        <v/>
      </c>
      <c r="BL103" s="32"/>
      <c r="BP103" s="261"/>
    </row>
    <row r="104" spans="3:68" ht="12" customHeight="1" x14ac:dyDescent="0.2">
      <c r="C104" s="549"/>
      <c r="D104" s="555" t="s">
        <v>195</v>
      </c>
      <c r="E104" s="556"/>
      <c r="F104" s="556"/>
      <c r="G104" s="466" t="s">
        <v>89</v>
      </c>
      <c r="H104" s="458">
        <v>8.0000000000000002E-3</v>
      </c>
      <c r="I104" s="466" t="s">
        <v>183</v>
      </c>
      <c r="J104" s="32"/>
      <c r="K104" s="403"/>
      <c r="L104" s="174" t="str">
        <f t="shared" si="73"/>
        <v/>
      </c>
      <c r="M104" s="32"/>
      <c r="N104" s="403"/>
      <c r="O104" s="174" t="str">
        <f t="shared" si="74"/>
        <v/>
      </c>
      <c r="P104" s="32"/>
      <c r="Q104" s="403"/>
      <c r="R104" s="174" t="str">
        <f t="shared" si="75"/>
        <v/>
      </c>
      <c r="S104" s="32"/>
      <c r="T104" s="403"/>
      <c r="U104" s="174" t="str">
        <f t="shared" si="76"/>
        <v/>
      </c>
      <c r="V104" s="32"/>
      <c r="W104" s="403"/>
      <c r="X104" s="174" t="str">
        <f t="shared" si="77"/>
        <v/>
      </c>
      <c r="Y104" s="32"/>
      <c r="Z104" s="403"/>
      <c r="AA104" s="174" t="str">
        <f t="shared" si="78"/>
        <v/>
      </c>
      <c r="AB104" s="32"/>
      <c r="AC104" s="403"/>
      <c r="AD104" s="174" t="str">
        <f t="shared" si="79"/>
        <v/>
      </c>
      <c r="AE104" s="32"/>
      <c r="AF104" s="403"/>
      <c r="AG104" s="174" t="str">
        <f t="shared" si="80"/>
        <v/>
      </c>
      <c r="AH104" s="32"/>
      <c r="AI104" s="403"/>
      <c r="AJ104" s="174" t="str">
        <f t="shared" si="81"/>
        <v/>
      </c>
      <c r="AK104" s="32"/>
      <c r="AL104" s="403"/>
      <c r="AM104" s="174" t="str">
        <f t="shared" si="82"/>
        <v/>
      </c>
      <c r="AN104" s="32"/>
      <c r="AO104" s="403"/>
      <c r="AP104" s="174" t="str">
        <f t="shared" si="83"/>
        <v/>
      </c>
      <c r="AQ104" s="32"/>
      <c r="AR104" s="403"/>
      <c r="AS104" s="174" t="str">
        <f t="shared" si="84"/>
        <v/>
      </c>
      <c r="AT104" s="32"/>
      <c r="AU104" s="403"/>
      <c r="AV104" s="174" t="str">
        <f t="shared" si="85"/>
        <v/>
      </c>
      <c r="AW104" s="32"/>
      <c r="AX104" s="403"/>
      <c r="AY104" s="174" t="str">
        <f t="shared" si="86"/>
        <v/>
      </c>
      <c r="AZ104" s="32"/>
      <c r="BA104" s="403"/>
      <c r="BB104" s="174" t="str">
        <f t="shared" si="87"/>
        <v/>
      </c>
      <c r="BC104" s="32"/>
      <c r="BD104" s="403"/>
      <c r="BE104" s="174" t="str">
        <f t="shared" si="88"/>
        <v/>
      </c>
      <c r="BF104" s="32"/>
      <c r="BG104" s="403"/>
      <c r="BH104" s="174" t="str">
        <f t="shared" si="89"/>
        <v/>
      </c>
      <c r="BI104" s="32"/>
      <c r="BJ104" s="403"/>
      <c r="BK104" s="174" t="str">
        <f t="shared" si="90"/>
        <v/>
      </c>
      <c r="BL104" s="32"/>
      <c r="BP104" s="261"/>
    </row>
    <row r="105" spans="3:68" ht="12" customHeight="1" x14ac:dyDescent="0.2">
      <c r="C105" s="549"/>
      <c r="D105" s="544" t="s">
        <v>196</v>
      </c>
      <c r="E105" s="545"/>
      <c r="F105" s="545"/>
      <c r="G105" s="466" t="s">
        <v>89</v>
      </c>
      <c r="H105" s="458">
        <v>0.03</v>
      </c>
      <c r="I105" s="466" t="s">
        <v>183</v>
      </c>
      <c r="J105" s="32"/>
      <c r="K105" s="403"/>
      <c r="L105" s="174" t="str">
        <f t="shared" si="73"/>
        <v/>
      </c>
      <c r="M105" s="32"/>
      <c r="N105" s="403"/>
      <c r="O105" s="174" t="str">
        <f t="shared" si="74"/>
        <v/>
      </c>
      <c r="P105" s="32"/>
      <c r="Q105" s="403"/>
      <c r="R105" s="174" t="str">
        <f t="shared" si="75"/>
        <v/>
      </c>
      <c r="S105" s="32"/>
      <c r="T105" s="403"/>
      <c r="U105" s="174" t="str">
        <f t="shared" si="76"/>
        <v/>
      </c>
      <c r="V105" s="32"/>
      <c r="W105" s="403"/>
      <c r="X105" s="174" t="str">
        <f t="shared" si="77"/>
        <v/>
      </c>
      <c r="Y105" s="32"/>
      <c r="Z105" s="403"/>
      <c r="AA105" s="174" t="str">
        <f t="shared" si="78"/>
        <v/>
      </c>
      <c r="AB105" s="32"/>
      <c r="AC105" s="403"/>
      <c r="AD105" s="174" t="str">
        <f t="shared" si="79"/>
        <v/>
      </c>
      <c r="AE105" s="32"/>
      <c r="AF105" s="403"/>
      <c r="AG105" s="174" t="str">
        <f t="shared" si="80"/>
        <v/>
      </c>
      <c r="AH105" s="32"/>
      <c r="AI105" s="403"/>
      <c r="AJ105" s="174" t="str">
        <f t="shared" si="81"/>
        <v/>
      </c>
      <c r="AK105" s="32"/>
      <c r="AL105" s="403"/>
      <c r="AM105" s="174" t="str">
        <f t="shared" si="82"/>
        <v/>
      </c>
      <c r="AN105" s="32"/>
      <c r="AO105" s="403"/>
      <c r="AP105" s="174" t="str">
        <f t="shared" si="83"/>
        <v/>
      </c>
      <c r="AQ105" s="32"/>
      <c r="AR105" s="403"/>
      <c r="AS105" s="174" t="str">
        <f t="shared" si="84"/>
        <v/>
      </c>
      <c r="AT105" s="32"/>
      <c r="AU105" s="403"/>
      <c r="AV105" s="174" t="str">
        <f t="shared" si="85"/>
        <v/>
      </c>
      <c r="AW105" s="32"/>
      <c r="AX105" s="403"/>
      <c r="AY105" s="174" t="str">
        <f t="shared" si="86"/>
        <v/>
      </c>
      <c r="AZ105" s="32"/>
      <c r="BA105" s="403"/>
      <c r="BB105" s="174" t="str">
        <f t="shared" si="87"/>
        <v/>
      </c>
      <c r="BC105" s="32"/>
      <c r="BD105" s="403"/>
      <c r="BE105" s="174" t="str">
        <f t="shared" si="88"/>
        <v/>
      </c>
      <c r="BF105" s="32"/>
      <c r="BG105" s="403"/>
      <c r="BH105" s="174" t="str">
        <f t="shared" si="89"/>
        <v/>
      </c>
      <c r="BI105" s="32"/>
      <c r="BJ105" s="403"/>
      <c r="BK105" s="174" t="str">
        <f t="shared" si="90"/>
        <v/>
      </c>
      <c r="BL105" s="32"/>
      <c r="BP105" s="262"/>
    </row>
    <row r="106" spans="3:68" ht="12" customHeight="1" x14ac:dyDescent="0.2">
      <c r="C106" s="549"/>
      <c r="D106" s="544" t="s">
        <v>197</v>
      </c>
      <c r="E106" s="545"/>
      <c r="F106" s="545"/>
      <c r="G106" s="466" t="s">
        <v>89</v>
      </c>
      <c r="H106" s="458">
        <v>8.0000000000000002E-3</v>
      </c>
      <c r="I106" s="466" t="s">
        <v>183</v>
      </c>
      <c r="J106" s="32"/>
      <c r="K106" s="403"/>
      <c r="L106" s="174" t="str">
        <f t="shared" si="73"/>
        <v/>
      </c>
      <c r="M106" s="32"/>
      <c r="N106" s="403"/>
      <c r="O106" s="174" t="str">
        <f t="shared" si="74"/>
        <v/>
      </c>
      <c r="P106" s="32"/>
      <c r="Q106" s="403"/>
      <c r="R106" s="174" t="str">
        <f t="shared" si="75"/>
        <v/>
      </c>
      <c r="S106" s="32"/>
      <c r="T106" s="403"/>
      <c r="U106" s="174" t="str">
        <f t="shared" si="76"/>
        <v/>
      </c>
      <c r="V106" s="32"/>
      <c r="W106" s="403"/>
      <c r="X106" s="174" t="str">
        <f t="shared" si="77"/>
        <v/>
      </c>
      <c r="Y106" s="32"/>
      <c r="Z106" s="403"/>
      <c r="AA106" s="174" t="str">
        <f t="shared" si="78"/>
        <v/>
      </c>
      <c r="AB106" s="32"/>
      <c r="AC106" s="403"/>
      <c r="AD106" s="174" t="str">
        <f t="shared" si="79"/>
        <v/>
      </c>
      <c r="AE106" s="32"/>
      <c r="AF106" s="403"/>
      <c r="AG106" s="174" t="str">
        <f t="shared" si="80"/>
        <v/>
      </c>
      <c r="AH106" s="32"/>
      <c r="AI106" s="403"/>
      <c r="AJ106" s="174" t="str">
        <f t="shared" si="81"/>
        <v/>
      </c>
      <c r="AK106" s="32"/>
      <c r="AL106" s="403"/>
      <c r="AM106" s="174" t="str">
        <f t="shared" si="82"/>
        <v/>
      </c>
      <c r="AN106" s="32"/>
      <c r="AO106" s="403"/>
      <c r="AP106" s="174" t="str">
        <f t="shared" si="83"/>
        <v/>
      </c>
      <c r="AQ106" s="32"/>
      <c r="AR106" s="403"/>
      <c r="AS106" s="174" t="str">
        <f t="shared" si="84"/>
        <v/>
      </c>
      <c r="AT106" s="32"/>
      <c r="AU106" s="403"/>
      <c r="AV106" s="174" t="str">
        <f t="shared" si="85"/>
        <v/>
      </c>
      <c r="AW106" s="32"/>
      <c r="AX106" s="403"/>
      <c r="AY106" s="174" t="str">
        <f t="shared" si="86"/>
        <v/>
      </c>
      <c r="AZ106" s="32"/>
      <c r="BA106" s="403"/>
      <c r="BB106" s="174" t="str">
        <f t="shared" si="87"/>
        <v/>
      </c>
      <c r="BC106" s="32"/>
      <c r="BD106" s="403"/>
      <c r="BE106" s="174" t="str">
        <f t="shared" si="88"/>
        <v/>
      </c>
      <c r="BF106" s="32"/>
      <c r="BG106" s="403"/>
      <c r="BH106" s="174" t="str">
        <f t="shared" si="89"/>
        <v/>
      </c>
      <c r="BI106" s="32"/>
      <c r="BJ106" s="403"/>
      <c r="BK106" s="174" t="str">
        <f t="shared" si="90"/>
        <v/>
      </c>
      <c r="BL106" s="32"/>
      <c r="BP106" s="261"/>
    </row>
    <row r="107" spans="3:68" ht="12" customHeight="1" x14ac:dyDescent="0.2">
      <c r="C107" s="549"/>
      <c r="D107" s="553" t="s">
        <v>198</v>
      </c>
      <c r="E107" s="554"/>
      <c r="F107" s="554"/>
      <c r="G107" s="467" t="s">
        <v>89</v>
      </c>
      <c r="H107" s="464"/>
      <c r="I107" s="467"/>
      <c r="J107" s="32"/>
      <c r="K107" s="400"/>
      <c r="L107" s="203"/>
      <c r="M107" s="206"/>
      <c r="N107" s="400"/>
      <c r="O107" s="203"/>
      <c r="P107" s="206"/>
      <c r="Q107" s="400"/>
      <c r="R107" s="203"/>
      <c r="S107" s="206"/>
      <c r="T107" s="400"/>
      <c r="U107" s="203"/>
      <c r="V107" s="32"/>
      <c r="W107" s="400"/>
      <c r="X107" s="203"/>
      <c r="Y107" s="206"/>
      <c r="Z107" s="400"/>
      <c r="AA107" s="203"/>
      <c r="AB107" s="206"/>
      <c r="AC107" s="400"/>
      <c r="AD107" s="203"/>
      <c r="AE107" s="206"/>
      <c r="AF107" s="400"/>
      <c r="AG107" s="203"/>
      <c r="AH107" s="206"/>
      <c r="AI107" s="400"/>
      <c r="AJ107" s="203"/>
      <c r="AK107" s="206"/>
      <c r="AL107" s="400"/>
      <c r="AM107" s="203"/>
      <c r="AN107" s="206"/>
      <c r="AO107" s="400"/>
      <c r="AP107" s="203"/>
      <c r="AQ107" s="206"/>
      <c r="AR107" s="400"/>
      <c r="AS107" s="203"/>
      <c r="AT107" s="206"/>
      <c r="AU107" s="400"/>
      <c r="AV107" s="203"/>
      <c r="AW107" s="32"/>
      <c r="AX107" s="400"/>
      <c r="AY107" s="203"/>
      <c r="AZ107" s="206"/>
      <c r="BA107" s="400"/>
      <c r="BB107" s="203"/>
      <c r="BC107" s="206"/>
      <c r="BD107" s="400"/>
      <c r="BE107" s="203"/>
      <c r="BF107" s="206"/>
      <c r="BG107" s="400"/>
      <c r="BH107" s="203"/>
      <c r="BI107" s="32"/>
      <c r="BJ107" s="400"/>
      <c r="BK107" s="203"/>
      <c r="BL107" s="32"/>
      <c r="BP107" s="261"/>
    </row>
    <row r="108" spans="3:68" ht="12" customHeight="1" x14ac:dyDescent="0.2">
      <c r="C108" s="549"/>
      <c r="D108" s="555" t="s">
        <v>199</v>
      </c>
      <c r="E108" s="556"/>
      <c r="F108" s="556"/>
      <c r="G108" s="466" t="s">
        <v>89</v>
      </c>
      <c r="H108" s="465">
        <v>0.6</v>
      </c>
      <c r="I108" s="456" t="s">
        <v>183</v>
      </c>
      <c r="J108" s="263"/>
      <c r="K108" s="403"/>
      <c r="L108" s="174" t="str">
        <f t="shared" si="73"/>
        <v/>
      </c>
      <c r="M108" s="263"/>
      <c r="N108" s="403"/>
      <c r="O108" s="174" t="str">
        <f t="shared" si="74"/>
        <v/>
      </c>
      <c r="P108" s="263"/>
      <c r="Q108" s="403"/>
      <c r="R108" s="174" t="str">
        <f t="shared" si="75"/>
        <v/>
      </c>
      <c r="S108" s="263"/>
      <c r="T108" s="403"/>
      <c r="U108" s="174" t="str">
        <f t="shared" si="76"/>
        <v/>
      </c>
      <c r="V108" s="263"/>
      <c r="W108" s="403"/>
      <c r="X108" s="174" t="str">
        <f t="shared" si="77"/>
        <v/>
      </c>
      <c r="Y108" s="263"/>
      <c r="Z108" s="403"/>
      <c r="AA108" s="174" t="str">
        <f t="shared" si="78"/>
        <v/>
      </c>
      <c r="AB108" s="263"/>
      <c r="AC108" s="403"/>
      <c r="AD108" s="174" t="str">
        <f t="shared" si="79"/>
        <v/>
      </c>
      <c r="AE108" s="263"/>
      <c r="AF108" s="403"/>
      <c r="AG108" s="174" t="str">
        <f t="shared" si="80"/>
        <v/>
      </c>
      <c r="AH108" s="263"/>
      <c r="AI108" s="403"/>
      <c r="AJ108" s="174" t="str">
        <f t="shared" si="81"/>
        <v/>
      </c>
      <c r="AK108" s="263"/>
      <c r="AL108" s="403"/>
      <c r="AM108" s="174" t="str">
        <f t="shared" si="82"/>
        <v/>
      </c>
      <c r="AN108" s="263"/>
      <c r="AO108" s="403"/>
      <c r="AP108" s="174" t="str">
        <f t="shared" si="83"/>
        <v/>
      </c>
      <c r="AQ108" s="263"/>
      <c r="AR108" s="403"/>
      <c r="AS108" s="174" t="str">
        <f t="shared" si="84"/>
        <v/>
      </c>
      <c r="AT108" s="263"/>
      <c r="AU108" s="403"/>
      <c r="AV108" s="174" t="str">
        <f t="shared" si="85"/>
        <v/>
      </c>
      <c r="AW108" s="263"/>
      <c r="AX108" s="403"/>
      <c r="AY108" s="174" t="str">
        <f t="shared" si="86"/>
        <v/>
      </c>
      <c r="AZ108" s="263"/>
      <c r="BA108" s="403"/>
      <c r="BB108" s="174" t="str">
        <f t="shared" si="87"/>
        <v/>
      </c>
      <c r="BC108" s="263"/>
      <c r="BD108" s="403"/>
      <c r="BE108" s="174" t="str">
        <f t="shared" si="88"/>
        <v/>
      </c>
      <c r="BF108" s="263"/>
      <c r="BG108" s="403"/>
      <c r="BH108" s="174" t="str">
        <f t="shared" si="89"/>
        <v/>
      </c>
      <c r="BI108" s="263"/>
      <c r="BJ108" s="403"/>
      <c r="BK108" s="174" t="str">
        <f t="shared" si="90"/>
        <v/>
      </c>
      <c r="BL108" s="32"/>
      <c r="BP108" s="112"/>
    </row>
    <row r="109" spans="3:68" ht="12" customHeight="1" x14ac:dyDescent="0.2">
      <c r="C109" s="549"/>
      <c r="D109" s="544" t="s">
        <v>200</v>
      </c>
      <c r="E109" s="545"/>
      <c r="F109" s="545"/>
      <c r="G109" s="466" t="s">
        <v>89</v>
      </c>
      <c r="H109" s="458">
        <v>0.4</v>
      </c>
      <c r="I109" s="466" t="s">
        <v>183</v>
      </c>
      <c r="J109" s="32"/>
      <c r="K109" s="403"/>
      <c r="L109" s="174" t="str">
        <f t="shared" si="73"/>
        <v/>
      </c>
      <c r="M109" s="32"/>
      <c r="N109" s="403"/>
      <c r="O109" s="174" t="str">
        <f t="shared" si="74"/>
        <v/>
      </c>
      <c r="P109" s="32"/>
      <c r="Q109" s="403"/>
      <c r="R109" s="174" t="str">
        <f t="shared" si="75"/>
        <v/>
      </c>
      <c r="S109" s="32"/>
      <c r="T109" s="403"/>
      <c r="U109" s="174" t="str">
        <f t="shared" si="76"/>
        <v/>
      </c>
      <c r="V109" s="32"/>
      <c r="W109" s="403"/>
      <c r="X109" s="174" t="str">
        <f t="shared" si="77"/>
        <v/>
      </c>
      <c r="Y109" s="32"/>
      <c r="Z109" s="403"/>
      <c r="AA109" s="174" t="str">
        <f t="shared" si="78"/>
        <v/>
      </c>
      <c r="AB109" s="32"/>
      <c r="AC109" s="403"/>
      <c r="AD109" s="174" t="str">
        <f t="shared" si="79"/>
        <v/>
      </c>
      <c r="AE109" s="32"/>
      <c r="AF109" s="403"/>
      <c r="AG109" s="174" t="str">
        <f t="shared" si="80"/>
        <v/>
      </c>
      <c r="AH109" s="32"/>
      <c r="AI109" s="403"/>
      <c r="AJ109" s="174" t="str">
        <f t="shared" si="81"/>
        <v/>
      </c>
      <c r="AK109" s="32"/>
      <c r="AL109" s="403"/>
      <c r="AM109" s="174" t="str">
        <f t="shared" si="82"/>
        <v/>
      </c>
      <c r="AN109" s="32"/>
      <c r="AO109" s="403"/>
      <c r="AP109" s="174" t="str">
        <f t="shared" si="83"/>
        <v/>
      </c>
      <c r="AQ109" s="32"/>
      <c r="AR109" s="403"/>
      <c r="AS109" s="174" t="str">
        <f t="shared" si="84"/>
        <v/>
      </c>
      <c r="AT109" s="32"/>
      <c r="AU109" s="403"/>
      <c r="AV109" s="174" t="str">
        <f t="shared" si="85"/>
        <v/>
      </c>
      <c r="AW109" s="32"/>
      <c r="AX109" s="403"/>
      <c r="AY109" s="174" t="str">
        <f t="shared" si="86"/>
        <v/>
      </c>
      <c r="AZ109" s="32"/>
      <c r="BA109" s="403"/>
      <c r="BB109" s="174" t="str">
        <f t="shared" si="87"/>
        <v/>
      </c>
      <c r="BC109" s="32"/>
      <c r="BD109" s="403"/>
      <c r="BE109" s="174" t="str">
        <f t="shared" si="88"/>
        <v/>
      </c>
      <c r="BF109" s="32"/>
      <c r="BG109" s="403"/>
      <c r="BH109" s="174" t="str">
        <f t="shared" si="89"/>
        <v/>
      </c>
      <c r="BI109" s="32"/>
      <c r="BJ109" s="403"/>
      <c r="BK109" s="174" t="str">
        <f t="shared" si="90"/>
        <v/>
      </c>
      <c r="BL109" s="32"/>
      <c r="BP109" s="112"/>
    </row>
    <row r="110" spans="3:68" ht="12" customHeight="1" x14ac:dyDescent="0.2">
      <c r="C110" s="549"/>
      <c r="D110" s="544" t="s">
        <v>201</v>
      </c>
      <c r="E110" s="545"/>
      <c r="F110" s="545"/>
      <c r="G110" s="466" t="s">
        <v>89</v>
      </c>
      <c r="H110" s="458">
        <v>0.06</v>
      </c>
      <c r="I110" s="466" t="s">
        <v>183</v>
      </c>
      <c r="J110" s="32"/>
      <c r="K110" s="403"/>
      <c r="L110" s="174" t="str">
        <f t="shared" si="73"/>
        <v/>
      </c>
      <c r="M110" s="32"/>
      <c r="N110" s="403"/>
      <c r="O110" s="174" t="str">
        <f t="shared" si="74"/>
        <v/>
      </c>
      <c r="P110" s="32"/>
      <c r="Q110" s="403"/>
      <c r="R110" s="174" t="str">
        <f t="shared" si="75"/>
        <v/>
      </c>
      <c r="S110" s="32"/>
      <c r="T110" s="403"/>
      <c r="U110" s="174" t="str">
        <f t="shared" si="76"/>
        <v/>
      </c>
      <c r="V110" s="32"/>
      <c r="W110" s="403"/>
      <c r="X110" s="174" t="str">
        <f t="shared" si="77"/>
        <v/>
      </c>
      <c r="Y110" s="32"/>
      <c r="Z110" s="403"/>
      <c r="AA110" s="174" t="str">
        <f t="shared" si="78"/>
        <v/>
      </c>
      <c r="AB110" s="32"/>
      <c r="AC110" s="403"/>
      <c r="AD110" s="174" t="str">
        <f t="shared" si="79"/>
        <v/>
      </c>
      <c r="AE110" s="32"/>
      <c r="AF110" s="403"/>
      <c r="AG110" s="174" t="str">
        <f t="shared" si="80"/>
        <v/>
      </c>
      <c r="AH110" s="32"/>
      <c r="AI110" s="403"/>
      <c r="AJ110" s="174" t="str">
        <f t="shared" si="81"/>
        <v/>
      </c>
      <c r="AK110" s="32"/>
      <c r="AL110" s="403"/>
      <c r="AM110" s="174" t="str">
        <f t="shared" si="82"/>
        <v/>
      </c>
      <c r="AN110" s="32"/>
      <c r="AO110" s="403"/>
      <c r="AP110" s="174" t="str">
        <f t="shared" si="83"/>
        <v/>
      </c>
      <c r="AQ110" s="32"/>
      <c r="AR110" s="403"/>
      <c r="AS110" s="174" t="str">
        <f t="shared" si="84"/>
        <v/>
      </c>
      <c r="AT110" s="32"/>
      <c r="AU110" s="403"/>
      <c r="AV110" s="174" t="str">
        <f t="shared" si="85"/>
        <v/>
      </c>
      <c r="AW110" s="32"/>
      <c r="AX110" s="403"/>
      <c r="AY110" s="174" t="str">
        <f t="shared" si="86"/>
        <v/>
      </c>
      <c r="AZ110" s="32"/>
      <c r="BA110" s="403"/>
      <c r="BB110" s="174" t="str">
        <f t="shared" si="87"/>
        <v/>
      </c>
      <c r="BC110" s="32"/>
      <c r="BD110" s="403"/>
      <c r="BE110" s="174" t="str">
        <f t="shared" si="88"/>
        <v/>
      </c>
      <c r="BF110" s="32"/>
      <c r="BG110" s="403"/>
      <c r="BH110" s="174" t="str">
        <f t="shared" si="89"/>
        <v/>
      </c>
      <c r="BI110" s="32"/>
      <c r="BJ110" s="403"/>
      <c r="BK110" s="174" t="str">
        <f t="shared" si="90"/>
        <v/>
      </c>
      <c r="BL110" s="32"/>
      <c r="BP110" s="176"/>
    </row>
    <row r="111" spans="3:68" ht="12" customHeight="1" x14ac:dyDescent="0.2">
      <c r="C111" s="549"/>
      <c r="D111" s="553" t="s">
        <v>202</v>
      </c>
      <c r="E111" s="554"/>
      <c r="F111" s="554"/>
      <c r="G111" s="467" t="s">
        <v>89</v>
      </c>
      <c r="H111" s="464"/>
      <c r="I111" s="467"/>
      <c r="J111" s="32"/>
      <c r="K111" s="400"/>
      <c r="L111" s="203"/>
      <c r="M111" s="206"/>
      <c r="N111" s="400"/>
      <c r="O111" s="203"/>
      <c r="P111" s="206"/>
      <c r="Q111" s="400"/>
      <c r="R111" s="203"/>
      <c r="S111" s="206"/>
      <c r="T111" s="400"/>
      <c r="U111" s="203"/>
      <c r="V111" s="32"/>
      <c r="W111" s="400"/>
      <c r="X111" s="203"/>
      <c r="Y111" s="206"/>
      <c r="Z111" s="400"/>
      <c r="AA111" s="203"/>
      <c r="AB111" s="206"/>
      <c r="AC111" s="400"/>
      <c r="AD111" s="203"/>
      <c r="AE111" s="206"/>
      <c r="AF111" s="400"/>
      <c r="AG111" s="203"/>
      <c r="AH111" s="206"/>
      <c r="AI111" s="400"/>
      <c r="AJ111" s="203"/>
      <c r="AK111" s="206"/>
      <c r="AL111" s="400"/>
      <c r="AM111" s="203"/>
      <c r="AN111" s="206"/>
      <c r="AO111" s="400"/>
      <c r="AP111" s="203"/>
      <c r="AQ111" s="206"/>
      <c r="AR111" s="400"/>
      <c r="AS111" s="203"/>
      <c r="AT111" s="206"/>
      <c r="AU111" s="400"/>
      <c r="AV111" s="203"/>
      <c r="AW111" s="32"/>
      <c r="AX111" s="400"/>
      <c r="AY111" s="203"/>
      <c r="AZ111" s="206"/>
      <c r="BA111" s="400"/>
      <c r="BB111" s="203"/>
      <c r="BC111" s="206"/>
      <c r="BD111" s="400"/>
      <c r="BE111" s="203"/>
      <c r="BF111" s="206"/>
      <c r="BG111" s="400"/>
      <c r="BH111" s="203"/>
      <c r="BI111" s="32"/>
      <c r="BJ111" s="400"/>
      <c r="BK111" s="203"/>
      <c r="BL111" s="32"/>
      <c r="BP111" s="262"/>
    </row>
    <row r="112" spans="3:68" ht="12" customHeight="1" x14ac:dyDescent="0.2">
      <c r="C112" s="549"/>
      <c r="D112" s="544" t="s">
        <v>203</v>
      </c>
      <c r="E112" s="545"/>
      <c r="F112" s="545"/>
      <c r="G112" s="466" t="s">
        <v>89</v>
      </c>
      <c r="H112" s="458">
        <v>7.0000000000000007E-2</v>
      </c>
      <c r="I112" s="456" t="s">
        <v>183</v>
      </c>
      <c r="J112" s="263"/>
      <c r="K112" s="403"/>
      <c r="L112" s="174" t="str">
        <f t="shared" si="73"/>
        <v/>
      </c>
      <c r="M112" s="32"/>
      <c r="N112" s="403"/>
      <c r="O112" s="174" t="str">
        <f t="shared" si="74"/>
        <v/>
      </c>
      <c r="P112" s="32"/>
      <c r="Q112" s="403"/>
      <c r="R112" s="174" t="str">
        <f t="shared" si="75"/>
        <v/>
      </c>
      <c r="S112" s="32"/>
      <c r="T112" s="403"/>
      <c r="U112" s="174" t="str">
        <f t="shared" si="76"/>
        <v/>
      </c>
      <c r="V112" s="263"/>
      <c r="W112" s="403"/>
      <c r="X112" s="174" t="str">
        <f t="shared" si="77"/>
        <v/>
      </c>
      <c r="Y112" s="32"/>
      <c r="Z112" s="403"/>
      <c r="AA112" s="174" t="str">
        <f t="shared" si="78"/>
        <v/>
      </c>
      <c r="AB112" s="32"/>
      <c r="AC112" s="403"/>
      <c r="AD112" s="174" t="str">
        <f t="shared" si="79"/>
        <v/>
      </c>
      <c r="AE112" s="32"/>
      <c r="AF112" s="403"/>
      <c r="AG112" s="174" t="str">
        <f t="shared" si="80"/>
        <v/>
      </c>
      <c r="AH112" s="32"/>
      <c r="AI112" s="403"/>
      <c r="AJ112" s="174" t="str">
        <f t="shared" si="81"/>
        <v/>
      </c>
      <c r="AK112" s="32"/>
      <c r="AL112" s="403"/>
      <c r="AM112" s="174" t="str">
        <f t="shared" si="82"/>
        <v/>
      </c>
      <c r="AN112" s="32"/>
      <c r="AO112" s="403"/>
      <c r="AP112" s="174" t="str">
        <f t="shared" si="83"/>
        <v/>
      </c>
      <c r="AQ112" s="32"/>
      <c r="AR112" s="403"/>
      <c r="AS112" s="174" t="str">
        <f t="shared" si="84"/>
        <v/>
      </c>
      <c r="AT112" s="32"/>
      <c r="AU112" s="403"/>
      <c r="AV112" s="174" t="str">
        <f t="shared" si="85"/>
        <v/>
      </c>
      <c r="AW112" s="263"/>
      <c r="AX112" s="403"/>
      <c r="AY112" s="174" t="str">
        <f t="shared" si="86"/>
        <v/>
      </c>
      <c r="AZ112" s="32"/>
      <c r="BA112" s="403"/>
      <c r="BB112" s="174" t="str">
        <f t="shared" si="87"/>
        <v/>
      </c>
      <c r="BC112" s="32"/>
      <c r="BD112" s="403"/>
      <c r="BE112" s="174" t="str">
        <f t="shared" si="88"/>
        <v/>
      </c>
      <c r="BF112" s="32"/>
      <c r="BG112" s="403"/>
      <c r="BH112" s="174" t="str">
        <f t="shared" si="89"/>
        <v/>
      </c>
      <c r="BI112" s="263"/>
      <c r="BJ112" s="403"/>
      <c r="BK112" s="174" t="str">
        <f t="shared" si="90"/>
        <v/>
      </c>
      <c r="BL112" s="32"/>
      <c r="BP112" s="262"/>
    </row>
    <row r="113" spans="3:68" ht="12" customHeight="1" x14ac:dyDescent="0.2">
      <c r="C113" s="549"/>
      <c r="D113" s="544" t="s">
        <v>204</v>
      </c>
      <c r="E113" s="545"/>
      <c r="F113" s="545"/>
      <c r="G113" s="466" t="s">
        <v>89</v>
      </c>
      <c r="H113" s="458">
        <v>0.02</v>
      </c>
      <c r="I113" s="466" t="s">
        <v>183</v>
      </c>
      <c r="J113" s="32"/>
      <c r="K113" s="403"/>
      <c r="L113" s="174" t="str">
        <f t="shared" si="73"/>
        <v/>
      </c>
      <c r="M113" s="32"/>
      <c r="N113" s="403"/>
      <c r="O113" s="174" t="str">
        <f t="shared" si="74"/>
        <v/>
      </c>
      <c r="P113" s="32"/>
      <c r="Q113" s="403"/>
      <c r="R113" s="174" t="str">
        <f t="shared" si="75"/>
        <v/>
      </c>
      <c r="S113" s="32"/>
      <c r="T113" s="403"/>
      <c r="U113" s="174" t="str">
        <f t="shared" si="76"/>
        <v/>
      </c>
      <c r="V113" s="32"/>
      <c r="W113" s="403"/>
      <c r="X113" s="174" t="str">
        <f t="shared" si="77"/>
        <v/>
      </c>
      <c r="Y113" s="32"/>
      <c r="Z113" s="403"/>
      <c r="AA113" s="174" t="str">
        <f t="shared" si="78"/>
        <v/>
      </c>
      <c r="AB113" s="32"/>
      <c r="AC113" s="403"/>
      <c r="AD113" s="174" t="str">
        <f t="shared" si="79"/>
        <v/>
      </c>
      <c r="AE113" s="32"/>
      <c r="AF113" s="403"/>
      <c r="AG113" s="174" t="str">
        <f t="shared" si="80"/>
        <v/>
      </c>
      <c r="AH113" s="32"/>
      <c r="AI113" s="403"/>
      <c r="AJ113" s="174" t="str">
        <f t="shared" si="81"/>
        <v/>
      </c>
      <c r="AK113" s="32"/>
      <c r="AL113" s="403"/>
      <c r="AM113" s="174" t="str">
        <f t="shared" si="82"/>
        <v/>
      </c>
      <c r="AN113" s="32"/>
      <c r="AO113" s="403"/>
      <c r="AP113" s="174" t="str">
        <f t="shared" si="83"/>
        <v/>
      </c>
      <c r="AQ113" s="32"/>
      <c r="AR113" s="403"/>
      <c r="AS113" s="174" t="str">
        <f t="shared" si="84"/>
        <v/>
      </c>
      <c r="AT113" s="32"/>
      <c r="AU113" s="403"/>
      <c r="AV113" s="174" t="str">
        <f t="shared" si="85"/>
        <v/>
      </c>
      <c r="AW113" s="32"/>
      <c r="AX113" s="403"/>
      <c r="AY113" s="174" t="str">
        <f t="shared" si="86"/>
        <v/>
      </c>
      <c r="AZ113" s="32"/>
      <c r="BA113" s="403"/>
      <c r="BB113" s="174" t="str">
        <f t="shared" si="87"/>
        <v/>
      </c>
      <c r="BC113" s="32"/>
      <c r="BD113" s="403"/>
      <c r="BE113" s="174" t="str">
        <f t="shared" si="88"/>
        <v/>
      </c>
      <c r="BF113" s="32"/>
      <c r="BG113" s="403"/>
      <c r="BH113" s="174" t="str">
        <f t="shared" si="89"/>
        <v/>
      </c>
      <c r="BI113" s="32"/>
      <c r="BJ113" s="403"/>
      <c r="BK113" s="174" t="str">
        <f t="shared" si="90"/>
        <v/>
      </c>
      <c r="BL113" s="32"/>
      <c r="BP113" s="261"/>
    </row>
    <row r="114" spans="3:68" ht="12" customHeight="1" x14ac:dyDescent="0.2">
      <c r="C114" s="549"/>
      <c r="D114" s="544" t="s">
        <v>205</v>
      </c>
      <c r="E114" s="545"/>
      <c r="F114" s="545"/>
      <c r="G114" s="466" t="s">
        <v>89</v>
      </c>
      <c r="H114" s="458">
        <v>2E-3</v>
      </c>
      <c r="I114" s="466" t="s">
        <v>183</v>
      </c>
      <c r="J114" s="32"/>
      <c r="K114" s="403"/>
      <c r="L114" s="174" t="str">
        <f t="shared" si="73"/>
        <v/>
      </c>
      <c r="M114" s="32"/>
      <c r="N114" s="403"/>
      <c r="O114" s="174" t="str">
        <f t="shared" si="74"/>
        <v/>
      </c>
      <c r="P114" s="32"/>
      <c r="Q114" s="403"/>
      <c r="R114" s="174" t="str">
        <f t="shared" si="75"/>
        <v/>
      </c>
      <c r="S114" s="32"/>
      <c r="T114" s="403"/>
      <c r="U114" s="174" t="str">
        <f t="shared" si="76"/>
        <v/>
      </c>
      <c r="V114" s="32"/>
      <c r="W114" s="403"/>
      <c r="X114" s="174" t="str">
        <f t="shared" si="77"/>
        <v/>
      </c>
      <c r="Y114" s="32"/>
      <c r="Z114" s="403"/>
      <c r="AA114" s="174" t="str">
        <f t="shared" si="78"/>
        <v/>
      </c>
      <c r="AB114" s="32"/>
      <c r="AC114" s="403"/>
      <c r="AD114" s="174" t="str">
        <f t="shared" si="79"/>
        <v/>
      </c>
      <c r="AE114" s="32"/>
      <c r="AF114" s="403"/>
      <c r="AG114" s="174" t="str">
        <f t="shared" si="80"/>
        <v/>
      </c>
      <c r="AH114" s="32"/>
      <c r="AI114" s="403"/>
      <c r="AJ114" s="174" t="str">
        <f t="shared" si="81"/>
        <v/>
      </c>
      <c r="AK114" s="32"/>
      <c r="AL114" s="403"/>
      <c r="AM114" s="174" t="str">
        <f t="shared" si="82"/>
        <v/>
      </c>
      <c r="AN114" s="32"/>
      <c r="AO114" s="403"/>
      <c r="AP114" s="174" t="str">
        <f t="shared" si="83"/>
        <v/>
      </c>
      <c r="AQ114" s="32"/>
      <c r="AR114" s="403"/>
      <c r="AS114" s="174" t="str">
        <f t="shared" si="84"/>
        <v/>
      </c>
      <c r="AT114" s="32"/>
      <c r="AU114" s="403"/>
      <c r="AV114" s="174" t="str">
        <f t="shared" si="85"/>
        <v/>
      </c>
      <c r="AW114" s="32"/>
      <c r="AX114" s="403"/>
      <c r="AY114" s="174" t="str">
        <f t="shared" si="86"/>
        <v/>
      </c>
      <c r="AZ114" s="32"/>
      <c r="BA114" s="403"/>
      <c r="BB114" s="174" t="str">
        <f t="shared" si="87"/>
        <v/>
      </c>
      <c r="BC114" s="32"/>
      <c r="BD114" s="403"/>
      <c r="BE114" s="174" t="str">
        <f t="shared" si="88"/>
        <v/>
      </c>
      <c r="BF114" s="32"/>
      <c r="BG114" s="403"/>
      <c r="BH114" s="174" t="str">
        <f t="shared" si="89"/>
        <v/>
      </c>
      <c r="BI114" s="32"/>
      <c r="BJ114" s="403"/>
      <c r="BK114" s="174" t="str">
        <f t="shared" si="90"/>
        <v/>
      </c>
      <c r="BL114" s="32"/>
      <c r="BP114" s="255"/>
    </row>
    <row r="115" spans="3:68" ht="12" customHeight="1" x14ac:dyDescent="0.2">
      <c r="C115" s="549"/>
      <c r="D115" s="553" t="s">
        <v>206</v>
      </c>
      <c r="E115" s="554"/>
      <c r="F115" s="554"/>
      <c r="G115" s="467" t="s">
        <v>89</v>
      </c>
      <c r="H115" s="464">
        <v>4.0000000000000002E-4</v>
      </c>
      <c r="I115" s="467" t="s">
        <v>183</v>
      </c>
      <c r="J115" s="206"/>
      <c r="K115" s="400"/>
      <c r="L115" s="203" t="str">
        <f t="shared" si="73"/>
        <v/>
      </c>
      <c r="M115" s="206"/>
      <c r="N115" s="400"/>
      <c r="O115" s="203" t="str">
        <f t="shared" si="74"/>
        <v/>
      </c>
      <c r="P115" s="206"/>
      <c r="Q115" s="400"/>
      <c r="R115" s="203" t="str">
        <f t="shared" si="75"/>
        <v/>
      </c>
      <c r="S115" s="206"/>
      <c r="T115" s="400"/>
      <c r="U115" s="203" t="str">
        <f t="shared" si="76"/>
        <v/>
      </c>
      <c r="V115" s="206"/>
      <c r="W115" s="400"/>
      <c r="X115" s="203" t="str">
        <f t="shared" si="77"/>
        <v/>
      </c>
      <c r="Y115" s="206"/>
      <c r="Z115" s="400"/>
      <c r="AA115" s="203" t="str">
        <f t="shared" si="78"/>
        <v/>
      </c>
      <c r="AB115" s="206"/>
      <c r="AC115" s="400"/>
      <c r="AD115" s="203" t="str">
        <f t="shared" si="79"/>
        <v/>
      </c>
      <c r="AE115" s="206"/>
      <c r="AF115" s="400"/>
      <c r="AG115" s="203" t="str">
        <f t="shared" si="80"/>
        <v/>
      </c>
      <c r="AH115" s="206"/>
      <c r="AI115" s="400"/>
      <c r="AJ115" s="203" t="str">
        <f t="shared" si="81"/>
        <v/>
      </c>
      <c r="AK115" s="206"/>
      <c r="AL115" s="400"/>
      <c r="AM115" s="203" t="str">
        <f t="shared" si="82"/>
        <v/>
      </c>
      <c r="AN115" s="206"/>
      <c r="AO115" s="400"/>
      <c r="AP115" s="203" t="str">
        <f t="shared" si="83"/>
        <v/>
      </c>
      <c r="AQ115" s="206"/>
      <c r="AR115" s="400"/>
      <c r="AS115" s="203" t="str">
        <f t="shared" si="84"/>
        <v/>
      </c>
      <c r="AT115" s="206"/>
      <c r="AU115" s="400"/>
      <c r="AV115" s="203" t="str">
        <f t="shared" si="85"/>
        <v/>
      </c>
      <c r="AW115" s="206"/>
      <c r="AX115" s="400"/>
      <c r="AY115" s="203" t="str">
        <f t="shared" si="86"/>
        <v/>
      </c>
      <c r="AZ115" s="206"/>
      <c r="BA115" s="400"/>
      <c r="BB115" s="203" t="str">
        <f t="shared" si="87"/>
        <v/>
      </c>
      <c r="BC115" s="206"/>
      <c r="BD115" s="400"/>
      <c r="BE115" s="203" t="str">
        <f t="shared" si="88"/>
        <v/>
      </c>
      <c r="BF115" s="206"/>
      <c r="BG115" s="400"/>
      <c r="BH115" s="203" t="str">
        <f t="shared" si="89"/>
        <v/>
      </c>
      <c r="BI115" s="206"/>
      <c r="BJ115" s="400"/>
      <c r="BK115" s="203" t="str">
        <f t="shared" si="90"/>
        <v/>
      </c>
      <c r="BL115" s="32"/>
      <c r="BP115" s="274"/>
    </row>
    <row r="116" spans="3:68" ht="12" customHeight="1" x14ac:dyDescent="0.2">
      <c r="C116" s="549"/>
      <c r="D116" s="544" t="s">
        <v>207</v>
      </c>
      <c r="E116" s="545"/>
      <c r="F116" s="545"/>
      <c r="G116" s="466" t="s">
        <v>98</v>
      </c>
      <c r="H116" s="465">
        <v>0.2</v>
      </c>
      <c r="I116" s="456" t="s">
        <v>183</v>
      </c>
      <c r="J116" s="32"/>
      <c r="K116" s="403"/>
      <c r="L116" s="174" t="str">
        <f t="shared" si="73"/>
        <v/>
      </c>
      <c r="M116" s="32"/>
      <c r="N116" s="403"/>
      <c r="O116" s="174" t="str">
        <f t="shared" si="74"/>
        <v/>
      </c>
      <c r="P116" s="32"/>
      <c r="Q116" s="403"/>
      <c r="R116" s="174" t="str">
        <f t="shared" si="75"/>
        <v/>
      </c>
      <c r="S116" s="32"/>
      <c r="T116" s="403"/>
      <c r="U116" s="174" t="str">
        <f t="shared" si="76"/>
        <v/>
      </c>
      <c r="V116" s="32"/>
      <c r="W116" s="403"/>
      <c r="X116" s="174" t="str">
        <f t="shared" si="77"/>
        <v/>
      </c>
      <c r="Y116" s="32"/>
      <c r="Z116" s="403"/>
      <c r="AA116" s="174" t="str">
        <f t="shared" si="78"/>
        <v/>
      </c>
      <c r="AB116" s="32"/>
      <c r="AC116" s="403"/>
      <c r="AD116" s="174" t="str">
        <f t="shared" si="79"/>
        <v/>
      </c>
      <c r="AE116" s="32"/>
      <c r="AF116" s="403"/>
      <c r="AG116" s="174" t="str">
        <f t="shared" si="80"/>
        <v/>
      </c>
      <c r="AH116" s="32"/>
      <c r="AI116" s="403"/>
      <c r="AJ116" s="174" t="str">
        <f t="shared" si="81"/>
        <v/>
      </c>
      <c r="AK116" s="32"/>
      <c r="AL116" s="403"/>
      <c r="AM116" s="174" t="str">
        <f t="shared" si="82"/>
        <v/>
      </c>
      <c r="AN116" s="32"/>
      <c r="AO116" s="403"/>
      <c r="AP116" s="174" t="str">
        <f t="shared" si="83"/>
        <v/>
      </c>
      <c r="AQ116" s="32"/>
      <c r="AR116" s="403"/>
      <c r="AS116" s="174" t="str">
        <f t="shared" si="84"/>
        <v/>
      </c>
      <c r="AT116" s="32"/>
      <c r="AU116" s="403"/>
      <c r="AV116" s="174" t="str">
        <f t="shared" si="85"/>
        <v/>
      </c>
      <c r="AW116" s="32"/>
      <c r="AX116" s="403"/>
      <c r="AY116" s="174" t="str">
        <f t="shared" si="86"/>
        <v/>
      </c>
      <c r="AZ116" s="32"/>
      <c r="BA116" s="403"/>
      <c r="BB116" s="174" t="str">
        <f t="shared" si="87"/>
        <v/>
      </c>
      <c r="BC116" s="32"/>
      <c r="BD116" s="403"/>
      <c r="BE116" s="174" t="str">
        <f t="shared" si="88"/>
        <v/>
      </c>
      <c r="BF116" s="32"/>
      <c r="BG116" s="403"/>
      <c r="BH116" s="174" t="str">
        <f t="shared" si="89"/>
        <v/>
      </c>
      <c r="BI116" s="32"/>
      <c r="BJ116" s="403"/>
      <c r="BK116" s="174" t="str">
        <f t="shared" si="90"/>
        <v/>
      </c>
      <c r="BL116" s="32"/>
      <c r="BP116" s="221"/>
    </row>
    <row r="117" spans="3:68" ht="12" customHeight="1" x14ac:dyDescent="0.2">
      <c r="C117" s="549"/>
      <c r="D117" s="544" t="s">
        <v>208</v>
      </c>
      <c r="E117" s="545"/>
      <c r="F117" s="545"/>
      <c r="G117" s="466" t="s">
        <v>98</v>
      </c>
      <c r="H117" s="458">
        <v>2E-3</v>
      </c>
      <c r="I117" s="466" t="s">
        <v>183</v>
      </c>
      <c r="J117" s="32"/>
      <c r="K117" s="403"/>
      <c r="L117" s="174" t="str">
        <f t="shared" si="73"/>
        <v/>
      </c>
      <c r="M117" s="32"/>
      <c r="N117" s="403"/>
      <c r="O117" s="174" t="str">
        <f t="shared" si="74"/>
        <v/>
      </c>
      <c r="P117" s="32"/>
      <c r="Q117" s="403"/>
      <c r="R117" s="174" t="str">
        <f t="shared" si="75"/>
        <v/>
      </c>
      <c r="S117" s="32"/>
      <c r="T117" s="403"/>
      <c r="U117" s="174" t="str">
        <f t="shared" si="76"/>
        <v/>
      </c>
      <c r="V117" s="32"/>
      <c r="W117" s="403"/>
      <c r="X117" s="174" t="str">
        <f t="shared" si="77"/>
        <v/>
      </c>
      <c r="Y117" s="32"/>
      <c r="Z117" s="403"/>
      <c r="AA117" s="174" t="str">
        <f t="shared" si="78"/>
        <v/>
      </c>
      <c r="AB117" s="32"/>
      <c r="AC117" s="403"/>
      <c r="AD117" s="174" t="str">
        <f t="shared" si="79"/>
        <v/>
      </c>
      <c r="AE117" s="32"/>
      <c r="AF117" s="403"/>
      <c r="AG117" s="174" t="str">
        <f t="shared" si="80"/>
        <v/>
      </c>
      <c r="AH117" s="32"/>
      <c r="AI117" s="403"/>
      <c r="AJ117" s="174" t="str">
        <f t="shared" si="81"/>
        <v/>
      </c>
      <c r="AK117" s="32"/>
      <c r="AL117" s="403"/>
      <c r="AM117" s="174" t="str">
        <f t="shared" si="82"/>
        <v/>
      </c>
      <c r="AN117" s="32"/>
      <c r="AO117" s="403"/>
      <c r="AP117" s="174" t="str">
        <f t="shared" si="83"/>
        <v/>
      </c>
      <c r="AQ117" s="32"/>
      <c r="AR117" s="403"/>
      <c r="AS117" s="174" t="str">
        <f t="shared" si="84"/>
        <v/>
      </c>
      <c r="AT117" s="32"/>
      <c r="AU117" s="403"/>
      <c r="AV117" s="174" t="str">
        <f t="shared" si="85"/>
        <v/>
      </c>
      <c r="AW117" s="32"/>
      <c r="AX117" s="403"/>
      <c r="AY117" s="174" t="str">
        <f t="shared" si="86"/>
        <v/>
      </c>
      <c r="AZ117" s="32"/>
      <c r="BA117" s="403"/>
      <c r="BB117" s="174" t="str">
        <f t="shared" si="87"/>
        <v/>
      </c>
      <c r="BC117" s="32"/>
      <c r="BD117" s="403"/>
      <c r="BE117" s="174" t="str">
        <f t="shared" si="88"/>
        <v/>
      </c>
      <c r="BF117" s="32"/>
      <c r="BG117" s="403"/>
      <c r="BH117" s="174" t="str">
        <f t="shared" si="89"/>
        <v/>
      </c>
      <c r="BI117" s="32"/>
      <c r="BJ117" s="403"/>
      <c r="BK117" s="174" t="str">
        <f t="shared" si="90"/>
        <v/>
      </c>
      <c r="BL117" s="32"/>
      <c r="BP117" s="255"/>
    </row>
    <row r="118" spans="3:68" ht="12" customHeight="1" x14ac:dyDescent="0.2">
      <c r="C118" s="549"/>
      <c r="D118" s="544" t="s">
        <v>209</v>
      </c>
      <c r="E118" s="545"/>
      <c r="F118" s="545"/>
      <c r="G118" s="466" t="s">
        <v>98</v>
      </c>
      <c r="H118" s="458">
        <v>5.0000000000000002E-5</v>
      </c>
      <c r="I118" s="466" t="s">
        <v>183</v>
      </c>
      <c r="J118" s="32"/>
      <c r="K118" s="403"/>
      <c r="L118" s="174" t="str">
        <f t="shared" si="73"/>
        <v/>
      </c>
      <c r="M118" s="32"/>
      <c r="N118" s="403"/>
      <c r="O118" s="174" t="str">
        <f t="shared" si="74"/>
        <v/>
      </c>
      <c r="P118" s="32"/>
      <c r="Q118" s="403"/>
      <c r="R118" s="174" t="str">
        <f t="shared" si="75"/>
        <v/>
      </c>
      <c r="S118" s="32"/>
      <c r="T118" s="403"/>
      <c r="U118" s="174" t="str">
        <f t="shared" si="76"/>
        <v/>
      </c>
      <c r="V118" s="32"/>
      <c r="W118" s="403"/>
      <c r="X118" s="174" t="str">
        <f t="shared" si="77"/>
        <v/>
      </c>
      <c r="Y118" s="32"/>
      <c r="Z118" s="403"/>
      <c r="AA118" s="174" t="str">
        <f t="shared" si="78"/>
        <v/>
      </c>
      <c r="AB118" s="32"/>
      <c r="AC118" s="403"/>
      <c r="AD118" s="174" t="str">
        <f t="shared" si="79"/>
        <v/>
      </c>
      <c r="AE118" s="32"/>
      <c r="AF118" s="403"/>
      <c r="AG118" s="174" t="str">
        <f t="shared" si="80"/>
        <v/>
      </c>
      <c r="AH118" s="32"/>
      <c r="AI118" s="403"/>
      <c r="AJ118" s="174" t="str">
        <f t="shared" si="81"/>
        <v/>
      </c>
      <c r="AK118" s="32"/>
      <c r="AL118" s="403"/>
      <c r="AM118" s="174" t="str">
        <f t="shared" si="82"/>
        <v/>
      </c>
      <c r="AN118" s="32"/>
      <c r="AO118" s="403"/>
      <c r="AP118" s="174" t="str">
        <f t="shared" si="83"/>
        <v/>
      </c>
      <c r="AQ118" s="32"/>
      <c r="AR118" s="403"/>
      <c r="AS118" s="174" t="str">
        <f t="shared" si="84"/>
        <v/>
      </c>
      <c r="AT118" s="32"/>
      <c r="AU118" s="403"/>
      <c r="AV118" s="174" t="str">
        <f t="shared" si="85"/>
        <v/>
      </c>
      <c r="AW118" s="32"/>
      <c r="AX118" s="403"/>
      <c r="AY118" s="174" t="str">
        <f t="shared" si="86"/>
        <v/>
      </c>
      <c r="AZ118" s="32"/>
      <c r="BA118" s="403"/>
      <c r="BB118" s="174" t="str">
        <f t="shared" si="87"/>
        <v/>
      </c>
      <c r="BC118" s="32"/>
      <c r="BD118" s="403"/>
      <c r="BE118" s="174" t="str">
        <f t="shared" si="88"/>
        <v/>
      </c>
      <c r="BF118" s="32"/>
      <c r="BG118" s="403"/>
      <c r="BH118" s="174" t="str">
        <f t="shared" si="89"/>
        <v/>
      </c>
      <c r="BI118" s="32"/>
      <c r="BJ118" s="403"/>
      <c r="BK118" s="174" t="str">
        <f t="shared" si="90"/>
        <v/>
      </c>
      <c r="BL118" s="32"/>
      <c r="BP118" s="255"/>
    </row>
    <row r="119" spans="3:68" ht="12" customHeight="1" x14ac:dyDescent="0.2">
      <c r="C119" s="549"/>
      <c r="D119" s="544" t="s">
        <v>210</v>
      </c>
      <c r="E119" s="545"/>
      <c r="F119" s="545"/>
      <c r="G119" s="466" t="s">
        <v>98</v>
      </c>
      <c r="H119" s="458"/>
      <c r="I119" s="466"/>
      <c r="J119" s="32"/>
      <c r="K119" s="403"/>
      <c r="L119" s="174"/>
      <c r="M119" s="32"/>
      <c r="N119" s="403"/>
      <c r="O119" s="174"/>
      <c r="P119" s="32"/>
      <c r="Q119" s="403"/>
      <c r="R119" s="174"/>
      <c r="S119" s="32"/>
      <c r="T119" s="403"/>
      <c r="U119" s="174"/>
      <c r="V119" s="32"/>
      <c r="W119" s="403"/>
      <c r="X119" s="174"/>
      <c r="Y119" s="32"/>
      <c r="Z119" s="403"/>
      <c r="AA119" s="174"/>
      <c r="AB119" s="32"/>
      <c r="AC119" s="403"/>
      <c r="AD119" s="174"/>
      <c r="AE119" s="32"/>
      <c r="AF119" s="403"/>
      <c r="AG119" s="174"/>
      <c r="AH119" s="32"/>
      <c r="AI119" s="403"/>
      <c r="AJ119" s="174"/>
      <c r="AK119" s="32"/>
      <c r="AL119" s="403"/>
      <c r="AM119" s="174"/>
      <c r="AN119" s="32"/>
      <c r="AO119" s="403"/>
      <c r="AP119" s="174"/>
      <c r="AQ119" s="32"/>
      <c r="AR119" s="403"/>
      <c r="AS119" s="174"/>
      <c r="AT119" s="32"/>
      <c r="AU119" s="403"/>
      <c r="AV119" s="174"/>
      <c r="AW119" s="32"/>
      <c r="AX119" s="403"/>
      <c r="AY119" s="174"/>
      <c r="AZ119" s="32"/>
      <c r="BA119" s="403"/>
      <c r="BB119" s="174"/>
      <c r="BC119" s="32"/>
      <c r="BD119" s="403"/>
      <c r="BE119" s="174"/>
      <c r="BF119" s="32"/>
      <c r="BG119" s="403"/>
      <c r="BH119" s="174"/>
      <c r="BI119" s="32"/>
      <c r="BJ119" s="403"/>
      <c r="BK119" s="174"/>
      <c r="BL119" s="32"/>
      <c r="BP119" s="255"/>
    </row>
    <row r="120" spans="3:68" ht="12" customHeight="1" x14ac:dyDescent="0.2">
      <c r="C120" s="549"/>
      <c r="D120" s="544" t="s">
        <v>211</v>
      </c>
      <c r="E120" s="545"/>
      <c r="F120" s="545"/>
      <c r="G120" s="466" t="s">
        <v>98</v>
      </c>
      <c r="H120" s="458"/>
      <c r="I120" s="466"/>
      <c r="J120" s="32"/>
      <c r="K120" s="403"/>
      <c r="L120" s="174"/>
      <c r="M120" s="32"/>
      <c r="N120" s="403"/>
      <c r="O120" s="174"/>
      <c r="P120" s="32"/>
      <c r="Q120" s="403"/>
      <c r="R120" s="174"/>
      <c r="S120" s="32"/>
      <c r="T120" s="403"/>
      <c r="U120" s="174"/>
      <c r="V120" s="32"/>
      <c r="W120" s="403"/>
      <c r="X120" s="174"/>
      <c r="Y120" s="32"/>
      <c r="Z120" s="403"/>
      <c r="AA120" s="174"/>
      <c r="AB120" s="32"/>
      <c r="AC120" s="403"/>
      <c r="AD120" s="174"/>
      <c r="AE120" s="32"/>
      <c r="AF120" s="403"/>
      <c r="AG120" s="174"/>
      <c r="AH120" s="32"/>
      <c r="AI120" s="403"/>
      <c r="AJ120" s="174"/>
      <c r="AK120" s="32"/>
      <c r="AL120" s="403"/>
      <c r="AM120" s="174"/>
      <c r="AN120" s="32"/>
      <c r="AO120" s="403"/>
      <c r="AP120" s="174"/>
      <c r="AQ120" s="32"/>
      <c r="AR120" s="403"/>
      <c r="AS120" s="174"/>
      <c r="AT120" s="32"/>
      <c r="AU120" s="403"/>
      <c r="AV120" s="174"/>
      <c r="AW120" s="32"/>
      <c r="AX120" s="403"/>
      <c r="AY120" s="174"/>
      <c r="AZ120" s="32"/>
      <c r="BA120" s="403"/>
      <c r="BB120" s="174"/>
      <c r="BC120" s="32"/>
      <c r="BD120" s="403"/>
      <c r="BE120" s="174"/>
      <c r="BF120" s="32"/>
      <c r="BG120" s="403"/>
      <c r="BH120" s="174"/>
      <c r="BI120" s="32"/>
      <c r="BJ120" s="403"/>
      <c r="BK120" s="174"/>
      <c r="BL120" s="32"/>
      <c r="BP120" s="255"/>
    </row>
    <row r="121" spans="3:68" ht="12" customHeight="1" x14ac:dyDescent="0.2">
      <c r="C121" s="549"/>
      <c r="D121" s="544" t="s">
        <v>212</v>
      </c>
      <c r="E121" s="545"/>
      <c r="F121" s="545"/>
      <c r="G121" s="466" t="s">
        <v>98</v>
      </c>
      <c r="H121" s="458"/>
      <c r="I121" s="466"/>
      <c r="J121" s="32"/>
      <c r="K121" s="403"/>
      <c r="L121" s="174"/>
      <c r="M121" s="32"/>
      <c r="N121" s="403"/>
      <c r="O121" s="174"/>
      <c r="P121" s="32"/>
      <c r="Q121" s="403"/>
      <c r="R121" s="174"/>
      <c r="S121" s="32"/>
      <c r="T121" s="403"/>
      <c r="U121" s="174"/>
      <c r="V121" s="32"/>
      <c r="W121" s="403"/>
      <c r="X121" s="174"/>
      <c r="Y121" s="32"/>
      <c r="Z121" s="403"/>
      <c r="AA121" s="174"/>
      <c r="AB121" s="32"/>
      <c r="AC121" s="403"/>
      <c r="AD121" s="174"/>
      <c r="AE121" s="32"/>
      <c r="AF121" s="403"/>
      <c r="AG121" s="174"/>
      <c r="AH121" s="32"/>
      <c r="AI121" s="403"/>
      <c r="AJ121" s="174"/>
      <c r="AK121" s="32"/>
      <c r="AL121" s="403"/>
      <c r="AM121" s="174"/>
      <c r="AN121" s="32"/>
      <c r="AO121" s="403"/>
      <c r="AP121" s="174"/>
      <c r="AQ121" s="32"/>
      <c r="AR121" s="403"/>
      <c r="AS121" s="174"/>
      <c r="AT121" s="32"/>
      <c r="AU121" s="403"/>
      <c r="AV121" s="174"/>
      <c r="AW121" s="32"/>
      <c r="AX121" s="403"/>
      <c r="AY121" s="174"/>
      <c r="AZ121" s="32"/>
      <c r="BA121" s="403"/>
      <c r="BB121" s="174"/>
      <c r="BC121" s="32"/>
      <c r="BD121" s="403"/>
      <c r="BE121" s="174"/>
      <c r="BF121" s="32"/>
      <c r="BG121" s="403"/>
      <c r="BH121" s="174"/>
      <c r="BI121" s="32"/>
      <c r="BJ121" s="403"/>
      <c r="BK121" s="174"/>
      <c r="BL121" s="32"/>
      <c r="BP121" s="255"/>
    </row>
    <row r="122" spans="3:68" ht="12" customHeight="1" x14ac:dyDescent="0.2">
      <c r="C122" s="549"/>
      <c r="D122" s="544" t="s">
        <v>213</v>
      </c>
      <c r="E122" s="545"/>
      <c r="F122" s="545"/>
      <c r="G122" s="466" t="s">
        <v>98</v>
      </c>
      <c r="H122" s="458"/>
      <c r="I122" s="466"/>
      <c r="J122" s="32"/>
      <c r="K122" s="403"/>
      <c r="L122" s="174"/>
      <c r="M122" s="32"/>
      <c r="N122" s="403"/>
      <c r="O122" s="174"/>
      <c r="P122" s="32"/>
      <c r="Q122" s="403"/>
      <c r="R122" s="174"/>
      <c r="S122" s="32"/>
      <c r="T122" s="403"/>
      <c r="U122" s="174"/>
      <c r="V122" s="32"/>
      <c r="W122" s="403"/>
      <c r="X122" s="174"/>
      <c r="Y122" s="32"/>
      <c r="Z122" s="403"/>
      <c r="AA122" s="174"/>
      <c r="AB122" s="32"/>
      <c r="AC122" s="403"/>
      <c r="AD122" s="174"/>
      <c r="AE122" s="32"/>
      <c r="AF122" s="403"/>
      <c r="AG122" s="174"/>
      <c r="AH122" s="32"/>
      <c r="AI122" s="403"/>
      <c r="AJ122" s="174"/>
      <c r="AK122" s="32"/>
      <c r="AL122" s="403"/>
      <c r="AM122" s="174"/>
      <c r="AN122" s="32"/>
      <c r="AO122" s="403"/>
      <c r="AP122" s="174"/>
      <c r="AQ122" s="32"/>
      <c r="AR122" s="403"/>
      <c r="AS122" s="174"/>
      <c r="AT122" s="32"/>
      <c r="AU122" s="403"/>
      <c r="AV122" s="174"/>
      <c r="AW122" s="32"/>
      <c r="AX122" s="403"/>
      <c r="AY122" s="174"/>
      <c r="AZ122" s="32"/>
      <c r="BA122" s="403"/>
      <c r="BB122" s="174"/>
      <c r="BC122" s="32"/>
      <c r="BD122" s="403"/>
      <c r="BE122" s="174"/>
      <c r="BF122" s="32"/>
      <c r="BG122" s="403"/>
      <c r="BH122" s="174"/>
      <c r="BI122" s="32"/>
      <c r="BJ122" s="403"/>
      <c r="BK122" s="174"/>
      <c r="BL122" s="32"/>
      <c r="BP122" s="255"/>
    </row>
    <row r="123" spans="3:68" ht="12" customHeight="1" x14ac:dyDescent="0.2">
      <c r="C123" s="549"/>
      <c r="D123" s="544" t="s">
        <v>214</v>
      </c>
      <c r="E123" s="545"/>
      <c r="F123" s="545"/>
      <c r="G123" s="466" t="s">
        <v>98</v>
      </c>
      <c r="H123" s="458">
        <v>0.08</v>
      </c>
      <c r="I123" s="466" t="s">
        <v>92</v>
      </c>
      <c r="J123" s="32"/>
      <c r="K123" s="403"/>
      <c r="L123" s="174" t="str">
        <f t="shared" si="73"/>
        <v/>
      </c>
      <c r="M123" s="32"/>
      <c r="N123" s="403"/>
      <c r="O123" s="174" t="str">
        <f t="shared" si="74"/>
        <v/>
      </c>
      <c r="P123" s="32"/>
      <c r="Q123" s="403"/>
      <c r="R123" s="174" t="str">
        <f t="shared" si="75"/>
        <v/>
      </c>
      <c r="S123" s="32"/>
      <c r="T123" s="403"/>
      <c r="U123" s="174" t="str">
        <f t="shared" si="76"/>
        <v/>
      </c>
      <c r="V123" s="32"/>
      <c r="W123" s="403"/>
      <c r="X123" s="174" t="str">
        <f t="shared" si="77"/>
        <v/>
      </c>
      <c r="Y123" s="32"/>
      <c r="Z123" s="403"/>
      <c r="AA123" s="174" t="str">
        <f t="shared" si="78"/>
        <v/>
      </c>
      <c r="AB123" s="32"/>
      <c r="AC123" s="403"/>
      <c r="AD123" s="174" t="str">
        <f t="shared" si="79"/>
        <v/>
      </c>
      <c r="AE123" s="32"/>
      <c r="AF123" s="403"/>
      <c r="AG123" s="174" t="str">
        <f t="shared" si="80"/>
        <v/>
      </c>
      <c r="AH123" s="32"/>
      <c r="AI123" s="403"/>
      <c r="AJ123" s="174" t="str">
        <f t="shared" si="81"/>
        <v/>
      </c>
      <c r="AK123" s="32"/>
      <c r="AL123" s="403"/>
      <c r="AM123" s="174" t="str">
        <f t="shared" si="82"/>
        <v/>
      </c>
      <c r="AN123" s="32"/>
      <c r="AO123" s="403"/>
      <c r="AP123" s="174" t="str">
        <f t="shared" si="83"/>
        <v/>
      </c>
      <c r="AQ123" s="32"/>
      <c r="AR123" s="403"/>
      <c r="AS123" s="174" t="str">
        <f t="shared" si="84"/>
        <v/>
      </c>
      <c r="AT123" s="32"/>
      <c r="AU123" s="403"/>
      <c r="AV123" s="174" t="str">
        <f t="shared" si="85"/>
        <v/>
      </c>
      <c r="AW123" s="32"/>
      <c r="AX123" s="403"/>
      <c r="AY123" s="174" t="str">
        <f t="shared" si="86"/>
        <v/>
      </c>
      <c r="AZ123" s="32"/>
      <c r="BA123" s="403"/>
      <c r="BB123" s="174" t="str">
        <f t="shared" si="87"/>
        <v/>
      </c>
      <c r="BC123" s="32"/>
      <c r="BD123" s="403"/>
      <c r="BE123" s="174" t="str">
        <f t="shared" si="88"/>
        <v/>
      </c>
      <c r="BF123" s="32"/>
      <c r="BG123" s="403"/>
      <c r="BH123" s="174" t="str">
        <f t="shared" si="89"/>
        <v/>
      </c>
      <c r="BI123" s="32"/>
      <c r="BJ123" s="403"/>
      <c r="BK123" s="174" t="str">
        <f t="shared" si="90"/>
        <v/>
      </c>
      <c r="BL123" s="32"/>
      <c r="BP123" s="215"/>
    </row>
    <row r="124" spans="3:68" ht="12" customHeight="1" x14ac:dyDescent="0.2">
      <c r="C124" s="549"/>
      <c r="D124" s="553" t="s">
        <v>215</v>
      </c>
      <c r="E124" s="554"/>
      <c r="F124" s="554"/>
      <c r="G124" s="467" t="s">
        <v>89</v>
      </c>
      <c r="H124" s="464">
        <v>1</v>
      </c>
      <c r="I124" s="467" t="s">
        <v>92</v>
      </c>
      <c r="J124" s="206"/>
      <c r="K124" s="400"/>
      <c r="L124" s="203" t="str">
        <f t="shared" si="73"/>
        <v/>
      </c>
      <c r="M124" s="206"/>
      <c r="N124" s="400"/>
      <c r="O124" s="203" t="str">
        <f t="shared" si="74"/>
        <v/>
      </c>
      <c r="P124" s="206"/>
      <c r="Q124" s="400"/>
      <c r="R124" s="203" t="str">
        <f t="shared" si="75"/>
        <v/>
      </c>
      <c r="S124" s="206"/>
      <c r="T124" s="400"/>
      <c r="U124" s="203" t="str">
        <f t="shared" si="76"/>
        <v/>
      </c>
      <c r="V124" s="206"/>
      <c r="W124" s="400"/>
      <c r="X124" s="203" t="str">
        <f t="shared" si="77"/>
        <v/>
      </c>
      <c r="Y124" s="206"/>
      <c r="Z124" s="400"/>
      <c r="AA124" s="203" t="str">
        <f t="shared" si="78"/>
        <v/>
      </c>
      <c r="AB124" s="275"/>
      <c r="AC124" s="400"/>
      <c r="AD124" s="203" t="str">
        <f t="shared" si="79"/>
        <v/>
      </c>
      <c r="AE124" s="275"/>
      <c r="AF124" s="400"/>
      <c r="AG124" s="203" t="str">
        <f t="shared" si="80"/>
        <v/>
      </c>
      <c r="AH124" s="275"/>
      <c r="AI124" s="400"/>
      <c r="AJ124" s="203" t="str">
        <f t="shared" si="81"/>
        <v/>
      </c>
      <c r="AK124" s="206"/>
      <c r="AL124" s="400"/>
      <c r="AM124" s="203" t="str">
        <f t="shared" si="82"/>
        <v/>
      </c>
      <c r="AN124" s="206"/>
      <c r="AO124" s="400"/>
      <c r="AP124" s="203" t="str">
        <f t="shared" si="83"/>
        <v/>
      </c>
      <c r="AQ124" s="206"/>
      <c r="AR124" s="400"/>
      <c r="AS124" s="203" t="str">
        <f t="shared" si="84"/>
        <v/>
      </c>
      <c r="AT124" s="275"/>
      <c r="AU124" s="400"/>
      <c r="AV124" s="203" t="str">
        <f t="shared" si="85"/>
        <v/>
      </c>
      <c r="AW124" s="206"/>
      <c r="AX124" s="400"/>
      <c r="AY124" s="203" t="str">
        <f t="shared" si="86"/>
        <v/>
      </c>
      <c r="AZ124" s="206"/>
      <c r="BA124" s="400"/>
      <c r="BB124" s="203" t="str">
        <f t="shared" si="87"/>
        <v/>
      </c>
      <c r="BC124" s="206"/>
      <c r="BD124" s="400"/>
      <c r="BE124" s="203" t="str">
        <f t="shared" si="88"/>
        <v/>
      </c>
      <c r="BF124" s="206"/>
      <c r="BG124" s="400"/>
      <c r="BH124" s="203" t="str">
        <f t="shared" si="89"/>
        <v/>
      </c>
      <c r="BI124" s="206"/>
      <c r="BJ124" s="400"/>
      <c r="BK124" s="203" t="str">
        <f t="shared" si="90"/>
        <v/>
      </c>
      <c r="BL124" s="32"/>
      <c r="BP124" s="215"/>
    </row>
    <row r="125" spans="3:68" ht="12" customHeight="1" x14ac:dyDescent="0.2">
      <c r="C125" s="549"/>
      <c r="D125" s="544" t="s">
        <v>216</v>
      </c>
      <c r="E125" s="545"/>
      <c r="F125" s="545"/>
      <c r="G125" s="466" t="s">
        <v>98</v>
      </c>
      <c r="H125" s="458">
        <v>4.0000000000000001E-3</v>
      </c>
      <c r="I125" s="466" t="s">
        <v>92</v>
      </c>
      <c r="J125" s="32"/>
      <c r="K125" s="403"/>
      <c r="L125" s="174" t="str">
        <f t="shared" si="73"/>
        <v/>
      </c>
      <c r="M125" s="32"/>
      <c r="N125" s="403"/>
      <c r="O125" s="174" t="str">
        <f t="shared" si="74"/>
        <v/>
      </c>
      <c r="P125" s="32"/>
      <c r="Q125" s="403"/>
      <c r="R125" s="174" t="str">
        <f t="shared" si="75"/>
        <v/>
      </c>
      <c r="S125" s="32"/>
      <c r="T125" s="403"/>
      <c r="U125" s="174" t="str">
        <f t="shared" si="76"/>
        <v/>
      </c>
      <c r="V125" s="32"/>
      <c r="W125" s="403"/>
      <c r="X125" s="174" t="str">
        <f t="shared" si="77"/>
        <v/>
      </c>
      <c r="Y125" s="32"/>
      <c r="Z125" s="403"/>
      <c r="AA125" s="174" t="str">
        <f t="shared" si="78"/>
        <v/>
      </c>
      <c r="AB125" s="277"/>
      <c r="AC125" s="403"/>
      <c r="AD125" s="174" t="str">
        <f t="shared" si="79"/>
        <v/>
      </c>
      <c r="AE125" s="277"/>
      <c r="AF125" s="403"/>
      <c r="AG125" s="174" t="str">
        <f t="shared" si="80"/>
        <v/>
      </c>
      <c r="AH125" s="277"/>
      <c r="AI125" s="403"/>
      <c r="AJ125" s="174" t="str">
        <f t="shared" si="81"/>
        <v/>
      </c>
      <c r="AK125" s="32"/>
      <c r="AL125" s="403"/>
      <c r="AM125" s="174" t="str">
        <f t="shared" si="82"/>
        <v/>
      </c>
      <c r="AN125" s="32"/>
      <c r="AO125" s="403"/>
      <c r="AP125" s="174" t="str">
        <f t="shared" si="83"/>
        <v/>
      </c>
      <c r="AQ125" s="32"/>
      <c r="AR125" s="403"/>
      <c r="AS125" s="174" t="str">
        <f t="shared" si="84"/>
        <v/>
      </c>
      <c r="AT125" s="277"/>
      <c r="AU125" s="403"/>
      <c r="AV125" s="174" t="str">
        <f t="shared" si="85"/>
        <v/>
      </c>
      <c r="AW125" s="32"/>
      <c r="AX125" s="403"/>
      <c r="AY125" s="174" t="str">
        <f t="shared" si="86"/>
        <v/>
      </c>
      <c r="AZ125" s="32"/>
      <c r="BA125" s="403"/>
      <c r="BB125" s="174" t="str">
        <f t="shared" si="87"/>
        <v/>
      </c>
      <c r="BC125" s="32"/>
      <c r="BD125" s="403"/>
      <c r="BE125" s="174" t="str">
        <f t="shared" si="88"/>
        <v/>
      </c>
      <c r="BF125" s="32"/>
      <c r="BG125" s="403"/>
      <c r="BH125" s="174" t="str">
        <f t="shared" si="89"/>
        <v/>
      </c>
      <c r="BI125" s="32"/>
      <c r="BJ125" s="403"/>
      <c r="BK125" s="174" t="str">
        <f t="shared" si="90"/>
        <v/>
      </c>
      <c r="BL125" s="32"/>
      <c r="BP125" s="215"/>
    </row>
    <row r="126" spans="3:68" ht="12" customHeight="1" x14ac:dyDescent="0.2">
      <c r="C126" s="549"/>
      <c r="D126" s="544" t="s">
        <v>217</v>
      </c>
      <c r="E126" s="545"/>
      <c r="F126" s="545"/>
      <c r="G126" s="466" t="s">
        <v>89</v>
      </c>
      <c r="H126" s="458">
        <v>0.02</v>
      </c>
      <c r="I126" s="466" t="s">
        <v>92</v>
      </c>
      <c r="J126" s="32"/>
      <c r="K126" s="403"/>
      <c r="L126" s="174" t="str">
        <f t="shared" si="73"/>
        <v/>
      </c>
      <c r="M126" s="32"/>
      <c r="N126" s="403"/>
      <c r="O126" s="174" t="str">
        <f t="shared" si="74"/>
        <v/>
      </c>
      <c r="P126" s="32"/>
      <c r="Q126" s="403"/>
      <c r="R126" s="174" t="str">
        <f t="shared" si="75"/>
        <v/>
      </c>
      <c r="S126" s="32"/>
      <c r="T126" s="403"/>
      <c r="U126" s="174" t="str">
        <f t="shared" si="76"/>
        <v/>
      </c>
      <c r="V126" s="32"/>
      <c r="W126" s="403"/>
      <c r="X126" s="174" t="str">
        <f t="shared" si="77"/>
        <v/>
      </c>
      <c r="Y126" s="32"/>
      <c r="Z126" s="403"/>
      <c r="AA126" s="174" t="str">
        <f t="shared" si="78"/>
        <v/>
      </c>
      <c r="AB126" s="277"/>
      <c r="AC126" s="403"/>
      <c r="AD126" s="174" t="str">
        <f t="shared" si="79"/>
        <v/>
      </c>
      <c r="AE126" s="277"/>
      <c r="AF126" s="403"/>
      <c r="AG126" s="174" t="str">
        <f t="shared" si="80"/>
        <v/>
      </c>
      <c r="AH126" s="277"/>
      <c r="AI126" s="403"/>
      <c r="AJ126" s="174" t="str">
        <f t="shared" si="81"/>
        <v/>
      </c>
      <c r="AK126" s="32"/>
      <c r="AL126" s="403"/>
      <c r="AM126" s="174" t="str">
        <f t="shared" si="82"/>
        <v/>
      </c>
      <c r="AN126" s="32"/>
      <c r="AO126" s="403"/>
      <c r="AP126" s="174" t="str">
        <f t="shared" si="83"/>
        <v/>
      </c>
      <c r="AQ126" s="32"/>
      <c r="AR126" s="403"/>
      <c r="AS126" s="174" t="str">
        <f t="shared" si="84"/>
        <v/>
      </c>
      <c r="AT126" s="277"/>
      <c r="AU126" s="403"/>
      <c r="AV126" s="174" t="str">
        <f t="shared" si="85"/>
        <v/>
      </c>
      <c r="AW126" s="32"/>
      <c r="AX126" s="403"/>
      <c r="AY126" s="174" t="str">
        <f t="shared" si="86"/>
        <v/>
      </c>
      <c r="AZ126" s="32"/>
      <c r="BA126" s="403"/>
      <c r="BB126" s="174" t="str">
        <f t="shared" si="87"/>
        <v/>
      </c>
      <c r="BC126" s="32"/>
      <c r="BD126" s="403"/>
      <c r="BE126" s="174" t="str">
        <f t="shared" si="88"/>
        <v/>
      </c>
      <c r="BF126" s="32"/>
      <c r="BG126" s="403"/>
      <c r="BH126" s="174" t="str">
        <f t="shared" si="89"/>
        <v/>
      </c>
      <c r="BI126" s="32"/>
      <c r="BJ126" s="403"/>
      <c r="BK126" s="174" t="str">
        <f t="shared" si="90"/>
        <v/>
      </c>
      <c r="BL126" s="32"/>
      <c r="BP126" s="215"/>
    </row>
    <row r="127" spans="3:68" ht="12" customHeight="1" x14ac:dyDescent="0.2">
      <c r="C127" s="550"/>
      <c r="D127" s="546" t="s">
        <v>218</v>
      </c>
      <c r="E127" s="547"/>
      <c r="F127" s="547"/>
      <c r="G127" s="457" t="s">
        <v>98</v>
      </c>
      <c r="H127" s="460">
        <v>0.03</v>
      </c>
      <c r="I127" s="457" t="s">
        <v>92</v>
      </c>
      <c r="J127" s="70"/>
      <c r="K127" s="364"/>
      <c r="L127" s="280" t="str">
        <f t="shared" si="73"/>
        <v/>
      </c>
      <c r="M127" s="70"/>
      <c r="N127" s="364"/>
      <c r="O127" s="280" t="str">
        <f t="shared" si="74"/>
        <v/>
      </c>
      <c r="P127" s="70"/>
      <c r="Q127" s="364"/>
      <c r="R127" s="280" t="str">
        <f t="shared" si="75"/>
        <v/>
      </c>
      <c r="S127" s="70"/>
      <c r="T127" s="364"/>
      <c r="U127" s="280" t="str">
        <f t="shared" si="76"/>
        <v/>
      </c>
      <c r="V127" s="70"/>
      <c r="W127" s="364"/>
      <c r="X127" s="280" t="str">
        <f t="shared" si="77"/>
        <v/>
      </c>
      <c r="Y127" s="70"/>
      <c r="Z127" s="364"/>
      <c r="AA127" s="280" t="str">
        <f t="shared" si="78"/>
        <v/>
      </c>
      <c r="AB127" s="281"/>
      <c r="AC127" s="364"/>
      <c r="AD127" s="280" t="str">
        <f t="shared" si="79"/>
        <v/>
      </c>
      <c r="AE127" s="281"/>
      <c r="AF127" s="364"/>
      <c r="AG127" s="280" t="str">
        <f t="shared" si="80"/>
        <v/>
      </c>
      <c r="AH127" s="281"/>
      <c r="AI127" s="364"/>
      <c r="AJ127" s="280" t="str">
        <f t="shared" si="81"/>
        <v/>
      </c>
      <c r="AK127" s="70"/>
      <c r="AL127" s="364"/>
      <c r="AM127" s="280" t="str">
        <f t="shared" si="82"/>
        <v/>
      </c>
      <c r="AN127" s="70"/>
      <c r="AO127" s="364"/>
      <c r="AP127" s="280" t="str">
        <f t="shared" si="83"/>
        <v/>
      </c>
      <c r="AQ127" s="70"/>
      <c r="AR127" s="364"/>
      <c r="AS127" s="280" t="str">
        <f t="shared" si="84"/>
        <v/>
      </c>
      <c r="AT127" s="281"/>
      <c r="AU127" s="364"/>
      <c r="AV127" s="280" t="str">
        <f t="shared" si="85"/>
        <v/>
      </c>
      <c r="AW127" s="70"/>
      <c r="AX127" s="364"/>
      <c r="AY127" s="280" t="str">
        <f t="shared" si="86"/>
        <v/>
      </c>
      <c r="AZ127" s="70"/>
      <c r="BA127" s="364"/>
      <c r="BB127" s="280" t="str">
        <f t="shared" si="87"/>
        <v/>
      </c>
      <c r="BC127" s="70"/>
      <c r="BD127" s="364"/>
      <c r="BE127" s="280" t="str">
        <f t="shared" si="88"/>
        <v/>
      </c>
      <c r="BF127" s="70"/>
      <c r="BG127" s="364"/>
      <c r="BH127" s="280" t="str">
        <f t="shared" si="89"/>
        <v/>
      </c>
      <c r="BI127" s="70"/>
      <c r="BJ127" s="364"/>
      <c r="BK127" s="280" t="str">
        <f t="shared" si="90"/>
        <v/>
      </c>
      <c r="BL127" s="32"/>
      <c r="BP127" s="215"/>
    </row>
    <row r="128" spans="3:68" ht="12" customHeight="1" x14ac:dyDescent="0.2">
      <c r="C128" s="548" t="s">
        <v>219</v>
      </c>
      <c r="D128" s="551" t="s">
        <v>220</v>
      </c>
      <c r="E128" s="552"/>
      <c r="F128" s="552"/>
      <c r="G128" s="470" t="s">
        <v>89</v>
      </c>
      <c r="H128" s="462"/>
      <c r="I128" s="470"/>
      <c r="J128" s="113"/>
      <c r="K128" s="403"/>
      <c r="L128" s="116" t="s">
        <v>221</v>
      </c>
      <c r="M128" s="113"/>
      <c r="N128" s="403"/>
      <c r="O128" s="116"/>
      <c r="P128" s="113"/>
      <c r="Q128" s="403"/>
      <c r="R128" s="116"/>
      <c r="S128" s="113"/>
      <c r="T128" s="403"/>
      <c r="U128" s="118"/>
      <c r="V128" s="113"/>
      <c r="W128" s="403"/>
      <c r="X128" s="120"/>
      <c r="Y128" s="113"/>
      <c r="Z128" s="403"/>
      <c r="AA128" s="118"/>
      <c r="AB128" s="113"/>
      <c r="AC128" s="403"/>
      <c r="AD128" s="116"/>
      <c r="AE128" s="462"/>
      <c r="AF128" s="403"/>
      <c r="AG128" s="116"/>
      <c r="AH128" s="462"/>
      <c r="AI128" s="403"/>
      <c r="AJ128" s="116"/>
      <c r="AK128" s="113"/>
      <c r="AL128" s="403"/>
      <c r="AM128" s="118"/>
      <c r="AN128" s="113"/>
      <c r="AO128" s="403"/>
      <c r="AP128" s="118"/>
      <c r="AQ128" s="113"/>
      <c r="AR128" s="403"/>
      <c r="AS128" s="120"/>
      <c r="AT128" s="462"/>
      <c r="AU128" s="403"/>
      <c r="AV128" s="116"/>
      <c r="AW128" s="113"/>
      <c r="AX128" s="403"/>
      <c r="AY128" s="116"/>
      <c r="AZ128" s="113"/>
      <c r="BA128" s="403"/>
      <c r="BB128" s="118"/>
      <c r="BC128" s="113"/>
      <c r="BD128" s="403"/>
      <c r="BE128" s="116"/>
      <c r="BF128" s="113"/>
      <c r="BG128" s="403"/>
      <c r="BH128" s="116"/>
      <c r="BI128" s="462"/>
      <c r="BJ128" s="403"/>
      <c r="BK128" s="116"/>
      <c r="BL128" s="152"/>
      <c r="BP128" s="283"/>
    </row>
    <row r="129" spans="3:68" ht="12" customHeight="1" x14ac:dyDescent="0.2">
      <c r="C129" s="549"/>
      <c r="D129" s="544" t="s">
        <v>222</v>
      </c>
      <c r="E129" s="545"/>
      <c r="F129" s="545"/>
      <c r="G129" s="466" t="s">
        <v>89</v>
      </c>
      <c r="H129" s="458"/>
      <c r="I129" s="466"/>
      <c r="J129" s="32"/>
      <c r="K129" s="403"/>
      <c r="L129" s="34" t="s">
        <v>221</v>
      </c>
      <c r="M129" s="32"/>
      <c r="N129" s="403"/>
      <c r="O129" s="34"/>
      <c r="P129" s="32"/>
      <c r="Q129" s="403"/>
      <c r="R129" s="34"/>
      <c r="S129" s="32"/>
      <c r="T129" s="403"/>
      <c r="U129" s="35"/>
      <c r="V129" s="32"/>
      <c r="W129" s="403"/>
      <c r="X129" s="132"/>
      <c r="Y129" s="32"/>
      <c r="Z129" s="403"/>
      <c r="AA129" s="35"/>
      <c r="AB129" s="32"/>
      <c r="AC129" s="403"/>
      <c r="AD129" s="34"/>
      <c r="AE129" s="458"/>
      <c r="AF129" s="403"/>
      <c r="AG129" s="34"/>
      <c r="AH129" s="458"/>
      <c r="AI129" s="403"/>
      <c r="AJ129" s="34"/>
      <c r="AK129" s="32"/>
      <c r="AL129" s="403"/>
      <c r="AM129" s="35"/>
      <c r="AN129" s="32"/>
      <c r="AO129" s="403"/>
      <c r="AP129" s="35"/>
      <c r="AQ129" s="32"/>
      <c r="AR129" s="403"/>
      <c r="AS129" s="132"/>
      <c r="AT129" s="458"/>
      <c r="AU129" s="403"/>
      <c r="AV129" s="34"/>
      <c r="AW129" s="32"/>
      <c r="AX129" s="403"/>
      <c r="AY129" s="34"/>
      <c r="AZ129" s="32"/>
      <c r="BA129" s="403"/>
      <c r="BB129" s="35"/>
      <c r="BC129" s="32"/>
      <c r="BD129" s="403"/>
      <c r="BE129" s="34"/>
      <c r="BF129" s="32"/>
      <c r="BG129" s="403"/>
      <c r="BH129" s="34"/>
      <c r="BI129" s="458"/>
      <c r="BJ129" s="403"/>
      <c r="BK129" s="34"/>
      <c r="BL129" s="32"/>
      <c r="BP129" s="215"/>
    </row>
    <row r="130" spans="3:68" ht="12" customHeight="1" x14ac:dyDescent="0.2">
      <c r="C130" s="549"/>
      <c r="D130" s="553" t="s">
        <v>223</v>
      </c>
      <c r="E130" s="554"/>
      <c r="F130" s="554"/>
      <c r="G130" s="467" t="s">
        <v>89</v>
      </c>
      <c r="H130" s="464"/>
      <c r="I130" s="467"/>
      <c r="J130" s="206"/>
      <c r="K130" s="400"/>
      <c r="L130" s="208" t="s">
        <v>221</v>
      </c>
      <c r="M130" s="206"/>
      <c r="N130" s="400"/>
      <c r="O130" s="208"/>
      <c r="P130" s="206"/>
      <c r="Q130" s="400"/>
      <c r="R130" s="208"/>
      <c r="S130" s="206"/>
      <c r="T130" s="400"/>
      <c r="U130" s="231"/>
      <c r="V130" s="206"/>
      <c r="W130" s="400"/>
      <c r="X130" s="207"/>
      <c r="Y130" s="206"/>
      <c r="Z130" s="400"/>
      <c r="AA130" s="231"/>
      <c r="AB130" s="206"/>
      <c r="AC130" s="400"/>
      <c r="AD130" s="208"/>
      <c r="AE130" s="464"/>
      <c r="AF130" s="400"/>
      <c r="AG130" s="208"/>
      <c r="AH130" s="464"/>
      <c r="AI130" s="400"/>
      <c r="AJ130" s="208"/>
      <c r="AK130" s="206"/>
      <c r="AL130" s="400"/>
      <c r="AM130" s="231"/>
      <c r="AN130" s="206"/>
      <c r="AO130" s="400"/>
      <c r="AP130" s="231"/>
      <c r="AQ130" s="206"/>
      <c r="AR130" s="400"/>
      <c r="AS130" s="207"/>
      <c r="AT130" s="464"/>
      <c r="AU130" s="400"/>
      <c r="AV130" s="208"/>
      <c r="AW130" s="206"/>
      <c r="AX130" s="400"/>
      <c r="AY130" s="208"/>
      <c r="AZ130" s="206"/>
      <c r="BA130" s="400"/>
      <c r="BB130" s="231"/>
      <c r="BC130" s="206"/>
      <c r="BD130" s="400"/>
      <c r="BE130" s="208"/>
      <c r="BF130" s="206"/>
      <c r="BG130" s="400"/>
      <c r="BH130" s="208"/>
      <c r="BI130" s="464"/>
      <c r="BJ130" s="400"/>
      <c r="BK130" s="208"/>
      <c r="BL130" s="32"/>
      <c r="BP130" s="283"/>
    </row>
    <row r="131" spans="3:68" ht="12" customHeight="1" x14ac:dyDescent="0.2">
      <c r="C131" s="549"/>
      <c r="D131" s="555" t="s">
        <v>224</v>
      </c>
      <c r="E131" s="556"/>
      <c r="F131" s="556"/>
      <c r="G131" s="542" t="s">
        <v>225</v>
      </c>
      <c r="H131" s="465"/>
      <c r="I131" s="456"/>
      <c r="J131" s="263"/>
      <c r="K131" s="403">
        <v>41</v>
      </c>
      <c r="L131" s="266"/>
      <c r="M131" s="263"/>
      <c r="N131" s="403">
        <v>39</v>
      </c>
      <c r="O131" s="266"/>
      <c r="P131" s="263"/>
      <c r="Q131" s="403">
        <v>41</v>
      </c>
      <c r="R131" s="266"/>
      <c r="S131" s="263"/>
      <c r="T131" s="403">
        <v>35</v>
      </c>
      <c r="U131" s="285"/>
      <c r="V131" s="263"/>
      <c r="W131" s="403">
        <v>31</v>
      </c>
      <c r="X131" s="286"/>
      <c r="Y131" s="263"/>
      <c r="Z131" s="403">
        <v>31</v>
      </c>
      <c r="AA131" s="285"/>
      <c r="AB131" s="263"/>
      <c r="AC131" s="403">
        <v>26</v>
      </c>
      <c r="AD131" s="266"/>
      <c r="AE131" s="263"/>
      <c r="AF131" s="403">
        <v>36</v>
      </c>
      <c r="AG131" s="266"/>
      <c r="AH131" s="465"/>
      <c r="AI131" s="403">
        <v>27</v>
      </c>
      <c r="AJ131" s="266"/>
      <c r="AK131" s="263"/>
      <c r="AL131" s="403">
        <v>38</v>
      </c>
      <c r="AM131" s="285"/>
      <c r="AN131" s="263"/>
      <c r="AO131" s="403">
        <v>38</v>
      </c>
      <c r="AP131" s="285"/>
      <c r="AQ131" s="263"/>
      <c r="AR131" s="403">
        <v>51</v>
      </c>
      <c r="AS131" s="286"/>
      <c r="AT131" s="263"/>
      <c r="AU131" s="403">
        <v>28</v>
      </c>
      <c r="AV131" s="266"/>
      <c r="AW131" s="263"/>
      <c r="AX131" s="403">
        <v>31</v>
      </c>
      <c r="AY131" s="266"/>
      <c r="AZ131" s="148"/>
      <c r="BA131" s="403">
        <v>25</v>
      </c>
      <c r="BB131" s="285"/>
      <c r="BC131" s="263"/>
      <c r="BD131" s="403">
        <v>27</v>
      </c>
      <c r="BE131" s="266"/>
      <c r="BF131" s="263"/>
      <c r="BG131" s="403">
        <v>21</v>
      </c>
      <c r="BH131" s="266"/>
      <c r="BI131" s="263"/>
      <c r="BJ131" s="403">
        <v>24</v>
      </c>
      <c r="BK131" s="266"/>
      <c r="BL131" s="32"/>
      <c r="BP131" s="151"/>
    </row>
    <row r="132" spans="3:68" ht="12" customHeight="1" x14ac:dyDescent="0.2">
      <c r="C132" s="550"/>
      <c r="D132" s="546"/>
      <c r="E132" s="547"/>
      <c r="F132" s="547"/>
      <c r="G132" s="543"/>
      <c r="H132" s="460"/>
      <c r="I132" s="457"/>
      <c r="J132" s="70"/>
      <c r="K132" s="364">
        <v>40</v>
      </c>
      <c r="L132" s="40"/>
      <c r="M132" s="70"/>
      <c r="N132" s="364">
        <v>34</v>
      </c>
      <c r="O132" s="40"/>
      <c r="P132" s="70"/>
      <c r="Q132" s="364">
        <v>39</v>
      </c>
      <c r="R132" s="40"/>
      <c r="S132" s="70"/>
      <c r="T132" s="364">
        <v>34</v>
      </c>
      <c r="U132" s="41"/>
      <c r="V132" s="70"/>
      <c r="W132" s="364">
        <v>32</v>
      </c>
      <c r="X132" s="73"/>
      <c r="Y132" s="70"/>
      <c r="Z132" s="364">
        <v>33</v>
      </c>
      <c r="AA132" s="41"/>
      <c r="AB132" s="70"/>
      <c r="AC132" s="364">
        <v>25</v>
      </c>
      <c r="AD132" s="40"/>
      <c r="AE132" s="70"/>
      <c r="AF132" s="364">
        <v>46</v>
      </c>
      <c r="AG132" s="40"/>
      <c r="AH132" s="460"/>
      <c r="AI132" s="364">
        <v>41</v>
      </c>
      <c r="AJ132" s="40"/>
      <c r="AK132" s="70"/>
      <c r="AL132" s="364">
        <v>40</v>
      </c>
      <c r="AM132" s="41"/>
      <c r="AN132" s="70"/>
      <c r="AO132" s="364">
        <v>37</v>
      </c>
      <c r="AP132" s="41"/>
      <c r="AQ132" s="70"/>
      <c r="AR132" s="364">
        <v>51</v>
      </c>
      <c r="AS132" s="73"/>
      <c r="AT132" s="70"/>
      <c r="AU132" s="364">
        <v>26</v>
      </c>
      <c r="AV132" s="40"/>
      <c r="AW132" s="70"/>
      <c r="AX132" s="364">
        <v>31</v>
      </c>
      <c r="AY132" s="40"/>
      <c r="AZ132" s="287"/>
      <c r="BA132" s="364">
        <v>25</v>
      </c>
      <c r="BB132" s="41"/>
      <c r="BC132" s="70"/>
      <c r="BD132" s="364">
        <v>27</v>
      </c>
      <c r="BE132" s="40"/>
      <c r="BF132" s="70"/>
      <c r="BG132" s="364">
        <v>20</v>
      </c>
      <c r="BH132" s="40"/>
      <c r="BI132" s="70"/>
      <c r="BJ132" s="364">
        <v>23</v>
      </c>
      <c r="BK132" s="40"/>
      <c r="BL132" s="32"/>
      <c r="BP132" s="151"/>
    </row>
    <row r="133" spans="3:68" ht="11.9" customHeight="1" x14ac:dyDescent="0.2">
      <c r="E133" s="288"/>
      <c r="I133" s="4"/>
      <c r="K133" s="472" t="s">
        <v>287</v>
      </c>
      <c r="L133" s="289" t="s">
        <v>227</v>
      </c>
      <c r="O133" s="288"/>
      <c r="U133" s="289"/>
      <c r="AC133" s="472" t="s">
        <v>287</v>
      </c>
      <c r="AD133" s="289" t="s">
        <v>227</v>
      </c>
      <c r="AG133" s="476"/>
      <c r="AH133" s="459"/>
      <c r="AN133" s="471"/>
      <c r="AQ133" s="4"/>
      <c r="AU133" s="472" t="s">
        <v>287</v>
      </c>
      <c r="AV133" s="289" t="s">
        <v>227</v>
      </c>
      <c r="BE133" s="289"/>
    </row>
    <row r="134" spans="3:68" ht="11.9" customHeight="1" x14ac:dyDescent="0.2">
      <c r="E134" s="288"/>
      <c r="I134" s="288"/>
      <c r="L134" s="289" t="s">
        <v>228</v>
      </c>
      <c r="O134" s="288"/>
      <c r="U134" s="289"/>
      <c r="AD134" s="289" t="s">
        <v>228</v>
      </c>
      <c r="AV134" s="289" t="s">
        <v>228</v>
      </c>
      <c r="BE134" s="289"/>
    </row>
    <row r="135" spans="3:68" ht="11.9" customHeight="1" x14ac:dyDescent="0.2">
      <c r="E135" s="4"/>
      <c r="L135" s="291" t="s">
        <v>288</v>
      </c>
      <c r="O135" s="4"/>
      <c r="U135" s="291"/>
      <c r="AD135" s="291" t="s">
        <v>288</v>
      </c>
      <c r="AV135" s="291" t="s">
        <v>288</v>
      </c>
      <c r="BE135" s="291"/>
    </row>
    <row r="136" spans="3:68" ht="11.9" customHeight="1" x14ac:dyDescent="0.2">
      <c r="E136" s="4"/>
      <c r="L136" s="291" t="s">
        <v>230</v>
      </c>
      <c r="O136" s="4"/>
      <c r="U136" s="291"/>
      <c r="AD136" s="291" t="s">
        <v>230</v>
      </c>
      <c r="AV136" s="291" t="s">
        <v>230</v>
      </c>
      <c r="BE136" s="291"/>
    </row>
    <row r="141" spans="3:68" ht="12" customHeight="1" x14ac:dyDescent="0.2"/>
    <row r="142" spans="3:68" ht="12" customHeight="1" x14ac:dyDescent="0.2"/>
    <row r="143" spans="3:68" ht="12" customHeight="1" x14ac:dyDescent="0.2"/>
    <row r="144" spans="3:68" ht="12" customHeight="1" x14ac:dyDescent="0.2"/>
    <row r="145" ht="12" customHeight="1" x14ac:dyDescent="0.2"/>
    <row r="146" ht="12" customHeight="1" x14ac:dyDescent="0.2"/>
  </sheetData>
  <mergeCells count="250">
    <mergeCell ref="BI3:BK3"/>
    <mergeCell ref="C4:G4"/>
    <mergeCell ref="J4:L4"/>
    <mergeCell ref="M4:O4"/>
    <mergeCell ref="P4:R4"/>
    <mergeCell ref="S4:U4"/>
    <mergeCell ref="V4:X4"/>
    <mergeCell ref="C3:G3"/>
    <mergeCell ref="Y3:AA3"/>
    <mergeCell ref="AK3:AM3"/>
    <mergeCell ref="AQ3:AS3"/>
    <mergeCell ref="BF4:BH4"/>
    <mergeCell ref="BI4:BK4"/>
    <mergeCell ref="C5:G5"/>
    <mergeCell ref="J5:L5"/>
    <mergeCell ref="M5:O5"/>
    <mergeCell ref="AT4:AV4"/>
    <mergeCell ref="AW4:AY4"/>
    <mergeCell ref="AZ4:BB4"/>
    <mergeCell ref="BC4:BE4"/>
    <mergeCell ref="AK4:AM4"/>
    <mergeCell ref="AN4:AP4"/>
    <mergeCell ref="AQ4:AS4"/>
    <mergeCell ref="Y4:AA4"/>
    <mergeCell ref="AB4:AD4"/>
    <mergeCell ref="AE4:AG4"/>
    <mergeCell ref="AH4:AJ4"/>
    <mergeCell ref="P6:R6"/>
    <mergeCell ref="S6:U6"/>
    <mergeCell ref="V6:X6"/>
    <mergeCell ref="AW5:AY5"/>
    <mergeCell ref="AZ5:BB5"/>
    <mergeCell ref="BC5:BE5"/>
    <mergeCell ref="BF5:BH5"/>
    <mergeCell ref="BI5:BK5"/>
    <mergeCell ref="AN5:AP5"/>
    <mergeCell ref="AQ5:AS5"/>
    <mergeCell ref="AT5:AV5"/>
    <mergeCell ref="AE5:AG5"/>
    <mergeCell ref="AH5:AJ5"/>
    <mergeCell ref="AK5:AM5"/>
    <mergeCell ref="P5:R5"/>
    <mergeCell ref="S5:U5"/>
    <mergeCell ref="V5:X5"/>
    <mergeCell ref="Y5:AA5"/>
    <mergeCell ref="AB5:AD5"/>
    <mergeCell ref="P7:R7"/>
    <mergeCell ref="S7:U7"/>
    <mergeCell ref="V7:X7"/>
    <mergeCell ref="Y7:AA7"/>
    <mergeCell ref="AB7:AD7"/>
    <mergeCell ref="BF6:BH6"/>
    <mergeCell ref="BI6:BK6"/>
    <mergeCell ref="C7:G7"/>
    <mergeCell ref="J7:L7"/>
    <mergeCell ref="M7:O7"/>
    <mergeCell ref="AT6:AV6"/>
    <mergeCell ref="AW6:AY6"/>
    <mergeCell ref="AZ6:BB6"/>
    <mergeCell ref="BC6:BE6"/>
    <mergeCell ref="AK6:AM6"/>
    <mergeCell ref="AN6:AP6"/>
    <mergeCell ref="AQ6:AS6"/>
    <mergeCell ref="Y6:AA6"/>
    <mergeCell ref="AB6:AD6"/>
    <mergeCell ref="AE6:AG6"/>
    <mergeCell ref="AH6:AJ6"/>
    <mergeCell ref="C6:G6"/>
    <mergeCell ref="J6:L6"/>
    <mergeCell ref="M6:O6"/>
    <mergeCell ref="AW7:AY7"/>
    <mergeCell ref="AZ7:BB7"/>
    <mergeCell ref="BC7:BE7"/>
    <mergeCell ref="BF7:BH7"/>
    <mergeCell ref="BI7:BK7"/>
    <mergeCell ref="AN7:AP7"/>
    <mergeCell ref="AQ7:AS7"/>
    <mergeCell ref="AT7:AV7"/>
    <mergeCell ref="AE7:AG7"/>
    <mergeCell ref="AH7:AJ7"/>
    <mergeCell ref="AK7:AM7"/>
    <mergeCell ref="BF8:BH8"/>
    <mergeCell ref="BI8:BK8"/>
    <mergeCell ref="C9:G9"/>
    <mergeCell ref="H9:I9"/>
    <mergeCell ref="J9:L9"/>
    <mergeCell ref="M9:O9"/>
    <mergeCell ref="P9:R9"/>
    <mergeCell ref="AT8:AV8"/>
    <mergeCell ref="AW8:AY8"/>
    <mergeCell ref="AZ8:BB8"/>
    <mergeCell ref="BC8:BE8"/>
    <mergeCell ref="AK8:AM8"/>
    <mergeCell ref="AN8:AP8"/>
    <mergeCell ref="AQ8:AS8"/>
    <mergeCell ref="Y8:AA8"/>
    <mergeCell ref="AB8:AD8"/>
    <mergeCell ref="AE8:AG8"/>
    <mergeCell ref="AH8:AJ8"/>
    <mergeCell ref="C8:G8"/>
    <mergeCell ref="J8:L8"/>
    <mergeCell ref="M8:O8"/>
    <mergeCell ref="P8:R8"/>
    <mergeCell ref="S8:U8"/>
    <mergeCell ref="V8:X8"/>
    <mergeCell ref="BC9:BE9"/>
    <mergeCell ref="BF9:BH9"/>
    <mergeCell ref="BI9:BK9"/>
    <mergeCell ref="C10:C18"/>
    <mergeCell ref="D10:F10"/>
    <mergeCell ref="D11:F11"/>
    <mergeCell ref="D12:F12"/>
    <mergeCell ref="D13:F13"/>
    <mergeCell ref="AK9:AM9"/>
    <mergeCell ref="AN9:AP9"/>
    <mergeCell ref="AQ9:AS9"/>
    <mergeCell ref="AT9:AV9"/>
    <mergeCell ref="AW9:AY9"/>
    <mergeCell ref="AZ9:BB9"/>
    <mergeCell ref="S9:U9"/>
    <mergeCell ref="V9:X9"/>
    <mergeCell ref="Y9:AA9"/>
    <mergeCell ref="AB9:AD9"/>
    <mergeCell ref="AE9:AG9"/>
    <mergeCell ref="AH9:AJ9"/>
    <mergeCell ref="C19:G19"/>
    <mergeCell ref="C20:G21"/>
    <mergeCell ref="C22:G23"/>
    <mergeCell ref="C24:F25"/>
    <mergeCell ref="C26:F27"/>
    <mergeCell ref="C28:F29"/>
    <mergeCell ref="G28:G29"/>
    <mergeCell ref="D14:F14"/>
    <mergeCell ref="D15:E15"/>
    <mergeCell ref="F15:G15"/>
    <mergeCell ref="D16:F16"/>
    <mergeCell ref="D17:F17"/>
    <mergeCell ref="D18:F18"/>
    <mergeCell ref="D43:E43"/>
    <mergeCell ref="F43:G43"/>
    <mergeCell ref="D44:F44"/>
    <mergeCell ref="D45:F45"/>
    <mergeCell ref="D46:F46"/>
    <mergeCell ref="D47:F47"/>
    <mergeCell ref="C30:F30"/>
    <mergeCell ref="C31:F32"/>
    <mergeCell ref="C33:F34"/>
    <mergeCell ref="C35:F36"/>
    <mergeCell ref="C37:C48"/>
    <mergeCell ref="D37:F38"/>
    <mergeCell ref="D39:F39"/>
    <mergeCell ref="D40:F40"/>
    <mergeCell ref="D41:F41"/>
    <mergeCell ref="D42:F42"/>
    <mergeCell ref="H55:I55"/>
    <mergeCell ref="D56:F56"/>
    <mergeCell ref="H56:I56"/>
    <mergeCell ref="D57:F57"/>
    <mergeCell ref="D58:F58"/>
    <mergeCell ref="D59:F59"/>
    <mergeCell ref="D48:F48"/>
    <mergeCell ref="C49:C75"/>
    <mergeCell ref="D49:F49"/>
    <mergeCell ref="D50:F50"/>
    <mergeCell ref="H50:I50"/>
    <mergeCell ref="D51:F51"/>
    <mergeCell ref="D52:F52"/>
    <mergeCell ref="D53:F53"/>
    <mergeCell ref="D54:F54"/>
    <mergeCell ref="D55:F55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72:F72"/>
    <mergeCell ref="D73:F73"/>
    <mergeCell ref="D74:F74"/>
    <mergeCell ref="D75:F75"/>
    <mergeCell ref="C76:C86"/>
    <mergeCell ref="D76:F76"/>
    <mergeCell ref="D77:F77"/>
    <mergeCell ref="D78:F78"/>
    <mergeCell ref="D79:F79"/>
    <mergeCell ref="D80:F80"/>
    <mergeCell ref="C87:C91"/>
    <mergeCell ref="D87:F87"/>
    <mergeCell ref="D88:F88"/>
    <mergeCell ref="D89:F89"/>
    <mergeCell ref="D90:F90"/>
    <mergeCell ref="D91:F91"/>
    <mergeCell ref="D81:F81"/>
    <mergeCell ref="D82:F82"/>
    <mergeCell ref="D83:F83"/>
    <mergeCell ref="D84:F84"/>
    <mergeCell ref="D85:F85"/>
    <mergeCell ref="D86:F86"/>
    <mergeCell ref="C92:C127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G131:G132"/>
    <mergeCell ref="J2:AA2"/>
    <mergeCell ref="AB2:AS2"/>
    <mergeCell ref="AT2:BL2"/>
    <mergeCell ref="D125:F125"/>
    <mergeCell ref="D126:F126"/>
    <mergeCell ref="D127:F127"/>
    <mergeCell ref="C128:C132"/>
    <mergeCell ref="D128:F128"/>
    <mergeCell ref="D129:F129"/>
    <mergeCell ref="D130:F130"/>
    <mergeCell ref="D131:F132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</mergeCells>
  <phoneticPr fontId="2"/>
  <conditionalFormatting sqref="K24:K27">
    <cfRule type="cellIs" dxfId="1601" priority="654" operator="greaterThanOrEqual">
      <formula>0</formula>
    </cfRule>
  </conditionalFormatting>
  <conditionalFormatting sqref="K28:K30">
    <cfRule type="cellIs" dxfId="1600" priority="653" operator="greaterThanOrEqual">
      <formula>0</formula>
    </cfRule>
  </conditionalFormatting>
  <conditionalFormatting sqref="K31:K32">
    <cfRule type="cellIs" dxfId="1599" priority="652" operator="greaterThanOrEqual">
      <formula>0</formula>
    </cfRule>
  </conditionalFormatting>
  <conditionalFormatting sqref="K37:K41">
    <cfRule type="cellIs" dxfId="1598" priority="524" stopIfTrue="1" operator="greaterThanOrEqual">
      <formula>1</formula>
    </cfRule>
    <cfRule type="cellIs" dxfId="1597" priority="525" stopIfTrue="1" operator="greaterThanOrEqual">
      <formula>0.1</formula>
    </cfRule>
    <cfRule type="cellIs" dxfId="1596" priority="526" stopIfTrue="1" operator="greaterThanOrEqual">
      <formula>0.01</formula>
    </cfRule>
    <cfRule type="cellIs" dxfId="1595" priority="527" stopIfTrue="1" operator="greaterThanOrEqual">
      <formula>0.001</formula>
    </cfRule>
    <cfRule type="cellIs" dxfId="1594" priority="528" stopIfTrue="1" operator="greaterThanOrEqual">
      <formula>0.0001</formula>
    </cfRule>
    <cfRule type="cellIs" dxfId="1593" priority="529" stopIfTrue="1" operator="greaterThanOrEqual">
      <formula>0.00001</formula>
    </cfRule>
    <cfRule type="cellIs" dxfId="1592" priority="530" stopIfTrue="1" operator="greaterThanOrEqual">
      <formula>0.000001</formula>
    </cfRule>
    <cfRule type="cellIs" dxfId="1591" priority="531" stopIfTrue="1" operator="greaterThanOrEqual">
      <formula>0.0000001</formula>
    </cfRule>
    <cfRule type="cellIs" dxfId="1590" priority="532" stopIfTrue="1" operator="greaterThanOrEqual">
      <formula>0.00000001</formula>
    </cfRule>
  </conditionalFormatting>
  <conditionalFormatting sqref="K37:K132">
    <cfRule type="cellIs" dxfId="1589" priority="514" stopIfTrue="1" operator="greaterThanOrEqual">
      <formula>10</formula>
    </cfRule>
  </conditionalFormatting>
  <conditionalFormatting sqref="K42:K43">
    <cfRule type="cellIs" dxfId="1588" priority="515" stopIfTrue="1" operator="greaterThanOrEqual">
      <formula>1</formula>
    </cfRule>
    <cfRule type="cellIs" dxfId="1587" priority="516" stopIfTrue="1" operator="greaterThanOrEqual">
      <formula>0.1</formula>
    </cfRule>
    <cfRule type="cellIs" dxfId="1586" priority="517" stopIfTrue="1" operator="greaterThanOrEqual">
      <formula>0.01</formula>
    </cfRule>
    <cfRule type="cellIs" dxfId="1585" priority="518" stopIfTrue="1" operator="greaterThanOrEqual">
      <formula>0.001</formula>
    </cfRule>
    <cfRule type="cellIs" dxfId="1584" priority="519" stopIfTrue="1" operator="greaterThanOrEqual">
      <formula>0.0001</formula>
    </cfRule>
    <cfRule type="cellIs" dxfId="1583" priority="520" stopIfTrue="1" operator="greaterThanOrEqual">
      <formula>0.00001</formula>
    </cfRule>
    <cfRule type="cellIs" dxfId="1582" priority="521" stopIfTrue="1" operator="greaterThanOrEqual">
      <formula>0.000001</formula>
    </cfRule>
    <cfRule type="cellIs" dxfId="1581" priority="522" stopIfTrue="1" operator="greaterThanOrEqual">
      <formula>0.0000001</formula>
    </cfRule>
    <cfRule type="cellIs" dxfId="1580" priority="523" stopIfTrue="1" operator="greaterThanOrEqual">
      <formula>0.00000001</formula>
    </cfRule>
  </conditionalFormatting>
  <conditionalFormatting sqref="K44 K52 K72:K74 K79:K85 K95 K108:K109 K116 K130">
    <cfRule type="cellIs" dxfId="1579" priority="2531" stopIfTrue="1" operator="greaterThanOrEqual">
      <formula>0.001</formula>
    </cfRule>
    <cfRule type="cellIs" dxfId="1578" priority="2532" stopIfTrue="1" operator="greaterThanOrEqual">
      <formula>0.0001</formula>
    </cfRule>
    <cfRule type="cellIs" dxfId="1577" priority="2533" stopIfTrue="1" operator="greaterThanOrEqual">
      <formula>0.00001</formula>
    </cfRule>
    <cfRule type="cellIs" dxfId="1576" priority="2534" stopIfTrue="1" operator="greaterThanOrEqual">
      <formula>0.000001</formula>
    </cfRule>
    <cfRule type="cellIs" dxfId="1575" priority="2535" stopIfTrue="1" operator="greaterThanOrEqual">
      <formula>0.0000001</formula>
    </cfRule>
    <cfRule type="cellIs" dxfId="1574" priority="2536" stopIfTrue="1" operator="greaterThanOrEqual">
      <formula>0.00000001</formula>
    </cfRule>
  </conditionalFormatting>
  <conditionalFormatting sqref="K44:K49">
    <cfRule type="cellIs" dxfId="1573" priority="2508" stopIfTrue="1" operator="greaterThanOrEqual">
      <formula>0.1</formula>
    </cfRule>
  </conditionalFormatting>
  <conditionalFormatting sqref="K44:K127">
    <cfRule type="cellIs" dxfId="1572" priority="2470" stopIfTrue="1" operator="greaterThanOrEqual">
      <formula>1</formula>
    </cfRule>
  </conditionalFormatting>
  <conditionalFormatting sqref="K45:K46 K53 K57 K60:K61 K64 K69:K71 K75 K77:K78 K86 K92:K94 K99:K101 K105 K110:K112 K123:K124 K126">
    <cfRule type="cellIs" dxfId="1571" priority="2524" stopIfTrue="1" operator="greaterThanOrEqual">
      <formula>0.0001</formula>
    </cfRule>
    <cfRule type="cellIs" dxfId="1570" priority="2525" stopIfTrue="1" operator="greaterThanOrEqual">
      <formula>0.00001</formula>
    </cfRule>
    <cfRule type="cellIs" dxfId="1569" priority="2526" stopIfTrue="1" operator="greaterThanOrEqual">
      <formula>0.000001</formula>
    </cfRule>
    <cfRule type="cellIs" dxfId="1568" priority="2527" stopIfTrue="1" operator="greaterThanOrEqual">
      <formula>0.0000001</formula>
    </cfRule>
    <cfRule type="cellIs" dxfId="1567" priority="2528" stopIfTrue="1" operator="greaterThanOrEqual">
      <formula>0.00000001</formula>
    </cfRule>
  </conditionalFormatting>
  <conditionalFormatting sqref="K45:K49 K53:K71 K86:K94 K96:K107 K110:K115">
    <cfRule type="cellIs" dxfId="1566" priority="2509" stopIfTrue="1" operator="greaterThanOrEqual">
      <formula>0.01</formula>
    </cfRule>
  </conditionalFormatting>
  <conditionalFormatting sqref="K47 K115 K125">
    <cfRule type="cellIs" dxfId="1565" priority="2518" stopIfTrue="1" operator="greaterThanOrEqual">
      <formula>0.00001</formula>
    </cfRule>
    <cfRule type="cellIs" dxfId="1564" priority="2519" stopIfTrue="1" operator="greaterThanOrEqual">
      <formula>0.000001</formula>
    </cfRule>
    <cfRule type="cellIs" dxfId="1563" priority="2520" stopIfTrue="1" operator="greaterThanOrEqual">
      <formula>0.0000001</formula>
    </cfRule>
    <cfRule type="cellIs" dxfId="1562" priority="2521" stopIfTrue="1" operator="greaterThanOrEqual">
      <formula>0.00000001</formula>
    </cfRule>
  </conditionalFormatting>
  <conditionalFormatting sqref="K47:K49 K54:K56 K58:K59 K62:K63 K65:K68 K87:K91 K96:K98 K102:K104 K106:K107 K113:K115 K127">
    <cfRule type="cellIs" dxfId="1561" priority="2510" stopIfTrue="1" operator="greaterThanOrEqual">
      <formula>0.001</formula>
    </cfRule>
  </conditionalFormatting>
  <conditionalFormatting sqref="K48:K49 K54:K56 K58:K59 K62:K63 K65:K68 K87:K91 K96:K98 K102:K104 K106:K107 K113:K114 K117 K127">
    <cfRule type="cellIs" dxfId="1560" priority="2512" stopIfTrue="1" operator="greaterThanOrEqual">
      <formula>0.00001</formula>
    </cfRule>
    <cfRule type="cellIs" dxfId="1559" priority="2513" stopIfTrue="1" operator="greaterThanOrEqual">
      <formula>0.000001</formula>
    </cfRule>
    <cfRule type="cellIs" dxfId="1558" priority="2514" stopIfTrue="1" operator="greaterThanOrEqual">
      <formula>0.0000001</formula>
    </cfRule>
    <cfRule type="cellIs" dxfId="1557" priority="2515" stopIfTrue="1" operator="greaterThanOrEqual">
      <formula>0.00000001</formula>
    </cfRule>
  </conditionalFormatting>
  <conditionalFormatting sqref="K48:K49 K54:K56 K58:K59 K62:K63 K65:K68 K87:K91 K96:K98 K102:K104 K106:K107 K113:K114 K127 K117">
    <cfRule type="cellIs" dxfId="1556" priority="2511" stopIfTrue="1" operator="greaterThanOrEqual">
      <formula>0.0001</formula>
    </cfRule>
  </conditionalFormatting>
  <conditionalFormatting sqref="K50 K76 K129">
    <cfRule type="cellIs" dxfId="1555" priority="2501" stopIfTrue="1" operator="greaterThanOrEqual">
      <formula>0.01</formula>
    </cfRule>
    <cfRule type="cellIs" dxfId="1554" priority="2502" stopIfTrue="1" operator="greaterThanOrEqual">
      <formula>0.001</formula>
    </cfRule>
    <cfRule type="cellIs" dxfId="1553" priority="2503" stopIfTrue="1" operator="greaterThanOrEqual">
      <formula>0.0001</formula>
    </cfRule>
    <cfRule type="cellIs" dxfId="1552" priority="2504" stopIfTrue="1" operator="greaterThanOrEqual">
      <formula>0.00001</formula>
    </cfRule>
    <cfRule type="cellIs" dxfId="1551" priority="2505" stopIfTrue="1" operator="greaterThanOrEqual">
      <formula>0.000001</formula>
    </cfRule>
    <cfRule type="cellIs" dxfId="1550" priority="2506" stopIfTrue="1" operator="greaterThanOrEqual">
      <formula>0.0000001</formula>
    </cfRule>
    <cfRule type="cellIs" dxfId="1549" priority="2507" stopIfTrue="1" operator="greaterThanOrEqual">
      <formula>0.00000001</formula>
    </cfRule>
  </conditionalFormatting>
  <conditionalFormatting sqref="K51">
    <cfRule type="cellIs" dxfId="1548" priority="2492" stopIfTrue="1" operator="greaterThanOrEqual">
      <formula>0.01</formula>
    </cfRule>
    <cfRule type="cellIs" dxfId="1547" priority="2493" stopIfTrue="1" operator="greaterThanOrEqual">
      <formula>0.001</formula>
    </cfRule>
    <cfRule type="cellIs" dxfId="1546" priority="2494" stopIfTrue="1" operator="greaterThanOrEqual">
      <formula>0.0001</formula>
    </cfRule>
    <cfRule type="cellIs" dxfId="1545" priority="2495" stopIfTrue="1" operator="greaterThanOrEqual">
      <formula>0.00001</formula>
    </cfRule>
    <cfRule type="cellIs" dxfId="1544" priority="2496" stopIfTrue="1" operator="greaterThanOrEqual">
      <formula>0.000001</formula>
    </cfRule>
    <cfRule type="cellIs" dxfId="1543" priority="2497" stopIfTrue="1" operator="greaterThanOrEqual">
      <formula>0.0000001</formula>
    </cfRule>
    <cfRule type="cellIs" dxfId="1542" priority="2498" stopIfTrue="1" operator="greaterThanOrEqual">
      <formula>0.00000001</formula>
    </cfRule>
  </conditionalFormatting>
  <conditionalFormatting sqref="K51:K75">
    <cfRule type="cellIs" dxfId="1541" priority="2491" stopIfTrue="1" operator="greaterThanOrEqual">
      <formula>0.1</formula>
    </cfRule>
  </conditionalFormatting>
  <conditionalFormatting sqref="K75 K77:K78 K45:K46 K53 K57 K60:K61 K64 K69:K71 K86 K92:K94 K99:K101 K105 K110:K112 K123:K124 K126">
    <cfRule type="cellIs" dxfId="1540" priority="2523" stopIfTrue="1" operator="greaterThanOrEqual">
      <formula>0.001</formula>
    </cfRule>
  </conditionalFormatting>
  <conditionalFormatting sqref="K75 K77:K78">
    <cfRule type="cellIs" dxfId="1539" priority="2522" stopIfTrue="1" operator="greaterThanOrEqual">
      <formula>0.01</formula>
    </cfRule>
  </conditionalFormatting>
  <conditionalFormatting sqref="K77:K127">
    <cfRule type="cellIs" dxfId="1538" priority="2471" stopIfTrue="1" operator="greaterThanOrEqual">
      <formula>0.1</formula>
    </cfRule>
  </conditionalFormatting>
  <conditionalFormatting sqref="K117:K122">
    <cfRule type="cellIs" dxfId="1537" priority="2473" stopIfTrue="1" operator="greaterThanOrEqual">
      <formula>0.001</formula>
    </cfRule>
  </conditionalFormatting>
  <conditionalFormatting sqref="K117:K127">
    <cfRule type="cellIs" dxfId="1536" priority="2472" stopIfTrue="1" operator="greaterThanOrEqual">
      <formula>0.01</formula>
    </cfRule>
  </conditionalFormatting>
  <conditionalFormatting sqref="K118">
    <cfRule type="cellIs" dxfId="1535" priority="2479" stopIfTrue="1" operator="greaterThanOrEqual">
      <formula>0.000001</formula>
    </cfRule>
    <cfRule type="cellIs" dxfId="1534" priority="2480" stopIfTrue="1" operator="greaterThanOrEqual">
      <formula>0.0000001</formula>
    </cfRule>
    <cfRule type="cellIs" dxfId="1533" priority="2481" stopIfTrue="1" operator="greaterThanOrEqual">
      <formula>0.00000001</formula>
    </cfRule>
  </conditionalFormatting>
  <conditionalFormatting sqref="K118:K122">
    <cfRule type="cellIs" dxfId="1532" priority="2474" stopIfTrue="1" operator="greaterThanOrEqual">
      <formula>0.0001</formula>
    </cfRule>
    <cfRule type="cellIs" dxfId="1531" priority="2475" stopIfTrue="1" operator="greaterThanOrEqual">
      <formula>0.00001</formula>
    </cfRule>
  </conditionalFormatting>
  <conditionalFormatting sqref="K119:K122">
    <cfRule type="cellIs" dxfId="1530" priority="2476" stopIfTrue="1" operator="greaterThanOrEqual">
      <formula>0.000001</formula>
    </cfRule>
    <cfRule type="cellIs" dxfId="1529" priority="2477" stopIfTrue="1" operator="greaterThanOrEqual">
      <formula>0.0000001</formula>
    </cfRule>
    <cfRule type="cellIs" dxfId="1528" priority="2478" stopIfTrue="1" operator="greaterThanOrEqual">
      <formula>0.00000001</formula>
    </cfRule>
  </conditionalFormatting>
  <conditionalFormatting sqref="K125 K47 K115">
    <cfRule type="cellIs" dxfId="1527" priority="2517" stopIfTrue="1" operator="greaterThanOrEqual">
      <formula>0.0001</formula>
    </cfRule>
  </conditionalFormatting>
  <conditionalFormatting sqref="K125">
    <cfRule type="cellIs" dxfId="1526" priority="2516" stopIfTrue="1" operator="greaterThanOrEqual">
      <formula>0.001</formula>
    </cfRule>
  </conditionalFormatting>
  <conditionalFormatting sqref="K128 K131:K132">
    <cfRule type="cellIs" dxfId="1525" priority="2482" stopIfTrue="1" operator="greaterThanOrEqual">
      <formula>1</formula>
    </cfRule>
    <cfRule type="cellIs" dxfId="1524" priority="2483" stopIfTrue="1" operator="greaterThanOrEqual">
      <formula>0.1</formula>
    </cfRule>
    <cfRule type="cellIs" dxfId="1523" priority="2484" stopIfTrue="1" operator="greaterThanOrEqual">
      <formula>0.01</formula>
    </cfRule>
    <cfRule type="cellIs" dxfId="1522" priority="2485" stopIfTrue="1" operator="greaterThanOrEqual">
      <formula>0.001</formula>
    </cfRule>
    <cfRule type="cellIs" dxfId="1521" priority="2486" stopIfTrue="1" operator="greaterThanOrEqual">
      <formula>0.0001</formula>
    </cfRule>
    <cfRule type="cellIs" dxfId="1520" priority="2487" stopIfTrue="1" operator="greaterThanOrEqual">
      <formula>0.00001</formula>
    </cfRule>
    <cfRule type="cellIs" dxfId="1519" priority="2488" stopIfTrue="1" operator="greaterThanOrEqual">
      <formula>0.000001</formula>
    </cfRule>
    <cfRule type="cellIs" dxfId="1518" priority="2489" stopIfTrue="1" operator="greaterThanOrEqual">
      <formula>0.0000001</formula>
    </cfRule>
    <cfRule type="cellIs" dxfId="1517" priority="2490" stopIfTrue="1" operator="greaterThanOrEqual">
      <formula>0.00000001</formula>
    </cfRule>
  </conditionalFormatting>
  <conditionalFormatting sqref="K129 K50 K76">
    <cfRule type="cellIs" dxfId="1516" priority="2500" stopIfTrue="1" operator="greaterThanOrEqual">
      <formula>0.1</formula>
    </cfRule>
  </conditionalFormatting>
  <conditionalFormatting sqref="K129:K130">
    <cfRule type="cellIs" dxfId="1515" priority="2499" stopIfTrue="1" operator="greaterThanOrEqual">
      <formula>1</formula>
    </cfRule>
  </conditionalFormatting>
  <conditionalFormatting sqref="K130 K44 K52 K72:K74 K79:K85 K95 K108:K109 K116">
    <cfRule type="cellIs" dxfId="1514" priority="2530" stopIfTrue="1" operator="greaterThanOrEqual">
      <formula>0.01</formula>
    </cfRule>
  </conditionalFormatting>
  <conditionalFormatting sqref="K130">
    <cfRule type="cellIs" dxfId="1513" priority="2529" stopIfTrue="1" operator="greaterThanOrEqual">
      <formula>0.1</formula>
    </cfRule>
  </conditionalFormatting>
  <conditionalFormatting sqref="N24:N27">
    <cfRule type="cellIs" dxfId="1512" priority="651" operator="greaterThanOrEqual">
      <formula>0</formula>
    </cfRule>
  </conditionalFormatting>
  <conditionalFormatting sqref="N28:N30">
    <cfRule type="cellIs" dxfId="1511" priority="650" operator="greaterThanOrEqual">
      <formula>0</formula>
    </cfRule>
  </conditionalFormatting>
  <conditionalFormatting sqref="N31:N32">
    <cfRule type="cellIs" dxfId="1510" priority="587" operator="greaterThanOrEqual">
      <formula>0</formula>
    </cfRule>
  </conditionalFormatting>
  <conditionalFormatting sqref="N37:N41">
    <cfRule type="cellIs" dxfId="1509" priority="505" stopIfTrue="1" operator="greaterThanOrEqual">
      <formula>1</formula>
    </cfRule>
    <cfRule type="cellIs" dxfId="1508" priority="506" stopIfTrue="1" operator="greaterThanOrEqual">
      <formula>0.1</formula>
    </cfRule>
    <cfRule type="cellIs" dxfId="1507" priority="507" stopIfTrue="1" operator="greaterThanOrEqual">
      <formula>0.01</formula>
    </cfRule>
    <cfRule type="cellIs" dxfId="1506" priority="508" stopIfTrue="1" operator="greaterThanOrEqual">
      <formula>0.001</formula>
    </cfRule>
    <cfRule type="cellIs" dxfId="1505" priority="509" stopIfTrue="1" operator="greaterThanOrEqual">
      <formula>0.0001</formula>
    </cfRule>
    <cfRule type="cellIs" dxfId="1504" priority="510" stopIfTrue="1" operator="greaterThanOrEqual">
      <formula>0.00001</formula>
    </cfRule>
    <cfRule type="cellIs" dxfId="1503" priority="511" stopIfTrue="1" operator="greaterThanOrEqual">
      <formula>0.000001</formula>
    </cfRule>
    <cfRule type="cellIs" dxfId="1502" priority="512" stopIfTrue="1" operator="greaterThanOrEqual">
      <formula>0.0000001</formula>
    </cfRule>
    <cfRule type="cellIs" dxfId="1501" priority="513" stopIfTrue="1" operator="greaterThanOrEqual">
      <formula>0.00000001</formula>
    </cfRule>
  </conditionalFormatting>
  <conditionalFormatting sqref="N37:N132">
    <cfRule type="cellIs" dxfId="1500" priority="495" stopIfTrue="1" operator="greaterThanOrEqual">
      <formula>10</formula>
    </cfRule>
  </conditionalFormatting>
  <conditionalFormatting sqref="N42:N43">
    <cfRule type="cellIs" dxfId="1499" priority="496" stopIfTrue="1" operator="greaterThanOrEqual">
      <formula>1</formula>
    </cfRule>
    <cfRule type="cellIs" dxfId="1498" priority="497" stopIfTrue="1" operator="greaterThanOrEqual">
      <formula>0.1</formula>
    </cfRule>
    <cfRule type="cellIs" dxfId="1497" priority="498" stopIfTrue="1" operator="greaterThanOrEqual">
      <formula>0.01</formula>
    </cfRule>
    <cfRule type="cellIs" dxfId="1496" priority="499" stopIfTrue="1" operator="greaterThanOrEqual">
      <formula>0.001</formula>
    </cfRule>
    <cfRule type="cellIs" dxfId="1495" priority="500" stopIfTrue="1" operator="greaterThanOrEqual">
      <formula>0.0001</formula>
    </cfRule>
    <cfRule type="cellIs" dxfId="1494" priority="501" stopIfTrue="1" operator="greaterThanOrEqual">
      <formula>0.00001</formula>
    </cfRule>
    <cfRule type="cellIs" dxfId="1493" priority="502" stopIfTrue="1" operator="greaterThanOrEqual">
      <formula>0.000001</formula>
    </cfRule>
    <cfRule type="cellIs" dxfId="1492" priority="503" stopIfTrue="1" operator="greaterThanOrEqual">
      <formula>0.0000001</formula>
    </cfRule>
    <cfRule type="cellIs" dxfId="1491" priority="504" stopIfTrue="1" operator="greaterThanOrEqual">
      <formula>0.00000001</formula>
    </cfRule>
  </conditionalFormatting>
  <conditionalFormatting sqref="N44 N52 N72:N74 N79:N85 N95 N108:N109 N116 N130">
    <cfRule type="cellIs" dxfId="1490" priority="2464" stopIfTrue="1" operator="greaterThanOrEqual">
      <formula>0.001</formula>
    </cfRule>
    <cfRule type="cellIs" dxfId="1489" priority="2465" stopIfTrue="1" operator="greaterThanOrEqual">
      <formula>0.0001</formula>
    </cfRule>
    <cfRule type="cellIs" dxfId="1488" priority="2466" stopIfTrue="1" operator="greaterThanOrEqual">
      <formula>0.00001</formula>
    </cfRule>
    <cfRule type="cellIs" dxfId="1487" priority="2467" stopIfTrue="1" operator="greaterThanOrEqual">
      <formula>0.000001</formula>
    </cfRule>
    <cfRule type="cellIs" dxfId="1486" priority="2468" stopIfTrue="1" operator="greaterThanOrEqual">
      <formula>0.0000001</formula>
    </cfRule>
    <cfRule type="cellIs" dxfId="1485" priority="2469" stopIfTrue="1" operator="greaterThanOrEqual">
      <formula>0.00000001</formula>
    </cfRule>
  </conditionalFormatting>
  <conditionalFormatting sqref="N44:N49">
    <cfRule type="cellIs" dxfId="1484" priority="2441" stopIfTrue="1" operator="greaterThanOrEqual">
      <formula>0.1</formula>
    </cfRule>
  </conditionalFormatting>
  <conditionalFormatting sqref="N44:N127">
    <cfRule type="cellIs" dxfId="1483" priority="2403" stopIfTrue="1" operator="greaterThanOrEqual">
      <formula>1</formula>
    </cfRule>
  </conditionalFormatting>
  <conditionalFormatting sqref="N45:N46 N53 N57 N60:N61 N64 N69:N71 N75 N77:N78 N86 N92:N94 N99:N101 N105 N110:N112 N123:N124 N126">
    <cfRule type="cellIs" dxfId="1482" priority="2457" stopIfTrue="1" operator="greaterThanOrEqual">
      <formula>0.0001</formula>
    </cfRule>
    <cfRule type="cellIs" dxfId="1481" priority="2458" stopIfTrue="1" operator="greaterThanOrEqual">
      <formula>0.00001</formula>
    </cfRule>
    <cfRule type="cellIs" dxfId="1480" priority="2459" stopIfTrue="1" operator="greaterThanOrEqual">
      <formula>0.000001</formula>
    </cfRule>
    <cfRule type="cellIs" dxfId="1479" priority="2460" stopIfTrue="1" operator="greaterThanOrEqual">
      <formula>0.0000001</formula>
    </cfRule>
    <cfRule type="cellIs" dxfId="1478" priority="2461" stopIfTrue="1" operator="greaterThanOrEqual">
      <formula>0.00000001</formula>
    </cfRule>
  </conditionalFormatting>
  <conditionalFormatting sqref="N45:N49 N53:N71 N86:N94 N96:N107 N110:N115">
    <cfRule type="cellIs" dxfId="1477" priority="2442" stopIfTrue="1" operator="greaterThanOrEqual">
      <formula>0.01</formula>
    </cfRule>
  </conditionalFormatting>
  <conditionalFormatting sqref="N47 N115 N125">
    <cfRule type="cellIs" dxfId="1476" priority="2451" stopIfTrue="1" operator="greaterThanOrEqual">
      <formula>0.00001</formula>
    </cfRule>
    <cfRule type="cellIs" dxfId="1475" priority="2452" stopIfTrue="1" operator="greaterThanOrEqual">
      <formula>0.000001</formula>
    </cfRule>
    <cfRule type="cellIs" dxfId="1474" priority="2453" stopIfTrue="1" operator="greaterThanOrEqual">
      <formula>0.0000001</formula>
    </cfRule>
    <cfRule type="cellIs" dxfId="1473" priority="2454" stopIfTrue="1" operator="greaterThanOrEqual">
      <formula>0.00000001</formula>
    </cfRule>
  </conditionalFormatting>
  <conditionalFormatting sqref="N47:N49 N54:N56 N58:N59 N62:N63 N65:N68 N87:N91 N96:N98 N102:N104 N106:N107 N113:N115 N127">
    <cfRule type="cellIs" dxfId="1472" priority="2443" stopIfTrue="1" operator="greaterThanOrEqual">
      <formula>0.001</formula>
    </cfRule>
  </conditionalFormatting>
  <conditionalFormatting sqref="N48:N49 N54:N56 N58:N59 N62:N63 N65:N68 N87:N91 N96:N98 N102:N104 N106:N107 N113:N114 N117 N127">
    <cfRule type="cellIs" dxfId="1471" priority="2445" stopIfTrue="1" operator="greaterThanOrEqual">
      <formula>0.00001</formula>
    </cfRule>
    <cfRule type="cellIs" dxfId="1470" priority="2446" stopIfTrue="1" operator="greaterThanOrEqual">
      <formula>0.000001</formula>
    </cfRule>
    <cfRule type="cellIs" dxfId="1469" priority="2447" stopIfTrue="1" operator="greaterThanOrEqual">
      <formula>0.0000001</formula>
    </cfRule>
    <cfRule type="cellIs" dxfId="1468" priority="2448" stopIfTrue="1" operator="greaterThanOrEqual">
      <formula>0.00000001</formula>
    </cfRule>
  </conditionalFormatting>
  <conditionalFormatting sqref="N48:N49 N54:N56 N58:N59 N62:N63 N65:N68 N87:N91 N96:N98 N102:N104 N106:N107 N113:N114 N127 N117">
    <cfRule type="cellIs" dxfId="1467" priority="2444" stopIfTrue="1" operator="greaterThanOrEqual">
      <formula>0.0001</formula>
    </cfRule>
  </conditionalFormatting>
  <conditionalFormatting sqref="N50 N76 N129">
    <cfRule type="cellIs" dxfId="1466" priority="2434" stopIfTrue="1" operator="greaterThanOrEqual">
      <formula>0.01</formula>
    </cfRule>
    <cfRule type="cellIs" dxfId="1465" priority="2435" stopIfTrue="1" operator="greaterThanOrEqual">
      <formula>0.001</formula>
    </cfRule>
    <cfRule type="cellIs" dxfId="1464" priority="2436" stopIfTrue="1" operator="greaterThanOrEqual">
      <formula>0.0001</formula>
    </cfRule>
    <cfRule type="cellIs" dxfId="1463" priority="2437" stopIfTrue="1" operator="greaterThanOrEqual">
      <formula>0.00001</formula>
    </cfRule>
    <cfRule type="cellIs" dxfId="1462" priority="2438" stopIfTrue="1" operator="greaterThanOrEqual">
      <formula>0.000001</formula>
    </cfRule>
    <cfRule type="cellIs" dxfId="1461" priority="2439" stopIfTrue="1" operator="greaterThanOrEqual">
      <formula>0.0000001</formula>
    </cfRule>
    <cfRule type="cellIs" dxfId="1460" priority="2440" stopIfTrue="1" operator="greaterThanOrEqual">
      <formula>0.00000001</formula>
    </cfRule>
  </conditionalFormatting>
  <conditionalFormatting sqref="N51">
    <cfRule type="cellIs" dxfId="1459" priority="2425" stopIfTrue="1" operator="greaterThanOrEqual">
      <formula>0.01</formula>
    </cfRule>
    <cfRule type="cellIs" dxfId="1458" priority="2426" stopIfTrue="1" operator="greaterThanOrEqual">
      <formula>0.001</formula>
    </cfRule>
    <cfRule type="cellIs" dxfId="1457" priority="2427" stopIfTrue="1" operator="greaterThanOrEqual">
      <formula>0.0001</formula>
    </cfRule>
    <cfRule type="cellIs" dxfId="1456" priority="2428" stopIfTrue="1" operator="greaterThanOrEqual">
      <formula>0.00001</formula>
    </cfRule>
    <cfRule type="cellIs" dxfId="1455" priority="2429" stopIfTrue="1" operator="greaterThanOrEqual">
      <formula>0.000001</formula>
    </cfRule>
    <cfRule type="cellIs" dxfId="1454" priority="2430" stopIfTrue="1" operator="greaterThanOrEqual">
      <formula>0.0000001</formula>
    </cfRule>
    <cfRule type="cellIs" dxfId="1453" priority="2431" stopIfTrue="1" operator="greaterThanOrEqual">
      <formula>0.00000001</formula>
    </cfRule>
  </conditionalFormatting>
  <conditionalFormatting sqref="N51:N75">
    <cfRule type="cellIs" dxfId="1452" priority="2424" stopIfTrue="1" operator="greaterThanOrEqual">
      <formula>0.1</formula>
    </cfRule>
  </conditionalFormatting>
  <conditionalFormatting sqref="N75 N77:N78 N45:N46 N53 N57 N60:N61 N64 N69:N71 N86 N92:N94 N99:N101 N105 N110:N112 N123:N124 N126">
    <cfRule type="cellIs" dxfId="1451" priority="2456" stopIfTrue="1" operator="greaterThanOrEqual">
      <formula>0.001</formula>
    </cfRule>
  </conditionalFormatting>
  <conditionalFormatting sqref="N75 N77:N78">
    <cfRule type="cellIs" dxfId="1450" priority="2455" stopIfTrue="1" operator="greaterThanOrEqual">
      <formula>0.01</formula>
    </cfRule>
  </conditionalFormatting>
  <conditionalFormatting sqref="N77:N127">
    <cfRule type="cellIs" dxfId="1449" priority="2404" stopIfTrue="1" operator="greaterThanOrEqual">
      <formula>0.1</formula>
    </cfRule>
  </conditionalFormatting>
  <conditionalFormatting sqref="N117:N122">
    <cfRule type="cellIs" dxfId="1448" priority="2406" stopIfTrue="1" operator="greaterThanOrEqual">
      <formula>0.001</formula>
    </cfRule>
  </conditionalFormatting>
  <conditionalFormatting sqref="N117:N127">
    <cfRule type="cellIs" dxfId="1447" priority="2405" stopIfTrue="1" operator="greaterThanOrEqual">
      <formula>0.01</formula>
    </cfRule>
  </conditionalFormatting>
  <conditionalFormatting sqref="N118">
    <cfRule type="cellIs" dxfId="1446" priority="2412" stopIfTrue="1" operator="greaterThanOrEqual">
      <formula>0.000001</formula>
    </cfRule>
    <cfRule type="cellIs" dxfId="1445" priority="2413" stopIfTrue="1" operator="greaterThanOrEqual">
      <formula>0.0000001</formula>
    </cfRule>
    <cfRule type="cellIs" dxfId="1444" priority="2414" stopIfTrue="1" operator="greaterThanOrEqual">
      <formula>0.00000001</formula>
    </cfRule>
  </conditionalFormatting>
  <conditionalFormatting sqref="N118:N122">
    <cfRule type="cellIs" dxfId="1443" priority="2407" stopIfTrue="1" operator="greaterThanOrEqual">
      <formula>0.0001</formula>
    </cfRule>
    <cfRule type="cellIs" dxfId="1442" priority="2408" stopIfTrue="1" operator="greaterThanOrEqual">
      <formula>0.00001</formula>
    </cfRule>
  </conditionalFormatting>
  <conditionalFormatting sqref="N119:N122">
    <cfRule type="cellIs" dxfId="1441" priority="2409" stopIfTrue="1" operator="greaterThanOrEqual">
      <formula>0.000001</formula>
    </cfRule>
    <cfRule type="cellIs" dxfId="1440" priority="2410" stopIfTrue="1" operator="greaterThanOrEqual">
      <formula>0.0000001</formula>
    </cfRule>
    <cfRule type="cellIs" dxfId="1439" priority="2411" stopIfTrue="1" operator="greaterThanOrEqual">
      <formula>0.00000001</formula>
    </cfRule>
  </conditionalFormatting>
  <conditionalFormatting sqref="N125 N47 N115">
    <cfRule type="cellIs" dxfId="1438" priority="2450" stopIfTrue="1" operator="greaterThanOrEqual">
      <formula>0.0001</formula>
    </cfRule>
  </conditionalFormatting>
  <conditionalFormatting sqref="N125">
    <cfRule type="cellIs" dxfId="1437" priority="2449" stopIfTrue="1" operator="greaterThanOrEqual">
      <formula>0.001</formula>
    </cfRule>
  </conditionalFormatting>
  <conditionalFormatting sqref="N128 N131:N132">
    <cfRule type="cellIs" dxfId="1436" priority="2415" stopIfTrue="1" operator="greaterThanOrEqual">
      <formula>1</formula>
    </cfRule>
    <cfRule type="cellIs" dxfId="1435" priority="2416" stopIfTrue="1" operator="greaterThanOrEqual">
      <formula>0.1</formula>
    </cfRule>
    <cfRule type="cellIs" dxfId="1434" priority="2417" stopIfTrue="1" operator="greaterThanOrEqual">
      <formula>0.01</formula>
    </cfRule>
    <cfRule type="cellIs" dxfId="1433" priority="2418" stopIfTrue="1" operator="greaterThanOrEqual">
      <formula>0.001</formula>
    </cfRule>
    <cfRule type="cellIs" dxfId="1432" priority="2419" stopIfTrue="1" operator="greaterThanOrEqual">
      <formula>0.0001</formula>
    </cfRule>
    <cfRule type="cellIs" dxfId="1431" priority="2420" stopIfTrue="1" operator="greaterThanOrEqual">
      <formula>0.00001</formula>
    </cfRule>
    <cfRule type="cellIs" dxfId="1430" priority="2421" stopIfTrue="1" operator="greaterThanOrEqual">
      <formula>0.000001</formula>
    </cfRule>
    <cfRule type="cellIs" dxfId="1429" priority="2422" stopIfTrue="1" operator="greaterThanOrEqual">
      <formula>0.0000001</formula>
    </cfRule>
    <cfRule type="cellIs" dxfId="1428" priority="2423" stopIfTrue="1" operator="greaterThanOrEqual">
      <formula>0.00000001</formula>
    </cfRule>
  </conditionalFormatting>
  <conditionalFormatting sqref="N129 N50 N76">
    <cfRule type="cellIs" dxfId="1427" priority="2433" stopIfTrue="1" operator="greaterThanOrEqual">
      <formula>0.1</formula>
    </cfRule>
  </conditionalFormatting>
  <conditionalFormatting sqref="N129:N130">
    <cfRule type="cellIs" dxfId="1426" priority="2432" stopIfTrue="1" operator="greaterThanOrEqual">
      <formula>1</formula>
    </cfRule>
  </conditionalFormatting>
  <conditionalFormatting sqref="N130 N44 N52 N72:N74 N79:N85 N95 N108:N109 N116">
    <cfRule type="cellIs" dxfId="1425" priority="2463" stopIfTrue="1" operator="greaterThanOrEqual">
      <formula>0.01</formula>
    </cfRule>
  </conditionalFormatting>
  <conditionalFormatting sqref="N130">
    <cfRule type="cellIs" dxfId="1424" priority="2462" stopIfTrue="1" operator="greaterThanOrEqual">
      <formula>0.1</formula>
    </cfRule>
  </conditionalFormatting>
  <conditionalFormatting sqref="Q24:Q27">
    <cfRule type="cellIs" dxfId="1423" priority="649" operator="greaterThanOrEqual">
      <formula>0</formula>
    </cfRule>
  </conditionalFormatting>
  <conditionalFormatting sqref="Q28:Q30">
    <cfRule type="cellIs" dxfId="1422" priority="648" operator="greaterThanOrEqual">
      <formula>0</formula>
    </cfRule>
  </conditionalFormatting>
  <conditionalFormatting sqref="Q31:Q32">
    <cfRule type="cellIs" dxfId="1421" priority="586" operator="greaterThanOrEqual">
      <formula>0</formula>
    </cfRule>
  </conditionalFormatting>
  <conditionalFormatting sqref="Q37:Q41">
    <cfRule type="cellIs" dxfId="1420" priority="486" stopIfTrue="1" operator="greaterThanOrEqual">
      <formula>1</formula>
    </cfRule>
    <cfRule type="cellIs" dxfId="1419" priority="487" stopIfTrue="1" operator="greaterThanOrEqual">
      <formula>0.1</formula>
    </cfRule>
    <cfRule type="cellIs" dxfId="1418" priority="488" stopIfTrue="1" operator="greaterThanOrEqual">
      <formula>0.01</formula>
    </cfRule>
    <cfRule type="cellIs" dxfId="1417" priority="489" stopIfTrue="1" operator="greaterThanOrEqual">
      <formula>0.001</formula>
    </cfRule>
    <cfRule type="cellIs" dxfId="1416" priority="490" stopIfTrue="1" operator="greaterThanOrEqual">
      <formula>0.0001</formula>
    </cfRule>
    <cfRule type="cellIs" dxfId="1415" priority="491" stopIfTrue="1" operator="greaterThanOrEqual">
      <formula>0.00001</formula>
    </cfRule>
    <cfRule type="cellIs" dxfId="1414" priority="492" stopIfTrue="1" operator="greaterThanOrEqual">
      <formula>0.000001</formula>
    </cfRule>
    <cfRule type="cellIs" dxfId="1413" priority="493" stopIfTrue="1" operator="greaterThanOrEqual">
      <formula>0.0000001</formula>
    </cfRule>
    <cfRule type="cellIs" dxfId="1412" priority="494" stopIfTrue="1" operator="greaterThanOrEqual">
      <formula>0.00000001</formula>
    </cfRule>
  </conditionalFormatting>
  <conditionalFormatting sqref="Q37:Q132">
    <cfRule type="cellIs" dxfId="1411" priority="476" stopIfTrue="1" operator="greaterThanOrEqual">
      <formula>10</formula>
    </cfRule>
  </conditionalFormatting>
  <conditionalFormatting sqref="Q42:Q43">
    <cfRule type="cellIs" dxfId="1410" priority="477" stopIfTrue="1" operator="greaterThanOrEqual">
      <formula>1</formula>
    </cfRule>
    <cfRule type="cellIs" dxfId="1409" priority="478" stopIfTrue="1" operator="greaterThanOrEqual">
      <formula>0.1</formula>
    </cfRule>
    <cfRule type="cellIs" dxfId="1408" priority="479" stopIfTrue="1" operator="greaterThanOrEqual">
      <formula>0.01</formula>
    </cfRule>
    <cfRule type="cellIs" dxfId="1407" priority="480" stopIfTrue="1" operator="greaterThanOrEqual">
      <formula>0.001</formula>
    </cfRule>
    <cfRule type="cellIs" dxfId="1406" priority="481" stopIfTrue="1" operator="greaterThanOrEqual">
      <formula>0.0001</formula>
    </cfRule>
    <cfRule type="cellIs" dxfId="1405" priority="482" stopIfTrue="1" operator="greaterThanOrEqual">
      <formula>0.00001</formula>
    </cfRule>
    <cfRule type="cellIs" dxfId="1404" priority="483" stopIfTrue="1" operator="greaterThanOrEqual">
      <formula>0.000001</formula>
    </cfRule>
    <cfRule type="cellIs" dxfId="1403" priority="484" stopIfTrue="1" operator="greaterThanOrEqual">
      <formula>0.0000001</formula>
    </cfRule>
    <cfRule type="cellIs" dxfId="1402" priority="485" stopIfTrue="1" operator="greaterThanOrEqual">
      <formula>0.00000001</formula>
    </cfRule>
  </conditionalFormatting>
  <conditionalFormatting sqref="Q44 Q52 Q72:Q74 Q79:Q85 Q95 Q108:Q109 Q116 Q130">
    <cfRule type="cellIs" dxfId="1401" priority="2397" stopIfTrue="1" operator="greaterThanOrEqual">
      <formula>0.001</formula>
    </cfRule>
    <cfRule type="cellIs" dxfId="1400" priority="2398" stopIfTrue="1" operator="greaterThanOrEqual">
      <formula>0.0001</formula>
    </cfRule>
    <cfRule type="cellIs" dxfId="1399" priority="2399" stopIfTrue="1" operator="greaterThanOrEqual">
      <formula>0.00001</formula>
    </cfRule>
    <cfRule type="cellIs" dxfId="1398" priority="2400" stopIfTrue="1" operator="greaterThanOrEqual">
      <formula>0.000001</formula>
    </cfRule>
    <cfRule type="cellIs" dxfId="1397" priority="2401" stopIfTrue="1" operator="greaterThanOrEqual">
      <formula>0.0000001</formula>
    </cfRule>
    <cfRule type="cellIs" dxfId="1396" priority="2402" stopIfTrue="1" operator="greaterThanOrEqual">
      <formula>0.00000001</formula>
    </cfRule>
  </conditionalFormatting>
  <conditionalFormatting sqref="Q44:Q49">
    <cfRule type="cellIs" dxfId="1395" priority="2374" stopIfTrue="1" operator="greaterThanOrEqual">
      <formula>0.1</formula>
    </cfRule>
  </conditionalFormatting>
  <conditionalFormatting sqref="Q44:Q127">
    <cfRule type="cellIs" dxfId="1394" priority="2336" stopIfTrue="1" operator="greaterThanOrEqual">
      <formula>1</formula>
    </cfRule>
  </conditionalFormatting>
  <conditionalFormatting sqref="Q45:Q46 Q53 Q57 Q60:Q61 Q64 Q69:Q71 Q75 Q77:Q78 Q86 Q92:Q94 Q99:Q101 Q105 Q110:Q112 Q123:Q124 Q126">
    <cfRule type="cellIs" dxfId="1393" priority="2390" stopIfTrue="1" operator="greaterThanOrEqual">
      <formula>0.0001</formula>
    </cfRule>
    <cfRule type="cellIs" dxfId="1392" priority="2391" stopIfTrue="1" operator="greaterThanOrEqual">
      <formula>0.00001</formula>
    </cfRule>
    <cfRule type="cellIs" dxfId="1391" priority="2392" stopIfTrue="1" operator="greaterThanOrEqual">
      <formula>0.000001</formula>
    </cfRule>
    <cfRule type="cellIs" dxfId="1390" priority="2393" stopIfTrue="1" operator="greaterThanOrEqual">
      <formula>0.0000001</formula>
    </cfRule>
    <cfRule type="cellIs" dxfId="1389" priority="2394" stopIfTrue="1" operator="greaterThanOrEqual">
      <formula>0.00000001</formula>
    </cfRule>
  </conditionalFormatting>
  <conditionalFormatting sqref="Q45:Q49 Q53:Q71 Q86:Q94 Q96:Q107 Q110:Q115">
    <cfRule type="cellIs" dxfId="1388" priority="2375" stopIfTrue="1" operator="greaterThanOrEqual">
      <formula>0.01</formula>
    </cfRule>
  </conditionalFormatting>
  <conditionalFormatting sqref="Q47 Q115 Q125">
    <cfRule type="cellIs" dxfId="1387" priority="2384" stopIfTrue="1" operator="greaterThanOrEqual">
      <formula>0.00001</formula>
    </cfRule>
    <cfRule type="cellIs" dxfId="1386" priority="2385" stopIfTrue="1" operator="greaterThanOrEqual">
      <formula>0.000001</formula>
    </cfRule>
    <cfRule type="cellIs" dxfId="1385" priority="2386" stopIfTrue="1" operator="greaterThanOrEqual">
      <formula>0.0000001</formula>
    </cfRule>
    <cfRule type="cellIs" dxfId="1384" priority="2387" stopIfTrue="1" operator="greaterThanOrEqual">
      <formula>0.00000001</formula>
    </cfRule>
  </conditionalFormatting>
  <conditionalFormatting sqref="Q47:Q49 Q54:Q56 Q58:Q59 Q62:Q63 Q65:Q68 Q87:Q91 Q96:Q98 Q102:Q104 Q106:Q107 Q113:Q115 Q127">
    <cfRule type="cellIs" dxfId="1383" priority="2376" stopIfTrue="1" operator="greaterThanOrEqual">
      <formula>0.001</formula>
    </cfRule>
  </conditionalFormatting>
  <conditionalFormatting sqref="Q48:Q49 Q54:Q56 Q58:Q59 Q62:Q63 Q65:Q68 Q87:Q91 Q96:Q98 Q102:Q104 Q106:Q107 Q113:Q114 Q117 Q127">
    <cfRule type="cellIs" dxfId="1382" priority="2378" stopIfTrue="1" operator="greaterThanOrEqual">
      <formula>0.00001</formula>
    </cfRule>
    <cfRule type="cellIs" dxfId="1381" priority="2379" stopIfTrue="1" operator="greaterThanOrEqual">
      <formula>0.000001</formula>
    </cfRule>
    <cfRule type="cellIs" dxfId="1380" priority="2380" stopIfTrue="1" operator="greaterThanOrEqual">
      <formula>0.0000001</formula>
    </cfRule>
    <cfRule type="cellIs" dxfId="1379" priority="2381" stopIfTrue="1" operator="greaterThanOrEqual">
      <formula>0.00000001</formula>
    </cfRule>
  </conditionalFormatting>
  <conditionalFormatting sqref="Q48:Q49 Q54:Q56 Q58:Q59 Q62:Q63 Q65:Q68 Q87:Q91 Q96:Q98 Q102:Q104 Q106:Q107 Q113:Q114 Q127 Q117">
    <cfRule type="cellIs" dxfId="1378" priority="2377" stopIfTrue="1" operator="greaterThanOrEqual">
      <formula>0.0001</formula>
    </cfRule>
  </conditionalFormatting>
  <conditionalFormatting sqref="Q50 Q76 Q129">
    <cfRule type="cellIs" dxfId="1377" priority="2367" stopIfTrue="1" operator="greaterThanOrEqual">
      <formula>0.01</formula>
    </cfRule>
    <cfRule type="cellIs" dxfId="1376" priority="2368" stopIfTrue="1" operator="greaterThanOrEqual">
      <formula>0.001</formula>
    </cfRule>
    <cfRule type="cellIs" dxfId="1375" priority="2369" stopIfTrue="1" operator="greaterThanOrEqual">
      <formula>0.0001</formula>
    </cfRule>
    <cfRule type="cellIs" dxfId="1374" priority="2370" stopIfTrue="1" operator="greaterThanOrEqual">
      <formula>0.00001</formula>
    </cfRule>
    <cfRule type="cellIs" dxfId="1373" priority="2371" stopIfTrue="1" operator="greaterThanOrEqual">
      <formula>0.000001</formula>
    </cfRule>
    <cfRule type="cellIs" dxfId="1372" priority="2372" stopIfTrue="1" operator="greaterThanOrEqual">
      <formula>0.0000001</formula>
    </cfRule>
    <cfRule type="cellIs" dxfId="1371" priority="2373" stopIfTrue="1" operator="greaterThanOrEqual">
      <formula>0.00000001</formula>
    </cfRule>
  </conditionalFormatting>
  <conditionalFormatting sqref="Q51">
    <cfRule type="cellIs" dxfId="1370" priority="2358" stopIfTrue="1" operator="greaterThanOrEqual">
      <formula>0.01</formula>
    </cfRule>
    <cfRule type="cellIs" dxfId="1369" priority="2359" stopIfTrue="1" operator="greaterThanOrEqual">
      <formula>0.001</formula>
    </cfRule>
    <cfRule type="cellIs" dxfId="1368" priority="2360" stopIfTrue="1" operator="greaterThanOrEqual">
      <formula>0.0001</formula>
    </cfRule>
    <cfRule type="cellIs" dxfId="1367" priority="2361" stopIfTrue="1" operator="greaterThanOrEqual">
      <formula>0.00001</formula>
    </cfRule>
    <cfRule type="cellIs" dxfId="1366" priority="2362" stopIfTrue="1" operator="greaterThanOrEqual">
      <formula>0.000001</formula>
    </cfRule>
    <cfRule type="cellIs" dxfId="1365" priority="2363" stopIfTrue="1" operator="greaterThanOrEqual">
      <formula>0.0000001</formula>
    </cfRule>
    <cfRule type="cellIs" dxfId="1364" priority="2364" stopIfTrue="1" operator="greaterThanOrEqual">
      <formula>0.00000001</formula>
    </cfRule>
  </conditionalFormatting>
  <conditionalFormatting sqref="Q51:Q75">
    <cfRule type="cellIs" dxfId="1363" priority="2357" stopIfTrue="1" operator="greaterThanOrEqual">
      <formula>0.1</formula>
    </cfRule>
  </conditionalFormatting>
  <conditionalFormatting sqref="Q75 Q77:Q78 Q45:Q46 Q53 Q57 Q60:Q61 Q64 Q69:Q71 Q86 Q92:Q94 Q99:Q101 Q105 Q110:Q112 Q123:Q124 Q126">
    <cfRule type="cellIs" dxfId="1362" priority="2389" stopIfTrue="1" operator="greaterThanOrEqual">
      <formula>0.001</formula>
    </cfRule>
  </conditionalFormatting>
  <conditionalFormatting sqref="Q75 Q77:Q78">
    <cfRule type="cellIs" dxfId="1361" priority="2388" stopIfTrue="1" operator="greaterThanOrEqual">
      <formula>0.01</formula>
    </cfRule>
  </conditionalFormatting>
  <conditionalFormatting sqref="Q77:Q127">
    <cfRule type="cellIs" dxfId="1360" priority="2337" stopIfTrue="1" operator="greaterThanOrEqual">
      <formula>0.1</formula>
    </cfRule>
  </conditionalFormatting>
  <conditionalFormatting sqref="Q117:Q122">
    <cfRule type="cellIs" dxfId="1359" priority="2339" stopIfTrue="1" operator="greaterThanOrEqual">
      <formula>0.001</formula>
    </cfRule>
  </conditionalFormatting>
  <conditionalFormatting sqref="Q117:Q127">
    <cfRule type="cellIs" dxfId="1358" priority="2338" stopIfTrue="1" operator="greaterThanOrEqual">
      <formula>0.01</formula>
    </cfRule>
  </conditionalFormatting>
  <conditionalFormatting sqref="Q118">
    <cfRule type="cellIs" dxfId="1357" priority="2345" stopIfTrue="1" operator="greaterThanOrEqual">
      <formula>0.000001</formula>
    </cfRule>
    <cfRule type="cellIs" dxfId="1356" priority="2346" stopIfTrue="1" operator="greaterThanOrEqual">
      <formula>0.0000001</formula>
    </cfRule>
    <cfRule type="cellIs" dxfId="1355" priority="2347" stopIfTrue="1" operator="greaterThanOrEqual">
      <formula>0.00000001</formula>
    </cfRule>
  </conditionalFormatting>
  <conditionalFormatting sqref="Q118:Q122">
    <cfRule type="cellIs" dxfId="1354" priority="2340" stopIfTrue="1" operator="greaterThanOrEqual">
      <formula>0.0001</formula>
    </cfRule>
    <cfRule type="cellIs" dxfId="1353" priority="2341" stopIfTrue="1" operator="greaterThanOrEqual">
      <formula>0.00001</formula>
    </cfRule>
  </conditionalFormatting>
  <conditionalFormatting sqref="Q119:Q122">
    <cfRule type="cellIs" dxfId="1352" priority="2342" stopIfTrue="1" operator="greaterThanOrEqual">
      <formula>0.000001</formula>
    </cfRule>
    <cfRule type="cellIs" dxfId="1351" priority="2343" stopIfTrue="1" operator="greaterThanOrEqual">
      <formula>0.0000001</formula>
    </cfRule>
    <cfRule type="cellIs" dxfId="1350" priority="2344" stopIfTrue="1" operator="greaterThanOrEqual">
      <formula>0.00000001</formula>
    </cfRule>
  </conditionalFormatting>
  <conditionalFormatting sqref="Q125 Q47 Q115">
    <cfRule type="cellIs" dxfId="1349" priority="2383" stopIfTrue="1" operator="greaterThanOrEqual">
      <formula>0.0001</formula>
    </cfRule>
  </conditionalFormatting>
  <conditionalFormatting sqref="Q125">
    <cfRule type="cellIs" dxfId="1348" priority="2382" stopIfTrue="1" operator="greaterThanOrEqual">
      <formula>0.001</formula>
    </cfRule>
  </conditionalFormatting>
  <conditionalFormatting sqref="Q128 Q131:Q132">
    <cfRule type="cellIs" dxfId="1347" priority="2348" stopIfTrue="1" operator="greaterThanOrEqual">
      <formula>1</formula>
    </cfRule>
    <cfRule type="cellIs" dxfId="1346" priority="2349" stopIfTrue="1" operator="greaterThanOrEqual">
      <formula>0.1</formula>
    </cfRule>
    <cfRule type="cellIs" dxfId="1345" priority="2350" stopIfTrue="1" operator="greaterThanOrEqual">
      <formula>0.01</formula>
    </cfRule>
    <cfRule type="cellIs" dxfId="1344" priority="2351" stopIfTrue="1" operator="greaterThanOrEqual">
      <formula>0.001</formula>
    </cfRule>
    <cfRule type="cellIs" dxfId="1343" priority="2352" stopIfTrue="1" operator="greaterThanOrEqual">
      <formula>0.0001</formula>
    </cfRule>
    <cfRule type="cellIs" dxfId="1342" priority="2353" stopIfTrue="1" operator="greaterThanOrEqual">
      <formula>0.00001</formula>
    </cfRule>
    <cfRule type="cellIs" dxfId="1341" priority="2354" stopIfTrue="1" operator="greaterThanOrEqual">
      <formula>0.000001</formula>
    </cfRule>
    <cfRule type="cellIs" dxfId="1340" priority="2355" stopIfTrue="1" operator="greaterThanOrEqual">
      <formula>0.0000001</formula>
    </cfRule>
    <cfRule type="cellIs" dxfId="1339" priority="2356" stopIfTrue="1" operator="greaterThanOrEqual">
      <formula>0.00000001</formula>
    </cfRule>
  </conditionalFormatting>
  <conditionalFormatting sqref="Q129 Q50 Q76">
    <cfRule type="cellIs" dxfId="1338" priority="2366" stopIfTrue="1" operator="greaterThanOrEqual">
      <formula>0.1</formula>
    </cfRule>
  </conditionalFormatting>
  <conditionalFormatting sqref="Q129:Q130">
    <cfRule type="cellIs" dxfId="1337" priority="2365" stopIfTrue="1" operator="greaterThanOrEqual">
      <formula>1</formula>
    </cfRule>
  </conditionalFormatting>
  <conditionalFormatting sqref="Q130 Q44 Q52 Q72:Q74 Q79:Q85 Q95 Q108:Q109 Q116">
    <cfRule type="cellIs" dxfId="1336" priority="2396" stopIfTrue="1" operator="greaterThanOrEqual">
      <formula>0.01</formula>
    </cfRule>
  </conditionalFormatting>
  <conditionalFormatting sqref="Q130">
    <cfRule type="cellIs" dxfId="1335" priority="2395" stopIfTrue="1" operator="greaterThanOrEqual">
      <formula>0.1</formula>
    </cfRule>
  </conditionalFormatting>
  <conditionalFormatting sqref="T24:T27">
    <cfRule type="cellIs" dxfId="1334" priority="647" operator="greaterThanOrEqual">
      <formula>0</formula>
    </cfRule>
  </conditionalFormatting>
  <conditionalFormatting sqref="T28:T30">
    <cfRule type="cellIs" dxfId="1333" priority="646" operator="greaterThanOrEqual">
      <formula>0</formula>
    </cfRule>
  </conditionalFormatting>
  <conditionalFormatting sqref="T31:T32">
    <cfRule type="cellIs" dxfId="1332" priority="585" operator="greaterThanOrEqual">
      <formula>0</formula>
    </cfRule>
  </conditionalFormatting>
  <conditionalFormatting sqref="T37:T41">
    <cfRule type="cellIs" dxfId="1331" priority="467" stopIfTrue="1" operator="greaterThanOrEqual">
      <formula>1</formula>
    </cfRule>
    <cfRule type="cellIs" dxfId="1330" priority="468" stopIfTrue="1" operator="greaterThanOrEqual">
      <formula>0.1</formula>
    </cfRule>
    <cfRule type="cellIs" dxfId="1329" priority="469" stopIfTrue="1" operator="greaterThanOrEqual">
      <formula>0.01</formula>
    </cfRule>
    <cfRule type="cellIs" dxfId="1328" priority="470" stopIfTrue="1" operator="greaterThanOrEqual">
      <formula>0.001</formula>
    </cfRule>
    <cfRule type="cellIs" dxfId="1327" priority="471" stopIfTrue="1" operator="greaterThanOrEqual">
      <formula>0.0001</formula>
    </cfRule>
    <cfRule type="cellIs" dxfId="1326" priority="472" stopIfTrue="1" operator="greaterThanOrEqual">
      <formula>0.00001</formula>
    </cfRule>
    <cfRule type="cellIs" dxfId="1325" priority="473" stopIfTrue="1" operator="greaterThanOrEqual">
      <formula>0.000001</formula>
    </cfRule>
    <cfRule type="cellIs" dxfId="1324" priority="474" stopIfTrue="1" operator="greaterThanOrEqual">
      <formula>0.0000001</formula>
    </cfRule>
    <cfRule type="cellIs" dxfId="1323" priority="475" stopIfTrue="1" operator="greaterThanOrEqual">
      <formula>0.00000001</formula>
    </cfRule>
  </conditionalFormatting>
  <conditionalFormatting sqref="T37:T132">
    <cfRule type="cellIs" dxfId="1322" priority="457" stopIfTrue="1" operator="greaterThanOrEqual">
      <formula>10</formula>
    </cfRule>
  </conditionalFormatting>
  <conditionalFormatting sqref="T42:T43">
    <cfRule type="cellIs" dxfId="1321" priority="458" stopIfTrue="1" operator="greaterThanOrEqual">
      <formula>1</formula>
    </cfRule>
    <cfRule type="cellIs" dxfId="1320" priority="459" stopIfTrue="1" operator="greaterThanOrEqual">
      <formula>0.1</formula>
    </cfRule>
    <cfRule type="cellIs" dxfId="1319" priority="460" stopIfTrue="1" operator="greaterThanOrEqual">
      <formula>0.01</formula>
    </cfRule>
    <cfRule type="cellIs" dxfId="1318" priority="461" stopIfTrue="1" operator="greaterThanOrEqual">
      <formula>0.001</formula>
    </cfRule>
    <cfRule type="cellIs" dxfId="1317" priority="462" stopIfTrue="1" operator="greaterThanOrEqual">
      <formula>0.0001</formula>
    </cfRule>
    <cfRule type="cellIs" dxfId="1316" priority="463" stopIfTrue="1" operator="greaterThanOrEqual">
      <formula>0.00001</formula>
    </cfRule>
    <cfRule type="cellIs" dxfId="1315" priority="464" stopIfTrue="1" operator="greaterThanOrEqual">
      <formula>0.000001</formula>
    </cfRule>
    <cfRule type="cellIs" dxfId="1314" priority="465" stopIfTrue="1" operator="greaterThanOrEqual">
      <formula>0.0000001</formula>
    </cfRule>
    <cfRule type="cellIs" dxfId="1313" priority="466" stopIfTrue="1" operator="greaterThanOrEqual">
      <formula>0.00000001</formula>
    </cfRule>
  </conditionalFormatting>
  <conditionalFormatting sqref="T44 T52 T72:T74 T79:T85 T95 T108:T109 T116 T130">
    <cfRule type="cellIs" dxfId="1312" priority="2330" stopIfTrue="1" operator="greaterThanOrEqual">
      <formula>0.001</formula>
    </cfRule>
    <cfRule type="cellIs" dxfId="1311" priority="2331" stopIfTrue="1" operator="greaterThanOrEqual">
      <formula>0.0001</formula>
    </cfRule>
    <cfRule type="cellIs" dxfId="1310" priority="2332" stopIfTrue="1" operator="greaterThanOrEqual">
      <formula>0.00001</formula>
    </cfRule>
    <cfRule type="cellIs" dxfId="1309" priority="2333" stopIfTrue="1" operator="greaterThanOrEqual">
      <formula>0.000001</formula>
    </cfRule>
    <cfRule type="cellIs" dxfId="1308" priority="2334" stopIfTrue="1" operator="greaterThanOrEqual">
      <formula>0.0000001</formula>
    </cfRule>
    <cfRule type="cellIs" dxfId="1307" priority="2335" stopIfTrue="1" operator="greaterThanOrEqual">
      <formula>0.00000001</formula>
    </cfRule>
  </conditionalFormatting>
  <conditionalFormatting sqref="T44:T49">
    <cfRule type="cellIs" dxfId="1306" priority="2307" stopIfTrue="1" operator="greaterThanOrEqual">
      <formula>0.1</formula>
    </cfRule>
  </conditionalFormatting>
  <conditionalFormatting sqref="T44:T127">
    <cfRule type="cellIs" dxfId="1305" priority="2269" stopIfTrue="1" operator="greaterThanOrEqual">
      <formula>1</formula>
    </cfRule>
  </conditionalFormatting>
  <conditionalFormatting sqref="T45:T46 T53 T57 T60:T61 T64 T69:T71 T75 T77:T78 T86 T92:T94 T99:T101 T105 T110:T112 T123:T124 T126">
    <cfRule type="cellIs" dxfId="1304" priority="2323" stopIfTrue="1" operator="greaterThanOrEqual">
      <formula>0.0001</formula>
    </cfRule>
    <cfRule type="cellIs" dxfId="1303" priority="2324" stopIfTrue="1" operator="greaterThanOrEqual">
      <formula>0.00001</formula>
    </cfRule>
    <cfRule type="cellIs" dxfId="1302" priority="2325" stopIfTrue="1" operator="greaterThanOrEqual">
      <formula>0.000001</formula>
    </cfRule>
    <cfRule type="cellIs" dxfId="1301" priority="2326" stopIfTrue="1" operator="greaterThanOrEqual">
      <formula>0.0000001</formula>
    </cfRule>
    <cfRule type="cellIs" dxfId="1300" priority="2327" stopIfTrue="1" operator="greaterThanOrEqual">
      <formula>0.00000001</formula>
    </cfRule>
  </conditionalFormatting>
  <conditionalFormatting sqref="T45:T49 T53:T71 T86:T94 T96:T107 T110:T115">
    <cfRule type="cellIs" dxfId="1299" priority="2308" stopIfTrue="1" operator="greaterThanOrEqual">
      <formula>0.01</formula>
    </cfRule>
  </conditionalFormatting>
  <conditionalFormatting sqref="T47 T115 T125">
    <cfRule type="cellIs" dxfId="1298" priority="2317" stopIfTrue="1" operator="greaterThanOrEqual">
      <formula>0.00001</formula>
    </cfRule>
    <cfRule type="cellIs" dxfId="1297" priority="2318" stopIfTrue="1" operator="greaterThanOrEqual">
      <formula>0.000001</formula>
    </cfRule>
    <cfRule type="cellIs" dxfId="1296" priority="2319" stopIfTrue="1" operator="greaterThanOrEqual">
      <formula>0.0000001</formula>
    </cfRule>
    <cfRule type="cellIs" dxfId="1295" priority="2320" stopIfTrue="1" operator="greaterThanOrEqual">
      <formula>0.00000001</formula>
    </cfRule>
  </conditionalFormatting>
  <conditionalFormatting sqref="T47:T49 T54:T56 T58:T59 T62:T63 T65:T68 T87:T91 T96:T98 T102:T104 T106:T107 T113:T115 T127">
    <cfRule type="cellIs" dxfId="1294" priority="2309" stopIfTrue="1" operator="greaterThanOrEqual">
      <formula>0.001</formula>
    </cfRule>
  </conditionalFormatting>
  <conditionalFormatting sqref="T48:T49 T54:T56 T58:T59 T62:T63 T65:T68 T87:T91 T96:T98 T102:T104 T106:T107 T113:T114 T117 T127">
    <cfRule type="cellIs" dxfId="1293" priority="2311" stopIfTrue="1" operator="greaterThanOrEqual">
      <formula>0.00001</formula>
    </cfRule>
    <cfRule type="cellIs" dxfId="1292" priority="2312" stopIfTrue="1" operator="greaterThanOrEqual">
      <formula>0.000001</formula>
    </cfRule>
    <cfRule type="cellIs" dxfId="1291" priority="2313" stopIfTrue="1" operator="greaterThanOrEqual">
      <formula>0.0000001</formula>
    </cfRule>
    <cfRule type="cellIs" dxfId="1290" priority="2314" stopIfTrue="1" operator="greaterThanOrEqual">
      <formula>0.00000001</formula>
    </cfRule>
  </conditionalFormatting>
  <conditionalFormatting sqref="T48:T49 T54:T56 T58:T59 T62:T63 T65:T68 T87:T91 T96:T98 T102:T104 T106:T107 T113:T114 T127 T117">
    <cfRule type="cellIs" dxfId="1289" priority="2310" stopIfTrue="1" operator="greaterThanOrEqual">
      <formula>0.0001</formula>
    </cfRule>
  </conditionalFormatting>
  <conditionalFormatting sqref="T50 T76 T129">
    <cfRule type="cellIs" dxfId="1288" priority="2300" stopIfTrue="1" operator="greaterThanOrEqual">
      <formula>0.01</formula>
    </cfRule>
    <cfRule type="cellIs" dxfId="1287" priority="2301" stopIfTrue="1" operator="greaterThanOrEqual">
      <formula>0.001</formula>
    </cfRule>
    <cfRule type="cellIs" dxfId="1286" priority="2302" stopIfTrue="1" operator="greaterThanOrEqual">
      <formula>0.0001</formula>
    </cfRule>
    <cfRule type="cellIs" dxfId="1285" priority="2303" stopIfTrue="1" operator="greaterThanOrEqual">
      <formula>0.00001</formula>
    </cfRule>
    <cfRule type="cellIs" dxfId="1284" priority="2304" stopIfTrue="1" operator="greaterThanOrEqual">
      <formula>0.000001</formula>
    </cfRule>
    <cfRule type="cellIs" dxfId="1283" priority="2305" stopIfTrue="1" operator="greaterThanOrEqual">
      <formula>0.0000001</formula>
    </cfRule>
    <cfRule type="cellIs" dxfId="1282" priority="2306" stopIfTrue="1" operator="greaterThanOrEqual">
      <formula>0.00000001</formula>
    </cfRule>
  </conditionalFormatting>
  <conditionalFormatting sqref="T51">
    <cfRule type="cellIs" dxfId="1281" priority="2291" stopIfTrue="1" operator="greaterThanOrEqual">
      <formula>0.01</formula>
    </cfRule>
    <cfRule type="cellIs" dxfId="1280" priority="2292" stopIfTrue="1" operator="greaterThanOrEqual">
      <formula>0.001</formula>
    </cfRule>
    <cfRule type="cellIs" dxfId="1279" priority="2293" stopIfTrue="1" operator="greaterThanOrEqual">
      <formula>0.0001</formula>
    </cfRule>
    <cfRule type="cellIs" dxfId="1278" priority="2294" stopIfTrue="1" operator="greaterThanOrEqual">
      <formula>0.00001</formula>
    </cfRule>
    <cfRule type="cellIs" dxfId="1277" priority="2295" stopIfTrue="1" operator="greaterThanOrEqual">
      <formula>0.000001</formula>
    </cfRule>
    <cfRule type="cellIs" dxfId="1276" priority="2296" stopIfTrue="1" operator="greaterThanOrEqual">
      <formula>0.0000001</formula>
    </cfRule>
    <cfRule type="cellIs" dxfId="1275" priority="2297" stopIfTrue="1" operator="greaterThanOrEqual">
      <formula>0.00000001</formula>
    </cfRule>
  </conditionalFormatting>
  <conditionalFormatting sqref="T51:T75">
    <cfRule type="cellIs" dxfId="1274" priority="2290" stopIfTrue="1" operator="greaterThanOrEqual">
      <formula>0.1</formula>
    </cfRule>
  </conditionalFormatting>
  <conditionalFormatting sqref="T75 T77:T78 T45:T46 T53 T57 T60:T61 T64 T69:T71 T86 T92:T94 T99:T101 T105 T110:T112 T123:T124 T126">
    <cfRule type="cellIs" dxfId="1273" priority="2322" stopIfTrue="1" operator="greaterThanOrEqual">
      <formula>0.001</formula>
    </cfRule>
  </conditionalFormatting>
  <conditionalFormatting sqref="T75 T77:T78">
    <cfRule type="cellIs" dxfId="1272" priority="2321" stopIfTrue="1" operator="greaterThanOrEqual">
      <formula>0.01</formula>
    </cfRule>
  </conditionalFormatting>
  <conditionalFormatting sqref="T77:T127">
    <cfRule type="cellIs" dxfId="1271" priority="2270" stopIfTrue="1" operator="greaterThanOrEqual">
      <formula>0.1</formula>
    </cfRule>
  </conditionalFormatting>
  <conditionalFormatting sqref="T117:T122">
    <cfRule type="cellIs" dxfId="1270" priority="2272" stopIfTrue="1" operator="greaterThanOrEqual">
      <formula>0.001</formula>
    </cfRule>
  </conditionalFormatting>
  <conditionalFormatting sqref="T117:T127">
    <cfRule type="cellIs" dxfId="1269" priority="2271" stopIfTrue="1" operator="greaterThanOrEqual">
      <formula>0.01</formula>
    </cfRule>
  </conditionalFormatting>
  <conditionalFormatting sqref="T118">
    <cfRule type="cellIs" dxfId="1268" priority="2278" stopIfTrue="1" operator="greaterThanOrEqual">
      <formula>0.000001</formula>
    </cfRule>
    <cfRule type="cellIs" dxfId="1267" priority="2279" stopIfTrue="1" operator="greaterThanOrEqual">
      <formula>0.0000001</formula>
    </cfRule>
    <cfRule type="cellIs" dxfId="1266" priority="2280" stopIfTrue="1" operator="greaterThanOrEqual">
      <formula>0.00000001</formula>
    </cfRule>
  </conditionalFormatting>
  <conditionalFormatting sqref="T118:T122">
    <cfRule type="cellIs" dxfId="1265" priority="2273" stopIfTrue="1" operator="greaterThanOrEqual">
      <formula>0.0001</formula>
    </cfRule>
    <cfRule type="cellIs" dxfId="1264" priority="2274" stopIfTrue="1" operator="greaterThanOrEqual">
      <formula>0.00001</formula>
    </cfRule>
  </conditionalFormatting>
  <conditionalFormatting sqref="T119:T122">
    <cfRule type="cellIs" dxfId="1263" priority="2275" stopIfTrue="1" operator="greaterThanOrEqual">
      <formula>0.000001</formula>
    </cfRule>
    <cfRule type="cellIs" dxfId="1262" priority="2276" stopIfTrue="1" operator="greaterThanOrEqual">
      <formula>0.0000001</formula>
    </cfRule>
    <cfRule type="cellIs" dxfId="1261" priority="2277" stopIfTrue="1" operator="greaterThanOrEqual">
      <formula>0.00000001</formula>
    </cfRule>
  </conditionalFormatting>
  <conditionalFormatting sqref="T125 T47 T115">
    <cfRule type="cellIs" dxfId="1260" priority="2316" stopIfTrue="1" operator="greaterThanOrEqual">
      <formula>0.0001</formula>
    </cfRule>
  </conditionalFormatting>
  <conditionalFormatting sqref="T125">
    <cfRule type="cellIs" dxfId="1259" priority="2315" stopIfTrue="1" operator="greaterThanOrEqual">
      <formula>0.001</formula>
    </cfRule>
  </conditionalFormatting>
  <conditionalFormatting sqref="T128 T131:T132">
    <cfRule type="cellIs" dxfId="1258" priority="2281" stopIfTrue="1" operator="greaterThanOrEqual">
      <formula>1</formula>
    </cfRule>
    <cfRule type="cellIs" dxfId="1257" priority="2282" stopIfTrue="1" operator="greaterThanOrEqual">
      <formula>0.1</formula>
    </cfRule>
    <cfRule type="cellIs" dxfId="1256" priority="2283" stopIfTrue="1" operator="greaterThanOrEqual">
      <formula>0.01</formula>
    </cfRule>
    <cfRule type="cellIs" dxfId="1255" priority="2284" stopIfTrue="1" operator="greaterThanOrEqual">
      <formula>0.001</formula>
    </cfRule>
    <cfRule type="cellIs" dxfId="1254" priority="2285" stopIfTrue="1" operator="greaterThanOrEqual">
      <formula>0.0001</formula>
    </cfRule>
    <cfRule type="cellIs" dxfId="1253" priority="2286" stopIfTrue="1" operator="greaterThanOrEqual">
      <formula>0.00001</formula>
    </cfRule>
    <cfRule type="cellIs" dxfId="1252" priority="2287" stopIfTrue="1" operator="greaterThanOrEqual">
      <formula>0.000001</formula>
    </cfRule>
    <cfRule type="cellIs" dxfId="1251" priority="2288" stopIfTrue="1" operator="greaterThanOrEqual">
      <formula>0.0000001</formula>
    </cfRule>
    <cfRule type="cellIs" dxfId="1250" priority="2289" stopIfTrue="1" operator="greaterThanOrEqual">
      <formula>0.00000001</formula>
    </cfRule>
  </conditionalFormatting>
  <conditionalFormatting sqref="T129 T50 T76">
    <cfRule type="cellIs" dxfId="1249" priority="2299" stopIfTrue="1" operator="greaterThanOrEqual">
      <formula>0.1</formula>
    </cfRule>
  </conditionalFormatting>
  <conditionalFormatting sqref="T129:T130">
    <cfRule type="cellIs" dxfId="1248" priority="2298" stopIfTrue="1" operator="greaterThanOrEqual">
      <formula>1</formula>
    </cfRule>
  </conditionalFormatting>
  <conditionalFormatting sqref="T130 T44 T52 T72:T74 T79:T85 T95 T108:T109 T116">
    <cfRule type="cellIs" dxfId="1247" priority="2329" stopIfTrue="1" operator="greaterThanOrEqual">
      <formula>0.01</formula>
    </cfRule>
  </conditionalFormatting>
  <conditionalFormatting sqref="T130">
    <cfRule type="cellIs" dxfId="1246" priority="2328" stopIfTrue="1" operator="greaterThanOrEqual">
      <formula>0.1</formula>
    </cfRule>
  </conditionalFormatting>
  <conditionalFormatting sqref="W24:W27">
    <cfRule type="cellIs" dxfId="1245" priority="645" operator="greaterThanOrEqual">
      <formula>0</formula>
    </cfRule>
  </conditionalFormatting>
  <conditionalFormatting sqref="W28:W30">
    <cfRule type="cellIs" dxfId="1244" priority="644" operator="greaterThanOrEqual">
      <formula>0</formula>
    </cfRule>
  </conditionalFormatting>
  <conditionalFormatting sqref="W31:W32">
    <cfRule type="cellIs" dxfId="1243" priority="584" operator="greaterThanOrEqual">
      <formula>0</formula>
    </cfRule>
  </conditionalFormatting>
  <conditionalFormatting sqref="W37:W41">
    <cfRule type="cellIs" dxfId="1242" priority="448" stopIfTrue="1" operator="greaterThanOrEqual">
      <formula>1</formula>
    </cfRule>
    <cfRule type="cellIs" dxfId="1241" priority="449" stopIfTrue="1" operator="greaterThanOrEqual">
      <formula>0.1</formula>
    </cfRule>
    <cfRule type="cellIs" dxfId="1240" priority="450" stopIfTrue="1" operator="greaterThanOrEqual">
      <formula>0.01</formula>
    </cfRule>
    <cfRule type="cellIs" dxfId="1239" priority="451" stopIfTrue="1" operator="greaterThanOrEqual">
      <formula>0.001</formula>
    </cfRule>
    <cfRule type="cellIs" dxfId="1238" priority="452" stopIfTrue="1" operator="greaterThanOrEqual">
      <formula>0.0001</formula>
    </cfRule>
    <cfRule type="cellIs" dxfId="1237" priority="453" stopIfTrue="1" operator="greaterThanOrEqual">
      <formula>0.00001</formula>
    </cfRule>
    <cfRule type="cellIs" dxfId="1236" priority="454" stopIfTrue="1" operator="greaterThanOrEqual">
      <formula>0.000001</formula>
    </cfRule>
    <cfRule type="cellIs" dxfId="1235" priority="455" stopIfTrue="1" operator="greaterThanOrEqual">
      <formula>0.0000001</formula>
    </cfRule>
    <cfRule type="cellIs" dxfId="1234" priority="456" stopIfTrue="1" operator="greaterThanOrEqual">
      <formula>0.00000001</formula>
    </cfRule>
  </conditionalFormatting>
  <conditionalFormatting sqref="W37:W132">
    <cfRule type="cellIs" dxfId="1233" priority="438" stopIfTrue="1" operator="greaterThanOrEqual">
      <formula>10</formula>
    </cfRule>
  </conditionalFormatting>
  <conditionalFormatting sqref="W42:W43">
    <cfRule type="cellIs" dxfId="1232" priority="439" stopIfTrue="1" operator="greaterThanOrEqual">
      <formula>1</formula>
    </cfRule>
    <cfRule type="cellIs" dxfId="1231" priority="440" stopIfTrue="1" operator="greaterThanOrEqual">
      <formula>0.1</formula>
    </cfRule>
    <cfRule type="cellIs" dxfId="1230" priority="441" stopIfTrue="1" operator="greaterThanOrEqual">
      <formula>0.01</formula>
    </cfRule>
    <cfRule type="cellIs" dxfId="1229" priority="442" stopIfTrue="1" operator="greaterThanOrEqual">
      <formula>0.001</formula>
    </cfRule>
    <cfRule type="cellIs" dxfId="1228" priority="443" stopIfTrue="1" operator="greaterThanOrEqual">
      <formula>0.0001</formula>
    </cfRule>
    <cfRule type="cellIs" dxfId="1227" priority="444" stopIfTrue="1" operator="greaterThanOrEqual">
      <formula>0.00001</formula>
    </cfRule>
    <cfRule type="cellIs" dxfId="1226" priority="445" stopIfTrue="1" operator="greaterThanOrEqual">
      <formula>0.000001</formula>
    </cfRule>
    <cfRule type="cellIs" dxfId="1225" priority="446" stopIfTrue="1" operator="greaterThanOrEqual">
      <formula>0.0000001</formula>
    </cfRule>
    <cfRule type="cellIs" dxfId="1224" priority="447" stopIfTrue="1" operator="greaterThanOrEqual">
      <formula>0.00000001</formula>
    </cfRule>
  </conditionalFormatting>
  <conditionalFormatting sqref="W44 W52 W72:W74 W79:W85 W95 W108:W109 W116 W130">
    <cfRule type="cellIs" dxfId="1223" priority="2263" stopIfTrue="1" operator="greaterThanOrEqual">
      <formula>0.001</formula>
    </cfRule>
    <cfRule type="cellIs" dxfId="1222" priority="2264" stopIfTrue="1" operator="greaterThanOrEqual">
      <formula>0.0001</formula>
    </cfRule>
    <cfRule type="cellIs" dxfId="1221" priority="2265" stopIfTrue="1" operator="greaterThanOrEqual">
      <formula>0.00001</formula>
    </cfRule>
    <cfRule type="cellIs" dxfId="1220" priority="2266" stopIfTrue="1" operator="greaterThanOrEqual">
      <formula>0.000001</formula>
    </cfRule>
    <cfRule type="cellIs" dxfId="1219" priority="2267" stopIfTrue="1" operator="greaterThanOrEqual">
      <formula>0.0000001</formula>
    </cfRule>
    <cfRule type="cellIs" dxfId="1218" priority="2268" stopIfTrue="1" operator="greaterThanOrEqual">
      <formula>0.00000001</formula>
    </cfRule>
  </conditionalFormatting>
  <conditionalFormatting sqref="W44:W49">
    <cfRule type="cellIs" dxfId="1217" priority="2240" stopIfTrue="1" operator="greaterThanOrEqual">
      <formula>0.1</formula>
    </cfRule>
  </conditionalFormatting>
  <conditionalFormatting sqref="W44:W127">
    <cfRule type="cellIs" dxfId="1216" priority="2202" stopIfTrue="1" operator="greaterThanOrEqual">
      <formula>1</formula>
    </cfRule>
  </conditionalFormatting>
  <conditionalFormatting sqref="W45:W46 W53 W57 W60:W61 W64 W69:W71 W75 W77:W78 W86 W92:W94 W99:W101 W105 W110:W112 W123:W124 W126">
    <cfRule type="cellIs" dxfId="1215" priority="2256" stopIfTrue="1" operator="greaterThanOrEqual">
      <formula>0.0001</formula>
    </cfRule>
    <cfRule type="cellIs" dxfId="1214" priority="2257" stopIfTrue="1" operator="greaterThanOrEqual">
      <formula>0.00001</formula>
    </cfRule>
    <cfRule type="cellIs" dxfId="1213" priority="2258" stopIfTrue="1" operator="greaterThanOrEqual">
      <formula>0.000001</formula>
    </cfRule>
    <cfRule type="cellIs" dxfId="1212" priority="2259" stopIfTrue="1" operator="greaterThanOrEqual">
      <formula>0.0000001</formula>
    </cfRule>
    <cfRule type="cellIs" dxfId="1211" priority="2260" stopIfTrue="1" operator="greaterThanOrEqual">
      <formula>0.00000001</formula>
    </cfRule>
  </conditionalFormatting>
  <conditionalFormatting sqref="W45:W49 W53:W71 W86:W94 W96:W107 W110:W115">
    <cfRule type="cellIs" dxfId="1210" priority="2241" stopIfTrue="1" operator="greaterThanOrEqual">
      <formula>0.01</formula>
    </cfRule>
  </conditionalFormatting>
  <conditionalFormatting sqref="W47 W115 W125">
    <cfRule type="cellIs" dxfId="1209" priority="2250" stopIfTrue="1" operator="greaterThanOrEqual">
      <formula>0.00001</formula>
    </cfRule>
    <cfRule type="cellIs" dxfId="1208" priority="2251" stopIfTrue="1" operator="greaterThanOrEqual">
      <formula>0.000001</formula>
    </cfRule>
    <cfRule type="cellIs" dxfId="1207" priority="2252" stopIfTrue="1" operator="greaterThanOrEqual">
      <formula>0.0000001</formula>
    </cfRule>
    <cfRule type="cellIs" dxfId="1206" priority="2253" stopIfTrue="1" operator="greaterThanOrEqual">
      <formula>0.00000001</formula>
    </cfRule>
  </conditionalFormatting>
  <conditionalFormatting sqref="W47:W49 W54:W56 W58:W59 W62:W63 W65:W68 W87:W91 W96:W98 W102:W104 W106:W107 W113:W115 W127">
    <cfRule type="cellIs" dxfId="1205" priority="2242" stopIfTrue="1" operator="greaterThanOrEqual">
      <formula>0.001</formula>
    </cfRule>
  </conditionalFormatting>
  <conditionalFormatting sqref="W48:W49 W54:W56 W58:W59 W62:W63 W65:W68 W87:W91 W96:W98 W102:W104 W106:W107 W113:W114 W117 W127">
    <cfRule type="cellIs" dxfId="1204" priority="2244" stopIfTrue="1" operator="greaterThanOrEqual">
      <formula>0.00001</formula>
    </cfRule>
    <cfRule type="cellIs" dxfId="1203" priority="2245" stopIfTrue="1" operator="greaterThanOrEqual">
      <formula>0.000001</formula>
    </cfRule>
    <cfRule type="cellIs" dxfId="1202" priority="2246" stopIfTrue="1" operator="greaterThanOrEqual">
      <formula>0.0000001</formula>
    </cfRule>
    <cfRule type="cellIs" dxfId="1201" priority="2247" stopIfTrue="1" operator="greaterThanOrEqual">
      <formula>0.00000001</formula>
    </cfRule>
  </conditionalFormatting>
  <conditionalFormatting sqref="W48:W49 W54:W56 W58:W59 W62:W63 W65:W68 W87:W91 W96:W98 W102:W104 W106:W107 W113:W114 W127 W117">
    <cfRule type="cellIs" dxfId="1200" priority="2243" stopIfTrue="1" operator="greaterThanOrEqual">
      <formula>0.0001</formula>
    </cfRule>
  </conditionalFormatting>
  <conditionalFormatting sqref="W50 W76 W129">
    <cfRule type="cellIs" dxfId="1199" priority="2233" stopIfTrue="1" operator="greaterThanOrEqual">
      <formula>0.01</formula>
    </cfRule>
    <cfRule type="cellIs" dxfId="1198" priority="2234" stopIfTrue="1" operator="greaterThanOrEqual">
      <formula>0.001</formula>
    </cfRule>
    <cfRule type="cellIs" dxfId="1197" priority="2235" stopIfTrue="1" operator="greaterThanOrEqual">
      <formula>0.0001</formula>
    </cfRule>
    <cfRule type="cellIs" dxfId="1196" priority="2236" stopIfTrue="1" operator="greaterThanOrEqual">
      <formula>0.00001</formula>
    </cfRule>
    <cfRule type="cellIs" dxfId="1195" priority="2237" stopIfTrue="1" operator="greaterThanOrEqual">
      <formula>0.000001</formula>
    </cfRule>
    <cfRule type="cellIs" dxfId="1194" priority="2238" stopIfTrue="1" operator="greaterThanOrEqual">
      <formula>0.0000001</formula>
    </cfRule>
    <cfRule type="cellIs" dxfId="1193" priority="2239" stopIfTrue="1" operator="greaterThanOrEqual">
      <formula>0.00000001</formula>
    </cfRule>
  </conditionalFormatting>
  <conditionalFormatting sqref="W51">
    <cfRule type="cellIs" dxfId="1192" priority="2224" stopIfTrue="1" operator="greaterThanOrEqual">
      <formula>0.01</formula>
    </cfRule>
    <cfRule type="cellIs" dxfId="1191" priority="2225" stopIfTrue="1" operator="greaterThanOrEqual">
      <formula>0.001</formula>
    </cfRule>
    <cfRule type="cellIs" dxfId="1190" priority="2226" stopIfTrue="1" operator="greaterThanOrEqual">
      <formula>0.0001</formula>
    </cfRule>
    <cfRule type="cellIs" dxfId="1189" priority="2227" stopIfTrue="1" operator="greaterThanOrEqual">
      <formula>0.00001</formula>
    </cfRule>
    <cfRule type="cellIs" dxfId="1188" priority="2228" stopIfTrue="1" operator="greaterThanOrEqual">
      <formula>0.000001</formula>
    </cfRule>
    <cfRule type="cellIs" dxfId="1187" priority="2229" stopIfTrue="1" operator="greaterThanOrEqual">
      <formula>0.0000001</formula>
    </cfRule>
    <cfRule type="cellIs" dxfId="1186" priority="2230" stopIfTrue="1" operator="greaterThanOrEqual">
      <formula>0.00000001</formula>
    </cfRule>
  </conditionalFormatting>
  <conditionalFormatting sqref="W51:W75">
    <cfRule type="cellIs" dxfId="1185" priority="2223" stopIfTrue="1" operator="greaterThanOrEqual">
      <formula>0.1</formula>
    </cfRule>
  </conditionalFormatting>
  <conditionalFormatting sqref="W75 W77:W78 W45:W46 W53 W57 W60:W61 W64 W69:W71 W86 W92:W94 W99:W101 W105 W110:W112 W123:W124 W126">
    <cfRule type="cellIs" dxfId="1184" priority="2255" stopIfTrue="1" operator="greaterThanOrEqual">
      <formula>0.001</formula>
    </cfRule>
  </conditionalFormatting>
  <conditionalFormatting sqref="W75 W77:W78">
    <cfRule type="cellIs" dxfId="1183" priority="2254" stopIfTrue="1" operator="greaterThanOrEqual">
      <formula>0.01</formula>
    </cfRule>
  </conditionalFormatting>
  <conditionalFormatting sqref="W77:W127">
    <cfRule type="cellIs" dxfId="1182" priority="2203" stopIfTrue="1" operator="greaterThanOrEqual">
      <formula>0.1</formula>
    </cfRule>
  </conditionalFormatting>
  <conditionalFormatting sqref="W117:W122">
    <cfRule type="cellIs" dxfId="1181" priority="2205" stopIfTrue="1" operator="greaterThanOrEqual">
      <formula>0.001</formula>
    </cfRule>
  </conditionalFormatting>
  <conditionalFormatting sqref="W117:W127">
    <cfRule type="cellIs" dxfId="1180" priority="2204" stopIfTrue="1" operator="greaterThanOrEqual">
      <formula>0.01</formula>
    </cfRule>
  </conditionalFormatting>
  <conditionalFormatting sqref="W118">
    <cfRule type="cellIs" dxfId="1179" priority="2211" stopIfTrue="1" operator="greaterThanOrEqual">
      <formula>0.000001</formula>
    </cfRule>
    <cfRule type="cellIs" dxfId="1178" priority="2212" stopIfTrue="1" operator="greaterThanOrEqual">
      <formula>0.0000001</formula>
    </cfRule>
    <cfRule type="cellIs" dxfId="1177" priority="2213" stopIfTrue="1" operator="greaterThanOrEqual">
      <formula>0.00000001</formula>
    </cfRule>
  </conditionalFormatting>
  <conditionalFormatting sqref="W118:W122">
    <cfRule type="cellIs" dxfId="1176" priority="2206" stopIfTrue="1" operator="greaterThanOrEqual">
      <formula>0.0001</formula>
    </cfRule>
    <cfRule type="cellIs" dxfId="1175" priority="2207" stopIfTrue="1" operator="greaterThanOrEqual">
      <formula>0.00001</formula>
    </cfRule>
  </conditionalFormatting>
  <conditionalFormatting sqref="W119:W122">
    <cfRule type="cellIs" dxfId="1174" priority="2208" stopIfTrue="1" operator="greaterThanOrEqual">
      <formula>0.000001</formula>
    </cfRule>
    <cfRule type="cellIs" dxfId="1173" priority="2209" stopIfTrue="1" operator="greaterThanOrEqual">
      <formula>0.0000001</formula>
    </cfRule>
    <cfRule type="cellIs" dxfId="1172" priority="2210" stopIfTrue="1" operator="greaterThanOrEqual">
      <formula>0.00000001</formula>
    </cfRule>
  </conditionalFormatting>
  <conditionalFormatting sqref="W125 W47 W115">
    <cfRule type="cellIs" dxfId="1171" priority="2249" stopIfTrue="1" operator="greaterThanOrEqual">
      <formula>0.0001</formula>
    </cfRule>
  </conditionalFormatting>
  <conditionalFormatting sqref="W125">
    <cfRule type="cellIs" dxfId="1170" priority="2248" stopIfTrue="1" operator="greaterThanOrEqual">
      <formula>0.001</formula>
    </cfRule>
  </conditionalFormatting>
  <conditionalFormatting sqref="W128 W131:W132">
    <cfRule type="cellIs" dxfId="1169" priority="2214" stopIfTrue="1" operator="greaterThanOrEqual">
      <formula>1</formula>
    </cfRule>
    <cfRule type="cellIs" dxfId="1168" priority="2215" stopIfTrue="1" operator="greaterThanOrEqual">
      <formula>0.1</formula>
    </cfRule>
    <cfRule type="cellIs" dxfId="1167" priority="2216" stopIfTrue="1" operator="greaterThanOrEqual">
      <formula>0.01</formula>
    </cfRule>
    <cfRule type="cellIs" dxfId="1166" priority="2217" stopIfTrue="1" operator="greaterThanOrEqual">
      <formula>0.001</formula>
    </cfRule>
    <cfRule type="cellIs" dxfId="1165" priority="2218" stopIfTrue="1" operator="greaterThanOrEqual">
      <formula>0.0001</formula>
    </cfRule>
    <cfRule type="cellIs" dxfId="1164" priority="2219" stopIfTrue="1" operator="greaterThanOrEqual">
      <formula>0.00001</formula>
    </cfRule>
    <cfRule type="cellIs" dxfId="1163" priority="2220" stopIfTrue="1" operator="greaterThanOrEqual">
      <formula>0.000001</formula>
    </cfRule>
    <cfRule type="cellIs" dxfId="1162" priority="2221" stopIfTrue="1" operator="greaterThanOrEqual">
      <formula>0.0000001</formula>
    </cfRule>
    <cfRule type="cellIs" dxfId="1161" priority="2222" stopIfTrue="1" operator="greaterThanOrEqual">
      <formula>0.00000001</formula>
    </cfRule>
  </conditionalFormatting>
  <conditionalFormatting sqref="W129 W50 W76">
    <cfRule type="cellIs" dxfId="1160" priority="2232" stopIfTrue="1" operator="greaterThanOrEqual">
      <formula>0.1</formula>
    </cfRule>
  </conditionalFormatting>
  <conditionalFormatting sqref="W129:W130">
    <cfRule type="cellIs" dxfId="1159" priority="2231" stopIfTrue="1" operator="greaterThanOrEqual">
      <formula>1</formula>
    </cfRule>
  </conditionalFormatting>
  <conditionalFormatting sqref="W130 W44 W52 W72:W74 W79:W85 W95 W108:W109 W116">
    <cfRule type="cellIs" dxfId="1158" priority="2262" stopIfTrue="1" operator="greaterThanOrEqual">
      <formula>0.01</formula>
    </cfRule>
  </conditionalFormatting>
  <conditionalFormatting sqref="W130">
    <cfRule type="cellIs" dxfId="1157" priority="2261" stopIfTrue="1" operator="greaterThanOrEqual">
      <formula>0.1</formula>
    </cfRule>
  </conditionalFormatting>
  <conditionalFormatting sqref="Z24:Z27">
    <cfRule type="cellIs" dxfId="1156" priority="640" operator="greaterThanOrEqual">
      <formula>0</formula>
    </cfRule>
  </conditionalFormatting>
  <conditionalFormatting sqref="Z28:Z30">
    <cfRule type="cellIs" dxfId="1155" priority="639" operator="greaterThanOrEqual">
      <formula>0</formula>
    </cfRule>
  </conditionalFormatting>
  <conditionalFormatting sqref="Z31:Z32">
    <cfRule type="cellIs" dxfId="1154" priority="583" operator="greaterThanOrEqual">
      <formula>0</formula>
    </cfRule>
  </conditionalFormatting>
  <conditionalFormatting sqref="Z37:Z41">
    <cfRule type="cellIs" dxfId="1153" priority="410" stopIfTrue="1" operator="greaterThanOrEqual">
      <formula>1</formula>
    </cfRule>
    <cfRule type="cellIs" dxfId="1152" priority="411" stopIfTrue="1" operator="greaterThanOrEqual">
      <formula>0.1</formula>
    </cfRule>
    <cfRule type="cellIs" dxfId="1151" priority="412" stopIfTrue="1" operator="greaterThanOrEqual">
      <formula>0.01</formula>
    </cfRule>
    <cfRule type="cellIs" dxfId="1150" priority="413" stopIfTrue="1" operator="greaterThanOrEqual">
      <formula>0.001</formula>
    </cfRule>
    <cfRule type="cellIs" dxfId="1149" priority="414" stopIfTrue="1" operator="greaterThanOrEqual">
      <formula>0.0001</formula>
    </cfRule>
    <cfRule type="cellIs" dxfId="1148" priority="415" stopIfTrue="1" operator="greaterThanOrEqual">
      <formula>0.00001</formula>
    </cfRule>
    <cfRule type="cellIs" dxfId="1147" priority="416" stopIfTrue="1" operator="greaterThanOrEqual">
      <formula>0.000001</formula>
    </cfRule>
    <cfRule type="cellIs" dxfId="1146" priority="417" stopIfTrue="1" operator="greaterThanOrEqual">
      <formula>0.0000001</formula>
    </cfRule>
    <cfRule type="cellIs" dxfId="1145" priority="418" stopIfTrue="1" operator="greaterThanOrEqual">
      <formula>0.00000001</formula>
    </cfRule>
  </conditionalFormatting>
  <conditionalFormatting sqref="Z37:Z132">
    <cfRule type="cellIs" dxfId="1144" priority="400" stopIfTrue="1" operator="greaterThanOrEqual">
      <formula>10</formula>
    </cfRule>
  </conditionalFormatting>
  <conditionalFormatting sqref="Z42:Z43">
    <cfRule type="cellIs" dxfId="1143" priority="401" stopIfTrue="1" operator="greaterThanOrEqual">
      <formula>1</formula>
    </cfRule>
    <cfRule type="cellIs" dxfId="1142" priority="402" stopIfTrue="1" operator="greaterThanOrEqual">
      <formula>0.1</formula>
    </cfRule>
    <cfRule type="cellIs" dxfId="1141" priority="403" stopIfTrue="1" operator="greaterThanOrEqual">
      <formula>0.01</formula>
    </cfRule>
    <cfRule type="cellIs" dxfId="1140" priority="404" stopIfTrue="1" operator="greaterThanOrEqual">
      <formula>0.001</formula>
    </cfRule>
    <cfRule type="cellIs" dxfId="1139" priority="405" stopIfTrue="1" operator="greaterThanOrEqual">
      <formula>0.0001</formula>
    </cfRule>
    <cfRule type="cellIs" dxfId="1138" priority="406" stopIfTrue="1" operator="greaterThanOrEqual">
      <formula>0.00001</formula>
    </cfRule>
    <cfRule type="cellIs" dxfId="1137" priority="407" stopIfTrue="1" operator="greaterThanOrEqual">
      <formula>0.000001</formula>
    </cfRule>
    <cfRule type="cellIs" dxfId="1136" priority="408" stopIfTrue="1" operator="greaterThanOrEqual">
      <formula>0.0000001</formula>
    </cfRule>
    <cfRule type="cellIs" dxfId="1135" priority="409" stopIfTrue="1" operator="greaterThanOrEqual">
      <formula>0.00000001</formula>
    </cfRule>
  </conditionalFormatting>
  <conditionalFormatting sqref="Z44 Z52 Z72:Z74 Z79:Z85 Z95 Z108:Z109 Z116 Z130">
    <cfRule type="cellIs" dxfId="1134" priority="2129" stopIfTrue="1" operator="greaterThanOrEqual">
      <formula>0.001</formula>
    </cfRule>
    <cfRule type="cellIs" dxfId="1133" priority="2130" stopIfTrue="1" operator="greaterThanOrEqual">
      <formula>0.0001</formula>
    </cfRule>
    <cfRule type="cellIs" dxfId="1132" priority="2131" stopIfTrue="1" operator="greaterThanOrEqual">
      <formula>0.00001</formula>
    </cfRule>
    <cfRule type="cellIs" dxfId="1131" priority="2132" stopIfTrue="1" operator="greaterThanOrEqual">
      <formula>0.000001</formula>
    </cfRule>
    <cfRule type="cellIs" dxfId="1130" priority="2133" stopIfTrue="1" operator="greaterThanOrEqual">
      <formula>0.0000001</formula>
    </cfRule>
    <cfRule type="cellIs" dxfId="1129" priority="2134" stopIfTrue="1" operator="greaterThanOrEqual">
      <formula>0.00000001</formula>
    </cfRule>
  </conditionalFormatting>
  <conditionalFormatting sqref="Z44:Z49">
    <cfRule type="cellIs" dxfId="1128" priority="2106" stopIfTrue="1" operator="greaterThanOrEqual">
      <formula>0.1</formula>
    </cfRule>
  </conditionalFormatting>
  <conditionalFormatting sqref="Z44:Z127">
    <cfRule type="cellIs" dxfId="1127" priority="2068" stopIfTrue="1" operator="greaterThanOrEqual">
      <formula>1</formula>
    </cfRule>
  </conditionalFormatting>
  <conditionalFormatting sqref="Z45:Z46 Z53 Z57 Z60:Z61 Z64 Z69:Z71 Z75 Z77:Z78 Z86 Z92:Z94 Z99:Z101 Z105 Z110:Z112 Z123:Z124 Z126">
    <cfRule type="cellIs" dxfId="1126" priority="2122" stopIfTrue="1" operator="greaterThanOrEqual">
      <formula>0.0001</formula>
    </cfRule>
    <cfRule type="cellIs" dxfId="1125" priority="2123" stopIfTrue="1" operator="greaterThanOrEqual">
      <formula>0.00001</formula>
    </cfRule>
    <cfRule type="cellIs" dxfId="1124" priority="2124" stopIfTrue="1" operator="greaterThanOrEqual">
      <formula>0.000001</formula>
    </cfRule>
    <cfRule type="cellIs" dxfId="1123" priority="2125" stopIfTrue="1" operator="greaterThanOrEqual">
      <formula>0.0000001</formula>
    </cfRule>
    <cfRule type="cellIs" dxfId="1122" priority="2126" stopIfTrue="1" operator="greaterThanOrEqual">
      <formula>0.00000001</formula>
    </cfRule>
  </conditionalFormatting>
  <conditionalFormatting sqref="Z45:Z49 Z53:Z71 Z86:Z94 Z96:Z107 Z110:Z115">
    <cfRule type="cellIs" dxfId="1121" priority="2107" stopIfTrue="1" operator="greaterThanOrEqual">
      <formula>0.01</formula>
    </cfRule>
  </conditionalFormatting>
  <conditionalFormatting sqref="Z47 Z115 Z125">
    <cfRule type="cellIs" dxfId="1120" priority="2116" stopIfTrue="1" operator="greaterThanOrEqual">
      <formula>0.00001</formula>
    </cfRule>
    <cfRule type="cellIs" dxfId="1119" priority="2117" stopIfTrue="1" operator="greaterThanOrEqual">
      <formula>0.000001</formula>
    </cfRule>
    <cfRule type="cellIs" dxfId="1118" priority="2118" stopIfTrue="1" operator="greaterThanOrEqual">
      <formula>0.0000001</formula>
    </cfRule>
    <cfRule type="cellIs" dxfId="1117" priority="2119" stopIfTrue="1" operator="greaterThanOrEqual">
      <formula>0.00000001</formula>
    </cfRule>
  </conditionalFormatting>
  <conditionalFormatting sqref="Z47:Z49 Z54:Z56 Z58:Z59 Z62:Z63 Z65:Z68 Z87:Z91 Z96:Z98 Z102:Z104 Z106:Z107 Z113:Z115 Z127">
    <cfRule type="cellIs" dxfId="1116" priority="2108" stopIfTrue="1" operator="greaterThanOrEqual">
      <formula>0.001</formula>
    </cfRule>
  </conditionalFormatting>
  <conditionalFormatting sqref="Z48:Z49 Z54:Z56 Z58:Z59 Z62:Z63 Z65:Z68 Z87:Z91 Z96:Z98 Z102:Z104 Z106:Z107 Z113:Z114 Z117 Z127">
    <cfRule type="cellIs" dxfId="1115" priority="2110" stopIfTrue="1" operator="greaterThanOrEqual">
      <formula>0.00001</formula>
    </cfRule>
    <cfRule type="cellIs" dxfId="1114" priority="2111" stopIfTrue="1" operator="greaterThanOrEqual">
      <formula>0.000001</formula>
    </cfRule>
    <cfRule type="cellIs" dxfId="1113" priority="2112" stopIfTrue="1" operator="greaterThanOrEqual">
      <formula>0.0000001</formula>
    </cfRule>
    <cfRule type="cellIs" dxfId="1112" priority="2113" stopIfTrue="1" operator="greaterThanOrEqual">
      <formula>0.00000001</formula>
    </cfRule>
  </conditionalFormatting>
  <conditionalFormatting sqref="Z48:Z49 Z54:Z56 Z58:Z59 Z62:Z63 Z65:Z68 Z87:Z91 Z96:Z98 Z102:Z104 Z106:Z107 Z113:Z114 Z127 Z117">
    <cfRule type="cellIs" dxfId="1111" priority="2109" stopIfTrue="1" operator="greaterThanOrEqual">
      <formula>0.0001</formula>
    </cfRule>
  </conditionalFormatting>
  <conditionalFormatting sqref="Z50 Z76 Z129">
    <cfRule type="cellIs" dxfId="1110" priority="2099" stopIfTrue="1" operator="greaterThanOrEqual">
      <formula>0.01</formula>
    </cfRule>
    <cfRule type="cellIs" dxfId="1109" priority="2100" stopIfTrue="1" operator="greaterThanOrEqual">
      <formula>0.001</formula>
    </cfRule>
    <cfRule type="cellIs" dxfId="1108" priority="2101" stopIfTrue="1" operator="greaterThanOrEqual">
      <formula>0.0001</formula>
    </cfRule>
    <cfRule type="cellIs" dxfId="1107" priority="2102" stopIfTrue="1" operator="greaterThanOrEqual">
      <formula>0.00001</formula>
    </cfRule>
    <cfRule type="cellIs" dxfId="1106" priority="2103" stopIfTrue="1" operator="greaterThanOrEqual">
      <formula>0.000001</formula>
    </cfRule>
    <cfRule type="cellIs" dxfId="1105" priority="2104" stopIfTrue="1" operator="greaterThanOrEqual">
      <formula>0.0000001</formula>
    </cfRule>
    <cfRule type="cellIs" dxfId="1104" priority="2105" stopIfTrue="1" operator="greaterThanOrEqual">
      <formula>0.00000001</formula>
    </cfRule>
  </conditionalFormatting>
  <conditionalFormatting sqref="Z51">
    <cfRule type="cellIs" dxfId="1103" priority="2090" stopIfTrue="1" operator="greaterThanOrEqual">
      <formula>0.01</formula>
    </cfRule>
    <cfRule type="cellIs" dxfId="1102" priority="2091" stopIfTrue="1" operator="greaterThanOrEqual">
      <formula>0.001</formula>
    </cfRule>
    <cfRule type="cellIs" dxfId="1101" priority="2092" stopIfTrue="1" operator="greaterThanOrEqual">
      <formula>0.0001</formula>
    </cfRule>
    <cfRule type="cellIs" dxfId="1100" priority="2093" stopIfTrue="1" operator="greaterThanOrEqual">
      <formula>0.00001</formula>
    </cfRule>
    <cfRule type="cellIs" dxfId="1099" priority="2094" stopIfTrue="1" operator="greaterThanOrEqual">
      <formula>0.000001</formula>
    </cfRule>
    <cfRule type="cellIs" dxfId="1098" priority="2095" stopIfTrue="1" operator="greaterThanOrEqual">
      <formula>0.0000001</formula>
    </cfRule>
    <cfRule type="cellIs" dxfId="1097" priority="2096" stopIfTrue="1" operator="greaterThanOrEqual">
      <formula>0.00000001</formula>
    </cfRule>
  </conditionalFormatting>
  <conditionalFormatting sqref="Z51:Z75">
    <cfRule type="cellIs" dxfId="1096" priority="2089" stopIfTrue="1" operator="greaterThanOrEqual">
      <formula>0.1</formula>
    </cfRule>
  </conditionalFormatting>
  <conditionalFormatting sqref="Z75 Z77:Z78 Z45:Z46 Z53 Z57 Z60:Z61 Z64 Z69:Z71 Z86 Z92:Z94 Z99:Z101 Z105 Z110:Z112 Z123:Z124 Z126">
    <cfRule type="cellIs" dxfId="1095" priority="2121" stopIfTrue="1" operator="greaterThanOrEqual">
      <formula>0.001</formula>
    </cfRule>
  </conditionalFormatting>
  <conditionalFormatting sqref="Z75 Z77:Z78">
    <cfRule type="cellIs" dxfId="1094" priority="2120" stopIfTrue="1" operator="greaterThanOrEqual">
      <formula>0.01</formula>
    </cfRule>
  </conditionalFormatting>
  <conditionalFormatting sqref="Z77:Z127">
    <cfRule type="cellIs" dxfId="1093" priority="2069" stopIfTrue="1" operator="greaterThanOrEqual">
      <formula>0.1</formula>
    </cfRule>
  </conditionalFormatting>
  <conditionalFormatting sqref="Z117:Z122">
    <cfRule type="cellIs" dxfId="1092" priority="2071" stopIfTrue="1" operator="greaterThanOrEqual">
      <formula>0.001</formula>
    </cfRule>
  </conditionalFormatting>
  <conditionalFormatting sqref="Z117:Z127">
    <cfRule type="cellIs" dxfId="1091" priority="2070" stopIfTrue="1" operator="greaterThanOrEqual">
      <formula>0.01</formula>
    </cfRule>
  </conditionalFormatting>
  <conditionalFormatting sqref="Z118">
    <cfRule type="cellIs" dxfId="1090" priority="2077" stopIfTrue="1" operator="greaterThanOrEqual">
      <formula>0.000001</formula>
    </cfRule>
    <cfRule type="cellIs" dxfId="1089" priority="2078" stopIfTrue="1" operator="greaterThanOrEqual">
      <formula>0.0000001</formula>
    </cfRule>
    <cfRule type="cellIs" dxfId="1088" priority="2079" stopIfTrue="1" operator="greaterThanOrEqual">
      <formula>0.00000001</formula>
    </cfRule>
  </conditionalFormatting>
  <conditionalFormatting sqref="Z118:Z122">
    <cfRule type="cellIs" dxfId="1087" priority="2072" stopIfTrue="1" operator="greaterThanOrEqual">
      <formula>0.0001</formula>
    </cfRule>
    <cfRule type="cellIs" dxfId="1086" priority="2073" stopIfTrue="1" operator="greaterThanOrEqual">
      <formula>0.00001</formula>
    </cfRule>
  </conditionalFormatting>
  <conditionalFormatting sqref="Z119:Z122">
    <cfRule type="cellIs" dxfId="1085" priority="2074" stopIfTrue="1" operator="greaterThanOrEqual">
      <formula>0.000001</formula>
    </cfRule>
    <cfRule type="cellIs" dxfId="1084" priority="2075" stopIfTrue="1" operator="greaterThanOrEqual">
      <formula>0.0000001</formula>
    </cfRule>
    <cfRule type="cellIs" dxfId="1083" priority="2076" stopIfTrue="1" operator="greaterThanOrEqual">
      <formula>0.00000001</formula>
    </cfRule>
  </conditionalFormatting>
  <conditionalFormatting sqref="Z125 Z47 Z115">
    <cfRule type="cellIs" dxfId="1082" priority="2115" stopIfTrue="1" operator="greaterThanOrEqual">
      <formula>0.0001</formula>
    </cfRule>
  </conditionalFormatting>
  <conditionalFormatting sqref="Z125">
    <cfRule type="cellIs" dxfId="1081" priority="2114" stopIfTrue="1" operator="greaterThanOrEqual">
      <formula>0.001</formula>
    </cfRule>
  </conditionalFormatting>
  <conditionalFormatting sqref="Z128 Z131:Z132">
    <cfRule type="cellIs" dxfId="1080" priority="2080" stopIfTrue="1" operator="greaterThanOrEqual">
      <formula>1</formula>
    </cfRule>
    <cfRule type="cellIs" dxfId="1079" priority="2081" stopIfTrue="1" operator="greaterThanOrEqual">
      <formula>0.1</formula>
    </cfRule>
    <cfRule type="cellIs" dxfId="1078" priority="2082" stopIfTrue="1" operator="greaterThanOrEqual">
      <formula>0.01</formula>
    </cfRule>
    <cfRule type="cellIs" dxfId="1077" priority="2083" stopIfTrue="1" operator="greaterThanOrEqual">
      <formula>0.001</formula>
    </cfRule>
    <cfRule type="cellIs" dxfId="1076" priority="2084" stopIfTrue="1" operator="greaterThanOrEqual">
      <formula>0.0001</formula>
    </cfRule>
    <cfRule type="cellIs" dxfId="1075" priority="2085" stopIfTrue="1" operator="greaterThanOrEqual">
      <formula>0.00001</formula>
    </cfRule>
    <cfRule type="cellIs" dxfId="1074" priority="2086" stopIfTrue="1" operator="greaterThanOrEqual">
      <formula>0.000001</formula>
    </cfRule>
    <cfRule type="cellIs" dxfId="1073" priority="2087" stopIfTrue="1" operator="greaterThanOrEqual">
      <formula>0.0000001</formula>
    </cfRule>
    <cfRule type="cellIs" dxfId="1072" priority="2088" stopIfTrue="1" operator="greaterThanOrEqual">
      <formula>0.00000001</formula>
    </cfRule>
  </conditionalFormatting>
  <conditionalFormatting sqref="Z129 Z50 Z76">
    <cfRule type="cellIs" dxfId="1071" priority="2098" stopIfTrue="1" operator="greaterThanOrEqual">
      <formula>0.1</formula>
    </cfRule>
  </conditionalFormatting>
  <conditionalFormatting sqref="Z129:Z130">
    <cfRule type="cellIs" dxfId="1070" priority="2097" stopIfTrue="1" operator="greaterThanOrEqual">
      <formula>1</formula>
    </cfRule>
  </conditionalFormatting>
  <conditionalFormatting sqref="Z130 Z44 Z52 Z72:Z74 Z79:Z85 Z95 Z108:Z109 Z116">
    <cfRule type="cellIs" dxfId="1069" priority="2128" stopIfTrue="1" operator="greaterThanOrEqual">
      <formula>0.01</formula>
    </cfRule>
  </conditionalFormatting>
  <conditionalFormatting sqref="Z130">
    <cfRule type="cellIs" dxfId="1068" priority="2127" stopIfTrue="1" operator="greaterThanOrEqual">
      <formula>0.1</formula>
    </cfRule>
  </conditionalFormatting>
  <conditionalFormatting sqref="AC24:AC27">
    <cfRule type="cellIs" dxfId="1067" priority="638" operator="greaterThanOrEqual">
      <formula>0</formula>
    </cfRule>
  </conditionalFormatting>
  <conditionalFormatting sqref="AC28:AC30">
    <cfRule type="cellIs" dxfId="1066" priority="637" operator="greaterThanOrEqual">
      <formula>0</formula>
    </cfRule>
  </conditionalFormatting>
  <conditionalFormatting sqref="AC31:AC32">
    <cfRule type="cellIs" dxfId="1065" priority="582" operator="greaterThanOrEqual">
      <formula>0</formula>
    </cfRule>
  </conditionalFormatting>
  <conditionalFormatting sqref="AC37:AC41">
    <cfRule type="cellIs" dxfId="1064" priority="391" stopIfTrue="1" operator="greaterThanOrEqual">
      <formula>1</formula>
    </cfRule>
    <cfRule type="cellIs" dxfId="1063" priority="392" stopIfTrue="1" operator="greaterThanOrEqual">
      <formula>0.1</formula>
    </cfRule>
    <cfRule type="cellIs" dxfId="1062" priority="393" stopIfTrue="1" operator="greaterThanOrEqual">
      <formula>0.01</formula>
    </cfRule>
    <cfRule type="cellIs" dxfId="1061" priority="394" stopIfTrue="1" operator="greaterThanOrEqual">
      <formula>0.001</formula>
    </cfRule>
    <cfRule type="cellIs" dxfId="1060" priority="395" stopIfTrue="1" operator="greaterThanOrEqual">
      <formula>0.0001</formula>
    </cfRule>
    <cfRule type="cellIs" dxfId="1059" priority="396" stopIfTrue="1" operator="greaterThanOrEqual">
      <formula>0.00001</formula>
    </cfRule>
    <cfRule type="cellIs" dxfId="1058" priority="397" stopIfTrue="1" operator="greaterThanOrEqual">
      <formula>0.000001</formula>
    </cfRule>
    <cfRule type="cellIs" dxfId="1057" priority="398" stopIfTrue="1" operator="greaterThanOrEqual">
      <formula>0.0000001</formula>
    </cfRule>
    <cfRule type="cellIs" dxfId="1056" priority="399" stopIfTrue="1" operator="greaterThanOrEqual">
      <formula>0.00000001</formula>
    </cfRule>
  </conditionalFormatting>
  <conditionalFormatting sqref="AC37:AC132">
    <cfRule type="cellIs" dxfId="1055" priority="381" stopIfTrue="1" operator="greaterThanOrEqual">
      <formula>10</formula>
    </cfRule>
  </conditionalFormatting>
  <conditionalFormatting sqref="AC42:AC43">
    <cfRule type="cellIs" dxfId="1054" priority="382" stopIfTrue="1" operator="greaterThanOrEqual">
      <formula>1</formula>
    </cfRule>
    <cfRule type="cellIs" dxfId="1053" priority="383" stopIfTrue="1" operator="greaterThanOrEqual">
      <formula>0.1</formula>
    </cfRule>
    <cfRule type="cellIs" dxfId="1052" priority="384" stopIfTrue="1" operator="greaterThanOrEqual">
      <formula>0.01</formula>
    </cfRule>
    <cfRule type="cellIs" dxfId="1051" priority="385" stopIfTrue="1" operator="greaterThanOrEqual">
      <formula>0.001</formula>
    </cfRule>
    <cfRule type="cellIs" dxfId="1050" priority="386" stopIfTrue="1" operator="greaterThanOrEqual">
      <formula>0.0001</formula>
    </cfRule>
    <cfRule type="cellIs" dxfId="1049" priority="387" stopIfTrue="1" operator="greaterThanOrEqual">
      <formula>0.00001</formula>
    </cfRule>
    <cfRule type="cellIs" dxfId="1048" priority="388" stopIfTrue="1" operator="greaterThanOrEqual">
      <formula>0.000001</formula>
    </cfRule>
    <cfRule type="cellIs" dxfId="1047" priority="389" stopIfTrue="1" operator="greaterThanOrEqual">
      <formula>0.0000001</formula>
    </cfRule>
    <cfRule type="cellIs" dxfId="1046" priority="390" stopIfTrue="1" operator="greaterThanOrEqual">
      <formula>0.00000001</formula>
    </cfRule>
  </conditionalFormatting>
  <conditionalFormatting sqref="AC44 AC52 AC72:AC74 AC79:AC85 AC95 AC108:AC109 AC116 AC130">
    <cfRule type="cellIs" dxfId="1045" priority="2062" stopIfTrue="1" operator="greaterThanOrEqual">
      <formula>0.001</formula>
    </cfRule>
    <cfRule type="cellIs" dxfId="1044" priority="2063" stopIfTrue="1" operator="greaterThanOrEqual">
      <formula>0.0001</formula>
    </cfRule>
    <cfRule type="cellIs" dxfId="1043" priority="2064" stopIfTrue="1" operator="greaterThanOrEqual">
      <formula>0.00001</formula>
    </cfRule>
    <cfRule type="cellIs" dxfId="1042" priority="2065" stopIfTrue="1" operator="greaterThanOrEqual">
      <formula>0.000001</formula>
    </cfRule>
    <cfRule type="cellIs" dxfId="1041" priority="2066" stopIfTrue="1" operator="greaterThanOrEqual">
      <formula>0.0000001</formula>
    </cfRule>
    <cfRule type="cellIs" dxfId="1040" priority="2067" stopIfTrue="1" operator="greaterThanOrEqual">
      <formula>0.00000001</formula>
    </cfRule>
  </conditionalFormatting>
  <conditionalFormatting sqref="AC44:AC49">
    <cfRule type="cellIs" dxfId="1039" priority="2039" stopIfTrue="1" operator="greaterThanOrEqual">
      <formula>0.1</formula>
    </cfRule>
  </conditionalFormatting>
  <conditionalFormatting sqref="AC44:AC127">
    <cfRule type="cellIs" dxfId="1038" priority="2001" stopIfTrue="1" operator="greaterThanOrEqual">
      <formula>1</formula>
    </cfRule>
  </conditionalFormatting>
  <conditionalFormatting sqref="AC45:AC46 AC53 AC57 AC60:AC61 AC64 AC69:AC71 AC75 AC77:AC78 AC86 AC92:AC94 AC99:AC101 AC105 AC110:AC112 AC123:AC124 AC126">
    <cfRule type="cellIs" dxfId="1037" priority="2055" stopIfTrue="1" operator="greaterThanOrEqual">
      <formula>0.0001</formula>
    </cfRule>
    <cfRule type="cellIs" dxfId="1036" priority="2056" stopIfTrue="1" operator="greaterThanOrEqual">
      <formula>0.00001</formula>
    </cfRule>
    <cfRule type="cellIs" dxfId="1035" priority="2057" stopIfTrue="1" operator="greaterThanOrEqual">
      <formula>0.000001</formula>
    </cfRule>
    <cfRule type="cellIs" dxfId="1034" priority="2058" stopIfTrue="1" operator="greaterThanOrEqual">
      <formula>0.0000001</formula>
    </cfRule>
    <cfRule type="cellIs" dxfId="1033" priority="2059" stopIfTrue="1" operator="greaterThanOrEqual">
      <formula>0.00000001</formula>
    </cfRule>
  </conditionalFormatting>
  <conditionalFormatting sqref="AC45:AC49 AC53:AC71 AC86:AC94 AC96:AC107 AC110:AC115">
    <cfRule type="cellIs" dxfId="1032" priority="2040" stopIfTrue="1" operator="greaterThanOrEqual">
      <formula>0.01</formula>
    </cfRule>
  </conditionalFormatting>
  <conditionalFormatting sqref="AC47 AC115 AC125">
    <cfRule type="cellIs" dxfId="1031" priority="2049" stopIfTrue="1" operator="greaterThanOrEqual">
      <formula>0.00001</formula>
    </cfRule>
    <cfRule type="cellIs" dxfId="1030" priority="2050" stopIfTrue="1" operator="greaterThanOrEqual">
      <formula>0.000001</formula>
    </cfRule>
    <cfRule type="cellIs" dxfId="1029" priority="2051" stopIfTrue="1" operator="greaterThanOrEqual">
      <formula>0.0000001</formula>
    </cfRule>
    <cfRule type="cellIs" dxfId="1028" priority="2052" stopIfTrue="1" operator="greaterThanOrEqual">
      <formula>0.00000001</formula>
    </cfRule>
  </conditionalFormatting>
  <conditionalFormatting sqref="AC47:AC49 AC54:AC56 AC58:AC59 AC62:AC63 AC65:AC68 AC87:AC91 AC96:AC98 AC102:AC104 AC106:AC107 AC113:AC115 AC127">
    <cfRule type="cellIs" dxfId="1027" priority="2041" stopIfTrue="1" operator="greaterThanOrEqual">
      <formula>0.001</formula>
    </cfRule>
  </conditionalFormatting>
  <conditionalFormatting sqref="AC48:AC49 AC54:AC56 AC58:AC59 AC62:AC63 AC65:AC68 AC87:AC91 AC96:AC98 AC102:AC104 AC106:AC107 AC113:AC114 AC117 AC127">
    <cfRule type="cellIs" dxfId="1026" priority="2043" stopIfTrue="1" operator="greaterThanOrEqual">
      <formula>0.00001</formula>
    </cfRule>
    <cfRule type="cellIs" dxfId="1025" priority="2044" stopIfTrue="1" operator="greaterThanOrEqual">
      <formula>0.000001</formula>
    </cfRule>
    <cfRule type="cellIs" dxfId="1024" priority="2045" stopIfTrue="1" operator="greaterThanOrEqual">
      <formula>0.0000001</formula>
    </cfRule>
    <cfRule type="cellIs" dxfId="1023" priority="2046" stopIfTrue="1" operator="greaterThanOrEqual">
      <formula>0.00000001</formula>
    </cfRule>
  </conditionalFormatting>
  <conditionalFormatting sqref="AC48:AC49 AC54:AC56 AC58:AC59 AC62:AC63 AC65:AC68 AC87:AC91 AC96:AC98 AC102:AC104 AC106:AC107 AC113:AC114 AC127 AC117">
    <cfRule type="cellIs" dxfId="1022" priority="2042" stopIfTrue="1" operator="greaterThanOrEqual">
      <formula>0.0001</formula>
    </cfRule>
  </conditionalFormatting>
  <conditionalFormatting sqref="AC50 AC76 AC129">
    <cfRule type="cellIs" dxfId="1021" priority="2032" stopIfTrue="1" operator="greaterThanOrEqual">
      <formula>0.01</formula>
    </cfRule>
    <cfRule type="cellIs" dxfId="1020" priority="2033" stopIfTrue="1" operator="greaterThanOrEqual">
      <formula>0.001</formula>
    </cfRule>
    <cfRule type="cellIs" dxfId="1019" priority="2034" stopIfTrue="1" operator="greaterThanOrEqual">
      <formula>0.0001</formula>
    </cfRule>
    <cfRule type="cellIs" dxfId="1018" priority="2035" stopIfTrue="1" operator="greaterThanOrEqual">
      <formula>0.00001</formula>
    </cfRule>
    <cfRule type="cellIs" dxfId="1017" priority="2036" stopIfTrue="1" operator="greaterThanOrEqual">
      <formula>0.000001</formula>
    </cfRule>
    <cfRule type="cellIs" dxfId="1016" priority="2037" stopIfTrue="1" operator="greaterThanOrEqual">
      <formula>0.0000001</formula>
    </cfRule>
    <cfRule type="cellIs" dxfId="1015" priority="2038" stopIfTrue="1" operator="greaterThanOrEqual">
      <formula>0.00000001</formula>
    </cfRule>
  </conditionalFormatting>
  <conditionalFormatting sqref="AC51">
    <cfRule type="cellIs" dxfId="1014" priority="2023" stopIfTrue="1" operator="greaterThanOrEqual">
      <formula>0.01</formula>
    </cfRule>
    <cfRule type="cellIs" dxfId="1013" priority="2024" stopIfTrue="1" operator="greaterThanOrEqual">
      <formula>0.001</formula>
    </cfRule>
    <cfRule type="cellIs" dxfId="1012" priority="2025" stopIfTrue="1" operator="greaterThanOrEqual">
      <formula>0.0001</formula>
    </cfRule>
    <cfRule type="cellIs" dxfId="1011" priority="2026" stopIfTrue="1" operator="greaterThanOrEqual">
      <formula>0.00001</formula>
    </cfRule>
    <cfRule type="cellIs" dxfId="1010" priority="2027" stopIfTrue="1" operator="greaterThanOrEqual">
      <formula>0.000001</formula>
    </cfRule>
    <cfRule type="cellIs" dxfId="1009" priority="2028" stopIfTrue="1" operator="greaterThanOrEqual">
      <formula>0.0000001</formula>
    </cfRule>
    <cfRule type="cellIs" dxfId="1008" priority="2029" stopIfTrue="1" operator="greaterThanOrEqual">
      <formula>0.00000001</formula>
    </cfRule>
  </conditionalFormatting>
  <conditionalFormatting sqref="AC51:AC75">
    <cfRule type="cellIs" dxfId="1007" priority="2022" stopIfTrue="1" operator="greaterThanOrEqual">
      <formula>0.1</formula>
    </cfRule>
  </conditionalFormatting>
  <conditionalFormatting sqref="AC75 AC77:AC78 AC45:AC46 AC53 AC57 AC60:AC61 AC64 AC69:AC71 AC86 AC92:AC94 AC99:AC101 AC105 AC110:AC112 AC123:AC124 AC126">
    <cfRule type="cellIs" dxfId="1006" priority="2054" stopIfTrue="1" operator="greaterThanOrEqual">
      <formula>0.001</formula>
    </cfRule>
  </conditionalFormatting>
  <conditionalFormatting sqref="AC75 AC77:AC78">
    <cfRule type="cellIs" dxfId="1005" priority="2053" stopIfTrue="1" operator="greaterThanOrEqual">
      <formula>0.01</formula>
    </cfRule>
  </conditionalFormatting>
  <conditionalFormatting sqref="AC77:AC127">
    <cfRule type="cellIs" dxfId="1004" priority="2002" stopIfTrue="1" operator="greaterThanOrEqual">
      <formula>0.1</formula>
    </cfRule>
  </conditionalFormatting>
  <conditionalFormatting sqref="AC117:AC122">
    <cfRule type="cellIs" dxfId="1003" priority="2004" stopIfTrue="1" operator="greaterThanOrEqual">
      <formula>0.001</formula>
    </cfRule>
  </conditionalFormatting>
  <conditionalFormatting sqref="AC117:AC127">
    <cfRule type="cellIs" dxfId="1002" priority="2003" stopIfTrue="1" operator="greaterThanOrEqual">
      <formula>0.01</formula>
    </cfRule>
  </conditionalFormatting>
  <conditionalFormatting sqref="AC118">
    <cfRule type="cellIs" dxfId="1001" priority="2010" stopIfTrue="1" operator="greaterThanOrEqual">
      <formula>0.000001</formula>
    </cfRule>
    <cfRule type="cellIs" dxfId="1000" priority="2011" stopIfTrue="1" operator="greaterThanOrEqual">
      <formula>0.0000001</formula>
    </cfRule>
    <cfRule type="cellIs" dxfId="999" priority="2012" stopIfTrue="1" operator="greaterThanOrEqual">
      <formula>0.00000001</formula>
    </cfRule>
  </conditionalFormatting>
  <conditionalFormatting sqref="AC118:AC122">
    <cfRule type="cellIs" dxfId="998" priority="2005" stopIfTrue="1" operator="greaterThanOrEqual">
      <formula>0.0001</formula>
    </cfRule>
    <cfRule type="cellIs" dxfId="997" priority="2006" stopIfTrue="1" operator="greaterThanOrEqual">
      <formula>0.00001</formula>
    </cfRule>
  </conditionalFormatting>
  <conditionalFormatting sqref="AC119:AC122">
    <cfRule type="cellIs" dxfId="996" priority="2007" stopIfTrue="1" operator="greaterThanOrEqual">
      <formula>0.000001</formula>
    </cfRule>
    <cfRule type="cellIs" dxfId="995" priority="2008" stopIfTrue="1" operator="greaterThanOrEqual">
      <formula>0.0000001</formula>
    </cfRule>
    <cfRule type="cellIs" dxfId="994" priority="2009" stopIfTrue="1" operator="greaterThanOrEqual">
      <formula>0.00000001</formula>
    </cfRule>
  </conditionalFormatting>
  <conditionalFormatting sqref="AC125 AC47 AC115">
    <cfRule type="cellIs" dxfId="993" priority="2048" stopIfTrue="1" operator="greaterThanOrEqual">
      <formula>0.0001</formula>
    </cfRule>
  </conditionalFormatting>
  <conditionalFormatting sqref="AC125">
    <cfRule type="cellIs" dxfId="992" priority="2047" stopIfTrue="1" operator="greaterThanOrEqual">
      <formula>0.001</formula>
    </cfRule>
  </conditionalFormatting>
  <conditionalFormatting sqref="AC128 AC131:AC132">
    <cfRule type="cellIs" dxfId="991" priority="2013" stopIfTrue="1" operator="greaterThanOrEqual">
      <formula>1</formula>
    </cfRule>
    <cfRule type="cellIs" dxfId="990" priority="2014" stopIfTrue="1" operator="greaterThanOrEqual">
      <formula>0.1</formula>
    </cfRule>
    <cfRule type="cellIs" dxfId="989" priority="2015" stopIfTrue="1" operator="greaterThanOrEqual">
      <formula>0.01</formula>
    </cfRule>
    <cfRule type="cellIs" dxfId="988" priority="2016" stopIfTrue="1" operator="greaterThanOrEqual">
      <formula>0.001</formula>
    </cfRule>
    <cfRule type="cellIs" dxfId="987" priority="2017" stopIfTrue="1" operator="greaterThanOrEqual">
      <formula>0.0001</formula>
    </cfRule>
    <cfRule type="cellIs" dxfId="986" priority="2018" stopIfTrue="1" operator="greaterThanOrEqual">
      <formula>0.00001</formula>
    </cfRule>
    <cfRule type="cellIs" dxfId="985" priority="2019" stopIfTrue="1" operator="greaterThanOrEqual">
      <formula>0.000001</formula>
    </cfRule>
    <cfRule type="cellIs" dxfId="984" priority="2020" stopIfTrue="1" operator="greaterThanOrEqual">
      <formula>0.0000001</formula>
    </cfRule>
    <cfRule type="cellIs" dxfId="983" priority="2021" stopIfTrue="1" operator="greaterThanOrEqual">
      <formula>0.00000001</formula>
    </cfRule>
  </conditionalFormatting>
  <conditionalFormatting sqref="AC129 AC50 AC76">
    <cfRule type="cellIs" dxfId="982" priority="2031" stopIfTrue="1" operator="greaterThanOrEqual">
      <formula>0.1</formula>
    </cfRule>
  </conditionalFormatting>
  <conditionalFormatting sqref="AC129:AC130">
    <cfRule type="cellIs" dxfId="981" priority="2030" stopIfTrue="1" operator="greaterThanOrEqual">
      <formula>1</formula>
    </cfRule>
  </conditionalFormatting>
  <conditionalFormatting sqref="AC130 AC44 AC52 AC72:AC74 AC79:AC85 AC95 AC108:AC109 AC116">
    <cfRule type="cellIs" dxfId="980" priority="2061" stopIfTrue="1" operator="greaterThanOrEqual">
      <formula>0.01</formula>
    </cfRule>
  </conditionalFormatting>
  <conditionalFormatting sqref="AC130">
    <cfRule type="cellIs" dxfId="979" priority="2060" stopIfTrue="1" operator="greaterThanOrEqual">
      <formula>0.1</formula>
    </cfRule>
  </conditionalFormatting>
  <conditionalFormatting sqref="AF24:AF27">
    <cfRule type="cellIs" dxfId="978" priority="636" operator="greaterThanOrEqual">
      <formula>0</formula>
    </cfRule>
  </conditionalFormatting>
  <conditionalFormatting sqref="AF28:AF30">
    <cfRule type="cellIs" dxfId="977" priority="635" operator="greaterThanOrEqual">
      <formula>0</formula>
    </cfRule>
  </conditionalFormatting>
  <conditionalFormatting sqref="AF31:AF32">
    <cfRule type="cellIs" dxfId="976" priority="581" operator="greaterThanOrEqual">
      <formula>0</formula>
    </cfRule>
  </conditionalFormatting>
  <conditionalFormatting sqref="AF37:AF41">
    <cfRule type="cellIs" dxfId="975" priority="372" stopIfTrue="1" operator="greaterThanOrEqual">
      <formula>1</formula>
    </cfRule>
    <cfRule type="cellIs" dxfId="974" priority="373" stopIfTrue="1" operator="greaterThanOrEqual">
      <formula>0.1</formula>
    </cfRule>
    <cfRule type="cellIs" dxfId="973" priority="374" stopIfTrue="1" operator="greaterThanOrEqual">
      <formula>0.01</formula>
    </cfRule>
    <cfRule type="cellIs" dxfId="972" priority="375" stopIfTrue="1" operator="greaterThanOrEqual">
      <formula>0.001</formula>
    </cfRule>
    <cfRule type="cellIs" dxfId="971" priority="376" stopIfTrue="1" operator="greaterThanOrEqual">
      <formula>0.0001</formula>
    </cfRule>
    <cfRule type="cellIs" dxfId="970" priority="377" stopIfTrue="1" operator="greaterThanOrEqual">
      <formula>0.00001</formula>
    </cfRule>
    <cfRule type="cellIs" dxfId="969" priority="378" stopIfTrue="1" operator="greaterThanOrEqual">
      <formula>0.000001</formula>
    </cfRule>
    <cfRule type="cellIs" dxfId="968" priority="379" stopIfTrue="1" operator="greaterThanOrEqual">
      <formula>0.0000001</formula>
    </cfRule>
    <cfRule type="cellIs" dxfId="967" priority="380" stopIfTrue="1" operator="greaterThanOrEqual">
      <formula>0.00000001</formula>
    </cfRule>
  </conditionalFormatting>
  <conditionalFormatting sqref="AF37:AF132">
    <cfRule type="cellIs" dxfId="966" priority="362" stopIfTrue="1" operator="greaterThanOrEqual">
      <formula>10</formula>
    </cfRule>
  </conditionalFormatting>
  <conditionalFormatting sqref="AF42:AF43">
    <cfRule type="cellIs" dxfId="965" priority="363" stopIfTrue="1" operator="greaterThanOrEqual">
      <formula>1</formula>
    </cfRule>
    <cfRule type="cellIs" dxfId="964" priority="364" stopIfTrue="1" operator="greaterThanOrEqual">
      <formula>0.1</formula>
    </cfRule>
    <cfRule type="cellIs" dxfId="963" priority="365" stopIfTrue="1" operator="greaterThanOrEqual">
      <formula>0.01</formula>
    </cfRule>
    <cfRule type="cellIs" dxfId="962" priority="366" stopIfTrue="1" operator="greaterThanOrEqual">
      <formula>0.001</formula>
    </cfRule>
    <cfRule type="cellIs" dxfId="961" priority="367" stopIfTrue="1" operator="greaterThanOrEqual">
      <formula>0.0001</formula>
    </cfRule>
    <cfRule type="cellIs" dxfId="960" priority="368" stopIfTrue="1" operator="greaterThanOrEqual">
      <formula>0.00001</formula>
    </cfRule>
    <cfRule type="cellIs" dxfId="959" priority="369" stopIfTrue="1" operator="greaterThanOrEqual">
      <formula>0.000001</formula>
    </cfRule>
    <cfRule type="cellIs" dxfId="958" priority="370" stopIfTrue="1" operator="greaterThanOrEqual">
      <formula>0.0000001</formula>
    </cfRule>
    <cfRule type="cellIs" dxfId="957" priority="371" stopIfTrue="1" operator="greaterThanOrEqual">
      <formula>0.00000001</formula>
    </cfRule>
  </conditionalFormatting>
  <conditionalFormatting sqref="AF44 AF52 AF72:AF74 AF79:AF85 AF95 AF108:AF109 AF116 AF130">
    <cfRule type="cellIs" dxfId="956" priority="1995" stopIfTrue="1" operator="greaterThanOrEqual">
      <formula>0.001</formula>
    </cfRule>
    <cfRule type="cellIs" dxfId="955" priority="1996" stopIfTrue="1" operator="greaterThanOrEqual">
      <formula>0.0001</formula>
    </cfRule>
    <cfRule type="cellIs" dxfId="954" priority="1997" stopIfTrue="1" operator="greaterThanOrEqual">
      <formula>0.00001</formula>
    </cfRule>
    <cfRule type="cellIs" dxfId="953" priority="1998" stopIfTrue="1" operator="greaterThanOrEqual">
      <formula>0.000001</formula>
    </cfRule>
    <cfRule type="cellIs" dxfId="952" priority="1999" stopIfTrue="1" operator="greaterThanOrEqual">
      <formula>0.0000001</formula>
    </cfRule>
    <cfRule type="cellIs" dxfId="951" priority="2000" stopIfTrue="1" operator="greaterThanOrEqual">
      <formula>0.00000001</formula>
    </cfRule>
  </conditionalFormatting>
  <conditionalFormatting sqref="AF44:AF49">
    <cfRule type="cellIs" dxfId="950" priority="1972" stopIfTrue="1" operator="greaterThanOrEqual">
      <formula>0.1</formula>
    </cfRule>
  </conditionalFormatting>
  <conditionalFormatting sqref="AF44:AF127">
    <cfRule type="cellIs" dxfId="949" priority="1934" stopIfTrue="1" operator="greaterThanOrEqual">
      <formula>1</formula>
    </cfRule>
  </conditionalFormatting>
  <conditionalFormatting sqref="AF45:AF46 AF53 AF57 AF60:AF61 AF64 AF69:AF71 AF75 AF77:AF78 AF86 AF92:AF94 AF99:AF101 AF105 AF110:AF112 AF123:AF124 AF126">
    <cfRule type="cellIs" dxfId="948" priority="1988" stopIfTrue="1" operator="greaterThanOrEqual">
      <formula>0.0001</formula>
    </cfRule>
    <cfRule type="cellIs" dxfId="947" priority="1989" stopIfTrue="1" operator="greaterThanOrEqual">
      <formula>0.00001</formula>
    </cfRule>
    <cfRule type="cellIs" dxfId="946" priority="1990" stopIfTrue="1" operator="greaterThanOrEqual">
      <formula>0.000001</formula>
    </cfRule>
    <cfRule type="cellIs" dxfId="945" priority="1991" stopIfTrue="1" operator="greaterThanOrEqual">
      <formula>0.0000001</formula>
    </cfRule>
    <cfRule type="cellIs" dxfId="944" priority="1992" stopIfTrue="1" operator="greaterThanOrEqual">
      <formula>0.00000001</formula>
    </cfRule>
  </conditionalFormatting>
  <conditionalFormatting sqref="AF45:AF49 AF53:AF71 AF86:AF94 AF96:AF107 AF110:AF115">
    <cfRule type="cellIs" dxfId="943" priority="1973" stopIfTrue="1" operator="greaterThanOrEqual">
      <formula>0.01</formula>
    </cfRule>
  </conditionalFormatting>
  <conditionalFormatting sqref="AF47 AF115 AF125">
    <cfRule type="cellIs" dxfId="942" priority="1982" stopIfTrue="1" operator="greaterThanOrEqual">
      <formula>0.00001</formula>
    </cfRule>
    <cfRule type="cellIs" dxfId="941" priority="1983" stopIfTrue="1" operator="greaterThanOrEqual">
      <formula>0.000001</formula>
    </cfRule>
    <cfRule type="cellIs" dxfId="940" priority="1984" stopIfTrue="1" operator="greaterThanOrEqual">
      <formula>0.0000001</formula>
    </cfRule>
    <cfRule type="cellIs" dxfId="939" priority="1985" stopIfTrue="1" operator="greaterThanOrEqual">
      <formula>0.00000001</formula>
    </cfRule>
  </conditionalFormatting>
  <conditionalFormatting sqref="AF47:AF49 AF54:AF56 AF58:AF59 AF62:AF63 AF65:AF68 AF87:AF91 AF96:AF98 AF102:AF104 AF106:AF107 AF113:AF115 AF127">
    <cfRule type="cellIs" dxfId="938" priority="1974" stopIfTrue="1" operator="greaterThanOrEqual">
      <formula>0.001</formula>
    </cfRule>
  </conditionalFormatting>
  <conditionalFormatting sqref="AF48:AF49 AF54:AF56 AF58:AF59 AF62:AF63 AF65:AF68 AF87:AF91 AF96:AF98 AF102:AF104 AF106:AF107 AF113:AF114 AF117 AF127">
    <cfRule type="cellIs" dxfId="937" priority="1976" stopIfTrue="1" operator="greaterThanOrEqual">
      <formula>0.00001</formula>
    </cfRule>
    <cfRule type="cellIs" dxfId="936" priority="1977" stopIfTrue="1" operator="greaterThanOrEqual">
      <formula>0.000001</formula>
    </cfRule>
    <cfRule type="cellIs" dxfId="935" priority="1978" stopIfTrue="1" operator="greaterThanOrEqual">
      <formula>0.0000001</formula>
    </cfRule>
    <cfRule type="cellIs" dxfId="934" priority="1979" stopIfTrue="1" operator="greaterThanOrEqual">
      <formula>0.00000001</formula>
    </cfRule>
  </conditionalFormatting>
  <conditionalFormatting sqref="AF48:AF49 AF54:AF56 AF58:AF59 AF62:AF63 AF65:AF68 AF87:AF91 AF96:AF98 AF102:AF104 AF106:AF107 AF113:AF114 AF127 AF117">
    <cfRule type="cellIs" dxfId="933" priority="1975" stopIfTrue="1" operator="greaterThanOrEqual">
      <formula>0.0001</formula>
    </cfRule>
  </conditionalFormatting>
  <conditionalFormatting sqref="AF50 AF76 AF129">
    <cfRule type="cellIs" dxfId="932" priority="1965" stopIfTrue="1" operator="greaterThanOrEqual">
      <formula>0.01</formula>
    </cfRule>
    <cfRule type="cellIs" dxfId="931" priority="1966" stopIfTrue="1" operator="greaterThanOrEqual">
      <formula>0.001</formula>
    </cfRule>
    <cfRule type="cellIs" dxfId="930" priority="1967" stopIfTrue="1" operator="greaterThanOrEqual">
      <formula>0.0001</formula>
    </cfRule>
    <cfRule type="cellIs" dxfId="929" priority="1968" stopIfTrue="1" operator="greaterThanOrEqual">
      <formula>0.00001</formula>
    </cfRule>
    <cfRule type="cellIs" dxfId="928" priority="1969" stopIfTrue="1" operator="greaterThanOrEqual">
      <formula>0.000001</formula>
    </cfRule>
    <cfRule type="cellIs" dxfId="927" priority="1970" stopIfTrue="1" operator="greaterThanOrEqual">
      <formula>0.0000001</formula>
    </cfRule>
    <cfRule type="cellIs" dxfId="926" priority="1971" stopIfTrue="1" operator="greaterThanOrEqual">
      <formula>0.00000001</formula>
    </cfRule>
  </conditionalFormatting>
  <conditionalFormatting sqref="AF51">
    <cfRule type="cellIs" dxfId="925" priority="1956" stopIfTrue="1" operator="greaterThanOrEqual">
      <formula>0.01</formula>
    </cfRule>
    <cfRule type="cellIs" dxfId="924" priority="1957" stopIfTrue="1" operator="greaterThanOrEqual">
      <formula>0.001</formula>
    </cfRule>
    <cfRule type="cellIs" dxfId="923" priority="1958" stopIfTrue="1" operator="greaterThanOrEqual">
      <formula>0.0001</formula>
    </cfRule>
    <cfRule type="cellIs" dxfId="922" priority="1959" stopIfTrue="1" operator="greaterThanOrEqual">
      <formula>0.00001</formula>
    </cfRule>
    <cfRule type="cellIs" dxfId="921" priority="1960" stopIfTrue="1" operator="greaterThanOrEqual">
      <formula>0.000001</formula>
    </cfRule>
    <cfRule type="cellIs" dxfId="920" priority="1961" stopIfTrue="1" operator="greaterThanOrEqual">
      <formula>0.0000001</formula>
    </cfRule>
    <cfRule type="cellIs" dxfId="919" priority="1962" stopIfTrue="1" operator="greaterThanOrEqual">
      <formula>0.00000001</formula>
    </cfRule>
  </conditionalFormatting>
  <conditionalFormatting sqref="AF51:AF75">
    <cfRule type="cellIs" dxfId="918" priority="1955" stopIfTrue="1" operator="greaterThanOrEqual">
      <formula>0.1</formula>
    </cfRule>
  </conditionalFormatting>
  <conditionalFormatting sqref="AF75 AF77:AF78 AF45:AF46 AF53 AF57 AF60:AF61 AF64 AF69:AF71 AF86 AF92:AF94 AF99:AF101 AF105 AF110:AF112 AF123:AF124 AF126">
    <cfRule type="cellIs" dxfId="917" priority="1987" stopIfTrue="1" operator="greaterThanOrEqual">
      <formula>0.001</formula>
    </cfRule>
  </conditionalFormatting>
  <conditionalFormatting sqref="AF75 AF77:AF78">
    <cfRule type="cellIs" dxfId="916" priority="1986" stopIfTrue="1" operator="greaterThanOrEqual">
      <formula>0.01</formula>
    </cfRule>
  </conditionalFormatting>
  <conditionalFormatting sqref="AF77:AF127">
    <cfRule type="cellIs" dxfId="915" priority="1935" stopIfTrue="1" operator="greaterThanOrEqual">
      <formula>0.1</formula>
    </cfRule>
  </conditionalFormatting>
  <conditionalFormatting sqref="AF117:AF122">
    <cfRule type="cellIs" dxfId="914" priority="1937" stopIfTrue="1" operator="greaterThanOrEqual">
      <formula>0.001</formula>
    </cfRule>
  </conditionalFormatting>
  <conditionalFormatting sqref="AF117:AF127">
    <cfRule type="cellIs" dxfId="913" priority="1936" stopIfTrue="1" operator="greaterThanOrEqual">
      <formula>0.01</formula>
    </cfRule>
  </conditionalFormatting>
  <conditionalFormatting sqref="AF118">
    <cfRule type="cellIs" dxfId="912" priority="1943" stopIfTrue="1" operator="greaterThanOrEqual">
      <formula>0.000001</formula>
    </cfRule>
    <cfRule type="cellIs" dxfId="911" priority="1944" stopIfTrue="1" operator="greaterThanOrEqual">
      <formula>0.0000001</formula>
    </cfRule>
    <cfRule type="cellIs" dxfId="910" priority="1945" stopIfTrue="1" operator="greaterThanOrEqual">
      <formula>0.00000001</formula>
    </cfRule>
  </conditionalFormatting>
  <conditionalFormatting sqref="AF118:AF122">
    <cfRule type="cellIs" dxfId="909" priority="1938" stopIfTrue="1" operator="greaterThanOrEqual">
      <formula>0.0001</formula>
    </cfRule>
    <cfRule type="cellIs" dxfId="908" priority="1939" stopIfTrue="1" operator="greaterThanOrEqual">
      <formula>0.00001</formula>
    </cfRule>
  </conditionalFormatting>
  <conditionalFormatting sqref="AF119:AF122">
    <cfRule type="cellIs" dxfId="907" priority="1940" stopIfTrue="1" operator="greaterThanOrEqual">
      <formula>0.000001</formula>
    </cfRule>
    <cfRule type="cellIs" dxfId="906" priority="1941" stopIfTrue="1" operator="greaterThanOrEqual">
      <formula>0.0000001</formula>
    </cfRule>
    <cfRule type="cellIs" dxfId="905" priority="1942" stopIfTrue="1" operator="greaterThanOrEqual">
      <formula>0.00000001</formula>
    </cfRule>
  </conditionalFormatting>
  <conditionalFormatting sqref="AF125 AF47 AF115">
    <cfRule type="cellIs" dxfId="904" priority="1981" stopIfTrue="1" operator="greaterThanOrEqual">
      <formula>0.0001</formula>
    </cfRule>
  </conditionalFormatting>
  <conditionalFormatting sqref="AF125">
    <cfRule type="cellIs" dxfId="903" priority="1980" stopIfTrue="1" operator="greaterThanOrEqual">
      <formula>0.001</formula>
    </cfRule>
  </conditionalFormatting>
  <conditionalFormatting sqref="AF128 AF131:AF132">
    <cfRule type="cellIs" dxfId="902" priority="1946" stopIfTrue="1" operator="greaterThanOrEqual">
      <formula>1</formula>
    </cfRule>
    <cfRule type="cellIs" dxfId="901" priority="1947" stopIfTrue="1" operator="greaterThanOrEqual">
      <formula>0.1</formula>
    </cfRule>
    <cfRule type="cellIs" dxfId="900" priority="1948" stopIfTrue="1" operator="greaterThanOrEqual">
      <formula>0.01</formula>
    </cfRule>
    <cfRule type="cellIs" dxfId="899" priority="1949" stopIfTrue="1" operator="greaterThanOrEqual">
      <formula>0.001</formula>
    </cfRule>
    <cfRule type="cellIs" dxfId="898" priority="1950" stopIfTrue="1" operator="greaterThanOrEqual">
      <formula>0.0001</formula>
    </cfRule>
    <cfRule type="cellIs" dxfId="897" priority="1951" stopIfTrue="1" operator="greaterThanOrEqual">
      <formula>0.00001</formula>
    </cfRule>
    <cfRule type="cellIs" dxfId="896" priority="1952" stopIfTrue="1" operator="greaterThanOrEqual">
      <formula>0.000001</formula>
    </cfRule>
    <cfRule type="cellIs" dxfId="895" priority="1953" stopIfTrue="1" operator="greaterThanOrEqual">
      <formula>0.0000001</formula>
    </cfRule>
    <cfRule type="cellIs" dxfId="894" priority="1954" stopIfTrue="1" operator="greaterThanOrEqual">
      <formula>0.00000001</formula>
    </cfRule>
  </conditionalFormatting>
  <conditionalFormatting sqref="AF129 AF50 AF76">
    <cfRule type="cellIs" dxfId="893" priority="1964" stopIfTrue="1" operator="greaterThanOrEqual">
      <formula>0.1</formula>
    </cfRule>
  </conditionalFormatting>
  <conditionalFormatting sqref="AF129:AF130">
    <cfRule type="cellIs" dxfId="892" priority="1963" stopIfTrue="1" operator="greaterThanOrEqual">
      <formula>1</formula>
    </cfRule>
  </conditionalFormatting>
  <conditionalFormatting sqref="AF130 AF44 AF52 AF72:AF74 AF79:AF85 AF95 AF108:AF109 AF116">
    <cfRule type="cellIs" dxfId="891" priority="1994" stopIfTrue="1" operator="greaterThanOrEqual">
      <formula>0.01</formula>
    </cfRule>
  </conditionalFormatting>
  <conditionalFormatting sqref="AF130">
    <cfRule type="cellIs" dxfId="890" priority="1993" stopIfTrue="1" operator="greaterThanOrEqual">
      <formula>0.1</formula>
    </cfRule>
  </conditionalFormatting>
  <conditionalFormatting sqref="AI24:AI27">
    <cfRule type="cellIs" dxfId="889" priority="631" operator="greaterThanOrEqual">
      <formula>0</formula>
    </cfRule>
  </conditionalFormatting>
  <conditionalFormatting sqref="AI28:AI30">
    <cfRule type="cellIs" dxfId="888" priority="630" operator="greaterThanOrEqual">
      <formula>0</formula>
    </cfRule>
  </conditionalFormatting>
  <conditionalFormatting sqref="AI31:AI32">
    <cfRule type="cellIs" dxfId="887" priority="580" operator="greaterThanOrEqual">
      <formula>0</formula>
    </cfRule>
  </conditionalFormatting>
  <conditionalFormatting sqref="AI37:AI41">
    <cfRule type="cellIs" dxfId="886" priority="334" stopIfTrue="1" operator="greaterThanOrEqual">
      <formula>1</formula>
    </cfRule>
    <cfRule type="cellIs" dxfId="885" priority="335" stopIfTrue="1" operator="greaterThanOrEqual">
      <formula>0.1</formula>
    </cfRule>
    <cfRule type="cellIs" dxfId="884" priority="336" stopIfTrue="1" operator="greaterThanOrEqual">
      <formula>0.01</formula>
    </cfRule>
    <cfRule type="cellIs" dxfId="883" priority="337" stopIfTrue="1" operator="greaterThanOrEqual">
      <formula>0.001</formula>
    </cfRule>
    <cfRule type="cellIs" dxfId="882" priority="338" stopIfTrue="1" operator="greaterThanOrEqual">
      <formula>0.0001</formula>
    </cfRule>
    <cfRule type="cellIs" dxfId="881" priority="339" stopIfTrue="1" operator="greaterThanOrEqual">
      <formula>0.00001</formula>
    </cfRule>
    <cfRule type="cellIs" dxfId="880" priority="340" stopIfTrue="1" operator="greaterThanOrEqual">
      <formula>0.000001</formula>
    </cfRule>
    <cfRule type="cellIs" dxfId="879" priority="341" stopIfTrue="1" operator="greaterThanOrEqual">
      <formula>0.0000001</formula>
    </cfRule>
    <cfRule type="cellIs" dxfId="878" priority="342" stopIfTrue="1" operator="greaterThanOrEqual">
      <formula>0.00000001</formula>
    </cfRule>
  </conditionalFormatting>
  <conditionalFormatting sqref="AI37:AI132">
    <cfRule type="cellIs" dxfId="877" priority="324" stopIfTrue="1" operator="greaterThanOrEqual">
      <formula>10</formula>
    </cfRule>
  </conditionalFormatting>
  <conditionalFormatting sqref="AI42:AI43">
    <cfRule type="cellIs" dxfId="876" priority="325" stopIfTrue="1" operator="greaterThanOrEqual">
      <formula>1</formula>
    </cfRule>
    <cfRule type="cellIs" dxfId="875" priority="326" stopIfTrue="1" operator="greaterThanOrEqual">
      <formula>0.1</formula>
    </cfRule>
    <cfRule type="cellIs" dxfId="874" priority="327" stopIfTrue="1" operator="greaterThanOrEqual">
      <formula>0.01</formula>
    </cfRule>
    <cfRule type="cellIs" dxfId="873" priority="328" stopIfTrue="1" operator="greaterThanOrEqual">
      <formula>0.001</formula>
    </cfRule>
    <cfRule type="cellIs" dxfId="872" priority="329" stopIfTrue="1" operator="greaterThanOrEqual">
      <formula>0.0001</formula>
    </cfRule>
    <cfRule type="cellIs" dxfId="871" priority="330" stopIfTrue="1" operator="greaterThanOrEqual">
      <formula>0.00001</formula>
    </cfRule>
    <cfRule type="cellIs" dxfId="870" priority="331" stopIfTrue="1" operator="greaterThanOrEqual">
      <formula>0.000001</formula>
    </cfRule>
    <cfRule type="cellIs" dxfId="869" priority="332" stopIfTrue="1" operator="greaterThanOrEqual">
      <formula>0.0000001</formula>
    </cfRule>
    <cfRule type="cellIs" dxfId="868" priority="333" stopIfTrue="1" operator="greaterThanOrEqual">
      <formula>0.00000001</formula>
    </cfRule>
  </conditionalFormatting>
  <conditionalFormatting sqref="AI44 AI52 AI72:AI74 AI79:AI85 AI95 AI108:AI109 AI116 AI130">
    <cfRule type="cellIs" dxfId="867" priority="1861" stopIfTrue="1" operator="greaterThanOrEqual">
      <formula>0.001</formula>
    </cfRule>
    <cfRule type="cellIs" dxfId="866" priority="1862" stopIfTrue="1" operator="greaterThanOrEqual">
      <formula>0.0001</formula>
    </cfRule>
    <cfRule type="cellIs" dxfId="865" priority="1863" stopIfTrue="1" operator="greaterThanOrEqual">
      <formula>0.00001</formula>
    </cfRule>
    <cfRule type="cellIs" dxfId="864" priority="1864" stopIfTrue="1" operator="greaterThanOrEqual">
      <formula>0.000001</formula>
    </cfRule>
    <cfRule type="cellIs" dxfId="863" priority="1865" stopIfTrue="1" operator="greaterThanOrEqual">
      <formula>0.0000001</formula>
    </cfRule>
    <cfRule type="cellIs" dxfId="862" priority="1866" stopIfTrue="1" operator="greaterThanOrEqual">
      <formula>0.00000001</formula>
    </cfRule>
  </conditionalFormatting>
  <conditionalFormatting sqref="AI44:AI49">
    <cfRule type="cellIs" dxfId="861" priority="1838" stopIfTrue="1" operator="greaterThanOrEqual">
      <formula>0.1</formula>
    </cfRule>
  </conditionalFormatting>
  <conditionalFormatting sqref="AI44:AI127">
    <cfRule type="cellIs" dxfId="860" priority="1800" stopIfTrue="1" operator="greaterThanOrEqual">
      <formula>1</formula>
    </cfRule>
  </conditionalFormatting>
  <conditionalFormatting sqref="AI45:AI46 AI53 AI57 AI60:AI61 AI64 AI69:AI71 AI75 AI77:AI78 AI86 AI92:AI94 AI99:AI101 AI105 AI110:AI112 AI123:AI124 AI126">
    <cfRule type="cellIs" dxfId="859" priority="1854" stopIfTrue="1" operator="greaterThanOrEqual">
      <formula>0.0001</formula>
    </cfRule>
    <cfRule type="cellIs" dxfId="858" priority="1855" stopIfTrue="1" operator="greaterThanOrEqual">
      <formula>0.00001</formula>
    </cfRule>
    <cfRule type="cellIs" dxfId="857" priority="1856" stopIfTrue="1" operator="greaterThanOrEqual">
      <formula>0.000001</formula>
    </cfRule>
    <cfRule type="cellIs" dxfId="856" priority="1857" stopIfTrue="1" operator="greaterThanOrEqual">
      <formula>0.0000001</formula>
    </cfRule>
    <cfRule type="cellIs" dxfId="855" priority="1858" stopIfTrue="1" operator="greaterThanOrEqual">
      <formula>0.00000001</formula>
    </cfRule>
  </conditionalFormatting>
  <conditionalFormatting sqref="AI45:AI49 AI53:AI71 AI86:AI94 AI96:AI107 AI110:AI115">
    <cfRule type="cellIs" dxfId="854" priority="1839" stopIfTrue="1" operator="greaterThanOrEqual">
      <formula>0.01</formula>
    </cfRule>
  </conditionalFormatting>
  <conditionalFormatting sqref="AI47 AI115 AI125">
    <cfRule type="cellIs" dxfId="853" priority="1848" stopIfTrue="1" operator="greaterThanOrEqual">
      <formula>0.00001</formula>
    </cfRule>
    <cfRule type="cellIs" dxfId="852" priority="1849" stopIfTrue="1" operator="greaterThanOrEqual">
      <formula>0.000001</formula>
    </cfRule>
    <cfRule type="cellIs" dxfId="851" priority="1850" stopIfTrue="1" operator="greaterThanOrEqual">
      <formula>0.0000001</formula>
    </cfRule>
    <cfRule type="cellIs" dxfId="850" priority="1851" stopIfTrue="1" operator="greaterThanOrEqual">
      <formula>0.00000001</formula>
    </cfRule>
  </conditionalFormatting>
  <conditionalFormatting sqref="AI47:AI49 AI54:AI56 AI58:AI59 AI62:AI63 AI65:AI68 AI87:AI91 AI96:AI98 AI102:AI104 AI106:AI107 AI113:AI115 AI127">
    <cfRule type="cellIs" dxfId="849" priority="1840" stopIfTrue="1" operator="greaterThanOrEqual">
      <formula>0.001</formula>
    </cfRule>
  </conditionalFormatting>
  <conditionalFormatting sqref="AI48:AI49 AI54:AI56 AI58:AI59 AI62:AI63 AI65:AI68 AI87:AI91 AI96:AI98 AI102:AI104 AI106:AI107 AI113:AI114 AI117 AI127">
    <cfRule type="cellIs" dxfId="848" priority="1842" stopIfTrue="1" operator="greaterThanOrEqual">
      <formula>0.00001</formula>
    </cfRule>
    <cfRule type="cellIs" dxfId="847" priority="1843" stopIfTrue="1" operator="greaterThanOrEqual">
      <formula>0.000001</formula>
    </cfRule>
    <cfRule type="cellIs" dxfId="846" priority="1844" stopIfTrue="1" operator="greaterThanOrEqual">
      <formula>0.0000001</formula>
    </cfRule>
    <cfRule type="cellIs" dxfId="845" priority="1845" stopIfTrue="1" operator="greaterThanOrEqual">
      <formula>0.00000001</formula>
    </cfRule>
  </conditionalFormatting>
  <conditionalFormatting sqref="AI48:AI49 AI54:AI56 AI58:AI59 AI62:AI63 AI65:AI68 AI87:AI91 AI96:AI98 AI102:AI104 AI106:AI107 AI113:AI114 AI127 AI117">
    <cfRule type="cellIs" dxfId="844" priority="1841" stopIfTrue="1" operator="greaterThanOrEqual">
      <formula>0.0001</formula>
    </cfRule>
  </conditionalFormatting>
  <conditionalFormatting sqref="AI50 AI76 AI129">
    <cfRule type="cellIs" dxfId="843" priority="1831" stopIfTrue="1" operator="greaterThanOrEqual">
      <formula>0.01</formula>
    </cfRule>
    <cfRule type="cellIs" dxfId="842" priority="1832" stopIfTrue="1" operator="greaterThanOrEqual">
      <formula>0.001</formula>
    </cfRule>
    <cfRule type="cellIs" dxfId="841" priority="1833" stopIfTrue="1" operator="greaterThanOrEqual">
      <formula>0.0001</formula>
    </cfRule>
    <cfRule type="cellIs" dxfId="840" priority="1834" stopIfTrue="1" operator="greaterThanOrEqual">
      <formula>0.00001</formula>
    </cfRule>
    <cfRule type="cellIs" dxfId="839" priority="1835" stopIfTrue="1" operator="greaterThanOrEqual">
      <formula>0.000001</formula>
    </cfRule>
    <cfRule type="cellIs" dxfId="838" priority="1836" stopIfTrue="1" operator="greaterThanOrEqual">
      <formula>0.0000001</formula>
    </cfRule>
    <cfRule type="cellIs" dxfId="837" priority="1837" stopIfTrue="1" operator="greaterThanOrEqual">
      <formula>0.00000001</formula>
    </cfRule>
  </conditionalFormatting>
  <conditionalFormatting sqref="AI51">
    <cfRule type="cellIs" dxfId="836" priority="1822" stopIfTrue="1" operator="greaterThanOrEqual">
      <formula>0.01</formula>
    </cfRule>
    <cfRule type="cellIs" dxfId="835" priority="1823" stopIfTrue="1" operator="greaterThanOrEqual">
      <formula>0.001</formula>
    </cfRule>
    <cfRule type="cellIs" dxfId="834" priority="1824" stopIfTrue="1" operator="greaterThanOrEqual">
      <formula>0.0001</formula>
    </cfRule>
    <cfRule type="cellIs" dxfId="833" priority="1825" stopIfTrue="1" operator="greaterThanOrEqual">
      <formula>0.00001</formula>
    </cfRule>
    <cfRule type="cellIs" dxfId="832" priority="1826" stopIfTrue="1" operator="greaterThanOrEqual">
      <formula>0.000001</formula>
    </cfRule>
    <cfRule type="cellIs" dxfId="831" priority="1827" stopIfTrue="1" operator="greaterThanOrEqual">
      <formula>0.0000001</formula>
    </cfRule>
    <cfRule type="cellIs" dxfId="830" priority="1828" stopIfTrue="1" operator="greaterThanOrEqual">
      <formula>0.00000001</formula>
    </cfRule>
  </conditionalFormatting>
  <conditionalFormatting sqref="AI51:AI75">
    <cfRule type="cellIs" dxfId="829" priority="1821" stopIfTrue="1" operator="greaterThanOrEqual">
      <formula>0.1</formula>
    </cfRule>
  </conditionalFormatting>
  <conditionalFormatting sqref="AI75 AI77:AI78 AI45:AI46 AI53 AI57 AI60:AI61 AI64 AI69:AI71 AI86 AI92:AI94 AI99:AI101 AI105 AI110:AI112 AI123:AI124 AI126">
    <cfRule type="cellIs" dxfId="828" priority="1853" stopIfTrue="1" operator="greaterThanOrEqual">
      <formula>0.001</formula>
    </cfRule>
  </conditionalFormatting>
  <conditionalFormatting sqref="AI75 AI77:AI78">
    <cfRule type="cellIs" dxfId="827" priority="1852" stopIfTrue="1" operator="greaterThanOrEqual">
      <formula>0.01</formula>
    </cfRule>
  </conditionalFormatting>
  <conditionalFormatting sqref="AI77:AI127">
    <cfRule type="cellIs" dxfId="826" priority="1801" stopIfTrue="1" operator="greaterThanOrEqual">
      <formula>0.1</formula>
    </cfRule>
  </conditionalFormatting>
  <conditionalFormatting sqref="AI117:AI122">
    <cfRule type="cellIs" dxfId="825" priority="1803" stopIfTrue="1" operator="greaterThanOrEqual">
      <formula>0.001</formula>
    </cfRule>
  </conditionalFormatting>
  <conditionalFormatting sqref="AI117:AI127">
    <cfRule type="cellIs" dxfId="824" priority="1802" stopIfTrue="1" operator="greaterThanOrEqual">
      <formula>0.01</formula>
    </cfRule>
  </conditionalFormatting>
  <conditionalFormatting sqref="AI118">
    <cfRule type="cellIs" dxfId="823" priority="1809" stopIfTrue="1" operator="greaterThanOrEqual">
      <formula>0.000001</formula>
    </cfRule>
    <cfRule type="cellIs" dxfId="822" priority="1810" stopIfTrue="1" operator="greaterThanOrEqual">
      <formula>0.0000001</formula>
    </cfRule>
    <cfRule type="cellIs" dxfId="821" priority="1811" stopIfTrue="1" operator="greaterThanOrEqual">
      <formula>0.00000001</formula>
    </cfRule>
  </conditionalFormatting>
  <conditionalFormatting sqref="AI118:AI122">
    <cfRule type="cellIs" dxfId="820" priority="1804" stopIfTrue="1" operator="greaterThanOrEqual">
      <formula>0.0001</formula>
    </cfRule>
    <cfRule type="cellIs" dxfId="819" priority="1805" stopIfTrue="1" operator="greaterThanOrEqual">
      <formula>0.00001</formula>
    </cfRule>
  </conditionalFormatting>
  <conditionalFormatting sqref="AI119:AI122">
    <cfRule type="cellIs" dxfId="818" priority="1806" stopIfTrue="1" operator="greaterThanOrEqual">
      <formula>0.000001</formula>
    </cfRule>
    <cfRule type="cellIs" dxfId="817" priority="1807" stopIfTrue="1" operator="greaterThanOrEqual">
      <formula>0.0000001</formula>
    </cfRule>
    <cfRule type="cellIs" dxfId="816" priority="1808" stopIfTrue="1" operator="greaterThanOrEqual">
      <formula>0.00000001</formula>
    </cfRule>
  </conditionalFormatting>
  <conditionalFormatting sqref="AI125 AI47 AI115">
    <cfRule type="cellIs" dxfId="815" priority="1847" stopIfTrue="1" operator="greaterThanOrEqual">
      <formula>0.0001</formula>
    </cfRule>
  </conditionalFormatting>
  <conditionalFormatting sqref="AI125">
    <cfRule type="cellIs" dxfId="814" priority="1846" stopIfTrue="1" operator="greaterThanOrEqual">
      <formula>0.001</formula>
    </cfRule>
  </conditionalFormatting>
  <conditionalFormatting sqref="AI128 AI131:AI132">
    <cfRule type="cellIs" dxfId="813" priority="1812" stopIfTrue="1" operator="greaterThanOrEqual">
      <formula>1</formula>
    </cfRule>
    <cfRule type="cellIs" dxfId="812" priority="1813" stopIfTrue="1" operator="greaterThanOrEqual">
      <formula>0.1</formula>
    </cfRule>
    <cfRule type="cellIs" dxfId="811" priority="1814" stopIfTrue="1" operator="greaterThanOrEqual">
      <formula>0.01</formula>
    </cfRule>
    <cfRule type="cellIs" dxfId="810" priority="1815" stopIfTrue="1" operator="greaterThanOrEqual">
      <formula>0.001</formula>
    </cfRule>
    <cfRule type="cellIs" dxfId="809" priority="1816" stopIfTrue="1" operator="greaterThanOrEqual">
      <formula>0.0001</formula>
    </cfRule>
    <cfRule type="cellIs" dxfId="808" priority="1817" stopIfTrue="1" operator="greaterThanOrEqual">
      <formula>0.00001</formula>
    </cfRule>
    <cfRule type="cellIs" dxfId="807" priority="1818" stopIfTrue="1" operator="greaterThanOrEqual">
      <formula>0.000001</formula>
    </cfRule>
    <cfRule type="cellIs" dxfId="806" priority="1819" stopIfTrue="1" operator="greaterThanOrEqual">
      <formula>0.0000001</formula>
    </cfRule>
    <cfRule type="cellIs" dxfId="805" priority="1820" stopIfTrue="1" operator="greaterThanOrEqual">
      <formula>0.00000001</formula>
    </cfRule>
  </conditionalFormatting>
  <conditionalFormatting sqref="AI129 AI50 AI76">
    <cfRule type="cellIs" dxfId="804" priority="1830" stopIfTrue="1" operator="greaterThanOrEqual">
      <formula>0.1</formula>
    </cfRule>
  </conditionalFormatting>
  <conditionalFormatting sqref="AI129:AI130">
    <cfRule type="cellIs" dxfId="803" priority="1829" stopIfTrue="1" operator="greaterThanOrEqual">
      <formula>1</formula>
    </cfRule>
  </conditionalFormatting>
  <conditionalFormatting sqref="AI130 AI44 AI52 AI72:AI74 AI79:AI85 AI95 AI108:AI109 AI116">
    <cfRule type="cellIs" dxfId="802" priority="1860" stopIfTrue="1" operator="greaterThanOrEqual">
      <formula>0.01</formula>
    </cfRule>
  </conditionalFormatting>
  <conditionalFormatting sqref="AI130">
    <cfRule type="cellIs" dxfId="801" priority="1859" stopIfTrue="1" operator="greaterThanOrEqual">
      <formula>0.1</formula>
    </cfRule>
  </conditionalFormatting>
  <conditionalFormatting sqref="AL24:AL27">
    <cfRule type="cellIs" dxfId="800" priority="629" operator="greaterThanOrEqual">
      <formula>0</formula>
    </cfRule>
  </conditionalFormatting>
  <conditionalFormatting sqref="AL28:AL30">
    <cfRule type="cellIs" dxfId="799" priority="628" operator="greaterThanOrEqual">
      <formula>0</formula>
    </cfRule>
  </conditionalFormatting>
  <conditionalFormatting sqref="AL31:AL32">
    <cfRule type="cellIs" dxfId="798" priority="579" operator="greaterThanOrEqual">
      <formula>0</formula>
    </cfRule>
  </conditionalFormatting>
  <conditionalFormatting sqref="AL37:AL41">
    <cfRule type="cellIs" dxfId="797" priority="315" stopIfTrue="1" operator="greaterThanOrEqual">
      <formula>1</formula>
    </cfRule>
    <cfRule type="cellIs" dxfId="796" priority="316" stopIfTrue="1" operator="greaterThanOrEqual">
      <formula>0.1</formula>
    </cfRule>
    <cfRule type="cellIs" dxfId="795" priority="317" stopIfTrue="1" operator="greaterThanOrEqual">
      <formula>0.01</formula>
    </cfRule>
    <cfRule type="cellIs" dxfId="794" priority="318" stopIfTrue="1" operator="greaterThanOrEqual">
      <formula>0.001</formula>
    </cfRule>
    <cfRule type="cellIs" dxfId="793" priority="319" stopIfTrue="1" operator="greaterThanOrEqual">
      <formula>0.0001</formula>
    </cfRule>
    <cfRule type="cellIs" dxfId="792" priority="320" stopIfTrue="1" operator="greaterThanOrEqual">
      <formula>0.00001</formula>
    </cfRule>
    <cfRule type="cellIs" dxfId="791" priority="321" stopIfTrue="1" operator="greaterThanOrEqual">
      <formula>0.000001</formula>
    </cfRule>
    <cfRule type="cellIs" dxfId="790" priority="322" stopIfTrue="1" operator="greaterThanOrEqual">
      <formula>0.0000001</formula>
    </cfRule>
    <cfRule type="cellIs" dxfId="789" priority="323" stopIfTrue="1" operator="greaterThanOrEqual">
      <formula>0.00000001</formula>
    </cfRule>
  </conditionalFormatting>
  <conditionalFormatting sqref="AL37:AL132">
    <cfRule type="cellIs" dxfId="788" priority="305" stopIfTrue="1" operator="greaterThanOrEqual">
      <formula>10</formula>
    </cfRule>
  </conditionalFormatting>
  <conditionalFormatting sqref="AL42:AL43">
    <cfRule type="cellIs" dxfId="787" priority="306" stopIfTrue="1" operator="greaterThanOrEqual">
      <formula>1</formula>
    </cfRule>
    <cfRule type="cellIs" dxfId="786" priority="307" stopIfTrue="1" operator="greaterThanOrEqual">
      <formula>0.1</formula>
    </cfRule>
    <cfRule type="cellIs" dxfId="785" priority="308" stopIfTrue="1" operator="greaterThanOrEqual">
      <formula>0.01</formula>
    </cfRule>
    <cfRule type="cellIs" dxfId="784" priority="309" stopIfTrue="1" operator="greaterThanOrEqual">
      <formula>0.001</formula>
    </cfRule>
    <cfRule type="cellIs" dxfId="783" priority="310" stopIfTrue="1" operator="greaterThanOrEqual">
      <formula>0.0001</formula>
    </cfRule>
    <cfRule type="cellIs" dxfId="782" priority="311" stopIfTrue="1" operator="greaterThanOrEqual">
      <formula>0.00001</formula>
    </cfRule>
    <cfRule type="cellIs" dxfId="781" priority="312" stopIfTrue="1" operator="greaterThanOrEqual">
      <formula>0.000001</formula>
    </cfRule>
    <cfRule type="cellIs" dxfId="780" priority="313" stopIfTrue="1" operator="greaterThanOrEqual">
      <formula>0.0000001</formula>
    </cfRule>
    <cfRule type="cellIs" dxfId="779" priority="314" stopIfTrue="1" operator="greaterThanOrEqual">
      <formula>0.00000001</formula>
    </cfRule>
  </conditionalFormatting>
  <conditionalFormatting sqref="AL44 AL52 AL72:AL74 AL79:AL85 AL95 AL108:AL109 AL116 AL130">
    <cfRule type="cellIs" dxfId="778" priority="1794" stopIfTrue="1" operator="greaterThanOrEqual">
      <formula>0.001</formula>
    </cfRule>
    <cfRule type="cellIs" dxfId="777" priority="1795" stopIfTrue="1" operator="greaterThanOrEqual">
      <formula>0.0001</formula>
    </cfRule>
    <cfRule type="cellIs" dxfId="776" priority="1796" stopIfTrue="1" operator="greaterThanOrEqual">
      <formula>0.00001</formula>
    </cfRule>
    <cfRule type="cellIs" dxfId="775" priority="1797" stopIfTrue="1" operator="greaterThanOrEqual">
      <formula>0.000001</formula>
    </cfRule>
    <cfRule type="cellIs" dxfId="774" priority="1798" stopIfTrue="1" operator="greaterThanOrEqual">
      <formula>0.0000001</formula>
    </cfRule>
    <cfRule type="cellIs" dxfId="773" priority="1799" stopIfTrue="1" operator="greaterThanOrEqual">
      <formula>0.00000001</formula>
    </cfRule>
  </conditionalFormatting>
  <conditionalFormatting sqref="AL44:AL49">
    <cfRule type="cellIs" dxfId="772" priority="1771" stopIfTrue="1" operator="greaterThanOrEqual">
      <formula>0.1</formula>
    </cfRule>
  </conditionalFormatting>
  <conditionalFormatting sqref="AL44:AL127">
    <cfRule type="cellIs" dxfId="771" priority="1733" stopIfTrue="1" operator="greaterThanOrEqual">
      <formula>1</formula>
    </cfRule>
  </conditionalFormatting>
  <conditionalFormatting sqref="AL45:AL46 AL53 AL57 AL60:AL61 AL64 AL69:AL71 AL75 AL77:AL78 AL86 AL92:AL94 AL99:AL101 AL105 AL110:AL112 AL123:AL124 AL126">
    <cfRule type="cellIs" dxfId="770" priority="1787" stopIfTrue="1" operator="greaterThanOrEqual">
      <formula>0.0001</formula>
    </cfRule>
    <cfRule type="cellIs" dxfId="769" priority="1788" stopIfTrue="1" operator="greaterThanOrEqual">
      <formula>0.00001</formula>
    </cfRule>
    <cfRule type="cellIs" dxfId="768" priority="1789" stopIfTrue="1" operator="greaterThanOrEqual">
      <formula>0.000001</formula>
    </cfRule>
    <cfRule type="cellIs" dxfId="767" priority="1790" stopIfTrue="1" operator="greaterThanOrEqual">
      <formula>0.0000001</formula>
    </cfRule>
    <cfRule type="cellIs" dxfId="766" priority="1791" stopIfTrue="1" operator="greaterThanOrEqual">
      <formula>0.00000001</formula>
    </cfRule>
  </conditionalFormatting>
  <conditionalFormatting sqref="AL45:AL49 AL53:AL71 AL86:AL94 AL96:AL107 AL110:AL115">
    <cfRule type="cellIs" dxfId="765" priority="1772" stopIfTrue="1" operator="greaterThanOrEqual">
      <formula>0.01</formula>
    </cfRule>
  </conditionalFormatting>
  <conditionalFormatting sqref="AL47 AL115 AL125">
    <cfRule type="cellIs" dxfId="764" priority="1781" stopIfTrue="1" operator="greaterThanOrEqual">
      <formula>0.00001</formula>
    </cfRule>
    <cfRule type="cellIs" dxfId="763" priority="1782" stopIfTrue="1" operator="greaterThanOrEqual">
      <formula>0.000001</formula>
    </cfRule>
    <cfRule type="cellIs" dxfId="762" priority="1783" stopIfTrue="1" operator="greaterThanOrEqual">
      <formula>0.0000001</formula>
    </cfRule>
    <cfRule type="cellIs" dxfId="761" priority="1784" stopIfTrue="1" operator="greaterThanOrEqual">
      <formula>0.00000001</formula>
    </cfRule>
  </conditionalFormatting>
  <conditionalFormatting sqref="AL47:AL49 AL54:AL56 AL58:AL59 AL62:AL63 AL65:AL68 AL87:AL91 AL96:AL98 AL102:AL104 AL106:AL107 AL113:AL115 AL127">
    <cfRule type="cellIs" dxfId="760" priority="1773" stopIfTrue="1" operator="greaterThanOrEqual">
      <formula>0.001</formula>
    </cfRule>
  </conditionalFormatting>
  <conditionalFormatting sqref="AL48:AL49 AL54:AL56 AL58:AL59 AL62:AL63 AL65:AL68 AL87:AL91 AL96:AL98 AL102:AL104 AL106:AL107 AL113:AL114 AL117 AL127">
    <cfRule type="cellIs" dxfId="759" priority="1775" stopIfTrue="1" operator="greaterThanOrEqual">
      <formula>0.00001</formula>
    </cfRule>
    <cfRule type="cellIs" dxfId="758" priority="1776" stopIfTrue="1" operator="greaterThanOrEqual">
      <formula>0.000001</formula>
    </cfRule>
    <cfRule type="cellIs" dxfId="757" priority="1777" stopIfTrue="1" operator="greaterThanOrEqual">
      <formula>0.0000001</formula>
    </cfRule>
    <cfRule type="cellIs" dxfId="756" priority="1778" stopIfTrue="1" operator="greaterThanOrEqual">
      <formula>0.00000001</formula>
    </cfRule>
  </conditionalFormatting>
  <conditionalFormatting sqref="AL48:AL49 AL54:AL56 AL58:AL59 AL62:AL63 AL65:AL68 AL87:AL91 AL96:AL98 AL102:AL104 AL106:AL107 AL113:AL114 AL127 AL117">
    <cfRule type="cellIs" dxfId="755" priority="1774" stopIfTrue="1" operator="greaterThanOrEqual">
      <formula>0.0001</formula>
    </cfRule>
  </conditionalFormatting>
  <conditionalFormatting sqref="AL50 AL76 AL129">
    <cfRule type="cellIs" dxfId="754" priority="1764" stopIfTrue="1" operator="greaterThanOrEqual">
      <formula>0.01</formula>
    </cfRule>
    <cfRule type="cellIs" dxfId="753" priority="1765" stopIfTrue="1" operator="greaterThanOrEqual">
      <formula>0.001</formula>
    </cfRule>
    <cfRule type="cellIs" dxfId="752" priority="1766" stopIfTrue="1" operator="greaterThanOrEqual">
      <formula>0.0001</formula>
    </cfRule>
    <cfRule type="cellIs" dxfId="751" priority="1767" stopIfTrue="1" operator="greaterThanOrEqual">
      <formula>0.00001</formula>
    </cfRule>
    <cfRule type="cellIs" dxfId="750" priority="1768" stopIfTrue="1" operator="greaterThanOrEqual">
      <formula>0.000001</formula>
    </cfRule>
    <cfRule type="cellIs" dxfId="749" priority="1769" stopIfTrue="1" operator="greaterThanOrEqual">
      <formula>0.0000001</formula>
    </cfRule>
    <cfRule type="cellIs" dxfId="748" priority="1770" stopIfTrue="1" operator="greaterThanOrEqual">
      <formula>0.00000001</formula>
    </cfRule>
  </conditionalFormatting>
  <conditionalFormatting sqref="AL51">
    <cfRule type="cellIs" dxfId="747" priority="1755" stopIfTrue="1" operator="greaterThanOrEqual">
      <formula>0.01</formula>
    </cfRule>
    <cfRule type="cellIs" dxfId="746" priority="1756" stopIfTrue="1" operator="greaterThanOrEqual">
      <formula>0.001</formula>
    </cfRule>
    <cfRule type="cellIs" dxfId="745" priority="1757" stopIfTrue="1" operator="greaterThanOrEqual">
      <formula>0.0001</formula>
    </cfRule>
    <cfRule type="cellIs" dxfId="744" priority="1758" stopIfTrue="1" operator="greaterThanOrEqual">
      <formula>0.00001</formula>
    </cfRule>
    <cfRule type="cellIs" dxfId="743" priority="1759" stopIfTrue="1" operator="greaterThanOrEqual">
      <formula>0.000001</formula>
    </cfRule>
    <cfRule type="cellIs" dxfId="742" priority="1760" stopIfTrue="1" operator="greaterThanOrEqual">
      <formula>0.0000001</formula>
    </cfRule>
    <cfRule type="cellIs" dxfId="741" priority="1761" stopIfTrue="1" operator="greaterThanOrEqual">
      <formula>0.00000001</formula>
    </cfRule>
  </conditionalFormatting>
  <conditionalFormatting sqref="AL51:AL75">
    <cfRule type="cellIs" dxfId="740" priority="1754" stopIfTrue="1" operator="greaterThanOrEqual">
      <formula>0.1</formula>
    </cfRule>
  </conditionalFormatting>
  <conditionalFormatting sqref="AL75 AL77:AL78 AL45:AL46 AL53 AL57 AL60:AL61 AL64 AL69:AL71 AL86 AL92:AL94 AL99:AL101 AL105 AL110:AL112 AL123:AL124 AL126">
    <cfRule type="cellIs" dxfId="739" priority="1786" stopIfTrue="1" operator="greaterThanOrEqual">
      <formula>0.001</formula>
    </cfRule>
  </conditionalFormatting>
  <conditionalFormatting sqref="AL75 AL77:AL78">
    <cfRule type="cellIs" dxfId="738" priority="1785" stopIfTrue="1" operator="greaterThanOrEqual">
      <formula>0.01</formula>
    </cfRule>
  </conditionalFormatting>
  <conditionalFormatting sqref="AL77:AL127">
    <cfRule type="cellIs" dxfId="737" priority="1734" stopIfTrue="1" operator="greaterThanOrEqual">
      <formula>0.1</formula>
    </cfRule>
  </conditionalFormatting>
  <conditionalFormatting sqref="AL117:AL122">
    <cfRule type="cellIs" dxfId="736" priority="1736" stopIfTrue="1" operator="greaterThanOrEqual">
      <formula>0.001</formula>
    </cfRule>
  </conditionalFormatting>
  <conditionalFormatting sqref="AL117:AL127">
    <cfRule type="cellIs" dxfId="735" priority="1735" stopIfTrue="1" operator="greaterThanOrEqual">
      <formula>0.01</formula>
    </cfRule>
  </conditionalFormatting>
  <conditionalFormatting sqref="AL118">
    <cfRule type="cellIs" dxfId="734" priority="1742" stopIfTrue="1" operator="greaterThanOrEqual">
      <formula>0.000001</formula>
    </cfRule>
    <cfRule type="cellIs" dxfId="733" priority="1743" stopIfTrue="1" operator="greaterThanOrEqual">
      <formula>0.0000001</formula>
    </cfRule>
    <cfRule type="cellIs" dxfId="732" priority="1744" stopIfTrue="1" operator="greaterThanOrEqual">
      <formula>0.00000001</formula>
    </cfRule>
  </conditionalFormatting>
  <conditionalFormatting sqref="AL118:AL122">
    <cfRule type="cellIs" dxfId="731" priority="1737" stopIfTrue="1" operator="greaterThanOrEqual">
      <formula>0.0001</formula>
    </cfRule>
    <cfRule type="cellIs" dxfId="730" priority="1738" stopIfTrue="1" operator="greaterThanOrEqual">
      <formula>0.00001</formula>
    </cfRule>
  </conditionalFormatting>
  <conditionalFormatting sqref="AL119:AL122">
    <cfRule type="cellIs" dxfId="729" priority="1739" stopIfTrue="1" operator="greaterThanOrEqual">
      <formula>0.000001</formula>
    </cfRule>
    <cfRule type="cellIs" dxfId="728" priority="1740" stopIfTrue="1" operator="greaterThanOrEqual">
      <formula>0.0000001</formula>
    </cfRule>
    <cfRule type="cellIs" dxfId="727" priority="1741" stopIfTrue="1" operator="greaterThanOrEqual">
      <formula>0.00000001</formula>
    </cfRule>
  </conditionalFormatting>
  <conditionalFormatting sqref="AL125 AL47 AL115">
    <cfRule type="cellIs" dxfId="726" priority="1780" stopIfTrue="1" operator="greaterThanOrEqual">
      <formula>0.0001</formula>
    </cfRule>
  </conditionalFormatting>
  <conditionalFormatting sqref="AL125">
    <cfRule type="cellIs" dxfId="725" priority="1779" stopIfTrue="1" operator="greaterThanOrEqual">
      <formula>0.001</formula>
    </cfRule>
  </conditionalFormatting>
  <conditionalFormatting sqref="AL128 AL131:AL132">
    <cfRule type="cellIs" dxfId="724" priority="1745" stopIfTrue="1" operator="greaterThanOrEqual">
      <formula>1</formula>
    </cfRule>
    <cfRule type="cellIs" dxfId="723" priority="1746" stopIfTrue="1" operator="greaterThanOrEqual">
      <formula>0.1</formula>
    </cfRule>
    <cfRule type="cellIs" dxfId="722" priority="1747" stopIfTrue="1" operator="greaterThanOrEqual">
      <formula>0.01</formula>
    </cfRule>
    <cfRule type="cellIs" dxfId="721" priority="1748" stopIfTrue="1" operator="greaterThanOrEqual">
      <formula>0.001</formula>
    </cfRule>
    <cfRule type="cellIs" dxfId="720" priority="1749" stopIfTrue="1" operator="greaterThanOrEqual">
      <formula>0.0001</formula>
    </cfRule>
    <cfRule type="cellIs" dxfId="719" priority="1750" stopIfTrue="1" operator="greaterThanOrEqual">
      <formula>0.00001</formula>
    </cfRule>
    <cfRule type="cellIs" dxfId="718" priority="1751" stopIfTrue="1" operator="greaterThanOrEqual">
      <formula>0.000001</formula>
    </cfRule>
    <cfRule type="cellIs" dxfId="717" priority="1752" stopIfTrue="1" operator="greaterThanOrEqual">
      <formula>0.0000001</formula>
    </cfRule>
    <cfRule type="cellIs" dxfId="716" priority="1753" stopIfTrue="1" operator="greaterThanOrEqual">
      <formula>0.00000001</formula>
    </cfRule>
  </conditionalFormatting>
  <conditionalFormatting sqref="AL129 AL50 AL76">
    <cfRule type="cellIs" dxfId="715" priority="1763" stopIfTrue="1" operator="greaterThanOrEqual">
      <formula>0.1</formula>
    </cfRule>
  </conditionalFormatting>
  <conditionalFormatting sqref="AL129:AL130">
    <cfRule type="cellIs" dxfId="714" priority="1762" stopIfTrue="1" operator="greaterThanOrEqual">
      <formula>1</formula>
    </cfRule>
  </conditionalFormatting>
  <conditionalFormatting sqref="AL130 AL44 AL52 AL72:AL74 AL79:AL85 AL95 AL108:AL109 AL116">
    <cfRule type="cellIs" dxfId="713" priority="1793" stopIfTrue="1" operator="greaterThanOrEqual">
      <formula>0.01</formula>
    </cfRule>
  </conditionalFormatting>
  <conditionalFormatting sqref="AL130">
    <cfRule type="cellIs" dxfId="712" priority="1792" stopIfTrue="1" operator="greaterThanOrEqual">
      <formula>0.1</formula>
    </cfRule>
  </conditionalFormatting>
  <conditionalFormatting sqref="AO24:AO27">
    <cfRule type="cellIs" dxfId="711" priority="618" operator="greaterThanOrEqual">
      <formula>0</formula>
    </cfRule>
  </conditionalFormatting>
  <conditionalFormatting sqref="AO28:AO30">
    <cfRule type="cellIs" dxfId="710" priority="617" operator="greaterThanOrEqual">
      <formula>0</formula>
    </cfRule>
  </conditionalFormatting>
  <conditionalFormatting sqref="AO31:AO32">
    <cfRule type="cellIs" dxfId="709" priority="578" operator="greaterThanOrEqual">
      <formula>0</formula>
    </cfRule>
  </conditionalFormatting>
  <conditionalFormatting sqref="AO37:AO41">
    <cfRule type="cellIs" dxfId="708" priority="239" stopIfTrue="1" operator="greaterThanOrEqual">
      <formula>1</formula>
    </cfRule>
    <cfRule type="cellIs" dxfId="707" priority="240" stopIfTrue="1" operator="greaterThanOrEqual">
      <formula>0.1</formula>
    </cfRule>
    <cfRule type="cellIs" dxfId="706" priority="241" stopIfTrue="1" operator="greaterThanOrEqual">
      <formula>0.01</formula>
    </cfRule>
    <cfRule type="cellIs" dxfId="705" priority="242" stopIfTrue="1" operator="greaterThanOrEqual">
      <formula>0.001</formula>
    </cfRule>
    <cfRule type="cellIs" dxfId="704" priority="243" stopIfTrue="1" operator="greaterThanOrEqual">
      <formula>0.0001</formula>
    </cfRule>
    <cfRule type="cellIs" dxfId="703" priority="244" stopIfTrue="1" operator="greaterThanOrEqual">
      <formula>0.00001</formula>
    </cfRule>
    <cfRule type="cellIs" dxfId="702" priority="245" stopIfTrue="1" operator="greaterThanOrEqual">
      <formula>0.000001</formula>
    </cfRule>
    <cfRule type="cellIs" dxfId="701" priority="246" stopIfTrue="1" operator="greaterThanOrEqual">
      <formula>0.0000001</formula>
    </cfRule>
    <cfRule type="cellIs" dxfId="700" priority="247" stopIfTrue="1" operator="greaterThanOrEqual">
      <formula>0.00000001</formula>
    </cfRule>
  </conditionalFormatting>
  <conditionalFormatting sqref="AO37:AO132">
    <cfRule type="cellIs" dxfId="699" priority="229" stopIfTrue="1" operator="greaterThanOrEqual">
      <formula>10</formula>
    </cfRule>
  </conditionalFormatting>
  <conditionalFormatting sqref="AO42:AO43">
    <cfRule type="cellIs" dxfId="698" priority="230" stopIfTrue="1" operator="greaterThanOrEqual">
      <formula>1</formula>
    </cfRule>
    <cfRule type="cellIs" dxfId="697" priority="231" stopIfTrue="1" operator="greaterThanOrEqual">
      <formula>0.1</formula>
    </cfRule>
    <cfRule type="cellIs" dxfId="696" priority="232" stopIfTrue="1" operator="greaterThanOrEqual">
      <formula>0.01</formula>
    </cfRule>
    <cfRule type="cellIs" dxfId="695" priority="233" stopIfTrue="1" operator="greaterThanOrEqual">
      <formula>0.001</formula>
    </cfRule>
    <cfRule type="cellIs" dxfId="694" priority="234" stopIfTrue="1" operator="greaterThanOrEqual">
      <formula>0.0001</formula>
    </cfRule>
    <cfRule type="cellIs" dxfId="693" priority="235" stopIfTrue="1" operator="greaterThanOrEqual">
      <formula>0.00001</formula>
    </cfRule>
    <cfRule type="cellIs" dxfId="692" priority="236" stopIfTrue="1" operator="greaterThanOrEqual">
      <formula>0.000001</formula>
    </cfRule>
    <cfRule type="cellIs" dxfId="691" priority="237" stopIfTrue="1" operator="greaterThanOrEqual">
      <formula>0.0000001</formula>
    </cfRule>
    <cfRule type="cellIs" dxfId="690" priority="238" stopIfTrue="1" operator="greaterThanOrEqual">
      <formula>0.00000001</formula>
    </cfRule>
  </conditionalFormatting>
  <conditionalFormatting sqref="AO44 AO52 AO72:AO74 AO79:AO85 AO95 AO108:AO109 AO116 AO130">
    <cfRule type="cellIs" dxfId="689" priority="1526" stopIfTrue="1" operator="greaterThanOrEqual">
      <formula>0.001</formula>
    </cfRule>
    <cfRule type="cellIs" dxfId="688" priority="1527" stopIfTrue="1" operator="greaterThanOrEqual">
      <formula>0.0001</formula>
    </cfRule>
    <cfRule type="cellIs" dxfId="687" priority="1528" stopIfTrue="1" operator="greaterThanOrEqual">
      <formula>0.00001</formula>
    </cfRule>
    <cfRule type="cellIs" dxfId="686" priority="1529" stopIfTrue="1" operator="greaterThanOrEqual">
      <formula>0.000001</formula>
    </cfRule>
    <cfRule type="cellIs" dxfId="685" priority="1530" stopIfTrue="1" operator="greaterThanOrEqual">
      <formula>0.0000001</formula>
    </cfRule>
    <cfRule type="cellIs" dxfId="684" priority="1531" stopIfTrue="1" operator="greaterThanOrEqual">
      <formula>0.00000001</formula>
    </cfRule>
  </conditionalFormatting>
  <conditionalFormatting sqref="AO44:AO49">
    <cfRule type="cellIs" dxfId="683" priority="1503" stopIfTrue="1" operator="greaterThanOrEqual">
      <formula>0.1</formula>
    </cfRule>
  </conditionalFormatting>
  <conditionalFormatting sqref="AO44:AO127">
    <cfRule type="cellIs" dxfId="682" priority="1465" stopIfTrue="1" operator="greaterThanOrEqual">
      <formula>1</formula>
    </cfRule>
  </conditionalFormatting>
  <conditionalFormatting sqref="AO45:AO46 AO53 AO57 AO60:AO61 AO64 AO69:AO71 AO75 AO77:AO78 AO86 AO92:AO94 AO99:AO101 AO105 AO110:AO112 AO123:AO124 AO126">
    <cfRule type="cellIs" dxfId="681" priority="1519" stopIfTrue="1" operator="greaterThanOrEqual">
      <formula>0.0001</formula>
    </cfRule>
    <cfRule type="cellIs" dxfId="680" priority="1520" stopIfTrue="1" operator="greaterThanOrEqual">
      <formula>0.00001</formula>
    </cfRule>
    <cfRule type="cellIs" dxfId="679" priority="1521" stopIfTrue="1" operator="greaterThanOrEqual">
      <formula>0.000001</formula>
    </cfRule>
    <cfRule type="cellIs" dxfId="678" priority="1522" stopIfTrue="1" operator="greaterThanOrEqual">
      <formula>0.0000001</formula>
    </cfRule>
    <cfRule type="cellIs" dxfId="677" priority="1523" stopIfTrue="1" operator="greaterThanOrEqual">
      <formula>0.00000001</formula>
    </cfRule>
  </conditionalFormatting>
  <conditionalFormatting sqref="AO45:AO49 AO53:AO71 AO86:AO94 AO96:AO107 AO110:AO115">
    <cfRule type="cellIs" dxfId="676" priority="1504" stopIfTrue="1" operator="greaterThanOrEqual">
      <formula>0.01</formula>
    </cfRule>
  </conditionalFormatting>
  <conditionalFormatting sqref="AO47 AO115 AO125">
    <cfRule type="cellIs" dxfId="675" priority="1513" stopIfTrue="1" operator="greaterThanOrEqual">
      <formula>0.00001</formula>
    </cfRule>
    <cfRule type="cellIs" dxfId="674" priority="1514" stopIfTrue="1" operator="greaterThanOrEqual">
      <formula>0.000001</formula>
    </cfRule>
    <cfRule type="cellIs" dxfId="673" priority="1515" stopIfTrue="1" operator="greaterThanOrEqual">
      <formula>0.0000001</formula>
    </cfRule>
    <cfRule type="cellIs" dxfId="672" priority="1516" stopIfTrue="1" operator="greaterThanOrEqual">
      <formula>0.00000001</formula>
    </cfRule>
  </conditionalFormatting>
  <conditionalFormatting sqref="AO47:AO49 AO54:AO56 AO58:AO59 AO62:AO63 AO65:AO68 AO87:AO91 AO96:AO98 AO102:AO104 AO106:AO107 AO113:AO115 AO127">
    <cfRule type="cellIs" dxfId="671" priority="1505" stopIfTrue="1" operator="greaterThanOrEqual">
      <formula>0.001</formula>
    </cfRule>
  </conditionalFormatting>
  <conditionalFormatting sqref="AO48:AO49 AO54:AO56 AO58:AO59 AO62:AO63 AO65:AO68 AO87:AO91 AO96:AO98 AO102:AO104 AO106:AO107 AO113:AO114 AO117 AO127">
    <cfRule type="cellIs" dxfId="670" priority="1507" stopIfTrue="1" operator="greaterThanOrEqual">
      <formula>0.00001</formula>
    </cfRule>
    <cfRule type="cellIs" dxfId="669" priority="1508" stopIfTrue="1" operator="greaterThanOrEqual">
      <formula>0.000001</formula>
    </cfRule>
    <cfRule type="cellIs" dxfId="668" priority="1509" stopIfTrue="1" operator="greaterThanOrEqual">
      <formula>0.0000001</formula>
    </cfRule>
    <cfRule type="cellIs" dxfId="667" priority="1510" stopIfTrue="1" operator="greaterThanOrEqual">
      <formula>0.00000001</formula>
    </cfRule>
  </conditionalFormatting>
  <conditionalFormatting sqref="AO48:AO49 AO54:AO56 AO58:AO59 AO62:AO63 AO65:AO68 AO87:AO91 AO96:AO98 AO102:AO104 AO106:AO107 AO113:AO114 AO127 AO117">
    <cfRule type="cellIs" dxfId="666" priority="1506" stopIfTrue="1" operator="greaterThanOrEqual">
      <formula>0.0001</formula>
    </cfRule>
  </conditionalFormatting>
  <conditionalFormatting sqref="AO50 AO76 AO129">
    <cfRule type="cellIs" dxfId="665" priority="1496" stopIfTrue="1" operator="greaterThanOrEqual">
      <formula>0.01</formula>
    </cfRule>
    <cfRule type="cellIs" dxfId="664" priority="1497" stopIfTrue="1" operator="greaterThanOrEqual">
      <formula>0.001</formula>
    </cfRule>
    <cfRule type="cellIs" dxfId="663" priority="1498" stopIfTrue="1" operator="greaterThanOrEqual">
      <formula>0.0001</formula>
    </cfRule>
    <cfRule type="cellIs" dxfId="662" priority="1499" stopIfTrue="1" operator="greaterThanOrEqual">
      <formula>0.00001</formula>
    </cfRule>
    <cfRule type="cellIs" dxfId="661" priority="1500" stopIfTrue="1" operator="greaterThanOrEqual">
      <formula>0.000001</formula>
    </cfRule>
    <cfRule type="cellIs" dxfId="660" priority="1501" stopIfTrue="1" operator="greaterThanOrEqual">
      <formula>0.0000001</formula>
    </cfRule>
    <cfRule type="cellIs" dxfId="659" priority="1502" stopIfTrue="1" operator="greaterThanOrEqual">
      <formula>0.00000001</formula>
    </cfRule>
  </conditionalFormatting>
  <conditionalFormatting sqref="AO51">
    <cfRule type="cellIs" dxfId="658" priority="1487" stopIfTrue="1" operator="greaterThanOrEqual">
      <formula>0.01</formula>
    </cfRule>
    <cfRule type="cellIs" dxfId="657" priority="1488" stopIfTrue="1" operator="greaterThanOrEqual">
      <formula>0.001</formula>
    </cfRule>
    <cfRule type="cellIs" dxfId="656" priority="1489" stopIfTrue="1" operator="greaterThanOrEqual">
      <formula>0.0001</formula>
    </cfRule>
    <cfRule type="cellIs" dxfId="655" priority="1490" stopIfTrue="1" operator="greaterThanOrEqual">
      <formula>0.00001</formula>
    </cfRule>
    <cfRule type="cellIs" dxfId="654" priority="1491" stopIfTrue="1" operator="greaterThanOrEqual">
      <formula>0.000001</formula>
    </cfRule>
    <cfRule type="cellIs" dxfId="653" priority="1492" stopIfTrue="1" operator="greaterThanOrEqual">
      <formula>0.0000001</formula>
    </cfRule>
    <cfRule type="cellIs" dxfId="652" priority="1493" stopIfTrue="1" operator="greaterThanOrEqual">
      <formula>0.00000001</formula>
    </cfRule>
  </conditionalFormatting>
  <conditionalFormatting sqref="AO51:AO75">
    <cfRule type="cellIs" dxfId="651" priority="1486" stopIfTrue="1" operator="greaterThanOrEqual">
      <formula>0.1</formula>
    </cfRule>
  </conditionalFormatting>
  <conditionalFormatting sqref="AO75 AO77:AO78 AO45:AO46 AO53 AO57 AO60:AO61 AO64 AO69:AO71 AO86 AO92:AO94 AO99:AO101 AO105 AO110:AO112 AO123:AO124 AO126">
    <cfRule type="cellIs" dxfId="650" priority="1518" stopIfTrue="1" operator="greaterThanOrEqual">
      <formula>0.001</formula>
    </cfRule>
  </conditionalFormatting>
  <conditionalFormatting sqref="AO75 AO77:AO78">
    <cfRule type="cellIs" dxfId="649" priority="1517" stopIfTrue="1" operator="greaterThanOrEqual">
      <formula>0.01</formula>
    </cfRule>
  </conditionalFormatting>
  <conditionalFormatting sqref="AO77:AO127">
    <cfRule type="cellIs" dxfId="648" priority="1466" stopIfTrue="1" operator="greaterThanOrEqual">
      <formula>0.1</formula>
    </cfRule>
  </conditionalFormatting>
  <conditionalFormatting sqref="AO117:AO122">
    <cfRule type="cellIs" dxfId="647" priority="1468" stopIfTrue="1" operator="greaterThanOrEqual">
      <formula>0.001</formula>
    </cfRule>
  </conditionalFormatting>
  <conditionalFormatting sqref="AO117:AO127">
    <cfRule type="cellIs" dxfId="646" priority="1467" stopIfTrue="1" operator="greaterThanOrEqual">
      <formula>0.01</formula>
    </cfRule>
  </conditionalFormatting>
  <conditionalFormatting sqref="AO118">
    <cfRule type="cellIs" dxfId="645" priority="1474" stopIfTrue="1" operator="greaterThanOrEqual">
      <formula>0.000001</formula>
    </cfRule>
    <cfRule type="cellIs" dxfId="644" priority="1475" stopIfTrue="1" operator="greaterThanOrEqual">
      <formula>0.0000001</formula>
    </cfRule>
    <cfRule type="cellIs" dxfId="643" priority="1476" stopIfTrue="1" operator="greaterThanOrEqual">
      <formula>0.00000001</formula>
    </cfRule>
  </conditionalFormatting>
  <conditionalFormatting sqref="AO118:AO122">
    <cfRule type="cellIs" dxfId="642" priority="1469" stopIfTrue="1" operator="greaterThanOrEqual">
      <formula>0.0001</formula>
    </cfRule>
    <cfRule type="cellIs" dxfId="641" priority="1470" stopIfTrue="1" operator="greaterThanOrEqual">
      <formula>0.00001</formula>
    </cfRule>
  </conditionalFormatting>
  <conditionalFormatting sqref="AO119:AO122">
    <cfRule type="cellIs" dxfId="640" priority="1471" stopIfTrue="1" operator="greaterThanOrEqual">
      <formula>0.000001</formula>
    </cfRule>
    <cfRule type="cellIs" dxfId="639" priority="1472" stopIfTrue="1" operator="greaterThanOrEqual">
      <formula>0.0000001</formula>
    </cfRule>
    <cfRule type="cellIs" dxfId="638" priority="1473" stopIfTrue="1" operator="greaterThanOrEqual">
      <formula>0.00000001</formula>
    </cfRule>
  </conditionalFormatting>
  <conditionalFormatting sqref="AO125 AO47 AO115">
    <cfRule type="cellIs" dxfId="637" priority="1512" stopIfTrue="1" operator="greaterThanOrEqual">
      <formula>0.0001</formula>
    </cfRule>
  </conditionalFormatting>
  <conditionalFormatting sqref="AO125">
    <cfRule type="cellIs" dxfId="636" priority="1511" stopIfTrue="1" operator="greaterThanOrEqual">
      <formula>0.001</formula>
    </cfRule>
  </conditionalFormatting>
  <conditionalFormatting sqref="AO128 AO131:AO132">
    <cfRule type="cellIs" dxfId="635" priority="1477" stopIfTrue="1" operator="greaterThanOrEqual">
      <formula>1</formula>
    </cfRule>
    <cfRule type="cellIs" dxfId="634" priority="1478" stopIfTrue="1" operator="greaterThanOrEqual">
      <formula>0.1</formula>
    </cfRule>
    <cfRule type="cellIs" dxfId="633" priority="1479" stopIfTrue="1" operator="greaterThanOrEqual">
      <formula>0.01</formula>
    </cfRule>
    <cfRule type="cellIs" dxfId="632" priority="1480" stopIfTrue="1" operator="greaterThanOrEqual">
      <formula>0.001</formula>
    </cfRule>
    <cfRule type="cellIs" dxfId="631" priority="1481" stopIfTrue="1" operator="greaterThanOrEqual">
      <formula>0.0001</formula>
    </cfRule>
    <cfRule type="cellIs" dxfId="630" priority="1482" stopIfTrue="1" operator="greaterThanOrEqual">
      <formula>0.00001</formula>
    </cfRule>
    <cfRule type="cellIs" dxfId="629" priority="1483" stopIfTrue="1" operator="greaterThanOrEqual">
      <formula>0.000001</formula>
    </cfRule>
    <cfRule type="cellIs" dxfId="628" priority="1484" stopIfTrue="1" operator="greaterThanOrEqual">
      <formula>0.0000001</formula>
    </cfRule>
    <cfRule type="cellIs" dxfId="627" priority="1485" stopIfTrue="1" operator="greaterThanOrEqual">
      <formula>0.00000001</formula>
    </cfRule>
  </conditionalFormatting>
  <conditionalFormatting sqref="AO129 AO50 AO76">
    <cfRule type="cellIs" dxfId="626" priority="1495" stopIfTrue="1" operator="greaterThanOrEqual">
      <formula>0.1</formula>
    </cfRule>
  </conditionalFormatting>
  <conditionalFormatting sqref="AO129:AO130">
    <cfRule type="cellIs" dxfId="625" priority="1494" stopIfTrue="1" operator="greaterThanOrEqual">
      <formula>1</formula>
    </cfRule>
  </conditionalFormatting>
  <conditionalFormatting sqref="AO130 AO44 AO52 AO72:AO74 AO79:AO85 AO95 AO108:AO109 AO116">
    <cfRule type="cellIs" dxfId="624" priority="1525" stopIfTrue="1" operator="greaterThanOrEqual">
      <formula>0.01</formula>
    </cfRule>
  </conditionalFormatting>
  <conditionalFormatting sqref="AO130">
    <cfRule type="cellIs" dxfId="623" priority="1524" stopIfTrue="1" operator="greaterThanOrEqual">
      <formula>0.1</formula>
    </cfRule>
  </conditionalFormatting>
  <conditionalFormatting sqref="AR24:AR27">
    <cfRule type="cellIs" dxfId="622" priority="616" operator="greaterThanOrEqual">
      <formula>0</formula>
    </cfRule>
  </conditionalFormatting>
  <conditionalFormatting sqref="AR28:AR30">
    <cfRule type="cellIs" dxfId="621" priority="615" operator="greaterThanOrEqual">
      <formula>0</formula>
    </cfRule>
  </conditionalFormatting>
  <conditionalFormatting sqref="AR31:AR32">
    <cfRule type="cellIs" dxfId="620" priority="577" operator="greaterThanOrEqual">
      <formula>0</formula>
    </cfRule>
  </conditionalFormatting>
  <conditionalFormatting sqref="AR37:AR41">
    <cfRule type="cellIs" dxfId="619" priority="220" stopIfTrue="1" operator="greaterThanOrEqual">
      <formula>1</formula>
    </cfRule>
    <cfRule type="cellIs" dxfId="618" priority="221" stopIfTrue="1" operator="greaterThanOrEqual">
      <formula>0.1</formula>
    </cfRule>
    <cfRule type="cellIs" dxfId="617" priority="222" stopIfTrue="1" operator="greaterThanOrEqual">
      <formula>0.01</formula>
    </cfRule>
    <cfRule type="cellIs" dxfId="616" priority="223" stopIfTrue="1" operator="greaterThanOrEqual">
      <formula>0.001</formula>
    </cfRule>
    <cfRule type="cellIs" dxfId="615" priority="224" stopIfTrue="1" operator="greaterThanOrEqual">
      <formula>0.0001</formula>
    </cfRule>
    <cfRule type="cellIs" dxfId="614" priority="225" stopIfTrue="1" operator="greaterThanOrEqual">
      <formula>0.00001</formula>
    </cfRule>
    <cfRule type="cellIs" dxfId="613" priority="226" stopIfTrue="1" operator="greaterThanOrEqual">
      <formula>0.000001</formula>
    </cfRule>
    <cfRule type="cellIs" dxfId="612" priority="227" stopIfTrue="1" operator="greaterThanOrEqual">
      <formula>0.0000001</formula>
    </cfRule>
    <cfRule type="cellIs" dxfId="611" priority="228" stopIfTrue="1" operator="greaterThanOrEqual">
      <formula>0.00000001</formula>
    </cfRule>
  </conditionalFormatting>
  <conditionalFormatting sqref="AR37:AR132">
    <cfRule type="cellIs" dxfId="610" priority="210" stopIfTrue="1" operator="greaterThanOrEqual">
      <formula>10</formula>
    </cfRule>
  </conditionalFormatting>
  <conditionalFormatting sqref="AR42:AR43">
    <cfRule type="cellIs" dxfId="609" priority="211" stopIfTrue="1" operator="greaterThanOrEqual">
      <formula>1</formula>
    </cfRule>
    <cfRule type="cellIs" dxfId="608" priority="212" stopIfTrue="1" operator="greaterThanOrEqual">
      <formula>0.1</formula>
    </cfRule>
    <cfRule type="cellIs" dxfId="607" priority="213" stopIfTrue="1" operator="greaterThanOrEqual">
      <formula>0.01</formula>
    </cfRule>
    <cfRule type="cellIs" dxfId="606" priority="214" stopIfTrue="1" operator="greaterThanOrEqual">
      <formula>0.001</formula>
    </cfRule>
    <cfRule type="cellIs" dxfId="605" priority="215" stopIfTrue="1" operator="greaterThanOrEqual">
      <formula>0.0001</formula>
    </cfRule>
    <cfRule type="cellIs" dxfId="604" priority="216" stopIfTrue="1" operator="greaterThanOrEqual">
      <formula>0.00001</formula>
    </cfRule>
    <cfRule type="cellIs" dxfId="603" priority="217" stopIfTrue="1" operator="greaterThanOrEqual">
      <formula>0.000001</formula>
    </cfRule>
    <cfRule type="cellIs" dxfId="602" priority="218" stopIfTrue="1" operator="greaterThanOrEqual">
      <formula>0.0000001</formula>
    </cfRule>
    <cfRule type="cellIs" dxfId="601" priority="219" stopIfTrue="1" operator="greaterThanOrEqual">
      <formula>0.00000001</formula>
    </cfRule>
  </conditionalFormatting>
  <conditionalFormatting sqref="AR44 AR52 AR72:AR74 AR79:AR85 AR95 AR108:AR109 AR116 AR130">
    <cfRule type="cellIs" dxfId="600" priority="1459" stopIfTrue="1" operator="greaterThanOrEqual">
      <formula>0.001</formula>
    </cfRule>
    <cfRule type="cellIs" dxfId="599" priority="1460" stopIfTrue="1" operator="greaterThanOrEqual">
      <formula>0.0001</formula>
    </cfRule>
    <cfRule type="cellIs" dxfId="598" priority="1461" stopIfTrue="1" operator="greaterThanOrEqual">
      <formula>0.00001</formula>
    </cfRule>
    <cfRule type="cellIs" dxfId="597" priority="1462" stopIfTrue="1" operator="greaterThanOrEqual">
      <formula>0.000001</formula>
    </cfRule>
    <cfRule type="cellIs" dxfId="596" priority="1463" stopIfTrue="1" operator="greaterThanOrEqual">
      <formula>0.0000001</formula>
    </cfRule>
    <cfRule type="cellIs" dxfId="595" priority="1464" stopIfTrue="1" operator="greaterThanOrEqual">
      <formula>0.00000001</formula>
    </cfRule>
  </conditionalFormatting>
  <conditionalFormatting sqref="AR44:AR49">
    <cfRule type="cellIs" dxfId="594" priority="1436" stopIfTrue="1" operator="greaterThanOrEqual">
      <formula>0.1</formula>
    </cfRule>
  </conditionalFormatting>
  <conditionalFormatting sqref="AR44:AR127">
    <cfRule type="cellIs" dxfId="593" priority="1398" stopIfTrue="1" operator="greaterThanOrEqual">
      <formula>1</formula>
    </cfRule>
  </conditionalFormatting>
  <conditionalFormatting sqref="AR45:AR46 AR53 AR57 AR60:AR61 AR64 AR69:AR71 AR75 AR77:AR78 AR86 AR92:AR94 AR99:AR101 AR105 AR110:AR112 AR123:AR124 AR126">
    <cfRule type="cellIs" dxfId="592" priority="1452" stopIfTrue="1" operator="greaterThanOrEqual">
      <formula>0.0001</formula>
    </cfRule>
    <cfRule type="cellIs" dxfId="591" priority="1453" stopIfTrue="1" operator="greaterThanOrEqual">
      <formula>0.00001</formula>
    </cfRule>
    <cfRule type="cellIs" dxfId="590" priority="1454" stopIfTrue="1" operator="greaterThanOrEqual">
      <formula>0.000001</formula>
    </cfRule>
    <cfRule type="cellIs" dxfId="589" priority="1455" stopIfTrue="1" operator="greaterThanOrEqual">
      <formula>0.0000001</formula>
    </cfRule>
    <cfRule type="cellIs" dxfId="588" priority="1456" stopIfTrue="1" operator="greaterThanOrEqual">
      <formula>0.00000001</formula>
    </cfRule>
  </conditionalFormatting>
  <conditionalFormatting sqref="AR45:AR49 AR53:AR71 AR86:AR94 AR96:AR107 AR110:AR115">
    <cfRule type="cellIs" dxfId="587" priority="1437" stopIfTrue="1" operator="greaterThanOrEqual">
      <formula>0.01</formula>
    </cfRule>
  </conditionalFormatting>
  <conditionalFormatting sqref="AR47 AR115 AR125">
    <cfRule type="cellIs" dxfId="586" priority="1446" stopIfTrue="1" operator="greaterThanOrEqual">
      <formula>0.00001</formula>
    </cfRule>
    <cfRule type="cellIs" dxfId="585" priority="1447" stopIfTrue="1" operator="greaterThanOrEqual">
      <formula>0.000001</formula>
    </cfRule>
    <cfRule type="cellIs" dxfId="584" priority="1448" stopIfTrue="1" operator="greaterThanOrEqual">
      <formula>0.0000001</formula>
    </cfRule>
    <cfRule type="cellIs" dxfId="583" priority="1449" stopIfTrue="1" operator="greaterThanOrEqual">
      <formula>0.00000001</formula>
    </cfRule>
  </conditionalFormatting>
  <conditionalFormatting sqref="AR47:AR49 AR54:AR56 AR58:AR59 AR62:AR63 AR65:AR68 AR87:AR91 AR96:AR98 AR102:AR104 AR106:AR107 AR113:AR115 AR127">
    <cfRule type="cellIs" dxfId="582" priority="1438" stopIfTrue="1" operator="greaterThanOrEqual">
      <formula>0.001</formula>
    </cfRule>
  </conditionalFormatting>
  <conditionalFormatting sqref="AR48:AR49 AR54:AR56 AR58:AR59 AR62:AR63 AR65:AR68 AR87:AR91 AR96:AR98 AR102:AR104 AR106:AR107 AR113:AR114 AR117 AR127">
    <cfRule type="cellIs" dxfId="581" priority="1440" stopIfTrue="1" operator="greaterThanOrEqual">
      <formula>0.00001</formula>
    </cfRule>
    <cfRule type="cellIs" dxfId="580" priority="1441" stopIfTrue="1" operator="greaterThanOrEqual">
      <formula>0.000001</formula>
    </cfRule>
    <cfRule type="cellIs" dxfId="579" priority="1442" stopIfTrue="1" operator="greaterThanOrEqual">
      <formula>0.0000001</formula>
    </cfRule>
    <cfRule type="cellIs" dxfId="578" priority="1443" stopIfTrue="1" operator="greaterThanOrEqual">
      <formula>0.00000001</formula>
    </cfRule>
  </conditionalFormatting>
  <conditionalFormatting sqref="AR48:AR49 AR54:AR56 AR58:AR59 AR62:AR63 AR65:AR68 AR87:AR91 AR96:AR98 AR102:AR104 AR106:AR107 AR113:AR114 AR127 AR117">
    <cfRule type="cellIs" dxfId="577" priority="1439" stopIfTrue="1" operator="greaterThanOrEqual">
      <formula>0.0001</formula>
    </cfRule>
  </conditionalFormatting>
  <conditionalFormatting sqref="AR50 AR76 AR129">
    <cfRule type="cellIs" dxfId="576" priority="1429" stopIfTrue="1" operator="greaterThanOrEqual">
      <formula>0.01</formula>
    </cfRule>
    <cfRule type="cellIs" dxfId="575" priority="1430" stopIfTrue="1" operator="greaterThanOrEqual">
      <formula>0.001</formula>
    </cfRule>
    <cfRule type="cellIs" dxfId="574" priority="1431" stopIfTrue="1" operator="greaterThanOrEqual">
      <formula>0.0001</formula>
    </cfRule>
    <cfRule type="cellIs" dxfId="573" priority="1432" stopIfTrue="1" operator="greaterThanOrEqual">
      <formula>0.00001</formula>
    </cfRule>
    <cfRule type="cellIs" dxfId="572" priority="1433" stopIfTrue="1" operator="greaterThanOrEqual">
      <formula>0.000001</formula>
    </cfRule>
    <cfRule type="cellIs" dxfId="571" priority="1434" stopIfTrue="1" operator="greaterThanOrEqual">
      <formula>0.0000001</formula>
    </cfRule>
    <cfRule type="cellIs" dxfId="570" priority="1435" stopIfTrue="1" operator="greaterThanOrEqual">
      <formula>0.00000001</formula>
    </cfRule>
  </conditionalFormatting>
  <conditionalFormatting sqref="AR51">
    <cfRule type="cellIs" dxfId="569" priority="1420" stopIfTrue="1" operator="greaterThanOrEqual">
      <formula>0.01</formula>
    </cfRule>
    <cfRule type="cellIs" dxfId="568" priority="1421" stopIfTrue="1" operator="greaterThanOrEqual">
      <formula>0.001</formula>
    </cfRule>
    <cfRule type="cellIs" dxfId="567" priority="1422" stopIfTrue="1" operator="greaterThanOrEqual">
      <formula>0.0001</formula>
    </cfRule>
    <cfRule type="cellIs" dxfId="566" priority="1423" stopIfTrue="1" operator="greaterThanOrEqual">
      <formula>0.00001</formula>
    </cfRule>
    <cfRule type="cellIs" dxfId="565" priority="1424" stopIfTrue="1" operator="greaterThanOrEqual">
      <formula>0.000001</formula>
    </cfRule>
    <cfRule type="cellIs" dxfId="564" priority="1425" stopIfTrue="1" operator="greaterThanOrEqual">
      <formula>0.0000001</formula>
    </cfRule>
    <cfRule type="cellIs" dxfId="563" priority="1426" stopIfTrue="1" operator="greaterThanOrEqual">
      <formula>0.00000001</formula>
    </cfRule>
  </conditionalFormatting>
  <conditionalFormatting sqref="AR51:AR75">
    <cfRule type="cellIs" dxfId="562" priority="1419" stopIfTrue="1" operator="greaterThanOrEqual">
      <formula>0.1</formula>
    </cfRule>
  </conditionalFormatting>
  <conditionalFormatting sqref="AR75 AR77:AR78 AR45:AR46 AR53 AR57 AR60:AR61 AR64 AR69:AR71 AR86 AR92:AR94 AR99:AR101 AR105 AR110:AR112 AR123:AR124 AR126">
    <cfRule type="cellIs" dxfId="561" priority="1451" stopIfTrue="1" operator="greaterThanOrEqual">
      <formula>0.001</formula>
    </cfRule>
  </conditionalFormatting>
  <conditionalFormatting sqref="AR75 AR77:AR78">
    <cfRule type="cellIs" dxfId="560" priority="1450" stopIfTrue="1" operator="greaterThanOrEqual">
      <formula>0.01</formula>
    </cfRule>
  </conditionalFormatting>
  <conditionalFormatting sqref="AR77:AR127">
    <cfRule type="cellIs" dxfId="559" priority="1399" stopIfTrue="1" operator="greaterThanOrEqual">
      <formula>0.1</formula>
    </cfRule>
  </conditionalFormatting>
  <conditionalFormatting sqref="AR117:AR122">
    <cfRule type="cellIs" dxfId="558" priority="1401" stopIfTrue="1" operator="greaterThanOrEqual">
      <formula>0.001</formula>
    </cfRule>
  </conditionalFormatting>
  <conditionalFormatting sqref="AR117:AR127">
    <cfRule type="cellIs" dxfId="557" priority="1400" stopIfTrue="1" operator="greaterThanOrEqual">
      <formula>0.01</formula>
    </cfRule>
  </conditionalFormatting>
  <conditionalFormatting sqref="AR118">
    <cfRule type="cellIs" dxfId="556" priority="1407" stopIfTrue="1" operator="greaterThanOrEqual">
      <formula>0.000001</formula>
    </cfRule>
    <cfRule type="cellIs" dxfId="555" priority="1408" stopIfTrue="1" operator="greaterThanOrEqual">
      <formula>0.0000001</formula>
    </cfRule>
    <cfRule type="cellIs" dxfId="554" priority="1409" stopIfTrue="1" operator="greaterThanOrEqual">
      <formula>0.00000001</formula>
    </cfRule>
  </conditionalFormatting>
  <conditionalFormatting sqref="AR118:AR122">
    <cfRule type="cellIs" dxfId="553" priority="1402" stopIfTrue="1" operator="greaterThanOrEqual">
      <formula>0.0001</formula>
    </cfRule>
    <cfRule type="cellIs" dxfId="552" priority="1403" stopIfTrue="1" operator="greaterThanOrEqual">
      <formula>0.00001</formula>
    </cfRule>
  </conditionalFormatting>
  <conditionalFormatting sqref="AR119:AR122">
    <cfRule type="cellIs" dxfId="551" priority="1404" stopIfTrue="1" operator="greaterThanOrEqual">
      <formula>0.000001</formula>
    </cfRule>
    <cfRule type="cellIs" dxfId="550" priority="1405" stopIfTrue="1" operator="greaterThanOrEqual">
      <formula>0.0000001</formula>
    </cfRule>
    <cfRule type="cellIs" dxfId="549" priority="1406" stopIfTrue="1" operator="greaterThanOrEqual">
      <formula>0.00000001</formula>
    </cfRule>
  </conditionalFormatting>
  <conditionalFormatting sqref="AR125 AR47 AR115">
    <cfRule type="cellIs" dxfId="548" priority="1445" stopIfTrue="1" operator="greaterThanOrEqual">
      <formula>0.0001</formula>
    </cfRule>
  </conditionalFormatting>
  <conditionalFormatting sqref="AR125">
    <cfRule type="cellIs" dxfId="547" priority="1444" stopIfTrue="1" operator="greaterThanOrEqual">
      <formula>0.001</formula>
    </cfRule>
  </conditionalFormatting>
  <conditionalFormatting sqref="AR128 AR131:AR132">
    <cfRule type="cellIs" dxfId="546" priority="1410" stopIfTrue="1" operator="greaterThanOrEqual">
      <formula>1</formula>
    </cfRule>
    <cfRule type="cellIs" dxfId="545" priority="1411" stopIfTrue="1" operator="greaterThanOrEqual">
      <formula>0.1</formula>
    </cfRule>
    <cfRule type="cellIs" dxfId="544" priority="1412" stopIfTrue="1" operator="greaterThanOrEqual">
      <formula>0.01</formula>
    </cfRule>
    <cfRule type="cellIs" dxfId="543" priority="1413" stopIfTrue="1" operator="greaterThanOrEqual">
      <formula>0.001</formula>
    </cfRule>
    <cfRule type="cellIs" dxfId="542" priority="1414" stopIfTrue="1" operator="greaterThanOrEqual">
      <formula>0.0001</formula>
    </cfRule>
    <cfRule type="cellIs" dxfId="541" priority="1415" stopIfTrue="1" operator="greaterThanOrEqual">
      <formula>0.00001</formula>
    </cfRule>
    <cfRule type="cellIs" dxfId="540" priority="1416" stopIfTrue="1" operator="greaterThanOrEqual">
      <formula>0.000001</formula>
    </cfRule>
    <cfRule type="cellIs" dxfId="539" priority="1417" stopIfTrue="1" operator="greaterThanOrEqual">
      <formula>0.0000001</formula>
    </cfRule>
    <cfRule type="cellIs" dxfId="538" priority="1418" stopIfTrue="1" operator="greaterThanOrEqual">
      <formula>0.00000001</formula>
    </cfRule>
  </conditionalFormatting>
  <conditionalFormatting sqref="AR129 AR50 AR76">
    <cfRule type="cellIs" dxfId="537" priority="1428" stopIfTrue="1" operator="greaterThanOrEqual">
      <formula>0.1</formula>
    </cfRule>
  </conditionalFormatting>
  <conditionalFormatting sqref="AR129:AR130">
    <cfRule type="cellIs" dxfId="536" priority="1427" stopIfTrue="1" operator="greaterThanOrEqual">
      <formula>1</formula>
    </cfRule>
  </conditionalFormatting>
  <conditionalFormatting sqref="AR130 AR44 AR52 AR72:AR74 AR79:AR85 AR95 AR108:AR109 AR116">
    <cfRule type="cellIs" dxfId="535" priority="1458" stopIfTrue="1" operator="greaterThanOrEqual">
      <formula>0.01</formula>
    </cfRule>
  </conditionalFormatting>
  <conditionalFormatting sqref="AR130">
    <cfRule type="cellIs" dxfId="534" priority="1457" stopIfTrue="1" operator="greaterThanOrEqual">
      <formula>0.1</formula>
    </cfRule>
  </conditionalFormatting>
  <conditionalFormatting sqref="AU24:AU27">
    <cfRule type="cellIs" dxfId="533" priority="608" operator="greaterThanOrEqual">
      <formula>0</formula>
    </cfRule>
  </conditionalFormatting>
  <conditionalFormatting sqref="AU28:AU30">
    <cfRule type="cellIs" dxfId="532" priority="607" operator="greaterThanOrEqual">
      <formula>0</formula>
    </cfRule>
  </conditionalFormatting>
  <conditionalFormatting sqref="AU31:AU32">
    <cfRule type="cellIs" dxfId="531" priority="576" operator="greaterThanOrEqual">
      <formula>0</formula>
    </cfRule>
  </conditionalFormatting>
  <conditionalFormatting sqref="AU37:AU41">
    <cfRule type="cellIs" dxfId="530" priority="163" stopIfTrue="1" operator="greaterThanOrEqual">
      <formula>1</formula>
    </cfRule>
    <cfRule type="cellIs" dxfId="529" priority="164" stopIfTrue="1" operator="greaterThanOrEqual">
      <formula>0.1</formula>
    </cfRule>
    <cfRule type="cellIs" dxfId="528" priority="165" stopIfTrue="1" operator="greaterThanOrEqual">
      <formula>0.01</formula>
    </cfRule>
    <cfRule type="cellIs" dxfId="527" priority="166" stopIfTrue="1" operator="greaterThanOrEqual">
      <formula>0.001</formula>
    </cfRule>
    <cfRule type="cellIs" dxfId="526" priority="167" stopIfTrue="1" operator="greaterThanOrEqual">
      <formula>0.0001</formula>
    </cfRule>
    <cfRule type="cellIs" dxfId="525" priority="168" stopIfTrue="1" operator="greaterThanOrEqual">
      <formula>0.00001</formula>
    </cfRule>
    <cfRule type="cellIs" dxfId="524" priority="169" stopIfTrue="1" operator="greaterThanOrEqual">
      <formula>0.000001</formula>
    </cfRule>
    <cfRule type="cellIs" dxfId="523" priority="170" stopIfTrue="1" operator="greaterThanOrEqual">
      <formula>0.0000001</formula>
    </cfRule>
    <cfRule type="cellIs" dxfId="522" priority="171" stopIfTrue="1" operator="greaterThanOrEqual">
      <formula>0.00000001</formula>
    </cfRule>
  </conditionalFormatting>
  <conditionalFormatting sqref="AU37:AU132">
    <cfRule type="cellIs" dxfId="521" priority="153" stopIfTrue="1" operator="greaterThanOrEqual">
      <formula>10</formula>
    </cfRule>
  </conditionalFormatting>
  <conditionalFormatting sqref="AU42:AU43">
    <cfRule type="cellIs" dxfId="520" priority="154" stopIfTrue="1" operator="greaterThanOrEqual">
      <formula>1</formula>
    </cfRule>
    <cfRule type="cellIs" dxfId="519" priority="155" stopIfTrue="1" operator="greaterThanOrEqual">
      <formula>0.1</formula>
    </cfRule>
    <cfRule type="cellIs" dxfId="518" priority="156" stopIfTrue="1" operator="greaterThanOrEqual">
      <formula>0.01</formula>
    </cfRule>
    <cfRule type="cellIs" dxfId="517" priority="157" stopIfTrue="1" operator="greaterThanOrEqual">
      <formula>0.001</formula>
    </cfRule>
    <cfRule type="cellIs" dxfId="516" priority="158" stopIfTrue="1" operator="greaterThanOrEqual">
      <formula>0.0001</formula>
    </cfRule>
    <cfRule type="cellIs" dxfId="515" priority="159" stopIfTrue="1" operator="greaterThanOrEqual">
      <formula>0.00001</formula>
    </cfRule>
    <cfRule type="cellIs" dxfId="514" priority="160" stopIfTrue="1" operator="greaterThanOrEqual">
      <formula>0.000001</formula>
    </cfRule>
    <cfRule type="cellIs" dxfId="513" priority="161" stopIfTrue="1" operator="greaterThanOrEqual">
      <formula>0.0000001</formula>
    </cfRule>
    <cfRule type="cellIs" dxfId="512" priority="162" stopIfTrue="1" operator="greaterThanOrEqual">
      <formula>0.00000001</formula>
    </cfRule>
  </conditionalFormatting>
  <conditionalFormatting sqref="AU44 AU52 AU72:AU74 AU79:AU85 AU95 AU108:AU109 AU116 AU130">
    <cfRule type="cellIs" dxfId="511" priority="1258" stopIfTrue="1" operator="greaterThanOrEqual">
      <formula>0.001</formula>
    </cfRule>
    <cfRule type="cellIs" dxfId="510" priority="1259" stopIfTrue="1" operator="greaterThanOrEqual">
      <formula>0.0001</formula>
    </cfRule>
    <cfRule type="cellIs" dxfId="509" priority="1260" stopIfTrue="1" operator="greaterThanOrEqual">
      <formula>0.00001</formula>
    </cfRule>
    <cfRule type="cellIs" dxfId="508" priority="1261" stopIfTrue="1" operator="greaterThanOrEqual">
      <formula>0.000001</formula>
    </cfRule>
    <cfRule type="cellIs" dxfId="507" priority="1262" stopIfTrue="1" operator="greaterThanOrEqual">
      <formula>0.0000001</formula>
    </cfRule>
    <cfRule type="cellIs" dxfId="506" priority="1263" stopIfTrue="1" operator="greaterThanOrEqual">
      <formula>0.00000001</formula>
    </cfRule>
  </conditionalFormatting>
  <conditionalFormatting sqref="AU44:AU49">
    <cfRule type="cellIs" dxfId="505" priority="1235" stopIfTrue="1" operator="greaterThanOrEqual">
      <formula>0.1</formula>
    </cfRule>
  </conditionalFormatting>
  <conditionalFormatting sqref="AU44:AU127">
    <cfRule type="cellIs" dxfId="504" priority="1197" stopIfTrue="1" operator="greaterThanOrEqual">
      <formula>1</formula>
    </cfRule>
  </conditionalFormatting>
  <conditionalFormatting sqref="AU45:AU46 AU53 AU57 AU60:AU61 AU64 AU69:AU71 AU75 AU77:AU78 AU86 AU92:AU94 AU99:AU101 AU105 AU110:AU112 AU123:AU124 AU126">
    <cfRule type="cellIs" dxfId="503" priority="1251" stopIfTrue="1" operator="greaterThanOrEqual">
      <formula>0.0001</formula>
    </cfRule>
    <cfRule type="cellIs" dxfId="502" priority="1252" stopIfTrue="1" operator="greaterThanOrEqual">
      <formula>0.00001</formula>
    </cfRule>
    <cfRule type="cellIs" dxfId="501" priority="1253" stopIfTrue="1" operator="greaterThanOrEqual">
      <formula>0.000001</formula>
    </cfRule>
    <cfRule type="cellIs" dxfId="500" priority="1254" stopIfTrue="1" operator="greaterThanOrEqual">
      <formula>0.0000001</formula>
    </cfRule>
    <cfRule type="cellIs" dxfId="499" priority="1255" stopIfTrue="1" operator="greaterThanOrEqual">
      <formula>0.00000001</formula>
    </cfRule>
  </conditionalFormatting>
  <conditionalFormatting sqref="AU45:AU49 AU53:AU71 AU86:AU94 AU96:AU107 AU110:AU115">
    <cfRule type="cellIs" dxfId="498" priority="1236" stopIfTrue="1" operator="greaterThanOrEqual">
      <formula>0.01</formula>
    </cfRule>
  </conditionalFormatting>
  <conditionalFormatting sqref="AU47 AU115 AU125">
    <cfRule type="cellIs" dxfId="497" priority="1245" stopIfTrue="1" operator="greaterThanOrEqual">
      <formula>0.00001</formula>
    </cfRule>
    <cfRule type="cellIs" dxfId="496" priority="1246" stopIfTrue="1" operator="greaterThanOrEqual">
      <formula>0.000001</formula>
    </cfRule>
    <cfRule type="cellIs" dxfId="495" priority="1247" stopIfTrue="1" operator="greaterThanOrEqual">
      <formula>0.0000001</formula>
    </cfRule>
    <cfRule type="cellIs" dxfId="494" priority="1248" stopIfTrue="1" operator="greaterThanOrEqual">
      <formula>0.00000001</formula>
    </cfRule>
  </conditionalFormatting>
  <conditionalFormatting sqref="AU47:AU49 AU54:AU56 AU58:AU59 AU62:AU63 AU65:AU68 AU87:AU91 AU96:AU98 AU102:AU104 AU106:AU107 AU113:AU115 AU127">
    <cfRule type="cellIs" dxfId="493" priority="1237" stopIfTrue="1" operator="greaterThanOrEqual">
      <formula>0.001</formula>
    </cfRule>
  </conditionalFormatting>
  <conditionalFormatting sqref="AU48:AU49 AU54:AU56 AU58:AU59 AU62:AU63 AU65:AU68 AU87:AU91 AU96:AU98 AU102:AU104 AU106:AU107 AU113:AU114 AU117 AU127">
    <cfRule type="cellIs" dxfId="492" priority="1239" stopIfTrue="1" operator="greaterThanOrEqual">
      <formula>0.00001</formula>
    </cfRule>
    <cfRule type="cellIs" dxfId="491" priority="1240" stopIfTrue="1" operator="greaterThanOrEqual">
      <formula>0.000001</formula>
    </cfRule>
    <cfRule type="cellIs" dxfId="490" priority="1241" stopIfTrue="1" operator="greaterThanOrEqual">
      <formula>0.0000001</formula>
    </cfRule>
    <cfRule type="cellIs" dxfId="489" priority="1242" stopIfTrue="1" operator="greaterThanOrEqual">
      <formula>0.00000001</formula>
    </cfRule>
  </conditionalFormatting>
  <conditionalFormatting sqref="AU48:AU49 AU54:AU56 AU58:AU59 AU62:AU63 AU65:AU68 AU87:AU91 AU96:AU98 AU102:AU104 AU106:AU107 AU113:AU114 AU127 AU117">
    <cfRule type="cellIs" dxfId="488" priority="1238" stopIfTrue="1" operator="greaterThanOrEqual">
      <formula>0.0001</formula>
    </cfRule>
  </conditionalFormatting>
  <conditionalFormatting sqref="AU50 AU76 AU129">
    <cfRule type="cellIs" dxfId="487" priority="1228" stopIfTrue="1" operator="greaterThanOrEqual">
      <formula>0.01</formula>
    </cfRule>
    <cfRule type="cellIs" dxfId="486" priority="1229" stopIfTrue="1" operator="greaterThanOrEqual">
      <formula>0.001</formula>
    </cfRule>
    <cfRule type="cellIs" dxfId="485" priority="1230" stopIfTrue="1" operator="greaterThanOrEqual">
      <formula>0.0001</formula>
    </cfRule>
    <cfRule type="cellIs" dxfId="484" priority="1231" stopIfTrue="1" operator="greaterThanOrEqual">
      <formula>0.00001</formula>
    </cfRule>
    <cfRule type="cellIs" dxfId="483" priority="1232" stopIfTrue="1" operator="greaterThanOrEqual">
      <formula>0.000001</formula>
    </cfRule>
    <cfRule type="cellIs" dxfId="482" priority="1233" stopIfTrue="1" operator="greaterThanOrEqual">
      <formula>0.0000001</formula>
    </cfRule>
    <cfRule type="cellIs" dxfId="481" priority="1234" stopIfTrue="1" operator="greaterThanOrEqual">
      <formula>0.00000001</formula>
    </cfRule>
  </conditionalFormatting>
  <conditionalFormatting sqref="AU51">
    <cfRule type="cellIs" dxfId="480" priority="1219" stopIfTrue="1" operator="greaterThanOrEqual">
      <formula>0.01</formula>
    </cfRule>
    <cfRule type="cellIs" dxfId="479" priority="1220" stopIfTrue="1" operator="greaterThanOrEqual">
      <formula>0.001</formula>
    </cfRule>
    <cfRule type="cellIs" dxfId="478" priority="1221" stopIfTrue="1" operator="greaterThanOrEqual">
      <formula>0.0001</formula>
    </cfRule>
    <cfRule type="cellIs" dxfId="477" priority="1222" stopIfTrue="1" operator="greaterThanOrEqual">
      <formula>0.00001</formula>
    </cfRule>
    <cfRule type="cellIs" dxfId="476" priority="1223" stopIfTrue="1" operator="greaterThanOrEqual">
      <formula>0.000001</formula>
    </cfRule>
    <cfRule type="cellIs" dxfId="475" priority="1224" stopIfTrue="1" operator="greaterThanOrEqual">
      <formula>0.0000001</formula>
    </cfRule>
    <cfRule type="cellIs" dxfId="474" priority="1225" stopIfTrue="1" operator="greaterThanOrEqual">
      <formula>0.00000001</formula>
    </cfRule>
  </conditionalFormatting>
  <conditionalFormatting sqref="AU51:AU75">
    <cfRule type="cellIs" dxfId="473" priority="1218" stopIfTrue="1" operator="greaterThanOrEqual">
      <formula>0.1</formula>
    </cfRule>
  </conditionalFormatting>
  <conditionalFormatting sqref="AU75 AU77:AU78 AU45:AU46 AU53 AU57 AU60:AU61 AU64 AU69:AU71 AU86 AU92:AU94 AU99:AU101 AU105 AU110:AU112 AU123:AU124 AU126">
    <cfRule type="cellIs" dxfId="472" priority="1250" stopIfTrue="1" operator="greaterThanOrEqual">
      <formula>0.001</formula>
    </cfRule>
  </conditionalFormatting>
  <conditionalFormatting sqref="AU75 AU77:AU78">
    <cfRule type="cellIs" dxfId="471" priority="1249" stopIfTrue="1" operator="greaterThanOrEqual">
      <formula>0.01</formula>
    </cfRule>
  </conditionalFormatting>
  <conditionalFormatting sqref="AU77:AU127">
    <cfRule type="cellIs" dxfId="470" priority="1198" stopIfTrue="1" operator="greaterThanOrEqual">
      <formula>0.1</formula>
    </cfRule>
  </conditionalFormatting>
  <conditionalFormatting sqref="AU117:AU122">
    <cfRule type="cellIs" dxfId="469" priority="1200" stopIfTrue="1" operator="greaterThanOrEqual">
      <formula>0.001</formula>
    </cfRule>
  </conditionalFormatting>
  <conditionalFormatting sqref="AU117:AU127">
    <cfRule type="cellIs" dxfId="468" priority="1199" stopIfTrue="1" operator="greaterThanOrEqual">
      <formula>0.01</formula>
    </cfRule>
  </conditionalFormatting>
  <conditionalFormatting sqref="AU118">
    <cfRule type="cellIs" dxfId="467" priority="1206" stopIfTrue="1" operator="greaterThanOrEqual">
      <formula>0.000001</formula>
    </cfRule>
    <cfRule type="cellIs" dxfId="466" priority="1207" stopIfTrue="1" operator="greaterThanOrEqual">
      <formula>0.0000001</formula>
    </cfRule>
    <cfRule type="cellIs" dxfId="465" priority="1208" stopIfTrue="1" operator="greaterThanOrEqual">
      <formula>0.00000001</formula>
    </cfRule>
  </conditionalFormatting>
  <conditionalFormatting sqref="AU118:AU122">
    <cfRule type="cellIs" dxfId="464" priority="1201" stopIfTrue="1" operator="greaterThanOrEqual">
      <formula>0.0001</formula>
    </cfRule>
    <cfRule type="cellIs" dxfId="463" priority="1202" stopIfTrue="1" operator="greaterThanOrEqual">
      <formula>0.00001</formula>
    </cfRule>
  </conditionalFormatting>
  <conditionalFormatting sqref="AU119:AU122">
    <cfRule type="cellIs" dxfId="462" priority="1203" stopIfTrue="1" operator="greaterThanOrEqual">
      <formula>0.000001</formula>
    </cfRule>
    <cfRule type="cellIs" dxfId="461" priority="1204" stopIfTrue="1" operator="greaterThanOrEqual">
      <formula>0.0000001</formula>
    </cfRule>
    <cfRule type="cellIs" dxfId="460" priority="1205" stopIfTrue="1" operator="greaterThanOrEqual">
      <formula>0.00000001</formula>
    </cfRule>
  </conditionalFormatting>
  <conditionalFormatting sqref="AU125 AU47 AU115">
    <cfRule type="cellIs" dxfId="459" priority="1244" stopIfTrue="1" operator="greaterThanOrEqual">
      <formula>0.0001</formula>
    </cfRule>
  </conditionalFormatting>
  <conditionalFormatting sqref="AU125">
    <cfRule type="cellIs" dxfId="458" priority="1243" stopIfTrue="1" operator="greaterThanOrEqual">
      <formula>0.001</formula>
    </cfRule>
  </conditionalFormatting>
  <conditionalFormatting sqref="AU128 AU131:AU132">
    <cfRule type="cellIs" dxfId="457" priority="1209" stopIfTrue="1" operator="greaterThanOrEqual">
      <formula>1</formula>
    </cfRule>
    <cfRule type="cellIs" dxfId="456" priority="1210" stopIfTrue="1" operator="greaterThanOrEqual">
      <formula>0.1</formula>
    </cfRule>
    <cfRule type="cellIs" dxfId="455" priority="1211" stopIfTrue="1" operator="greaterThanOrEqual">
      <formula>0.01</formula>
    </cfRule>
    <cfRule type="cellIs" dxfId="454" priority="1212" stopIfTrue="1" operator="greaterThanOrEqual">
      <formula>0.001</formula>
    </cfRule>
    <cfRule type="cellIs" dxfId="453" priority="1213" stopIfTrue="1" operator="greaterThanOrEqual">
      <formula>0.0001</formula>
    </cfRule>
    <cfRule type="cellIs" dxfId="452" priority="1214" stopIfTrue="1" operator="greaterThanOrEqual">
      <formula>0.00001</formula>
    </cfRule>
    <cfRule type="cellIs" dxfId="451" priority="1215" stopIfTrue="1" operator="greaterThanOrEqual">
      <formula>0.000001</formula>
    </cfRule>
    <cfRule type="cellIs" dxfId="450" priority="1216" stopIfTrue="1" operator="greaterThanOrEqual">
      <formula>0.0000001</formula>
    </cfRule>
    <cfRule type="cellIs" dxfId="449" priority="1217" stopIfTrue="1" operator="greaterThanOrEqual">
      <formula>0.00000001</formula>
    </cfRule>
  </conditionalFormatting>
  <conditionalFormatting sqref="AU129 AU50 AU76">
    <cfRule type="cellIs" dxfId="448" priority="1227" stopIfTrue="1" operator="greaterThanOrEqual">
      <formula>0.1</formula>
    </cfRule>
  </conditionalFormatting>
  <conditionalFormatting sqref="AU129:AU130">
    <cfRule type="cellIs" dxfId="447" priority="1226" stopIfTrue="1" operator="greaterThanOrEqual">
      <formula>1</formula>
    </cfRule>
  </conditionalFormatting>
  <conditionalFormatting sqref="AU130 AU44 AU52 AU72:AU74 AU79:AU85 AU95 AU108:AU109 AU116">
    <cfRule type="cellIs" dxfId="446" priority="1257" stopIfTrue="1" operator="greaterThanOrEqual">
      <formula>0.01</formula>
    </cfRule>
  </conditionalFormatting>
  <conditionalFormatting sqref="AU130">
    <cfRule type="cellIs" dxfId="445" priority="1256" stopIfTrue="1" operator="greaterThanOrEqual">
      <formula>0.1</formula>
    </cfRule>
  </conditionalFormatting>
  <conditionalFormatting sqref="AX24:AX27">
    <cfRule type="cellIs" dxfId="444" priority="606" operator="greaterThanOrEqual">
      <formula>0</formula>
    </cfRule>
  </conditionalFormatting>
  <conditionalFormatting sqref="AX28:AX30">
    <cfRule type="cellIs" dxfId="443" priority="605" operator="greaterThanOrEqual">
      <formula>0</formula>
    </cfRule>
  </conditionalFormatting>
  <conditionalFormatting sqref="AX31:AX32">
    <cfRule type="cellIs" dxfId="442" priority="575" operator="greaterThanOrEqual">
      <formula>0</formula>
    </cfRule>
  </conditionalFormatting>
  <conditionalFormatting sqref="AX37:AX41">
    <cfRule type="cellIs" dxfId="441" priority="144" stopIfTrue="1" operator="greaterThanOrEqual">
      <formula>1</formula>
    </cfRule>
    <cfRule type="cellIs" dxfId="440" priority="145" stopIfTrue="1" operator="greaterThanOrEqual">
      <formula>0.1</formula>
    </cfRule>
    <cfRule type="cellIs" dxfId="439" priority="146" stopIfTrue="1" operator="greaterThanOrEqual">
      <formula>0.01</formula>
    </cfRule>
    <cfRule type="cellIs" dxfId="438" priority="147" stopIfTrue="1" operator="greaterThanOrEqual">
      <formula>0.001</formula>
    </cfRule>
    <cfRule type="cellIs" dxfId="437" priority="148" stopIfTrue="1" operator="greaterThanOrEqual">
      <formula>0.0001</formula>
    </cfRule>
    <cfRule type="cellIs" dxfId="436" priority="149" stopIfTrue="1" operator="greaterThanOrEqual">
      <formula>0.00001</formula>
    </cfRule>
    <cfRule type="cellIs" dxfId="435" priority="150" stopIfTrue="1" operator="greaterThanOrEqual">
      <formula>0.000001</formula>
    </cfRule>
    <cfRule type="cellIs" dxfId="434" priority="151" stopIfTrue="1" operator="greaterThanOrEqual">
      <formula>0.0000001</formula>
    </cfRule>
    <cfRule type="cellIs" dxfId="433" priority="152" stopIfTrue="1" operator="greaterThanOrEqual">
      <formula>0.00000001</formula>
    </cfRule>
  </conditionalFormatting>
  <conditionalFormatting sqref="AX37:AX132">
    <cfRule type="cellIs" dxfId="432" priority="134" stopIfTrue="1" operator="greaterThanOrEqual">
      <formula>10</formula>
    </cfRule>
  </conditionalFormatting>
  <conditionalFormatting sqref="AX42:AX43">
    <cfRule type="cellIs" dxfId="431" priority="135" stopIfTrue="1" operator="greaterThanOrEqual">
      <formula>1</formula>
    </cfRule>
    <cfRule type="cellIs" dxfId="430" priority="136" stopIfTrue="1" operator="greaterThanOrEqual">
      <formula>0.1</formula>
    </cfRule>
    <cfRule type="cellIs" dxfId="429" priority="137" stopIfTrue="1" operator="greaterThanOrEqual">
      <formula>0.01</formula>
    </cfRule>
    <cfRule type="cellIs" dxfId="428" priority="138" stopIfTrue="1" operator="greaterThanOrEqual">
      <formula>0.001</formula>
    </cfRule>
    <cfRule type="cellIs" dxfId="427" priority="139" stopIfTrue="1" operator="greaterThanOrEqual">
      <formula>0.0001</formula>
    </cfRule>
    <cfRule type="cellIs" dxfId="426" priority="140" stopIfTrue="1" operator="greaterThanOrEqual">
      <formula>0.00001</formula>
    </cfRule>
    <cfRule type="cellIs" dxfId="425" priority="141" stopIfTrue="1" operator="greaterThanOrEqual">
      <formula>0.000001</formula>
    </cfRule>
    <cfRule type="cellIs" dxfId="424" priority="142" stopIfTrue="1" operator="greaterThanOrEqual">
      <formula>0.0000001</formula>
    </cfRule>
    <cfRule type="cellIs" dxfId="423" priority="143" stopIfTrue="1" operator="greaterThanOrEqual">
      <formula>0.00000001</formula>
    </cfRule>
  </conditionalFormatting>
  <conditionalFormatting sqref="AX44 AX52 AX72:AX74 AX79:AX85 AX95 AX108:AX109 AX116 AX130">
    <cfRule type="cellIs" dxfId="422" priority="1191" stopIfTrue="1" operator="greaterThanOrEqual">
      <formula>0.001</formula>
    </cfRule>
    <cfRule type="cellIs" dxfId="421" priority="1192" stopIfTrue="1" operator="greaterThanOrEqual">
      <formula>0.0001</formula>
    </cfRule>
    <cfRule type="cellIs" dxfId="420" priority="1193" stopIfTrue="1" operator="greaterThanOrEqual">
      <formula>0.00001</formula>
    </cfRule>
    <cfRule type="cellIs" dxfId="419" priority="1194" stopIfTrue="1" operator="greaterThanOrEqual">
      <formula>0.000001</formula>
    </cfRule>
    <cfRule type="cellIs" dxfId="418" priority="1195" stopIfTrue="1" operator="greaterThanOrEqual">
      <formula>0.0000001</formula>
    </cfRule>
    <cfRule type="cellIs" dxfId="417" priority="1196" stopIfTrue="1" operator="greaterThanOrEqual">
      <formula>0.00000001</formula>
    </cfRule>
  </conditionalFormatting>
  <conditionalFormatting sqref="AX44:AX49">
    <cfRule type="cellIs" dxfId="416" priority="1168" stopIfTrue="1" operator="greaterThanOrEqual">
      <formula>0.1</formula>
    </cfRule>
  </conditionalFormatting>
  <conditionalFormatting sqref="AX44:AX127">
    <cfRule type="cellIs" dxfId="415" priority="1130" stopIfTrue="1" operator="greaterThanOrEqual">
      <formula>1</formula>
    </cfRule>
  </conditionalFormatting>
  <conditionalFormatting sqref="AX45:AX46 AX53 AX57 AX60:AX61 AX64 AX69:AX71 AX75 AX77:AX78 AX86 AX92:AX94 AX99:AX101 AX105 AX110:AX112 AX123:AX124 AX126">
    <cfRule type="cellIs" dxfId="414" priority="1184" stopIfTrue="1" operator="greaterThanOrEqual">
      <formula>0.0001</formula>
    </cfRule>
    <cfRule type="cellIs" dxfId="413" priority="1185" stopIfTrue="1" operator="greaterThanOrEqual">
      <formula>0.00001</formula>
    </cfRule>
    <cfRule type="cellIs" dxfId="412" priority="1186" stopIfTrue="1" operator="greaterThanOrEqual">
      <formula>0.000001</formula>
    </cfRule>
    <cfRule type="cellIs" dxfId="411" priority="1187" stopIfTrue="1" operator="greaterThanOrEqual">
      <formula>0.0000001</formula>
    </cfRule>
    <cfRule type="cellIs" dxfId="410" priority="1188" stopIfTrue="1" operator="greaterThanOrEqual">
      <formula>0.00000001</formula>
    </cfRule>
  </conditionalFormatting>
  <conditionalFormatting sqref="AX45:AX49 AX53:AX71 AX86:AX94 AX96:AX107 AX110:AX115">
    <cfRule type="cellIs" dxfId="409" priority="1169" stopIfTrue="1" operator="greaterThanOrEqual">
      <formula>0.01</formula>
    </cfRule>
  </conditionalFormatting>
  <conditionalFormatting sqref="AX47 AX115 AX125">
    <cfRule type="cellIs" dxfId="408" priority="1178" stopIfTrue="1" operator="greaterThanOrEqual">
      <formula>0.00001</formula>
    </cfRule>
    <cfRule type="cellIs" dxfId="407" priority="1179" stopIfTrue="1" operator="greaterThanOrEqual">
      <formula>0.000001</formula>
    </cfRule>
    <cfRule type="cellIs" dxfId="406" priority="1180" stopIfTrue="1" operator="greaterThanOrEqual">
      <formula>0.0000001</formula>
    </cfRule>
    <cfRule type="cellIs" dxfId="405" priority="1181" stopIfTrue="1" operator="greaterThanOrEqual">
      <formula>0.00000001</formula>
    </cfRule>
  </conditionalFormatting>
  <conditionalFormatting sqref="AX47:AX49 AX54:AX56 AX58:AX59 AX62:AX63 AX65:AX68 AX87:AX91 AX96:AX98 AX102:AX104 AX106:AX107 AX113:AX115 AX127">
    <cfRule type="cellIs" dxfId="404" priority="1170" stopIfTrue="1" operator="greaterThanOrEqual">
      <formula>0.001</formula>
    </cfRule>
  </conditionalFormatting>
  <conditionalFormatting sqref="AX48:AX49 AX54:AX56 AX58:AX59 AX62:AX63 AX65:AX68 AX87:AX91 AX96:AX98 AX102:AX104 AX106:AX107 AX113:AX114 AX117 AX127">
    <cfRule type="cellIs" dxfId="403" priority="1172" stopIfTrue="1" operator="greaterThanOrEqual">
      <formula>0.00001</formula>
    </cfRule>
    <cfRule type="cellIs" dxfId="402" priority="1173" stopIfTrue="1" operator="greaterThanOrEqual">
      <formula>0.000001</formula>
    </cfRule>
    <cfRule type="cellIs" dxfId="401" priority="1174" stopIfTrue="1" operator="greaterThanOrEqual">
      <formula>0.0000001</formula>
    </cfRule>
    <cfRule type="cellIs" dxfId="400" priority="1175" stopIfTrue="1" operator="greaterThanOrEqual">
      <formula>0.00000001</formula>
    </cfRule>
  </conditionalFormatting>
  <conditionalFormatting sqref="AX48:AX49 AX54:AX56 AX58:AX59 AX62:AX63 AX65:AX68 AX87:AX91 AX96:AX98 AX102:AX104 AX106:AX107 AX113:AX114 AX127 AX117">
    <cfRule type="cellIs" dxfId="399" priority="1171" stopIfTrue="1" operator="greaterThanOrEqual">
      <formula>0.0001</formula>
    </cfRule>
  </conditionalFormatting>
  <conditionalFormatting sqref="AX50 AX76 AX129">
    <cfRule type="cellIs" dxfId="398" priority="1161" stopIfTrue="1" operator="greaterThanOrEqual">
      <formula>0.01</formula>
    </cfRule>
    <cfRule type="cellIs" dxfId="397" priority="1162" stopIfTrue="1" operator="greaterThanOrEqual">
      <formula>0.001</formula>
    </cfRule>
    <cfRule type="cellIs" dxfId="396" priority="1163" stopIfTrue="1" operator="greaterThanOrEqual">
      <formula>0.0001</formula>
    </cfRule>
    <cfRule type="cellIs" dxfId="395" priority="1164" stopIfTrue="1" operator="greaterThanOrEqual">
      <formula>0.00001</formula>
    </cfRule>
    <cfRule type="cellIs" dxfId="394" priority="1165" stopIfTrue="1" operator="greaterThanOrEqual">
      <formula>0.000001</formula>
    </cfRule>
    <cfRule type="cellIs" dxfId="393" priority="1166" stopIfTrue="1" operator="greaterThanOrEqual">
      <formula>0.0000001</formula>
    </cfRule>
    <cfRule type="cellIs" dxfId="392" priority="1167" stopIfTrue="1" operator="greaterThanOrEqual">
      <formula>0.00000001</formula>
    </cfRule>
  </conditionalFormatting>
  <conditionalFormatting sqref="AX51">
    <cfRule type="cellIs" dxfId="391" priority="1152" stopIfTrue="1" operator="greaterThanOrEqual">
      <formula>0.01</formula>
    </cfRule>
    <cfRule type="cellIs" dxfId="390" priority="1153" stopIfTrue="1" operator="greaterThanOrEqual">
      <formula>0.001</formula>
    </cfRule>
    <cfRule type="cellIs" dxfId="389" priority="1154" stopIfTrue="1" operator="greaterThanOrEqual">
      <formula>0.0001</formula>
    </cfRule>
    <cfRule type="cellIs" dxfId="388" priority="1155" stopIfTrue="1" operator="greaterThanOrEqual">
      <formula>0.00001</formula>
    </cfRule>
    <cfRule type="cellIs" dxfId="387" priority="1156" stopIfTrue="1" operator="greaterThanOrEqual">
      <formula>0.000001</formula>
    </cfRule>
    <cfRule type="cellIs" dxfId="386" priority="1157" stopIfTrue="1" operator="greaterThanOrEqual">
      <formula>0.0000001</formula>
    </cfRule>
    <cfRule type="cellIs" dxfId="385" priority="1158" stopIfTrue="1" operator="greaterThanOrEqual">
      <formula>0.00000001</formula>
    </cfRule>
  </conditionalFormatting>
  <conditionalFormatting sqref="AX51:AX75">
    <cfRule type="cellIs" dxfId="384" priority="1151" stopIfTrue="1" operator="greaterThanOrEqual">
      <formula>0.1</formula>
    </cfRule>
  </conditionalFormatting>
  <conditionalFormatting sqref="AX75 AX77:AX78 AX45:AX46 AX53 AX57 AX60:AX61 AX64 AX69:AX71 AX86 AX92:AX94 AX99:AX101 AX105 AX110:AX112 AX123:AX124 AX126">
    <cfRule type="cellIs" dxfId="383" priority="1183" stopIfTrue="1" operator="greaterThanOrEqual">
      <formula>0.001</formula>
    </cfRule>
  </conditionalFormatting>
  <conditionalFormatting sqref="AX75 AX77:AX78">
    <cfRule type="cellIs" dxfId="382" priority="1182" stopIfTrue="1" operator="greaterThanOrEqual">
      <formula>0.01</formula>
    </cfRule>
  </conditionalFormatting>
  <conditionalFormatting sqref="AX77:AX127">
    <cfRule type="cellIs" dxfId="381" priority="1131" stopIfTrue="1" operator="greaterThanOrEqual">
      <formula>0.1</formula>
    </cfRule>
  </conditionalFormatting>
  <conditionalFormatting sqref="AX117:AX122">
    <cfRule type="cellIs" dxfId="380" priority="1133" stopIfTrue="1" operator="greaterThanOrEqual">
      <formula>0.001</formula>
    </cfRule>
  </conditionalFormatting>
  <conditionalFormatting sqref="AX117:AX127">
    <cfRule type="cellIs" dxfId="379" priority="1132" stopIfTrue="1" operator="greaterThanOrEqual">
      <formula>0.01</formula>
    </cfRule>
  </conditionalFormatting>
  <conditionalFormatting sqref="AX118">
    <cfRule type="cellIs" dxfId="378" priority="1139" stopIfTrue="1" operator="greaterThanOrEqual">
      <formula>0.000001</formula>
    </cfRule>
    <cfRule type="cellIs" dxfId="377" priority="1140" stopIfTrue="1" operator="greaterThanOrEqual">
      <formula>0.0000001</formula>
    </cfRule>
    <cfRule type="cellIs" dxfId="376" priority="1141" stopIfTrue="1" operator="greaterThanOrEqual">
      <formula>0.00000001</formula>
    </cfRule>
  </conditionalFormatting>
  <conditionalFormatting sqref="AX118:AX122">
    <cfRule type="cellIs" dxfId="375" priority="1134" stopIfTrue="1" operator="greaterThanOrEqual">
      <formula>0.0001</formula>
    </cfRule>
    <cfRule type="cellIs" dxfId="374" priority="1135" stopIfTrue="1" operator="greaterThanOrEqual">
      <formula>0.00001</formula>
    </cfRule>
  </conditionalFormatting>
  <conditionalFormatting sqref="AX119:AX122">
    <cfRule type="cellIs" dxfId="373" priority="1136" stopIfTrue="1" operator="greaterThanOrEqual">
      <formula>0.000001</formula>
    </cfRule>
    <cfRule type="cellIs" dxfId="372" priority="1137" stopIfTrue="1" operator="greaterThanOrEqual">
      <formula>0.0000001</formula>
    </cfRule>
    <cfRule type="cellIs" dxfId="371" priority="1138" stopIfTrue="1" operator="greaterThanOrEqual">
      <formula>0.00000001</formula>
    </cfRule>
  </conditionalFormatting>
  <conditionalFormatting sqref="AX125 AX47 AX115">
    <cfRule type="cellIs" dxfId="370" priority="1177" stopIfTrue="1" operator="greaterThanOrEqual">
      <formula>0.0001</formula>
    </cfRule>
  </conditionalFormatting>
  <conditionalFormatting sqref="AX125">
    <cfRule type="cellIs" dxfId="369" priority="1176" stopIfTrue="1" operator="greaterThanOrEqual">
      <formula>0.001</formula>
    </cfRule>
  </conditionalFormatting>
  <conditionalFormatting sqref="AX128 AX131:AX132">
    <cfRule type="cellIs" dxfId="368" priority="1142" stopIfTrue="1" operator="greaterThanOrEqual">
      <formula>1</formula>
    </cfRule>
    <cfRule type="cellIs" dxfId="367" priority="1143" stopIfTrue="1" operator="greaterThanOrEqual">
      <formula>0.1</formula>
    </cfRule>
    <cfRule type="cellIs" dxfId="366" priority="1144" stopIfTrue="1" operator="greaterThanOrEqual">
      <formula>0.01</formula>
    </cfRule>
    <cfRule type="cellIs" dxfId="365" priority="1145" stopIfTrue="1" operator="greaterThanOrEqual">
      <formula>0.001</formula>
    </cfRule>
    <cfRule type="cellIs" dxfId="364" priority="1146" stopIfTrue="1" operator="greaterThanOrEqual">
      <formula>0.0001</formula>
    </cfRule>
    <cfRule type="cellIs" dxfId="363" priority="1147" stopIfTrue="1" operator="greaterThanOrEqual">
      <formula>0.00001</formula>
    </cfRule>
    <cfRule type="cellIs" dxfId="362" priority="1148" stopIfTrue="1" operator="greaterThanOrEqual">
      <formula>0.000001</formula>
    </cfRule>
    <cfRule type="cellIs" dxfId="361" priority="1149" stopIfTrue="1" operator="greaterThanOrEqual">
      <formula>0.0000001</formula>
    </cfRule>
    <cfRule type="cellIs" dxfId="360" priority="1150" stopIfTrue="1" operator="greaterThanOrEqual">
      <formula>0.00000001</formula>
    </cfRule>
  </conditionalFormatting>
  <conditionalFormatting sqref="AX129 AX50 AX76">
    <cfRule type="cellIs" dxfId="359" priority="1160" stopIfTrue="1" operator="greaterThanOrEqual">
      <formula>0.1</formula>
    </cfRule>
  </conditionalFormatting>
  <conditionalFormatting sqref="AX129:AX130">
    <cfRule type="cellIs" dxfId="358" priority="1159" stopIfTrue="1" operator="greaterThanOrEqual">
      <formula>1</formula>
    </cfRule>
  </conditionalFormatting>
  <conditionalFormatting sqref="AX130 AX44 AX52 AX72:AX74 AX79:AX85 AX95 AX108:AX109 AX116">
    <cfRule type="cellIs" dxfId="357" priority="1190" stopIfTrue="1" operator="greaterThanOrEqual">
      <formula>0.01</formula>
    </cfRule>
  </conditionalFormatting>
  <conditionalFormatting sqref="AX130">
    <cfRule type="cellIs" dxfId="356" priority="1189" stopIfTrue="1" operator="greaterThanOrEqual">
      <formula>0.1</formula>
    </cfRule>
  </conditionalFormatting>
  <conditionalFormatting sqref="BA24:BA27">
    <cfRule type="cellIs" dxfId="355" priority="604" operator="greaterThanOrEqual">
      <formula>0</formula>
    </cfRule>
  </conditionalFormatting>
  <conditionalFormatting sqref="BA28:BA30">
    <cfRule type="cellIs" dxfId="354" priority="603" operator="greaterThanOrEqual">
      <formula>0</formula>
    </cfRule>
  </conditionalFormatting>
  <conditionalFormatting sqref="BA31:BA32">
    <cfRule type="cellIs" dxfId="353" priority="574" operator="greaterThanOrEqual">
      <formula>0</formula>
    </cfRule>
  </conditionalFormatting>
  <conditionalFormatting sqref="BA37:BA41">
    <cfRule type="cellIs" dxfId="352" priority="125" stopIfTrue="1" operator="greaterThanOrEqual">
      <formula>1</formula>
    </cfRule>
    <cfRule type="cellIs" dxfId="351" priority="126" stopIfTrue="1" operator="greaterThanOrEqual">
      <formula>0.1</formula>
    </cfRule>
    <cfRule type="cellIs" dxfId="350" priority="127" stopIfTrue="1" operator="greaterThanOrEqual">
      <formula>0.01</formula>
    </cfRule>
    <cfRule type="cellIs" dxfId="349" priority="128" stopIfTrue="1" operator="greaterThanOrEqual">
      <formula>0.001</formula>
    </cfRule>
    <cfRule type="cellIs" dxfId="348" priority="129" stopIfTrue="1" operator="greaterThanOrEqual">
      <formula>0.0001</formula>
    </cfRule>
    <cfRule type="cellIs" dxfId="347" priority="130" stopIfTrue="1" operator="greaterThanOrEqual">
      <formula>0.00001</formula>
    </cfRule>
    <cfRule type="cellIs" dxfId="346" priority="131" stopIfTrue="1" operator="greaterThanOrEqual">
      <formula>0.000001</formula>
    </cfRule>
    <cfRule type="cellIs" dxfId="345" priority="132" stopIfTrue="1" operator="greaterThanOrEqual">
      <formula>0.0000001</formula>
    </cfRule>
    <cfRule type="cellIs" dxfId="344" priority="133" stopIfTrue="1" operator="greaterThanOrEqual">
      <formula>0.00000001</formula>
    </cfRule>
  </conditionalFormatting>
  <conditionalFormatting sqref="BA37:BA132">
    <cfRule type="cellIs" dxfId="343" priority="115" stopIfTrue="1" operator="greaterThanOrEqual">
      <formula>10</formula>
    </cfRule>
  </conditionalFormatting>
  <conditionalFormatting sqref="BA42:BA43">
    <cfRule type="cellIs" dxfId="342" priority="116" stopIfTrue="1" operator="greaterThanOrEqual">
      <formula>1</formula>
    </cfRule>
    <cfRule type="cellIs" dxfId="341" priority="117" stopIfTrue="1" operator="greaterThanOrEqual">
      <formula>0.1</formula>
    </cfRule>
    <cfRule type="cellIs" dxfId="340" priority="118" stopIfTrue="1" operator="greaterThanOrEqual">
      <formula>0.01</formula>
    </cfRule>
    <cfRule type="cellIs" dxfId="339" priority="119" stopIfTrue="1" operator="greaterThanOrEqual">
      <formula>0.001</formula>
    </cfRule>
    <cfRule type="cellIs" dxfId="338" priority="120" stopIfTrue="1" operator="greaterThanOrEqual">
      <formula>0.0001</formula>
    </cfRule>
    <cfRule type="cellIs" dxfId="337" priority="121" stopIfTrue="1" operator="greaterThanOrEqual">
      <formula>0.00001</formula>
    </cfRule>
    <cfRule type="cellIs" dxfId="336" priority="122" stopIfTrue="1" operator="greaterThanOrEqual">
      <formula>0.000001</formula>
    </cfRule>
    <cfRule type="cellIs" dxfId="335" priority="123" stopIfTrue="1" operator="greaterThanOrEqual">
      <formula>0.0000001</formula>
    </cfRule>
    <cfRule type="cellIs" dxfId="334" priority="124" stopIfTrue="1" operator="greaterThanOrEqual">
      <formula>0.00000001</formula>
    </cfRule>
  </conditionalFormatting>
  <conditionalFormatting sqref="BA44 BA52 BA72:BA74 BA79:BA85 BA95 BA108:BA109 BA116 BA130">
    <cfRule type="cellIs" dxfId="333" priority="1124" stopIfTrue="1" operator="greaterThanOrEqual">
      <formula>0.001</formula>
    </cfRule>
    <cfRule type="cellIs" dxfId="332" priority="1125" stopIfTrue="1" operator="greaterThanOrEqual">
      <formula>0.0001</formula>
    </cfRule>
    <cfRule type="cellIs" dxfId="331" priority="1126" stopIfTrue="1" operator="greaterThanOrEqual">
      <formula>0.00001</formula>
    </cfRule>
    <cfRule type="cellIs" dxfId="330" priority="1127" stopIfTrue="1" operator="greaterThanOrEqual">
      <formula>0.000001</formula>
    </cfRule>
    <cfRule type="cellIs" dxfId="329" priority="1128" stopIfTrue="1" operator="greaterThanOrEqual">
      <formula>0.0000001</formula>
    </cfRule>
    <cfRule type="cellIs" dxfId="328" priority="1129" stopIfTrue="1" operator="greaterThanOrEqual">
      <formula>0.00000001</formula>
    </cfRule>
  </conditionalFormatting>
  <conditionalFormatting sqref="BA44:BA49">
    <cfRule type="cellIs" dxfId="327" priority="1101" stopIfTrue="1" operator="greaterThanOrEqual">
      <formula>0.1</formula>
    </cfRule>
  </conditionalFormatting>
  <conditionalFormatting sqref="BA44:BA127">
    <cfRule type="cellIs" dxfId="326" priority="1063" stopIfTrue="1" operator="greaterThanOrEqual">
      <formula>1</formula>
    </cfRule>
  </conditionalFormatting>
  <conditionalFormatting sqref="BA45:BA46 BA53 BA57 BA60:BA61 BA64 BA69:BA71 BA75 BA77:BA78 BA86 BA92:BA94 BA99:BA101 BA105 BA110:BA112 BA123:BA124 BA126">
    <cfRule type="cellIs" dxfId="325" priority="1117" stopIfTrue="1" operator="greaterThanOrEqual">
      <formula>0.0001</formula>
    </cfRule>
    <cfRule type="cellIs" dxfId="324" priority="1118" stopIfTrue="1" operator="greaterThanOrEqual">
      <formula>0.00001</formula>
    </cfRule>
    <cfRule type="cellIs" dxfId="323" priority="1119" stopIfTrue="1" operator="greaterThanOrEqual">
      <formula>0.000001</formula>
    </cfRule>
    <cfRule type="cellIs" dxfId="322" priority="1120" stopIfTrue="1" operator="greaterThanOrEqual">
      <formula>0.0000001</formula>
    </cfRule>
    <cfRule type="cellIs" dxfId="321" priority="1121" stopIfTrue="1" operator="greaterThanOrEqual">
      <formula>0.00000001</formula>
    </cfRule>
  </conditionalFormatting>
  <conditionalFormatting sqref="BA45:BA49 BA53:BA71 BA86:BA94 BA96:BA107 BA110:BA115">
    <cfRule type="cellIs" dxfId="320" priority="1102" stopIfTrue="1" operator="greaterThanOrEqual">
      <formula>0.01</formula>
    </cfRule>
  </conditionalFormatting>
  <conditionalFormatting sqref="BA47 BA115 BA125">
    <cfRule type="cellIs" dxfId="319" priority="1111" stopIfTrue="1" operator="greaterThanOrEqual">
      <formula>0.00001</formula>
    </cfRule>
    <cfRule type="cellIs" dxfId="318" priority="1112" stopIfTrue="1" operator="greaterThanOrEqual">
      <formula>0.000001</formula>
    </cfRule>
    <cfRule type="cellIs" dxfId="317" priority="1113" stopIfTrue="1" operator="greaterThanOrEqual">
      <formula>0.0000001</formula>
    </cfRule>
    <cfRule type="cellIs" dxfId="316" priority="1114" stopIfTrue="1" operator="greaterThanOrEqual">
      <formula>0.00000001</formula>
    </cfRule>
  </conditionalFormatting>
  <conditionalFormatting sqref="BA47:BA49 BA54:BA56 BA58:BA59 BA62:BA63 BA65:BA68 BA87:BA91 BA96:BA98 BA102:BA104 BA106:BA107 BA113:BA115 BA127">
    <cfRule type="cellIs" dxfId="315" priority="1103" stopIfTrue="1" operator="greaterThanOrEqual">
      <formula>0.001</formula>
    </cfRule>
  </conditionalFormatting>
  <conditionalFormatting sqref="BA48:BA49 BA54:BA56 BA58:BA59 BA62:BA63 BA65:BA68 BA87:BA91 BA96:BA98 BA102:BA104 BA106:BA107 BA113:BA114 BA117 BA127">
    <cfRule type="cellIs" dxfId="314" priority="1105" stopIfTrue="1" operator="greaterThanOrEqual">
      <formula>0.00001</formula>
    </cfRule>
    <cfRule type="cellIs" dxfId="313" priority="1106" stopIfTrue="1" operator="greaterThanOrEqual">
      <formula>0.000001</formula>
    </cfRule>
    <cfRule type="cellIs" dxfId="312" priority="1107" stopIfTrue="1" operator="greaterThanOrEqual">
      <formula>0.0000001</formula>
    </cfRule>
    <cfRule type="cellIs" dxfId="311" priority="1108" stopIfTrue="1" operator="greaterThanOrEqual">
      <formula>0.00000001</formula>
    </cfRule>
  </conditionalFormatting>
  <conditionalFormatting sqref="BA48:BA49 BA54:BA56 BA58:BA59 BA62:BA63 BA65:BA68 BA87:BA91 BA96:BA98 BA102:BA104 BA106:BA107 BA113:BA114 BA127 BA117">
    <cfRule type="cellIs" dxfId="310" priority="1104" stopIfTrue="1" operator="greaterThanOrEqual">
      <formula>0.0001</formula>
    </cfRule>
  </conditionalFormatting>
  <conditionalFormatting sqref="BA50 BA76 BA129">
    <cfRule type="cellIs" dxfId="309" priority="1094" stopIfTrue="1" operator="greaterThanOrEqual">
      <formula>0.01</formula>
    </cfRule>
    <cfRule type="cellIs" dxfId="308" priority="1095" stopIfTrue="1" operator="greaterThanOrEqual">
      <formula>0.001</formula>
    </cfRule>
    <cfRule type="cellIs" dxfId="307" priority="1096" stopIfTrue="1" operator="greaterThanOrEqual">
      <formula>0.0001</formula>
    </cfRule>
    <cfRule type="cellIs" dxfId="306" priority="1097" stopIfTrue="1" operator="greaterThanOrEqual">
      <formula>0.00001</formula>
    </cfRule>
    <cfRule type="cellIs" dxfId="305" priority="1098" stopIfTrue="1" operator="greaterThanOrEqual">
      <formula>0.000001</formula>
    </cfRule>
    <cfRule type="cellIs" dxfId="304" priority="1099" stopIfTrue="1" operator="greaterThanOrEqual">
      <formula>0.0000001</formula>
    </cfRule>
    <cfRule type="cellIs" dxfId="303" priority="1100" stopIfTrue="1" operator="greaterThanOrEqual">
      <formula>0.00000001</formula>
    </cfRule>
  </conditionalFormatting>
  <conditionalFormatting sqref="BA51">
    <cfRule type="cellIs" dxfId="302" priority="1085" stopIfTrue="1" operator="greaterThanOrEqual">
      <formula>0.01</formula>
    </cfRule>
    <cfRule type="cellIs" dxfId="301" priority="1086" stopIfTrue="1" operator="greaterThanOrEqual">
      <formula>0.001</formula>
    </cfRule>
    <cfRule type="cellIs" dxfId="300" priority="1087" stopIfTrue="1" operator="greaterThanOrEqual">
      <formula>0.0001</formula>
    </cfRule>
    <cfRule type="cellIs" dxfId="299" priority="1088" stopIfTrue="1" operator="greaterThanOrEqual">
      <formula>0.00001</formula>
    </cfRule>
    <cfRule type="cellIs" dxfId="298" priority="1089" stopIfTrue="1" operator="greaterThanOrEqual">
      <formula>0.000001</formula>
    </cfRule>
    <cfRule type="cellIs" dxfId="297" priority="1090" stopIfTrue="1" operator="greaterThanOrEqual">
      <formula>0.0000001</formula>
    </cfRule>
    <cfRule type="cellIs" dxfId="296" priority="1091" stopIfTrue="1" operator="greaterThanOrEqual">
      <formula>0.00000001</formula>
    </cfRule>
  </conditionalFormatting>
  <conditionalFormatting sqref="BA51:BA75">
    <cfRule type="cellIs" dxfId="295" priority="1084" stopIfTrue="1" operator="greaterThanOrEqual">
      <formula>0.1</formula>
    </cfRule>
  </conditionalFormatting>
  <conditionalFormatting sqref="BA75 BA77:BA78 BA45:BA46 BA53 BA57 BA60:BA61 BA64 BA69:BA71 BA86 BA92:BA94 BA99:BA101 BA105 BA110:BA112 BA123:BA124 BA126">
    <cfRule type="cellIs" dxfId="294" priority="1116" stopIfTrue="1" operator="greaterThanOrEqual">
      <formula>0.001</formula>
    </cfRule>
  </conditionalFormatting>
  <conditionalFormatting sqref="BA75 BA77:BA78">
    <cfRule type="cellIs" dxfId="293" priority="1115" stopIfTrue="1" operator="greaterThanOrEqual">
      <formula>0.01</formula>
    </cfRule>
  </conditionalFormatting>
  <conditionalFormatting sqref="BA77:BA127">
    <cfRule type="cellIs" dxfId="292" priority="1064" stopIfTrue="1" operator="greaterThanOrEqual">
      <formula>0.1</formula>
    </cfRule>
  </conditionalFormatting>
  <conditionalFormatting sqref="BA117:BA122">
    <cfRule type="cellIs" dxfId="291" priority="1066" stopIfTrue="1" operator="greaterThanOrEqual">
      <formula>0.001</formula>
    </cfRule>
  </conditionalFormatting>
  <conditionalFormatting sqref="BA117:BA127">
    <cfRule type="cellIs" dxfId="290" priority="1065" stopIfTrue="1" operator="greaterThanOrEqual">
      <formula>0.01</formula>
    </cfRule>
  </conditionalFormatting>
  <conditionalFormatting sqref="BA118">
    <cfRule type="cellIs" dxfId="289" priority="1072" stopIfTrue="1" operator="greaterThanOrEqual">
      <formula>0.000001</formula>
    </cfRule>
    <cfRule type="cellIs" dxfId="288" priority="1073" stopIfTrue="1" operator="greaterThanOrEqual">
      <formula>0.0000001</formula>
    </cfRule>
    <cfRule type="cellIs" dxfId="287" priority="1074" stopIfTrue="1" operator="greaterThanOrEqual">
      <formula>0.00000001</formula>
    </cfRule>
  </conditionalFormatting>
  <conditionalFormatting sqref="BA118:BA122">
    <cfRule type="cellIs" dxfId="286" priority="1067" stopIfTrue="1" operator="greaterThanOrEqual">
      <formula>0.0001</formula>
    </cfRule>
    <cfRule type="cellIs" dxfId="285" priority="1068" stopIfTrue="1" operator="greaterThanOrEqual">
      <formula>0.00001</formula>
    </cfRule>
  </conditionalFormatting>
  <conditionalFormatting sqref="BA119:BA122">
    <cfRule type="cellIs" dxfId="284" priority="1069" stopIfTrue="1" operator="greaterThanOrEqual">
      <formula>0.000001</formula>
    </cfRule>
    <cfRule type="cellIs" dxfId="283" priority="1070" stopIfTrue="1" operator="greaterThanOrEqual">
      <formula>0.0000001</formula>
    </cfRule>
    <cfRule type="cellIs" dxfId="282" priority="1071" stopIfTrue="1" operator="greaterThanOrEqual">
      <formula>0.00000001</formula>
    </cfRule>
  </conditionalFormatting>
  <conditionalFormatting sqref="BA125 BA47 BA115">
    <cfRule type="cellIs" dxfId="281" priority="1110" stopIfTrue="1" operator="greaterThanOrEqual">
      <formula>0.0001</formula>
    </cfRule>
  </conditionalFormatting>
  <conditionalFormatting sqref="BA125">
    <cfRule type="cellIs" dxfId="280" priority="1109" stopIfTrue="1" operator="greaterThanOrEqual">
      <formula>0.001</formula>
    </cfRule>
  </conditionalFormatting>
  <conditionalFormatting sqref="BA128 BA131:BA132">
    <cfRule type="cellIs" dxfId="279" priority="1075" stopIfTrue="1" operator="greaterThanOrEqual">
      <formula>1</formula>
    </cfRule>
    <cfRule type="cellIs" dxfId="278" priority="1076" stopIfTrue="1" operator="greaterThanOrEqual">
      <formula>0.1</formula>
    </cfRule>
    <cfRule type="cellIs" dxfId="277" priority="1077" stopIfTrue="1" operator="greaterThanOrEqual">
      <formula>0.01</formula>
    </cfRule>
    <cfRule type="cellIs" dxfId="276" priority="1078" stopIfTrue="1" operator="greaterThanOrEqual">
      <formula>0.001</formula>
    </cfRule>
    <cfRule type="cellIs" dxfId="275" priority="1079" stopIfTrue="1" operator="greaterThanOrEqual">
      <formula>0.0001</formula>
    </cfRule>
    <cfRule type="cellIs" dxfId="274" priority="1080" stopIfTrue="1" operator="greaterThanOrEqual">
      <formula>0.00001</formula>
    </cfRule>
    <cfRule type="cellIs" dxfId="273" priority="1081" stopIfTrue="1" operator="greaterThanOrEqual">
      <formula>0.000001</formula>
    </cfRule>
    <cfRule type="cellIs" dxfId="272" priority="1082" stopIfTrue="1" operator="greaterThanOrEqual">
      <formula>0.0000001</formula>
    </cfRule>
    <cfRule type="cellIs" dxfId="271" priority="1083" stopIfTrue="1" operator="greaterThanOrEqual">
      <formula>0.00000001</formula>
    </cfRule>
  </conditionalFormatting>
  <conditionalFormatting sqref="BA129 BA50 BA76">
    <cfRule type="cellIs" dxfId="270" priority="1093" stopIfTrue="1" operator="greaterThanOrEqual">
      <formula>0.1</formula>
    </cfRule>
  </conditionalFormatting>
  <conditionalFormatting sqref="BA129:BA130">
    <cfRule type="cellIs" dxfId="269" priority="1092" stopIfTrue="1" operator="greaterThanOrEqual">
      <formula>1</formula>
    </cfRule>
  </conditionalFormatting>
  <conditionalFormatting sqref="BA130 BA44 BA52 BA72:BA74 BA79:BA85 BA95 BA108:BA109 BA116">
    <cfRule type="cellIs" dxfId="268" priority="1123" stopIfTrue="1" operator="greaterThanOrEqual">
      <formula>0.01</formula>
    </cfRule>
  </conditionalFormatting>
  <conditionalFormatting sqref="BA130">
    <cfRule type="cellIs" dxfId="267" priority="1122" stopIfTrue="1" operator="greaterThanOrEqual">
      <formula>0.1</formula>
    </cfRule>
  </conditionalFormatting>
  <conditionalFormatting sqref="BD24:BD27">
    <cfRule type="cellIs" dxfId="266" priority="602" operator="greaterThanOrEqual">
      <formula>0</formula>
    </cfRule>
  </conditionalFormatting>
  <conditionalFormatting sqref="BD28:BD30">
    <cfRule type="cellIs" dxfId="265" priority="601" operator="greaterThanOrEqual">
      <formula>0</formula>
    </cfRule>
  </conditionalFormatting>
  <conditionalFormatting sqref="BD31:BD32">
    <cfRule type="cellIs" dxfId="264" priority="573" operator="greaterThanOrEqual">
      <formula>0</formula>
    </cfRule>
  </conditionalFormatting>
  <conditionalFormatting sqref="BD37:BD41">
    <cfRule type="cellIs" dxfId="263" priority="106" stopIfTrue="1" operator="greaterThanOrEqual">
      <formula>1</formula>
    </cfRule>
    <cfRule type="cellIs" dxfId="262" priority="107" stopIfTrue="1" operator="greaterThanOrEqual">
      <formula>0.1</formula>
    </cfRule>
    <cfRule type="cellIs" dxfId="261" priority="108" stopIfTrue="1" operator="greaterThanOrEqual">
      <formula>0.01</formula>
    </cfRule>
    <cfRule type="cellIs" dxfId="260" priority="109" stopIfTrue="1" operator="greaterThanOrEqual">
      <formula>0.001</formula>
    </cfRule>
    <cfRule type="cellIs" dxfId="259" priority="110" stopIfTrue="1" operator="greaterThanOrEqual">
      <formula>0.0001</formula>
    </cfRule>
    <cfRule type="cellIs" dxfId="258" priority="111" stopIfTrue="1" operator="greaterThanOrEqual">
      <formula>0.00001</formula>
    </cfRule>
    <cfRule type="cellIs" dxfId="257" priority="112" stopIfTrue="1" operator="greaterThanOrEqual">
      <formula>0.000001</formula>
    </cfRule>
    <cfRule type="cellIs" dxfId="256" priority="113" stopIfTrue="1" operator="greaterThanOrEqual">
      <formula>0.0000001</formula>
    </cfRule>
    <cfRule type="cellIs" dxfId="255" priority="114" stopIfTrue="1" operator="greaterThanOrEqual">
      <formula>0.00000001</formula>
    </cfRule>
  </conditionalFormatting>
  <conditionalFormatting sqref="BD37:BD132">
    <cfRule type="cellIs" dxfId="254" priority="96" stopIfTrue="1" operator="greaterThanOrEqual">
      <formula>10</formula>
    </cfRule>
  </conditionalFormatting>
  <conditionalFormatting sqref="BD42:BD43">
    <cfRule type="cellIs" dxfId="253" priority="97" stopIfTrue="1" operator="greaterThanOrEqual">
      <formula>1</formula>
    </cfRule>
    <cfRule type="cellIs" dxfId="252" priority="98" stopIfTrue="1" operator="greaterThanOrEqual">
      <formula>0.1</formula>
    </cfRule>
    <cfRule type="cellIs" dxfId="251" priority="99" stopIfTrue="1" operator="greaterThanOrEqual">
      <formula>0.01</formula>
    </cfRule>
    <cfRule type="cellIs" dxfId="250" priority="100" stopIfTrue="1" operator="greaterThanOrEqual">
      <formula>0.001</formula>
    </cfRule>
    <cfRule type="cellIs" dxfId="249" priority="101" stopIfTrue="1" operator="greaterThanOrEqual">
      <formula>0.0001</formula>
    </cfRule>
    <cfRule type="cellIs" dxfId="248" priority="102" stopIfTrue="1" operator="greaterThanOrEqual">
      <formula>0.00001</formula>
    </cfRule>
    <cfRule type="cellIs" dxfId="247" priority="103" stopIfTrue="1" operator="greaterThanOrEqual">
      <formula>0.000001</formula>
    </cfRule>
    <cfRule type="cellIs" dxfId="246" priority="104" stopIfTrue="1" operator="greaterThanOrEqual">
      <formula>0.0000001</formula>
    </cfRule>
    <cfRule type="cellIs" dxfId="245" priority="105" stopIfTrue="1" operator="greaterThanOrEqual">
      <formula>0.00000001</formula>
    </cfRule>
  </conditionalFormatting>
  <conditionalFormatting sqref="BD44 BD52 BD72:BD74 BD79:BD85 BD95 BD108:BD109 BD116 BD130">
    <cfRule type="cellIs" dxfId="244" priority="1057" stopIfTrue="1" operator="greaterThanOrEqual">
      <formula>0.001</formula>
    </cfRule>
    <cfRule type="cellIs" dxfId="243" priority="1058" stopIfTrue="1" operator="greaterThanOrEqual">
      <formula>0.0001</formula>
    </cfRule>
    <cfRule type="cellIs" dxfId="242" priority="1059" stopIfTrue="1" operator="greaterThanOrEqual">
      <formula>0.00001</formula>
    </cfRule>
    <cfRule type="cellIs" dxfId="241" priority="1060" stopIfTrue="1" operator="greaterThanOrEqual">
      <formula>0.000001</formula>
    </cfRule>
    <cfRule type="cellIs" dxfId="240" priority="1061" stopIfTrue="1" operator="greaterThanOrEqual">
      <formula>0.0000001</formula>
    </cfRule>
    <cfRule type="cellIs" dxfId="239" priority="1062" stopIfTrue="1" operator="greaterThanOrEqual">
      <formula>0.00000001</formula>
    </cfRule>
  </conditionalFormatting>
  <conditionalFormatting sqref="BD44:BD49">
    <cfRule type="cellIs" dxfId="238" priority="1034" stopIfTrue="1" operator="greaterThanOrEqual">
      <formula>0.1</formula>
    </cfRule>
  </conditionalFormatting>
  <conditionalFormatting sqref="BD44:BD127">
    <cfRule type="cellIs" dxfId="237" priority="996" stopIfTrue="1" operator="greaterThanOrEqual">
      <formula>1</formula>
    </cfRule>
  </conditionalFormatting>
  <conditionalFormatting sqref="BD45:BD46 BD53 BD57 BD60:BD61 BD64 BD69:BD71 BD75 BD77:BD78 BD86 BD92:BD94 BD99:BD101 BD105 BD110:BD112 BD123:BD124 BD126">
    <cfRule type="cellIs" dxfId="236" priority="1050" stopIfTrue="1" operator="greaterThanOrEqual">
      <formula>0.0001</formula>
    </cfRule>
    <cfRule type="cellIs" dxfId="235" priority="1051" stopIfTrue="1" operator="greaterThanOrEqual">
      <formula>0.00001</formula>
    </cfRule>
    <cfRule type="cellIs" dxfId="234" priority="1052" stopIfTrue="1" operator="greaterThanOrEqual">
      <formula>0.000001</formula>
    </cfRule>
    <cfRule type="cellIs" dxfId="233" priority="1053" stopIfTrue="1" operator="greaterThanOrEqual">
      <formula>0.0000001</formula>
    </cfRule>
    <cfRule type="cellIs" dxfId="232" priority="1054" stopIfTrue="1" operator="greaterThanOrEqual">
      <formula>0.00000001</formula>
    </cfRule>
  </conditionalFormatting>
  <conditionalFormatting sqref="BD45:BD49 BD53:BD71 BD86:BD94 BD96:BD107 BD110:BD115">
    <cfRule type="cellIs" dxfId="231" priority="1035" stopIfTrue="1" operator="greaterThanOrEqual">
      <formula>0.01</formula>
    </cfRule>
  </conditionalFormatting>
  <conditionalFormatting sqref="BD47 BD115 BD125">
    <cfRule type="cellIs" dxfId="230" priority="1044" stopIfTrue="1" operator="greaterThanOrEqual">
      <formula>0.00001</formula>
    </cfRule>
    <cfRule type="cellIs" dxfId="229" priority="1045" stopIfTrue="1" operator="greaterThanOrEqual">
      <formula>0.000001</formula>
    </cfRule>
    <cfRule type="cellIs" dxfId="228" priority="1046" stopIfTrue="1" operator="greaterThanOrEqual">
      <formula>0.0000001</formula>
    </cfRule>
    <cfRule type="cellIs" dxfId="227" priority="1047" stopIfTrue="1" operator="greaterThanOrEqual">
      <formula>0.00000001</formula>
    </cfRule>
  </conditionalFormatting>
  <conditionalFormatting sqref="BD47:BD49 BD54:BD56 BD58:BD59 BD62:BD63 BD65:BD68 BD87:BD91 BD96:BD98 BD102:BD104 BD106:BD107 BD113:BD115 BD127">
    <cfRule type="cellIs" dxfId="226" priority="1036" stopIfTrue="1" operator="greaterThanOrEqual">
      <formula>0.001</formula>
    </cfRule>
  </conditionalFormatting>
  <conditionalFormatting sqref="BD48:BD49 BD54:BD56 BD58:BD59 BD62:BD63 BD65:BD68 BD87:BD91 BD96:BD98 BD102:BD104 BD106:BD107 BD113:BD114 BD117 BD127">
    <cfRule type="cellIs" dxfId="225" priority="1038" stopIfTrue="1" operator="greaterThanOrEqual">
      <formula>0.00001</formula>
    </cfRule>
    <cfRule type="cellIs" dxfId="224" priority="1039" stopIfTrue="1" operator="greaterThanOrEqual">
      <formula>0.000001</formula>
    </cfRule>
    <cfRule type="cellIs" dxfId="223" priority="1040" stopIfTrue="1" operator="greaterThanOrEqual">
      <formula>0.0000001</formula>
    </cfRule>
    <cfRule type="cellIs" dxfId="222" priority="1041" stopIfTrue="1" operator="greaterThanOrEqual">
      <formula>0.00000001</formula>
    </cfRule>
  </conditionalFormatting>
  <conditionalFormatting sqref="BD48:BD49 BD54:BD56 BD58:BD59 BD62:BD63 BD65:BD68 BD87:BD91 BD96:BD98 BD102:BD104 BD106:BD107 BD113:BD114 BD127 BD117">
    <cfRule type="cellIs" dxfId="221" priority="1037" stopIfTrue="1" operator="greaterThanOrEqual">
      <formula>0.0001</formula>
    </cfRule>
  </conditionalFormatting>
  <conditionalFormatting sqref="BD50 BD76 BD129">
    <cfRule type="cellIs" dxfId="220" priority="1027" stopIfTrue="1" operator="greaterThanOrEqual">
      <formula>0.01</formula>
    </cfRule>
    <cfRule type="cellIs" dxfId="219" priority="1028" stopIfTrue="1" operator="greaterThanOrEqual">
      <formula>0.001</formula>
    </cfRule>
    <cfRule type="cellIs" dxfId="218" priority="1029" stopIfTrue="1" operator="greaterThanOrEqual">
      <formula>0.0001</formula>
    </cfRule>
    <cfRule type="cellIs" dxfId="217" priority="1030" stopIfTrue="1" operator="greaterThanOrEqual">
      <formula>0.00001</formula>
    </cfRule>
    <cfRule type="cellIs" dxfId="216" priority="1031" stopIfTrue="1" operator="greaterThanOrEqual">
      <formula>0.000001</formula>
    </cfRule>
    <cfRule type="cellIs" dxfId="215" priority="1032" stopIfTrue="1" operator="greaterThanOrEqual">
      <formula>0.0000001</formula>
    </cfRule>
    <cfRule type="cellIs" dxfId="214" priority="1033" stopIfTrue="1" operator="greaterThanOrEqual">
      <formula>0.00000001</formula>
    </cfRule>
  </conditionalFormatting>
  <conditionalFormatting sqref="BD51">
    <cfRule type="cellIs" dxfId="213" priority="1018" stopIfTrue="1" operator="greaterThanOrEqual">
      <formula>0.01</formula>
    </cfRule>
    <cfRule type="cellIs" dxfId="212" priority="1019" stopIfTrue="1" operator="greaterThanOrEqual">
      <formula>0.001</formula>
    </cfRule>
    <cfRule type="cellIs" dxfId="211" priority="1020" stopIfTrue="1" operator="greaterThanOrEqual">
      <formula>0.0001</formula>
    </cfRule>
    <cfRule type="cellIs" dxfId="210" priority="1021" stopIfTrue="1" operator="greaterThanOrEqual">
      <formula>0.00001</formula>
    </cfRule>
    <cfRule type="cellIs" dxfId="209" priority="1022" stopIfTrue="1" operator="greaterThanOrEqual">
      <formula>0.000001</formula>
    </cfRule>
    <cfRule type="cellIs" dxfId="208" priority="1023" stopIfTrue="1" operator="greaterThanOrEqual">
      <formula>0.0000001</formula>
    </cfRule>
    <cfRule type="cellIs" dxfId="207" priority="1024" stopIfTrue="1" operator="greaterThanOrEqual">
      <formula>0.00000001</formula>
    </cfRule>
  </conditionalFormatting>
  <conditionalFormatting sqref="BD51:BD75">
    <cfRule type="cellIs" dxfId="206" priority="1017" stopIfTrue="1" operator="greaterThanOrEqual">
      <formula>0.1</formula>
    </cfRule>
  </conditionalFormatting>
  <conditionalFormatting sqref="BD75 BD77:BD78 BD45:BD46 BD53 BD57 BD60:BD61 BD64 BD69:BD71 BD86 BD92:BD94 BD99:BD101 BD105 BD110:BD112 BD123:BD124 BD126">
    <cfRule type="cellIs" dxfId="205" priority="1049" stopIfTrue="1" operator="greaterThanOrEqual">
      <formula>0.001</formula>
    </cfRule>
  </conditionalFormatting>
  <conditionalFormatting sqref="BD75 BD77:BD78">
    <cfRule type="cellIs" dxfId="204" priority="1048" stopIfTrue="1" operator="greaterThanOrEqual">
      <formula>0.01</formula>
    </cfRule>
  </conditionalFormatting>
  <conditionalFormatting sqref="BD77:BD127">
    <cfRule type="cellIs" dxfId="203" priority="997" stopIfTrue="1" operator="greaterThanOrEqual">
      <formula>0.1</formula>
    </cfRule>
  </conditionalFormatting>
  <conditionalFormatting sqref="BD117:BD122">
    <cfRule type="cellIs" dxfId="202" priority="999" stopIfTrue="1" operator="greaterThanOrEqual">
      <formula>0.001</formula>
    </cfRule>
  </conditionalFormatting>
  <conditionalFormatting sqref="BD117:BD127">
    <cfRule type="cellIs" dxfId="201" priority="998" stopIfTrue="1" operator="greaterThanOrEqual">
      <formula>0.01</formula>
    </cfRule>
  </conditionalFormatting>
  <conditionalFormatting sqref="BD118">
    <cfRule type="cellIs" dxfId="200" priority="1005" stopIfTrue="1" operator="greaterThanOrEqual">
      <formula>0.000001</formula>
    </cfRule>
    <cfRule type="cellIs" dxfId="199" priority="1006" stopIfTrue="1" operator="greaterThanOrEqual">
      <formula>0.0000001</formula>
    </cfRule>
    <cfRule type="cellIs" dxfId="198" priority="1007" stopIfTrue="1" operator="greaterThanOrEqual">
      <formula>0.00000001</formula>
    </cfRule>
  </conditionalFormatting>
  <conditionalFormatting sqref="BD118:BD122">
    <cfRule type="cellIs" dxfId="197" priority="1000" stopIfTrue="1" operator="greaterThanOrEqual">
      <formula>0.0001</formula>
    </cfRule>
    <cfRule type="cellIs" dxfId="196" priority="1001" stopIfTrue="1" operator="greaterThanOrEqual">
      <formula>0.00001</formula>
    </cfRule>
  </conditionalFormatting>
  <conditionalFormatting sqref="BD119:BD122">
    <cfRule type="cellIs" dxfId="195" priority="1002" stopIfTrue="1" operator="greaterThanOrEqual">
      <formula>0.000001</formula>
    </cfRule>
    <cfRule type="cellIs" dxfId="194" priority="1003" stopIfTrue="1" operator="greaterThanOrEqual">
      <formula>0.0000001</formula>
    </cfRule>
    <cfRule type="cellIs" dxfId="193" priority="1004" stopIfTrue="1" operator="greaterThanOrEqual">
      <formula>0.00000001</formula>
    </cfRule>
  </conditionalFormatting>
  <conditionalFormatting sqref="BD125 BD47 BD115">
    <cfRule type="cellIs" dxfId="192" priority="1043" stopIfTrue="1" operator="greaterThanOrEqual">
      <formula>0.0001</formula>
    </cfRule>
  </conditionalFormatting>
  <conditionalFormatting sqref="BD125">
    <cfRule type="cellIs" dxfId="191" priority="1042" stopIfTrue="1" operator="greaterThanOrEqual">
      <formula>0.001</formula>
    </cfRule>
  </conditionalFormatting>
  <conditionalFormatting sqref="BD128 BD131:BD132">
    <cfRule type="cellIs" dxfId="190" priority="1008" stopIfTrue="1" operator="greaterThanOrEqual">
      <formula>1</formula>
    </cfRule>
    <cfRule type="cellIs" dxfId="189" priority="1009" stopIfTrue="1" operator="greaterThanOrEqual">
      <formula>0.1</formula>
    </cfRule>
    <cfRule type="cellIs" dxfId="188" priority="1010" stopIfTrue="1" operator="greaterThanOrEqual">
      <formula>0.01</formula>
    </cfRule>
    <cfRule type="cellIs" dxfId="187" priority="1011" stopIfTrue="1" operator="greaterThanOrEqual">
      <formula>0.001</formula>
    </cfRule>
    <cfRule type="cellIs" dxfId="186" priority="1012" stopIfTrue="1" operator="greaterThanOrEqual">
      <formula>0.0001</formula>
    </cfRule>
    <cfRule type="cellIs" dxfId="185" priority="1013" stopIfTrue="1" operator="greaterThanOrEqual">
      <formula>0.00001</formula>
    </cfRule>
    <cfRule type="cellIs" dxfId="184" priority="1014" stopIfTrue="1" operator="greaterThanOrEqual">
      <formula>0.000001</formula>
    </cfRule>
    <cfRule type="cellIs" dxfId="183" priority="1015" stopIfTrue="1" operator="greaterThanOrEqual">
      <formula>0.0000001</formula>
    </cfRule>
    <cfRule type="cellIs" dxfId="182" priority="1016" stopIfTrue="1" operator="greaterThanOrEqual">
      <formula>0.00000001</formula>
    </cfRule>
  </conditionalFormatting>
  <conditionalFormatting sqref="BD129 BD50 BD76">
    <cfRule type="cellIs" dxfId="181" priority="1026" stopIfTrue="1" operator="greaterThanOrEqual">
      <formula>0.1</formula>
    </cfRule>
  </conditionalFormatting>
  <conditionalFormatting sqref="BD129:BD130">
    <cfRule type="cellIs" dxfId="180" priority="1025" stopIfTrue="1" operator="greaterThanOrEqual">
      <formula>1</formula>
    </cfRule>
  </conditionalFormatting>
  <conditionalFormatting sqref="BD130 BD44 BD52 BD72:BD74 BD79:BD85 BD95 BD108:BD109 BD116">
    <cfRule type="cellIs" dxfId="179" priority="1056" stopIfTrue="1" operator="greaterThanOrEqual">
      <formula>0.01</formula>
    </cfRule>
  </conditionalFormatting>
  <conditionalFormatting sqref="BD130">
    <cfRule type="cellIs" dxfId="178" priority="1055" stopIfTrue="1" operator="greaterThanOrEqual">
      <formula>0.1</formula>
    </cfRule>
  </conditionalFormatting>
  <conditionalFormatting sqref="BG24:BG27">
    <cfRule type="cellIs" dxfId="177" priority="597" operator="greaterThanOrEqual">
      <formula>0</formula>
    </cfRule>
  </conditionalFormatting>
  <conditionalFormatting sqref="BG28:BG30">
    <cfRule type="cellIs" dxfId="176" priority="596" operator="greaterThanOrEqual">
      <formula>0</formula>
    </cfRule>
  </conditionalFormatting>
  <conditionalFormatting sqref="BG31:BG32">
    <cfRule type="cellIs" dxfId="175" priority="572" operator="greaterThanOrEqual">
      <formula>0</formula>
    </cfRule>
  </conditionalFormatting>
  <conditionalFormatting sqref="BG37:BG41">
    <cfRule type="cellIs" dxfId="174" priority="68" stopIfTrue="1" operator="greaterThanOrEqual">
      <formula>1</formula>
    </cfRule>
    <cfRule type="cellIs" dxfId="173" priority="69" stopIfTrue="1" operator="greaterThanOrEqual">
      <formula>0.1</formula>
    </cfRule>
    <cfRule type="cellIs" dxfId="172" priority="70" stopIfTrue="1" operator="greaterThanOrEqual">
      <formula>0.01</formula>
    </cfRule>
    <cfRule type="cellIs" dxfId="171" priority="71" stopIfTrue="1" operator="greaterThanOrEqual">
      <formula>0.001</formula>
    </cfRule>
    <cfRule type="cellIs" dxfId="170" priority="72" stopIfTrue="1" operator="greaterThanOrEqual">
      <formula>0.0001</formula>
    </cfRule>
    <cfRule type="cellIs" dxfId="169" priority="73" stopIfTrue="1" operator="greaterThanOrEqual">
      <formula>0.00001</formula>
    </cfRule>
    <cfRule type="cellIs" dxfId="168" priority="74" stopIfTrue="1" operator="greaterThanOrEqual">
      <formula>0.000001</formula>
    </cfRule>
    <cfRule type="cellIs" dxfId="167" priority="75" stopIfTrue="1" operator="greaterThanOrEqual">
      <formula>0.0000001</formula>
    </cfRule>
    <cfRule type="cellIs" dxfId="166" priority="76" stopIfTrue="1" operator="greaterThanOrEqual">
      <formula>0.00000001</formula>
    </cfRule>
  </conditionalFormatting>
  <conditionalFormatting sqref="BG37:BG132">
    <cfRule type="cellIs" dxfId="165" priority="58" stopIfTrue="1" operator="greaterThanOrEqual">
      <formula>10</formula>
    </cfRule>
  </conditionalFormatting>
  <conditionalFormatting sqref="BG42:BG43">
    <cfRule type="cellIs" dxfId="164" priority="59" stopIfTrue="1" operator="greaterThanOrEqual">
      <formula>1</formula>
    </cfRule>
    <cfRule type="cellIs" dxfId="163" priority="60" stopIfTrue="1" operator="greaterThanOrEqual">
      <formula>0.1</formula>
    </cfRule>
    <cfRule type="cellIs" dxfId="162" priority="61" stopIfTrue="1" operator="greaterThanOrEqual">
      <formula>0.01</formula>
    </cfRule>
    <cfRule type="cellIs" dxfId="161" priority="62" stopIfTrue="1" operator="greaterThanOrEqual">
      <formula>0.001</formula>
    </cfRule>
    <cfRule type="cellIs" dxfId="160" priority="63" stopIfTrue="1" operator="greaterThanOrEqual">
      <formula>0.0001</formula>
    </cfRule>
    <cfRule type="cellIs" dxfId="159" priority="64" stopIfTrue="1" operator="greaterThanOrEqual">
      <formula>0.00001</formula>
    </cfRule>
    <cfRule type="cellIs" dxfId="158" priority="65" stopIfTrue="1" operator="greaterThanOrEqual">
      <formula>0.000001</formula>
    </cfRule>
    <cfRule type="cellIs" dxfId="157" priority="66" stopIfTrue="1" operator="greaterThanOrEqual">
      <formula>0.0000001</formula>
    </cfRule>
    <cfRule type="cellIs" dxfId="156" priority="67" stopIfTrue="1" operator="greaterThanOrEqual">
      <formula>0.00000001</formula>
    </cfRule>
  </conditionalFormatting>
  <conditionalFormatting sqref="BG44 BG52 BG72:BG74 BG79:BG85 BG95 BG108:BG109 BG116 BG130">
    <cfRule type="cellIs" dxfId="155" priority="923" stopIfTrue="1" operator="greaterThanOrEqual">
      <formula>0.001</formula>
    </cfRule>
    <cfRule type="cellIs" dxfId="154" priority="924" stopIfTrue="1" operator="greaterThanOrEqual">
      <formula>0.0001</formula>
    </cfRule>
    <cfRule type="cellIs" dxfId="153" priority="925" stopIfTrue="1" operator="greaterThanOrEqual">
      <formula>0.00001</formula>
    </cfRule>
    <cfRule type="cellIs" dxfId="152" priority="926" stopIfTrue="1" operator="greaterThanOrEqual">
      <formula>0.000001</formula>
    </cfRule>
    <cfRule type="cellIs" dxfId="151" priority="927" stopIfTrue="1" operator="greaterThanOrEqual">
      <formula>0.0000001</formula>
    </cfRule>
    <cfRule type="cellIs" dxfId="150" priority="928" stopIfTrue="1" operator="greaterThanOrEqual">
      <formula>0.00000001</formula>
    </cfRule>
  </conditionalFormatting>
  <conditionalFormatting sqref="BG44:BG49">
    <cfRule type="cellIs" dxfId="149" priority="900" stopIfTrue="1" operator="greaterThanOrEqual">
      <formula>0.1</formula>
    </cfRule>
  </conditionalFormatting>
  <conditionalFormatting sqref="BG44:BG127">
    <cfRule type="cellIs" dxfId="148" priority="862" stopIfTrue="1" operator="greaterThanOrEqual">
      <formula>1</formula>
    </cfRule>
  </conditionalFormatting>
  <conditionalFormatting sqref="BG45:BG46 BG53 BG57 BG60:BG61 BG64 BG69:BG71 BG75 BG77:BG78 BG86 BG92:BG94 BG99:BG101 BG105 BG110:BG112 BG123:BG124 BG126">
    <cfRule type="cellIs" dxfId="147" priority="916" stopIfTrue="1" operator="greaterThanOrEqual">
      <formula>0.0001</formula>
    </cfRule>
    <cfRule type="cellIs" dxfId="146" priority="917" stopIfTrue="1" operator="greaterThanOrEqual">
      <formula>0.00001</formula>
    </cfRule>
    <cfRule type="cellIs" dxfId="145" priority="918" stopIfTrue="1" operator="greaterThanOrEqual">
      <formula>0.000001</formula>
    </cfRule>
    <cfRule type="cellIs" dxfId="144" priority="919" stopIfTrue="1" operator="greaterThanOrEqual">
      <formula>0.0000001</formula>
    </cfRule>
    <cfRule type="cellIs" dxfId="143" priority="920" stopIfTrue="1" operator="greaterThanOrEqual">
      <formula>0.00000001</formula>
    </cfRule>
  </conditionalFormatting>
  <conditionalFormatting sqref="BG45:BG49 BG53:BG71 BG86:BG94 BG96:BG107 BG110:BG115">
    <cfRule type="cellIs" dxfId="142" priority="901" stopIfTrue="1" operator="greaterThanOrEqual">
      <formula>0.01</formula>
    </cfRule>
  </conditionalFormatting>
  <conditionalFormatting sqref="BG47 BG115 BG125">
    <cfRule type="cellIs" dxfId="141" priority="910" stopIfTrue="1" operator="greaterThanOrEqual">
      <formula>0.00001</formula>
    </cfRule>
    <cfRule type="cellIs" dxfId="140" priority="911" stopIfTrue="1" operator="greaterThanOrEqual">
      <formula>0.000001</formula>
    </cfRule>
    <cfRule type="cellIs" dxfId="139" priority="912" stopIfTrue="1" operator="greaterThanOrEqual">
      <formula>0.0000001</formula>
    </cfRule>
    <cfRule type="cellIs" dxfId="138" priority="913" stopIfTrue="1" operator="greaterThanOrEqual">
      <formula>0.00000001</formula>
    </cfRule>
  </conditionalFormatting>
  <conditionalFormatting sqref="BG47:BG49 BG54:BG56 BG58:BG59 BG62:BG63 BG65:BG68 BG87:BG91 BG96:BG98 BG102:BG104 BG106:BG107 BG113:BG115 BG127">
    <cfRule type="cellIs" dxfId="137" priority="902" stopIfTrue="1" operator="greaterThanOrEqual">
      <formula>0.001</formula>
    </cfRule>
  </conditionalFormatting>
  <conditionalFormatting sqref="BG48:BG49 BG54:BG56 BG58:BG59 BG62:BG63 BG65:BG68 BG87:BG91 BG96:BG98 BG102:BG104 BG106:BG107 BG113:BG114 BG117 BG127">
    <cfRule type="cellIs" dxfId="136" priority="904" stopIfTrue="1" operator="greaterThanOrEqual">
      <formula>0.00001</formula>
    </cfRule>
    <cfRule type="cellIs" dxfId="135" priority="905" stopIfTrue="1" operator="greaterThanOrEqual">
      <formula>0.000001</formula>
    </cfRule>
    <cfRule type="cellIs" dxfId="134" priority="906" stopIfTrue="1" operator="greaterThanOrEqual">
      <formula>0.0000001</formula>
    </cfRule>
    <cfRule type="cellIs" dxfId="133" priority="907" stopIfTrue="1" operator="greaterThanOrEqual">
      <formula>0.00000001</formula>
    </cfRule>
  </conditionalFormatting>
  <conditionalFormatting sqref="BG48:BG49 BG54:BG56 BG58:BG59 BG62:BG63 BG65:BG68 BG87:BG91 BG96:BG98 BG102:BG104 BG106:BG107 BG113:BG114 BG127 BG117">
    <cfRule type="cellIs" dxfId="132" priority="903" stopIfTrue="1" operator="greaterThanOrEqual">
      <formula>0.0001</formula>
    </cfRule>
  </conditionalFormatting>
  <conditionalFormatting sqref="BG50 BG76 BG129">
    <cfRule type="cellIs" dxfId="131" priority="893" stopIfTrue="1" operator="greaterThanOrEqual">
      <formula>0.01</formula>
    </cfRule>
    <cfRule type="cellIs" dxfId="130" priority="894" stopIfTrue="1" operator="greaterThanOrEqual">
      <formula>0.001</formula>
    </cfRule>
    <cfRule type="cellIs" dxfId="129" priority="895" stopIfTrue="1" operator="greaterThanOrEqual">
      <formula>0.0001</formula>
    </cfRule>
    <cfRule type="cellIs" dxfId="128" priority="896" stopIfTrue="1" operator="greaterThanOrEqual">
      <formula>0.00001</formula>
    </cfRule>
    <cfRule type="cellIs" dxfId="127" priority="897" stopIfTrue="1" operator="greaterThanOrEqual">
      <formula>0.000001</formula>
    </cfRule>
    <cfRule type="cellIs" dxfId="126" priority="898" stopIfTrue="1" operator="greaterThanOrEqual">
      <formula>0.0000001</formula>
    </cfRule>
    <cfRule type="cellIs" dxfId="125" priority="899" stopIfTrue="1" operator="greaterThanOrEqual">
      <formula>0.00000001</formula>
    </cfRule>
  </conditionalFormatting>
  <conditionalFormatting sqref="BG51">
    <cfRule type="cellIs" dxfId="124" priority="884" stopIfTrue="1" operator="greaterThanOrEqual">
      <formula>0.01</formula>
    </cfRule>
    <cfRule type="cellIs" dxfId="123" priority="885" stopIfTrue="1" operator="greaterThanOrEqual">
      <formula>0.001</formula>
    </cfRule>
    <cfRule type="cellIs" dxfId="122" priority="886" stopIfTrue="1" operator="greaterThanOrEqual">
      <formula>0.0001</formula>
    </cfRule>
    <cfRule type="cellIs" dxfId="121" priority="887" stopIfTrue="1" operator="greaterThanOrEqual">
      <formula>0.00001</formula>
    </cfRule>
    <cfRule type="cellIs" dxfId="120" priority="888" stopIfTrue="1" operator="greaterThanOrEqual">
      <formula>0.000001</formula>
    </cfRule>
    <cfRule type="cellIs" dxfId="119" priority="889" stopIfTrue="1" operator="greaterThanOrEqual">
      <formula>0.0000001</formula>
    </cfRule>
    <cfRule type="cellIs" dxfId="118" priority="890" stopIfTrue="1" operator="greaterThanOrEqual">
      <formula>0.00000001</formula>
    </cfRule>
  </conditionalFormatting>
  <conditionalFormatting sqref="BG51:BG75">
    <cfRule type="cellIs" dxfId="117" priority="883" stopIfTrue="1" operator="greaterThanOrEqual">
      <formula>0.1</formula>
    </cfRule>
  </conditionalFormatting>
  <conditionalFormatting sqref="BG75 BG77:BG78 BG45:BG46 BG53 BG57 BG60:BG61 BG64 BG69:BG71 BG86 BG92:BG94 BG99:BG101 BG105 BG110:BG112 BG123:BG124 BG126">
    <cfRule type="cellIs" dxfId="116" priority="915" stopIfTrue="1" operator="greaterThanOrEqual">
      <formula>0.001</formula>
    </cfRule>
  </conditionalFormatting>
  <conditionalFormatting sqref="BG75 BG77:BG78">
    <cfRule type="cellIs" dxfId="115" priority="914" stopIfTrue="1" operator="greaterThanOrEqual">
      <formula>0.01</formula>
    </cfRule>
  </conditionalFormatting>
  <conditionalFormatting sqref="BG77:BG127">
    <cfRule type="cellIs" dxfId="114" priority="863" stopIfTrue="1" operator="greaterThanOrEqual">
      <formula>0.1</formula>
    </cfRule>
  </conditionalFormatting>
  <conditionalFormatting sqref="BG117:BG122">
    <cfRule type="cellIs" dxfId="113" priority="865" stopIfTrue="1" operator="greaterThanOrEqual">
      <formula>0.001</formula>
    </cfRule>
  </conditionalFormatting>
  <conditionalFormatting sqref="BG117:BG127">
    <cfRule type="cellIs" dxfId="112" priority="864" stopIfTrue="1" operator="greaterThanOrEqual">
      <formula>0.01</formula>
    </cfRule>
  </conditionalFormatting>
  <conditionalFormatting sqref="BG118">
    <cfRule type="cellIs" dxfId="111" priority="871" stopIfTrue="1" operator="greaterThanOrEqual">
      <formula>0.000001</formula>
    </cfRule>
    <cfRule type="cellIs" dxfId="110" priority="872" stopIfTrue="1" operator="greaterThanOrEqual">
      <formula>0.0000001</formula>
    </cfRule>
    <cfRule type="cellIs" dxfId="109" priority="873" stopIfTrue="1" operator="greaterThanOrEqual">
      <formula>0.00000001</formula>
    </cfRule>
  </conditionalFormatting>
  <conditionalFormatting sqref="BG118:BG122">
    <cfRule type="cellIs" dxfId="108" priority="866" stopIfTrue="1" operator="greaterThanOrEqual">
      <formula>0.0001</formula>
    </cfRule>
    <cfRule type="cellIs" dxfId="107" priority="867" stopIfTrue="1" operator="greaterThanOrEqual">
      <formula>0.00001</formula>
    </cfRule>
  </conditionalFormatting>
  <conditionalFormatting sqref="BG119:BG122">
    <cfRule type="cellIs" dxfId="106" priority="868" stopIfTrue="1" operator="greaterThanOrEqual">
      <formula>0.000001</formula>
    </cfRule>
    <cfRule type="cellIs" dxfId="105" priority="869" stopIfTrue="1" operator="greaterThanOrEqual">
      <formula>0.0000001</formula>
    </cfRule>
    <cfRule type="cellIs" dxfId="104" priority="870" stopIfTrue="1" operator="greaterThanOrEqual">
      <formula>0.00000001</formula>
    </cfRule>
  </conditionalFormatting>
  <conditionalFormatting sqref="BG125 BG47 BG115">
    <cfRule type="cellIs" dxfId="103" priority="909" stopIfTrue="1" operator="greaterThanOrEqual">
      <formula>0.0001</formula>
    </cfRule>
  </conditionalFormatting>
  <conditionalFormatting sqref="BG125">
    <cfRule type="cellIs" dxfId="102" priority="908" stopIfTrue="1" operator="greaterThanOrEqual">
      <formula>0.001</formula>
    </cfRule>
  </conditionalFormatting>
  <conditionalFormatting sqref="BG128 BG131:BG132">
    <cfRule type="cellIs" dxfId="101" priority="874" stopIfTrue="1" operator="greaterThanOrEqual">
      <formula>1</formula>
    </cfRule>
    <cfRule type="cellIs" dxfId="100" priority="875" stopIfTrue="1" operator="greaterThanOrEqual">
      <formula>0.1</formula>
    </cfRule>
    <cfRule type="cellIs" dxfId="99" priority="876" stopIfTrue="1" operator="greaterThanOrEqual">
      <formula>0.01</formula>
    </cfRule>
    <cfRule type="cellIs" dxfId="98" priority="877" stopIfTrue="1" operator="greaterThanOrEqual">
      <formula>0.001</formula>
    </cfRule>
    <cfRule type="cellIs" dxfId="97" priority="878" stopIfTrue="1" operator="greaterThanOrEqual">
      <formula>0.0001</formula>
    </cfRule>
    <cfRule type="cellIs" dxfId="96" priority="879" stopIfTrue="1" operator="greaterThanOrEqual">
      <formula>0.00001</formula>
    </cfRule>
    <cfRule type="cellIs" dxfId="95" priority="880" stopIfTrue="1" operator="greaterThanOrEqual">
      <formula>0.000001</formula>
    </cfRule>
    <cfRule type="cellIs" dxfId="94" priority="881" stopIfTrue="1" operator="greaterThanOrEqual">
      <formula>0.0000001</formula>
    </cfRule>
    <cfRule type="cellIs" dxfId="93" priority="882" stopIfTrue="1" operator="greaterThanOrEqual">
      <formula>0.00000001</formula>
    </cfRule>
  </conditionalFormatting>
  <conditionalFormatting sqref="BG129 BG50 BG76">
    <cfRule type="cellIs" dxfId="92" priority="892" stopIfTrue="1" operator="greaterThanOrEqual">
      <formula>0.1</formula>
    </cfRule>
  </conditionalFormatting>
  <conditionalFormatting sqref="BG129:BG130">
    <cfRule type="cellIs" dxfId="91" priority="891" stopIfTrue="1" operator="greaterThanOrEqual">
      <formula>1</formula>
    </cfRule>
  </conditionalFormatting>
  <conditionalFormatting sqref="BG130 BG44 BG52 BG72:BG74 BG79:BG85 BG95 BG108:BG109 BG116">
    <cfRule type="cellIs" dxfId="90" priority="922" stopIfTrue="1" operator="greaterThanOrEqual">
      <formula>0.01</formula>
    </cfRule>
  </conditionalFormatting>
  <conditionalFormatting sqref="BG130">
    <cfRule type="cellIs" dxfId="89" priority="921" stopIfTrue="1" operator="greaterThanOrEqual">
      <formula>0.1</formula>
    </cfRule>
  </conditionalFormatting>
  <conditionalFormatting sqref="BJ24:BJ27">
    <cfRule type="cellIs" dxfId="88" priority="595" operator="greaterThanOrEqual">
      <formula>0</formula>
    </cfRule>
  </conditionalFormatting>
  <conditionalFormatting sqref="BJ28:BJ30">
    <cfRule type="cellIs" dxfId="87" priority="594" operator="greaterThanOrEqual">
      <formula>0</formula>
    </cfRule>
  </conditionalFormatting>
  <conditionalFormatting sqref="BJ31:BJ32">
    <cfRule type="cellIs" dxfId="86" priority="571" operator="greaterThanOrEqual">
      <formula>0</formula>
    </cfRule>
  </conditionalFormatting>
  <conditionalFormatting sqref="BJ37:BJ41">
    <cfRule type="cellIs" dxfId="85" priority="49" stopIfTrue="1" operator="greaterThanOrEqual">
      <formula>1</formula>
    </cfRule>
    <cfRule type="cellIs" dxfId="84" priority="50" stopIfTrue="1" operator="greaterThanOrEqual">
      <formula>0.1</formula>
    </cfRule>
    <cfRule type="cellIs" dxfId="83" priority="51" stopIfTrue="1" operator="greaterThanOrEqual">
      <formula>0.01</formula>
    </cfRule>
    <cfRule type="cellIs" dxfId="82" priority="52" stopIfTrue="1" operator="greaterThanOrEqual">
      <formula>0.001</formula>
    </cfRule>
    <cfRule type="cellIs" dxfId="81" priority="53" stopIfTrue="1" operator="greaterThanOrEqual">
      <formula>0.0001</formula>
    </cfRule>
    <cfRule type="cellIs" dxfId="80" priority="54" stopIfTrue="1" operator="greaterThanOrEqual">
      <formula>0.00001</formula>
    </cfRule>
    <cfRule type="cellIs" dxfId="79" priority="55" stopIfTrue="1" operator="greaterThanOrEqual">
      <formula>0.000001</formula>
    </cfRule>
    <cfRule type="cellIs" dxfId="78" priority="56" stopIfTrue="1" operator="greaterThanOrEqual">
      <formula>0.0000001</formula>
    </cfRule>
    <cfRule type="cellIs" dxfId="77" priority="57" stopIfTrue="1" operator="greaterThanOrEqual">
      <formula>0.00000001</formula>
    </cfRule>
  </conditionalFormatting>
  <conditionalFormatting sqref="BJ37:BJ132">
    <cfRule type="cellIs" dxfId="76" priority="39" stopIfTrue="1" operator="greaterThanOrEqual">
      <formula>10</formula>
    </cfRule>
  </conditionalFormatting>
  <conditionalFormatting sqref="BJ42:BJ43">
    <cfRule type="cellIs" dxfId="75" priority="40" stopIfTrue="1" operator="greaterThanOrEqual">
      <formula>1</formula>
    </cfRule>
    <cfRule type="cellIs" dxfId="74" priority="41" stopIfTrue="1" operator="greaterThanOrEqual">
      <formula>0.1</formula>
    </cfRule>
    <cfRule type="cellIs" dxfId="73" priority="42" stopIfTrue="1" operator="greaterThanOrEqual">
      <formula>0.01</formula>
    </cfRule>
    <cfRule type="cellIs" dxfId="72" priority="43" stopIfTrue="1" operator="greaterThanOrEqual">
      <formula>0.001</formula>
    </cfRule>
    <cfRule type="cellIs" dxfId="71" priority="44" stopIfTrue="1" operator="greaterThanOrEqual">
      <formula>0.0001</formula>
    </cfRule>
    <cfRule type="cellIs" dxfId="70" priority="45" stopIfTrue="1" operator="greaterThanOrEqual">
      <formula>0.00001</formula>
    </cfRule>
    <cfRule type="cellIs" dxfId="69" priority="46" stopIfTrue="1" operator="greaterThanOrEqual">
      <formula>0.000001</formula>
    </cfRule>
    <cfRule type="cellIs" dxfId="68" priority="47" stopIfTrue="1" operator="greaterThanOrEqual">
      <formula>0.0000001</formula>
    </cfRule>
    <cfRule type="cellIs" dxfId="67" priority="48" stopIfTrue="1" operator="greaterThanOrEqual">
      <formula>0.00000001</formula>
    </cfRule>
  </conditionalFormatting>
  <conditionalFormatting sqref="BJ44 BJ52 BJ72:BJ74 BJ79:BJ85 BJ95 BJ108:BJ109 BJ116 BJ130">
    <cfRule type="cellIs" dxfId="66" priority="856" stopIfTrue="1" operator="greaterThanOrEqual">
      <formula>0.001</formula>
    </cfRule>
    <cfRule type="cellIs" dxfId="65" priority="857" stopIfTrue="1" operator="greaterThanOrEqual">
      <formula>0.0001</formula>
    </cfRule>
    <cfRule type="cellIs" dxfId="64" priority="858" stopIfTrue="1" operator="greaterThanOrEqual">
      <formula>0.00001</formula>
    </cfRule>
    <cfRule type="cellIs" dxfId="63" priority="859" stopIfTrue="1" operator="greaterThanOrEqual">
      <formula>0.000001</formula>
    </cfRule>
    <cfRule type="cellIs" dxfId="62" priority="860" stopIfTrue="1" operator="greaterThanOrEqual">
      <formula>0.0000001</formula>
    </cfRule>
    <cfRule type="cellIs" dxfId="61" priority="861" stopIfTrue="1" operator="greaterThanOrEqual">
      <formula>0.00000001</formula>
    </cfRule>
  </conditionalFormatting>
  <conditionalFormatting sqref="BJ44:BJ49">
    <cfRule type="cellIs" dxfId="60" priority="833" stopIfTrue="1" operator="greaterThanOrEqual">
      <formula>0.1</formula>
    </cfRule>
  </conditionalFormatting>
  <conditionalFormatting sqref="BJ44:BJ127">
    <cfRule type="cellIs" dxfId="59" priority="795" stopIfTrue="1" operator="greaterThanOrEqual">
      <formula>1</formula>
    </cfRule>
  </conditionalFormatting>
  <conditionalFormatting sqref="BJ45:BJ46 BJ53 BJ57 BJ60:BJ61 BJ64 BJ69:BJ71 BJ75 BJ77:BJ78 BJ86 BJ92:BJ94 BJ99:BJ101 BJ105 BJ110:BJ112 BJ123:BJ124 BJ126">
    <cfRule type="cellIs" dxfId="58" priority="849" stopIfTrue="1" operator="greaterThanOrEqual">
      <formula>0.0001</formula>
    </cfRule>
    <cfRule type="cellIs" dxfId="57" priority="850" stopIfTrue="1" operator="greaterThanOrEqual">
      <formula>0.00001</formula>
    </cfRule>
    <cfRule type="cellIs" dxfId="56" priority="851" stopIfTrue="1" operator="greaterThanOrEqual">
      <formula>0.000001</formula>
    </cfRule>
    <cfRule type="cellIs" dxfId="55" priority="852" stopIfTrue="1" operator="greaterThanOrEqual">
      <formula>0.0000001</formula>
    </cfRule>
    <cfRule type="cellIs" dxfId="54" priority="853" stopIfTrue="1" operator="greaterThanOrEqual">
      <formula>0.00000001</formula>
    </cfRule>
  </conditionalFormatting>
  <conditionalFormatting sqref="BJ45:BJ49 BJ53:BJ71 BJ86:BJ94 BJ96:BJ107 BJ110:BJ115">
    <cfRule type="cellIs" dxfId="53" priority="834" stopIfTrue="1" operator="greaterThanOrEqual">
      <formula>0.01</formula>
    </cfRule>
  </conditionalFormatting>
  <conditionalFormatting sqref="BJ47 BJ115 BJ125">
    <cfRule type="cellIs" dxfId="52" priority="843" stopIfTrue="1" operator="greaterThanOrEqual">
      <formula>0.00001</formula>
    </cfRule>
    <cfRule type="cellIs" dxfId="51" priority="844" stopIfTrue="1" operator="greaterThanOrEqual">
      <formula>0.000001</formula>
    </cfRule>
    <cfRule type="cellIs" dxfId="50" priority="845" stopIfTrue="1" operator="greaterThanOrEqual">
      <formula>0.0000001</formula>
    </cfRule>
    <cfRule type="cellIs" dxfId="49" priority="846" stopIfTrue="1" operator="greaterThanOrEqual">
      <formula>0.00000001</formula>
    </cfRule>
  </conditionalFormatting>
  <conditionalFormatting sqref="BJ47:BJ49 BJ54:BJ56 BJ58:BJ59 BJ62:BJ63 BJ65:BJ68 BJ87:BJ91 BJ96:BJ98 BJ102:BJ104 BJ106:BJ107 BJ113:BJ115 BJ127">
    <cfRule type="cellIs" dxfId="48" priority="835" stopIfTrue="1" operator="greaterThanOrEqual">
      <formula>0.001</formula>
    </cfRule>
  </conditionalFormatting>
  <conditionalFormatting sqref="BJ48:BJ49 BJ54:BJ56 BJ58:BJ59 BJ62:BJ63 BJ65:BJ68 BJ87:BJ91 BJ96:BJ98 BJ102:BJ104 BJ106:BJ107 BJ113:BJ114 BJ117 BJ127">
    <cfRule type="cellIs" dxfId="47" priority="837" stopIfTrue="1" operator="greaterThanOrEqual">
      <formula>0.00001</formula>
    </cfRule>
    <cfRule type="cellIs" dxfId="46" priority="838" stopIfTrue="1" operator="greaterThanOrEqual">
      <formula>0.000001</formula>
    </cfRule>
    <cfRule type="cellIs" dxfId="45" priority="839" stopIfTrue="1" operator="greaterThanOrEqual">
      <formula>0.0000001</formula>
    </cfRule>
    <cfRule type="cellIs" dxfId="44" priority="840" stopIfTrue="1" operator="greaterThanOrEqual">
      <formula>0.00000001</formula>
    </cfRule>
  </conditionalFormatting>
  <conditionalFormatting sqref="BJ48:BJ49 BJ54:BJ56 BJ58:BJ59 BJ62:BJ63 BJ65:BJ68 BJ87:BJ91 BJ96:BJ98 BJ102:BJ104 BJ106:BJ107 BJ113:BJ114 BJ127 BJ117">
    <cfRule type="cellIs" dxfId="43" priority="836" stopIfTrue="1" operator="greaterThanOrEqual">
      <formula>0.0001</formula>
    </cfRule>
  </conditionalFormatting>
  <conditionalFormatting sqref="BJ50 BJ76 BJ129">
    <cfRule type="cellIs" dxfId="42" priority="826" stopIfTrue="1" operator="greaterThanOrEqual">
      <formula>0.01</formula>
    </cfRule>
    <cfRule type="cellIs" dxfId="41" priority="827" stopIfTrue="1" operator="greaterThanOrEqual">
      <formula>0.001</formula>
    </cfRule>
    <cfRule type="cellIs" dxfId="40" priority="828" stopIfTrue="1" operator="greaterThanOrEqual">
      <formula>0.0001</formula>
    </cfRule>
    <cfRule type="cellIs" dxfId="39" priority="829" stopIfTrue="1" operator="greaterThanOrEqual">
      <formula>0.00001</formula>
    </cfRule>
    <cfRule type="cellIs" dxfId="38" priority="830" stopIfTrue="1" operator="greaterThanOrEqual">
      <formula>0.000001</formula>
    </cfRule>
    <cfRule type="cellIs" dxfId="37" priority="831" stopIfTrue="1" operator="greaterThanOrEqual">
      <formula>0.0000001</formula>
    </cfRule>
    <cfRule type="cellIs" dxfId="36" priority="832" stopIfTrue="1" operator="greaterThanOrEqual">
      <formula>0.00000001</formula>
    </cfRule>
  </conditionalFormatting>
  <conditionalFormatting sqref="BJ51">
    <cfRule type="cellIs" dxfId="35" priority="817" stopIfTrue="1" operator="greaterThanOrEqual">
      <formula>0.01</formula>
    </cfRule>
    <cfRule type="cellIs" dxfId="34" priority="818" stopIfTrue="1" operator="greaterThanOrEqual">
      <formula>0.001</formula>
    </cfRule>
    <cfRule type="cellIs" dxfId="33" priority="819" stopIfTrue="1" operator="greaterThanOrEqual">
      <formula>0.0001</formula>
    </cfRule>
    <cfRule type="cellIs" dxfId="32" priority="820" stopIfTrue="1" operator="greaterThanOrEqual">
      <formula>0.00001</formula>
    </cfRule>
    <cfRule type="cellIs" dxfId="31" priority="821" stopIfTrue="1" operator="greaterThanOrEqual">
      <formula>0.000001</formula>
    </cfRule>
    <cfRule type="cellIs" dxfId="30" priority="822" stopIfTrue="1" operator="greaterThanOrEqual">
      <formula>0.0000001</formula>
    </cfRule>
    <cfRule type="cellIs" dxfId="29" priority="823" stopIfTrue="1" operator="greaterThanOrEqual">
      <formula>0.00000001</formula>
    </cfRule>
  </conditionalFormatting>
  <conditionalFormatting sqref="BJ51:BJ75">
    <cfRule type="cellIs" dxfId="28" priority="816" stopIfTrue="1" operator="greaterThanOrEqual">
      <formula>0.1</formula>
    </cfRule>
  </conditionalFormatting>
  <conditionalFormatting sqref="BJ75 BJ77:BJ78 BJ45:BJ46 BJ53 BJ57 BJ60:BJ61 BJ64 BJ69:BJ71 BJ86 BJ92:BJ94 BJ99:BJ101 BJ105 BJ110:BJ112 BJ123:BJ124 BJ126">
    <cfRule type="cellIs" dxfId="27" priority="848" stopIfTrue="1" operator="greaterThanOrEqual">
      <formula>0.001</formula>
    </cfRule>
  </conditionalFormatting>
  <conditionalFormatting sqref="BJ75 BJ77:BJ78">
    <cfRule type="cellIs" dxfId="26" priority="847" stopIfTrue="1" operator="greaterThanOrEqual">
      <formula>0.01</formula>
    </cfRule>
  </conditionalFormatting>
  <conditionalFormatting sqref="BJ77:BJ127">
    <cfRule type="cellIs" dxfId="25" priority="796" stopIfTrue="1" operator="greaterThanOrEqual">
      <formula>0.1</formula>
    </cfRule>
  </conditionalFormatting>
  <conditionalFormatting sqref="BJ117:BJ122">
    <cfRule type="cellIs" dxfId="24" priority="798" stopIfTrue="1" operator="greaterThanOrEqual">
      <formula>0.001</formula>
    </cfRule>
  </conditionalFormatting>
  <conditionalFormatting sqref="BJ117:BJ127">
    <cfRule type="cellIs" dxfId="23" priority="797" stopIfTrue="1" operator="greaterThanOrEqual">
      <formula>0.01</formula>
    </cfRule>
  </conditionalFormatting>
  <conditionalFormatting sqref="BJ118">
    <cfRule type="cellIs" dxfId="22" priority="804" stopIfTrue="1" operator="greaterThanOrEqual">
      <formula>0.000001</formula>
    </cfRule>
    <cfRule type="cellIs" dxfId="21" priority="805" stopIfTrue="1" operator="greaterThanOrEqual">
      <formula>0.0000001</formula>
    </cfRule>
    <cfRule type="cellIs" dxfId="20" priority="806" stopIfTrue="1" operator="greaterThanOrEqual">
      <formula>0.00000001</formula>
    </cfRule>
  </conditionalFormatting>
  <conditionalFormatting sqref="BJ118:BJ122">
    <cfRule type="cellIs" dxfId="19" priority="799" stopIfTrue="1" operator="greaterThanOrEqual">
      <formula>0.0001</formula>
    </cfRule>
    <cfRule type="cellIs" dxfId="18" priority="800" stopIfTrue="1" operator="greaterThanOrEqual">
      <formula>0.00001</formula>
    </cfRule>
  </conditionalFormatting>
  <conditionalFormatting sqref="BJ119:BJ122">
    <cfRule type="cellIs" dxfId="17" priority="801" stopIfTrue="1" operator="greaterThanOrEqual">
      <formula>0.000001</formula>
    </cfRule>
    <cfRule type="cellIs" dxfId="16" priority="802" stopIfTrue="1" operator="greaterThanOrEqual">
      <formula>0.0000001</formula>
    </cfRule>
    <cfRule type="cellIs" dxfId="15" priority="803" stopIfTrue="1" operator="greaterThanOrEqual">
      <formula>0.00000001</formula>
    </cfRule>
  </conditionalFormatting>
  <conditionalFormatting sqref="BJ125 BJ47 BJ115">
    <cfRule type="cellIs" dxfId="14" priority="842" stopIfTrue="1" operator="greaterThanOrEqual">
      <formula>0.0001</formula>
    </cfRule>
  </conditionalFormatting>
  <conditionalFormatting sqref="BJ125">
    <cfRule type="cellIs" dxfId="13" priority="841" stopIfTrue="1" operator="greaterThanOrEqual">
      <formula>0.001</formula>
    </cfRule>
  </conditionalFormatting>
  <conditionalFormatting sqref="BJ128 BJ131:BJ132">
    <cfRule type="cellIs" dxfId="12" priority="807" stopIfTrue="1" operator="greaterThanOrEqual">
      <formula>1</formula>
    </cfRule>
    <cfRule type="cellIs" dxfId="11" priority="808" stopIfTrue="1" operator="greaterThanOrEqual">
      <formula>0.1</formula>
    </cfRule>
    <cfRule type="cellIs" dxfId="10" priority="809" stopIfTrue="1" operator="greaterThanOrEqual">
      <formula>0.01</formula>
    </cfRule>
    <cfRule type="cellIs" dxfId="9" priority="810" stopIfTrue="1" operator="greaterThanOrEqual">
      <formula>0.001</formula>
    </cfRule>
    <cfRule type="cellIs" dxfId="8" priority="811" stopIfTrue="1" operator="greaterThanOrEqual">
      <formula>0.0001</formula>
    </cfRule>
    <cfRule type="cellIs" dxfId="7" priority="812" stopIfTrue="1" operator="greaterThanOrEqual">
      <formula>0.00001</formula>
    </cfRule>
    <cfRule type="cellIs" dxfId="6" priority="813" stopIfTrue="1" operator="greaterThanOrEqual">
      <formula>0.000001</formula>
    </cfRule>
    <cfRule type="cellIs" dxfId="5" priority="814" stopIfTrue="1" operator="greaterThanOrEqual">
      <formula>0.0000001</formula>
    </cfRule>
    <cfRule type="cellIs" dxfId="4" priority="815" stopIfTrue="1" operator="greaterThanOrEqual">
      <formula>0.00000001</formula>
    </cfRule>
  </conditionalFormatting>
  <conditionalFormatting sqref="BJ129 BJ50 BJ76">
    <cfRule type="cellIs" dxfId="3" priority="825" stopIfTrue="1" operator="greaterThanOrEqual">
      <formula>0.1</formula>
    </cfRule>
  </conditionalFormatting>
  <conditionalFormatting sqref="BJ129:BJ130">
    <cfRule type="cellIs" dxfId="2" priority="824" stopIfTrue="1" operator="greaterThanOrEqual">
      <formula>1</formula>
    </cfRule>
  </conditionalFormatting>
  <conditionalFormatting sqref="BJ130 BJ44 BJ52 BJ72:BJ74 BJ79:BJ85 BJ95 BJ108:BJ109 BJ116">
    <cfRule type="cellIs" dxfId="1" priority="855" stopIfTrue="1" operator="greaterThanOrEqual">
      <formula>0.01</formula>
    </cfRule>
  </conditionalFormatting>
  <conditionalFormatting sqref="BJ130">
    <cfRule type="cellIs" dxfId="0" priority="854" stopIfTrue="1" operator="greaterThanOrEqual">
      <formula>0.1</formula>
    </cfRule>
  </conditionalFormatting>
  <pageMargins left="0.7" right="0.7" top="0.75" bottom="0.75" header="0.3" footer="0.3"/>
  <pageSetup paperSize="9" scale="46" orientation="portrait" r:id="rId1"/>
  <colBreaks count="2" manualBreakCount="2">
    <brk id="27" max="135" man="1"/>
    <brk id="45" max="1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202504</vt:lpstr>
      <vt:lpstr>202505</vt:lpstr>
      <vt:lpstr>202506</vt:lpstr>
      <vt:lpstr>202507</vt:lpstr>
      <vt:lpstr>202508</vt:lpstr>
      <vt:lpstr>202509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'202504'!Print_Titles</vt:lpstr>
      <vt:lpstr>'202505'!Print_Titles</vt:lpstr>
      <vt:lpstr>'202506'!Print_Titles</vt:lpstr>
      <vt:lpstr>'202507'!Print_Titles</vt:lpstr>
      <vt:lpstr>'202508'!Print_Titles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2025-06-25T05:27:51Z</dcterms:created>
  <dcterms:modified xsi:type="dcterms:W3CDTF">2025-12-03T00:18:06Z</dcterms:modified>
</cp:coreProperties>
</file>