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７\01_私立幼稚園施設整備費補助金\01_募集\新しいフォルダー\02_園へ\"/>
    </mc:Choice>
  </mc:AlternateContent>
  <xr:revisionPtr revIDLastSave="0" documentId="13_ncr:1_{7DC06E19-0793-4AAC-9005-7AAA386E4E68}" xr6:coauthVersionLast="47" xr6:coauthVersionMax="47" xr10:uidLastSave="{00000000-0000-0000-0000-000000000000}"/>
  <bookViews>
    <workbookView xWindow="-108" yWindow="-108" windowWidth="23256" windowHeight="13896" tabRatio="844" xr2:uid="{00000000-000D-0000-FFFF-FFFF00000000}"/>
  </bookViews>
  <sheets>
    <sheet name="様式２" sheetId="15" r:id="rId1"/>
    <sheet name="様式２(記入要領)" sheetId="24" r:id="rId2"/>
    <sheet name="（※防犯対策・特別防犯）申請の際の注意事項" sheetId="28" state="hidden" r:id="rId3"/>
  </sheets>
  <definedNames>
    <definedName name="Autoshape1">#REF!</definedName>
    <definedName name="_xlnm.Print_Area" localSheetId="2">'（※防犯対策・特別防犯）申請の際の注意事項'!$A$1:$K$71</definedName>
    <definedName name="_xlnm.Print_Area" localSheetId="0">様式２!$A$1:$AE$106</definedName>
    <definedName name="_xlnm.Print_Area" localSheetId="1">'様式２(記入要領)'!#REF!</definedName>
    <definedName name="なんだこれ">#REF!</definedName>
    <definedName name="衛生環境改善" localSheetId="2">#REF!</definedName>
    <definedName name="衛生環境改善" localSheetId="1">#REF!</definedName>
    <definedName name="衛生環境改善">#REF!</definedName>
    <definedName name="園舎の一部改修" localSheetId="2">#REF!</definedName>
    <definedName name="園舎の一部改修" localSheetId="1">#REF!</definedName>
    <definedName name="園舎の一部改修">#REF!</definedName>
    <definedName name="屋外運動広場" localSheetId="2">#REF!</definedName>
    <definedName name="屋外運動広場" localSheetId="1">#REF!</definedName>
    <definedName name="屋外運動広場">#REF!</definedName>
    <definedName name="屋外学習施設" localSheetId="2">#REF!</definedName>
    <definedName name="屋外学習施設" localSheetId="1">#REF!</definedName>
    <definedName name="屋外学習施設">#REF!</definedName>
    <definedName name="屋外集会施設" localSheetId="2">#REF!</definedName>
    <definedName name="屋外集会施設" localSheetId="1">#REF!</definedName>
    <definedName name="屋外集会施設">#REF!</definedName>
    <definedName name="省エネルギー・省資源型" localSheetId="2">#REF!</definedName>
    <definedName name="省エネルギー・省資源型" localSheetId="1">#REF!</definedName>
    <definedName name="省エネルギー・省資源型">#REF!</definedName>
    <definedName name="新エネルギー活用型" localSheetId="2">#REF!</definedName>
    <definedName name="新エネルギー活用型" localSheetId="1">#REF!</definedName>
    <definedName name="新エネルギー活用型">#REF!</definedName>
    <definedName name="防音壁" localSheetId="2">#REF!</definedName>
    <definedName name="防音壁" localSheetId="1">#REF!</definedName>
    <definedName name="防音壁">#REF!</definedName>
    <definedName name="木材利用型" localSheetId="2">#REF!</definedName>
    <definedName name="木材利用型" localSheetId="1">#REF!</definedName>
    <definedName name="木材利用型">#REF!</definedName>
    <definedName name="緑化促進型" localSheetId="2">#REF!</definedName>
    <definedName name="緑化促進型" localSheetId="1">#REF!</definedName>
    <definedName name="緑化促進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97" i="15" l="1"/>
  <c r="Y87" i="15" l="1"/>
  <c r="H87" i="15"/>
  <c r="N80" i="15"/>
  <c r="T74" i="15"/>
  <c r="Y74" i="15" s="1"/>
  <c r="N74" i="15"/>
  <c r="N68" i="15"/>
  <c r="AJ67" i="15"/>
  <c r="AJ68" i="15" s="1"/>
  <c r="AG67" i="15"/>
  <c r="AG68" i="15" s="1"/>
  <c r="AJ66" i="15"/>
  <c r="AG66" i="15"/>
  <c r="N66" i="15"/>
  <c r="N65" i="15"/>
  <c r="Q60" i="15"/>
  <c r="Y80" i="15" s="1"/>
  <c r="N85" i="15" s="1"/>
  <c r="N87" i="15" s="1"/>
  <c r="F60" i="15"/>
  <c r="F52" i="15"/>
  <c r="H51" i="15"/>
  <c r="H50" i="15"/>
  <c r="H49" i="15"/>
  <c r="H12" i="15"/>
  <c r="H11" i="15"/>
  <c r="H10" i="15"/>
  <c r="N38" i="15"/>
  <c r="AI58" i="15" l="1"/>
  <c r="H52" i="15"/>
  <c r="U50" i="15" s="1"/>
  <c r="AI57" i="15"/>
  <c r="AI60" i="15"/>
  <c r="N67" i="15"/>
  <c r="T67" i="15" s="1"/>
  <c r="AI59" i="15"/>
  <c r="U51" i="15"/>
  <c r="Z59" i="15"/>
  <c r="U49" i="15" l="1"/>
  <c r="U48" i="15"/>
  <c r="U52" i="15" l="1"/>
  <c r="X53" i="15"/>
  <c r="N64" i="15" s="1"/>
  <c r="T64" i="15" s="1"/>
  <c r="AI18" i="15" l="1"/>
  <c r="Q21" i="15"/>
  <c r="N32" i="15"/>
  <c r="Z20" i="15" l="1"/>
  <c r="AI21" i="15"/>
  <c r="AI19" i="15"/>
  <c r="AI20" i="15"/>
  <c r="Y94" i="15"/>
  <c r="Y95" i="15" l="1"/>
  <c r="N40" i="15"/>
  <c r="H40" i="15"/>
  <c r="Y40" i="15"/>
  <c r="T32" i="15"/>
  <c r="Y32" i="15" s="1"/>
  <c r="F21" i="15"/>
  <c r="M105" i="15" l="1"/>
  <c r="T98" i="15"/>
  <c r="Y96" i="15"/>
  <c r="N26" i="15"/>
  <c r="F13" i="15"/>
  <c r="H13" i="15" l="1"/>
  <c r="U9" i="15" s="1"/>
  <c r="Y98" i="15"/>
  <c r="C103" i="15" s="1"/>
  <c r="U12" i="15" l="1"/>
  <c r="U11" i="15"/>
  <c r="U10" i="15"/>
  <c r="X14" i="15" l="1"/>
  <c r="N25" i="15" s="1"/>
  <c r="T25" i="15" s="1"/>
  <c r="U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飯島慧大</author>
    <author>9302120</author>
  </authors>
  <commentList>
    <comment ref="AB7" authorId="0" shapeId="0" xr:uid="{6BEF1E22-F203-4AC1-8A06-A01E134C0D07}">
      <text>
        <r>
          <rPr>
            <sz val="9"/>
            <color indexed="81"/>
            <rFont val="MS P ゴシック"/>
            <family val="3"/>
            <charset val="128"/>
          </rPr>
          <t>20人以下：88㎡、
21～35人：132㎡
36人以上：176㎡
　該当の面積を入力</t>
        </r>
      </text>
    </comment>
    <comment ref="AB8" authorId="1" shapeId="0" xr:uid="{3A3253C3-78AC-482A-842A-C117B61B9166}">
      <text>
        <r>
          <rPr>
            <sz val="11"/>
            <color theme="1"/>
            <rFont val="ＭＳ Ｐゴシック"/>
            <family val="2"/>
            <charset val="128"/>
            <scheme val="minor"/>
          </rPr>
          <t xml:space="preserve">20人以下の場合、「88」㎡を入力
</t>
        </r>
      </text>
    </comment>
    <comment ref="AB9" authorId="1" shapeId="0" xr:uid="{072AE276-1EA2-46D1-830A-C37293E11C76}">
      <text>
        <r>
          <rPr>
            <sz val="11"/>
            <color theme="1"/>
            <rFont val="ＭＳ Ｐゴシック"/>
            <family val="2"/>
            <charset val="128"/>
            <scheme val="minor"/>
          </rPr>
          <t>21～35人の場合、「132」㎡を入力</t>
        </r>
      </text>
    </comment>
    <comment ref="AB10" authorId="1" shapeId="0" xr:uid="{F91F40DB-A4B5-4BA9-B958-22751526AE1C}">
      <text>
        <r>
          <rPr>
            <sz val="11"/>
            <color theme="1"/>
            <rFont val="ＭＳ Ｐゴシック"/>
            <family val="2"/>
            <charset val="128"/>
            <scheme val="minor"/>
          </rPr>
          <t>36人以上の場合、「176」㎡を入力</t>
        </r>
      </text>
    </comment>
    <comment ref="F18" authorId="2" shapeId="0" xr:uid="{00000000-0006-0000-0100-000002000000}">
      <text>
        <r>
          <rPr>
            <sz val="11"/>
            <color theme="1"/>
            <rFont val="ＭＳ Ｐゴシック"/>
            <family val="2"/>
            <charset val="128"/>
            <scheme val="minor"/>
          </rPr>
          <t>・小数点以下四捨五入
・旧園舎が耐S・R造以外の場合、1.02を乗じて記載</t>
        </r>
      </text>
    </comment>
    <comment ref="Q18" authorId="2" shapeId="0" xr:uid="{00000000-0006-0000-0100-000003000000}">
      <text>
        <r>
          <rPr>
            <sz val="11"/>
            <color theme="1"/>
            <rFont val="ＭＳ Ｐゴシック"/>
            <family val="2"/>
            <charset val="128"/>
            <scheme val="minor"/>
          </rPr>
          <t>・小数点以下四捨五入
・旧園舎が耐S/R造以外は1.02を乗じて記載</t>
        </r>
      </text>
    </comment>
    <comment ref="Z18" authorId="0" shapeId="0" xr:uid="{00000000-0006-0000-0100-000004000000}">
      <text>
        <r>
          <rPr>
            <sz val="9"/>
            <color indexed="81"/>
            <rFont val="MS P ゴシック"/>
            <family val="3"/>
            <charset val="128"/>
          </rPr>
          <t>・小数点以下四捨五入
・新園舎がR造/耐S造以外は1.02乗じて記載</t>
        </r>
      </text>
    </comment>
    <comment ref="Y25" authorId="2" shapeId="0" xr:uid="{00000000-0006-0000-0100-000007000000}">
      <text>
        <r>
          <rPr>
            <sz val="9"/>
            <color indexed="81"/>
            <rFont val="ＭＳ Ｐゴシック"/>
            <family val="3"/>
            <charset val="128"/>
          </rPr>
          <t xml:space="preserve">新園舎が耐S/R造以外だったら1.02を除す
</t>
        </r>
      </text>
    </comment>
    <comment ref="T32" authorId="0" shapeId="0" xr:uid="{00000000-0006-0000-0100-000008000000}">
      <text>
        <r>
          <rPr>
            <sz val="9"/>
            <color indexed="81"/>
            <rFont val="MS P ゴシック"/>
            <family val="3"/>
            <charset val="128"/>
          </rPr>
          <t>1.02補正は行わない
正味の面積を記載</t>
        </r>
      </text>
    </comment>
    <comment ref="AB46" authorId="0" shapeId="0" xr:uid="{BD8C2757-40D8-4E0A-AAD0-73DE2C68BF48}">
      <text>
        <r>
          <rPr>
            <sz val="9"/>
            <color indexed="81"/>
            <rFont val="MS P ゴシック"/>
            <family val="3"/>
            <charset val="128"/>
          </rPr>
          <t>20人以下：88㎡、
21～35人：132㎡
36人以上：176㎡
　該当の面積を入力</t>
        </r>
      </text>
    </comment>
    <comment ref="AB47" authorId="1" shapeId="0" xr:uid="{A8316C9A-F872-4904-BA6A-34C33F582C88}">
      <text>
        <r>
          <rPr>
            <sz val="11"/>
            <color theme="1"/>
            <rFont val="ＭＳ Ｐゴシック"/>
            <family val="2"/>
            <charset val="128"/>
            <scheme val="minor"/>
          </rPr>
          <t xml:space="preserve">20人以下の場合、「88」㎡を入力
</t>
        </r>
      </text>
    </comment>
    <comment ref="AB48" authorId="1" shapeId="0" xr:uid="{0A041F0D-DB06-4D88-A429-408A9BD39C5F}">
      <text>
        <r>
          <rPr>
            <sz val="11"/>
            <color theme="1"/>
            <rFont val="ＭＳ Ｐゴシック"/>
            <family val="2"/>
            <charset val="128"/>
            <scheme val="minor"/>
          </rPr>
          <t>21～35人の場合、「132」㎡を入力</t>
        </r>
      </text>
    </comment>
    <comment ref="AB49" authorId="1" shapeId="0" xr:uid="{0011CA5F-FC07-4721-A557-F058B5FBD803}">
      <text>
        <r>
          <rPr>
            <sz val="11"/>
            <color theme="1"/>
            <rFont val="ＭＳ Ｐゴシック"/>
            <family val="2"/>
            <charset val="128"/>
            <scheme val="minor"/>
          </rPr>
          <t>36人以上の場合、「176」㎡を入力</t>
        </r>
      </text>
    </comment>
    <comment ref="F57" authorId="2" shapeId="0" xr:uid="{0B276C2A-E64C-4E8C-ADC8-DB2F7462E465}">
      <text>
        <r>
          <rPr>
            <sz val="11"/>
            <color theme="1"/>
            <rFont val="ＭＳ Ｐゴシック"/>
            <family val="2"/>
            <charset val="128"/>
            <scheme val="minor"/>
          </rPr>
          <t>・小数点以下四捨五入
・旧園舎が耐S・R造以外の場合、1.02を乗じて記載</t>
        </r>
      </text>
    </comment>
    <comment ref="Q57" authorId="2" shapeId="0" xr:uid="{A45D6E50-A0E1-4085-827C-979C13D3DD16}">
      <text>
        <r>
          <rPr>
            <sz val="11"/>
            <color theme="1"/>
            <rFont val="ＭＳ Ｐゴシック"/>
            <family val="2"/>
            <charset val="128"/>
            <scheme val="minor"/>
          </rPr>
          <t>・小数点以下四捨五入
・旧園舎が耐S/R造以外は1.02を乗じて記載</t>
        </r>
      </text>
    </comment>
    <comment ref="Z57" authorId="0" shapeId="0" xr:uid="{15863E59-3ADF-4E2D-A23D-4C9D2D126F47}">
      <text>
        <r>
          <rPr>
            <sz val="9"/>
            <color indexed="81"/>
            <rFont val="MS P ゴシック"/>
            <family val="3"/>
            <charset val="128"/>
          </rPr>
          <t>・小数点以下四捨五入
・新園舎がR造/耐S造以外は1.02乗じて記載</t>
        </r>
      </text>
    </comment>
    <comment ref="Y64" authorId="2" shapeId="0" xr:uid="{94365050-A155-4314-894B-0F88737531FE}">
      <text>
        <r>
          <rPr>
            <sz val="11"/>
            <color theme="1"/>
            <rFont val="ＭＳ Ｐゴシック"/>
            <family val="2"/>
            <charset val="128"/>
            <scheme val="minor"/>
          </rPr>
          <t>”左のうち最小面積”が
・A-BもしくはH-E
　→新園舎が耐S/R造以外だったら1.02を除す
・C
　→旧園舎が耐S/R造以外だったら1.02を除す</t>
        </r>
      </text>
    </comment>
    <comment ref="Y67" authorId="2" shapeId="0" xr:uid="{1C3C9C08-A15F-4256-842C-CB1C4F1438E3}">
      <text>
        <r>
          <rPr>
            <sz val="11"/>
            <color theme="1"/>
            <rFont val="ＭＳ Ｐゴシック"/>
            <family val="2"/>
            <charset val="128"/>
            <scheme val="minor"/>
          </rPr>
          <t>”左のうち最小面積”が
・G
　→旧園舎が耐S/R造以外だったら1.02を除す
・H
　→新園舎が耐S/R造以外だったら1.02を除す</t>
        </r>
      </text>
    </comment>
    <comment ref="T74" authorId="0" shapeId="0" xr:uid="{5AC41CF6-6C9F-4A2E-807F-1C1E0BED780F}">
      <text>
        <r>
          <rPr>
            <sz val="11"/>
            <color theme="1"/>
            <rFont val="ＭＳ Ｐゴシック"/>
            <family val="2"/>
            <charset val="128"/>
            <scheme val="minor"/>
          </rPr>
          <t>1.02補正は行わない
正味の面積を記載
→つまり、新園舎がR造/耐S造以外の場合は関数のままではなく、正味の建築面積を記載する必要がある。</t>
        </r>
      </text>
    </comment>
    <comment ref="A90" authorId="1" shapeId="0" xr:uid="{3E962860-8491-43FA-9272-0006CCA86D0E}">
      <text>
        <r>
          <rPr>
            <sz val="11"/>
            <color theme="1"/>
            <rFont val="ＭＳ Ｐゴシック"/>
            <family val="2"/>
            <charset val="128"/>
            <scheme val="minor"/>
          </rPr>
          <t>該当の事業区分を○で囲む</t>
        </r>
      </text>
    </comment>
    <comment ref="T92" authorId="0" shapeId="0" xr:uid="{00000000-0006-0000-0100-000009000000}">
      <text>
        <r>
          <rPr>
            <sz val="9"/>
            <color indexed="81"/>
            <rFont val="MS P ゴシック"/>
            <family val="3"/>
            <charset val="128"/>
          </rPr>
          <t>様式１「見積額」と一致</t>
        </r>
      </text>
    </comment>
    <comment ref="Y92" authorId="0" shapeId="0" xr:uid="{00000000-0006-0000-0100-00000A000000}">
      <text>
        <r>
          <rPr>
            <sz val="11"/>
            <color theme="1"/>
            <rFont val="ＭＳ Ｐゴシック"/>
            <family val="2"/>
            <charset val="128"/>
            <scheme val="minor"/>
          </rPr>
          <t xml:space="preserve">関数が組み込まれておりますが、補助対象外経費が発生する場合は実態に合わせて適宜修正下さい。
</t>
        </r>
      </text>
    </comment>
  </commentList>
</comments>
</file>

<file path=xl/sharedStrings.xml><?xml version="1.0" encoding="utf-8"?>
<sst xmlns="http://schemas.openxmlformats.org/spreadsheetml/2006/main" count="567" uniqueCount="329">
  <si>
    <t>【別紙様式２】</t>
    <rPh sb="1" eb="3">
      <t>ベッシ</t>
    </rPh>
    <rPh sb="3" eb="5">
      <t>ヨウシキ</t>
    </rPh>
    <phoneticPr fontId="3"/>
  </si>
  <si>
    <t>※水色セルは計算式入りです。実態に合わない場合は適宜修正ください。</t>
    <rPh sb="1" eb="3">
      <t>ミズイロ</t>
    </rPh>
    <rPh sb="6" eb="9">
      <t>ケイサンシキ</t>
    </rPh>
    <rPh sb="9" eb="10">
      <t>イ</t>
    </rPh>
    <rPh sb="14" eb="16">
      <t>ジッタイ</t>
    </rPh>
    <rPh sb="17" eb="18">
      <t>ア</t>
    </rPh>
    <rPh sb="21" eb="23">
      <t>バアイ</t>
    </rPh>
    <rPh sb="24" eb="26">
      <t>テキギ</t>
    </rPh>
    <rPh sb="26" eb="28">
      <t>シュウセイ</t>
    </rPh>
    <phoneticPr fontId="1"/>
  </si>
  <si>
    <t>令和</t>
    <rPh sb="0" eb="1">
      <t>レイ</t>
    </rPh>
    <rPh sb="1" eb="2">
      <t>ワ</t>
    </rPh>
    <phoneticPr fontId="1"/>
  </si>
  <si>
    <t>年度私立幼稚園施設整備費　補助金（変更）計算書</t>
    <rPh sb="13" eb="16">
      <t>ホジョキン</t>
    </rPh>
    <phoneticPr fontId="1"/>
  </si>
  <si>
    <t>※数値を記載いただければ単位は自動的に付加されます。</t>
    <rPh sb="1" eb="3">
      <t>スウチ</t>
    </rPh>
    <rPh sb="4" eb="6">
      <t>キサイ</t>
    </rPh>
    <rPh sb="12" eb="14">
      <t>タンイ</t>
    </rPh>
    <rPh sb="15" eb="18">
      <t>ジドウテキ</t>
    </rPh>
    <rPh sb="19" eb="21">
      <t>フカ</t>
    </rPh>
    <phoneticPr fontId="1"/>
  </si>
  <si>
    <t>幼稚園名</t>
    <rPh sb="0" eb="3">
      <t>ヨウチエン</t>
    </rPh>
    <rPh sb="3" eb="4">
      <t>メイ</t>
    </rPh>
    <phoneticPr fontId="3"/>
  </si>
  <si>
    <t>１　新築・増築</t>
    <rPh sb="2" eb="4">
      <t>シンチク</t>
    </rPh>
    <rPh sb="5" eb="7">
      <t>ゾウチク</t>
    </rPh>
    <phoneticPr fontId="3"/>
  </si>
  <si>
    <t>(1)基準面積</t>
    <rPh sb="3" eb="5">
      <t>キジュン</t>
    </rPh>
    <rPh sb="5" eb="7">
      <t>メンセキ</t>
    </rPh>
    <phoneticPr fontId="3"/>
  </si>
  <si>
    <t>　①計算上の学級数</t>
    <rPh sb="2" eb="5">
      <t>ケイサンジョウ</t>
    </rPh>
    <rPh sb="6" eb="8">
      <t>ガッキュウ</t>
    </rPh>
    <rPh sb="8" eb="9">
      <t>スウ</t>
    </rPh>
    <phoneticPr fontId="3"/>
  </si>
  <si>
    <t>②基礎面積の計算</t>
    <rPh sb="1" eb="3">
      <t>キソ</t>
    </rPh>
    <rPh sb="3" eb="5">
      <t>メンセキ</t>
    </rPh>
    <rPh sb="6" eb="8">
      <t>ケイサン</t>
    </rPh>
    <phoneticPr fontId="3"/>
  </si>
  <si>
    <t>　③預かり保育の面積加算</t>
    <rPh sb="2" eb="3">
      <t>アズ</t>
    </rPh>
    <rPh sb="5" eb="7">
      <t>ホイク</t>
    </rPh>
    <rPh sb="8" eb="10">
      <t>メンセキ</t>
    </rPh>
    <rPh sb="10" eb="12">
      <t>カサン</t>
    </rPh>
    <phoneticPr fontId="3"/>
  </si>
  <si>
    <t>区分</t>
    <rPh sb="0" eb="2">
      <t>クブン</t>
    </rPh>
    <phoneticPr fontId="3"/>
  </si>
  <si>
    <t>幼児数</t>
    <rPh sb="0" eb="2">
      <t>ヨウジ</t>
    </rPh>
    <rPh sb="2" eb="3">
      <t>スウ</t>
    </rPh>
    <phoneticPr fontId="3"/>
  </si>
  <si>
    <t>左÷30</t>
    <rPh sb="0" eb="1">
      <t>ヒダリ</t>
    </rPh>
    <phoneticPr fontId="3"/>
  </si>
  <si>
    <t>基礎面積の計算式</t>
    <rPh sb="0" eb="2">
      <t>キソ</t>
    </rPh>
    <rPh sb="2" eb="4">
      <t>メンセキ</t>
    </rPh>
    <rPh sb="5" eb="7">
      <t>ケイサン</t>
    </rPh>
    <rPh sb="7" eb="8">
      <t>シキ</t>
    </rPh>
    <phoneticPr fontId="3"/>
  </si>
  <si>
    <t>預かり保育</t>
    <rPh sb="0" eb="1">
      <t>アズ</t>
    </rPh>
    <rPh sb="3" eb="5">
      <t>ホイク</t>
    </rPh>
    <phoneticPr fontId="3"/>
  </si>
  <si>
    <t>面積加算</t>
    <rPh sb="0" eb="2">
      <t>メンセキ</t>
    </rPh>
    <rPh sb="2" eb="4">
      <t>カサン</t>
    </rPh>
    <phoneticPr fontId="3"/>
  </si>
  <si>
    <t>（切上）</t>
    <rPh sb="1" eb="3">
      <t>キリアゲ</t>
    </rPh>
    <phoneticPr fontId="3"/>
  </si>
  <si>
    <t>20人以下</t>
    <rPh sb="2" eb="3">
      <t>ニン</t>
    </rPh>
    <rPh sb="3" eb="5">
      <t>イカ</t>
    </rPh>
    <phoneticPr fontId="3"/>
  </si>
  <si>
    <t>㎡</t>
    <phoneticPr fontId="3"/>
  </si>
  <si>
    <t>満３歳児</t>
    <rPh sb="0" eb="1">
      <t>マン</t>
    </rPh>
    <rPh sb="2" eb="4">
      <t>サイジ</t>
    </rPh>
    <phoneticPr fontId="3"/>
  </si>
  <si>
    <t>Ｎ＝１～２</t>
    <phoneticPr fontId="3"/>
  </si>
  <si>
    <t>307+209(N-1)=</t>
    <phoneticPr fontId="3"/>
  </si>
  <si>
    <t>21～35人</t>
    <rPh sb="5" eb="6">
      <t>ニン</t>
    </rPh>
    <phoneticPr fontId="3"/>
  </si>
  <si>
    <t>３歳児</t>
    <rPh sb="1" eb="3">
      <t>サイジ</t>
    </rPh>
    <phoneticPr fontId="3"/>
  </si>
  <si>
    <t>Ｎ＝３～５</t>
    <phoneticPr fontId="3"/>
  </si>
  <si>
    <t>725+161(N-3)=</t>
    <phoneticPr fontId="3"/>
  </si>
  <si>
    <t>36人以上</t>
    <rPh sb="2" eb="3">
      <t>ニン</t>
    </rPh>
    <rPh sb="3" eb="5">
      <t>イジョウ</t>
    </rPh>
    <phoneticPr fontId="3"/>
  </si>
  <si>
    <t>【新増築時の面積算定チェック】</t>
    <rPh sb="1" eb="2">
      <t>シン</t>
    </rPh>
    <rPh sb="2" eb="4">
      <t>ゾウチク</t>
    </rPh>
    <rPh sb="4" eb="5">
      <t>ジ</t>
    </rPh>
    <rPh sb="6" eb="8">
      <t>メンセキ</t>
    </rPh>
    <rPh sb="8" eb="10">
      <t>サンテイ</t>
    </rPh>
    <phoneticPr fontId="1"/>
  </si>
  <si>
    <t>４歳児</t>
    <rPh sb="1" eb="3">
      <t>サイジ</t>
    </rPh>
    <phoneticPr fontId="3"/>
  </si>
  <si>
    <t>Ｎ＝６～８</t>
    <phoneticPr fontId="3"/>
  </si>
  <si>
    <t>1,208+168(N-6)=</t>
    <phoneticPr fontId="3"/>
  </si>
  <si>
    <t>(2)保有面積、(3)取壊し面積の算定の際に役立つよう作成しましたので御活用下さい。</t>
    <rPh sb="3" eb="5">
      <t>ホユウ</t>
    </rPh>
    <rPh sb="5" eb="7">
      <t>メンセキ</t>
    </rPh>
    <rPh sb="11" eb="13">
      <t>トリコワ</t>
    </rPh>
    <rPh sb="14" eb="16">
      <t>メンセキ</t>
    </rPh>
    <rPh sb="17" eb="19">
      <t>サンテイ</t>
    </rPh>
    <rPh sb="20" eb="21">
      <t>サイ</t>
    </rPh>
    <rPh sb="22" eb="24">
      <t>ヤクダ</t>
    </rPh>
    <rPh sb="27" eb="29">
      <t>サクセイ</t>
    </rPh>
    <rPh sb="35" eb="38">
      <t>ゴカツヨウ</t>
    </rPh>
    <rPh sb="38" eb="39">
      <t>クダ</t>
    </rPh>
    <phoneticPr fontId="1"/>
  </si>
  <si>
    <t>５歳児</t>
    <rPh sb="1" eb="2">
      <t>サイ</t>
    </rPh>
    <rPh sb="2" eb="3">
      <t>ジ</t>
    </rPh>
    <phoneticPr fontId="3"/>
  </si>
  <si>
    <t>Ｎ＝９以上</t>
    <rPh sb="3" eb="5">
      <t>イジョウ</t>
    </rPh>
    <phoneticPr fontId="3"/>
  </si>
  <si>
    <t>1,713+161(N-9)=</t>
    <phoneticPr fontId="3"/>
  </si>
  <si>
    <t>・別紙様式１(3)旧園舎の状況欄を埋めて頂くと、①～④が自動転記されるよう数式を組んでいます。</t>
    <rPh sb="1" eb="3">
      <t>ベッシ</t>
    </rPh>
    <rPh sb="3" eb="5">
      <t>ヨウシキ</t>
    </rPh>
    <rPh sb="9" eb="10">
      <t>キュウ</t>
    </rPh>
    <rPh sb="10" eb="12">
      <t>エンシャ</t>
    </rPh>
    <rPh sb="13" eb="15">
      <t>ジョウキョウ</t>
    </rPh>
    <rPh sb="15" eb="16">
      <t>ラン</t>
    </rPh>
    <rPh sb="17" eb="18">
      <t>ウ</t>
    </rPh>
    <rPh sb="20" eb="21">
      <t>イタダ</t>
    </rPh>
    <rPh sb="28" eb="30">
      <t>ジドウ</t>
    </rPh>
    <rPh sb="30" eb="32">
      <t>テンキ</t>
    </rPh>
    <rPh sb="37" eb="39">
      <t>スウシキ</t>
    </rPh>
    <rPh sb="40" eb="41">
      <t>ク</t>
    </rPh>
    <phoneticPr fontId="1"/>
  </si>
  <si>
    <t>計</t>
    <rPh sb="0" eb="1">
      <t>ケイ</t>
    </rPh>
    <phoneticPr fontId="3"/>
  </si>
  <si>
    <t>Ｎ</t>
    <phoneticPr fontId="3"/>
  </si>
  <si>
    <t>　※様式1(3)旧園舎の状況欄に計上される面積は、壁・建具等により風雨を防ぎうる部分の床面積となります。</t>
    <rPh sb="2" eb="4">
      <t>ヨウシキ</t>
    </rPh>
    <rPh sb="8" eb="9">
      <t>キュウ</t>
    </rPh>
    <rPh sb="9" eb="11">
      <t>エンシャ</t>
    </rPh>
    <rPh sb="12" eb="14">
      <t>ジョウキョウ</t>
    </rPh>
    <rPh sb="14" eb="15">
      <t>ラン</t>
    </rPh>
    <rPh sb="16" eb="18">
      <t>ケイジョウ</t>
    </rPh>
    <rPh sb="21" eb="23">
      <t>メンセキ</t>
    </rPh>
    <rPh sb="25" eb="26">
      <t>カベ</t>
    </rPh>
    <rPh sb="27" eb="29">
      <t>タテグ</t>
    </rPh>
    <rPh sb="29" eb="30">
      <t>ナド</t>
    </rPh>
    <rPh sb="33" eb="35">
      <t>フウウ</t>
    </rPh>
    <rPh sb="36" eb="37">
      <t>フセ</t>
    </rPh>
    <rPh sb="40" eb="42">
      <t>ブブン</t>
    </rPh>
    <rPh sb="43" eb="46">
      <t>ユカメンセキ</t>
    </rPh>
    <phoneticPr fontId="1"/>
  </si>
  <si>
    <t>↑</t>
    <phoneticPr fontId="3"/>
  </si>
  <si>
    <t>②＋③＝</t>
    <phoneticPr fontId="3"/>
  </si>
  <si>
    <t>←Ａ</t>
    <phoneticPr fontId="3"/>
  </si>
  <si>
    <t>・⑤、⑥を選択いただくと(2)保有面積と(3)取壊し面積が算出されます。</t>
    <rPh sb="5" eb="7">
      <t>センタク</t>
    </rPh>
    <rPh sb="15" eb="17">
      <t>ホユウ</t>
    </rPh>
    <rPh sb="17" eb="19">
      <t>メンセキ</t>
    </rPh>
    <rPh sb="23" eb="25">
      <t>トリコワ</t>
    </rPh>
    <rPh sb="26" eb="28">
      <t>メンセキ</t>
    </rPh>
    <rPh sb="29" eb="31">
      <t>サンシュツ</t>
    </rPh>
    <phoneticPr fontId="1"/>
  </si>
  <si>
    <t>定員と現員いずれか小</t>
    <rPh sb="0" eb="2">
      <t>テイイン</t>
    </rPh>
    <rPh sb="3" eb="5">
      <t>ゲンイン</t>
    </rPh>
    <rPh sb="9" eb="10">
      <t>ショウ</t>
    </rPh>
    <phoneticPr fontId="3"/>
  </si>
  <si>
    <t>・１つの建物に複数の構造体が混在する場合は、自動計算不可なので個別で算出して下さい。</t>
    <rPh sb="4" eb="6">
      <t>タテモノ</t>
    </rPh>
    <rPh sb="7" eb="9">
      <t>フクスウ</t>
    </rPh>
    <rPh sb="10" eb="13">
      <t>コウゾウタイ</t>
    </rPh>
    <rPh sb="14" eb="16">
      <t>コンザイ</t>
    </rPh>
    <rPh sb="18" eb="20">
      <t>バアイ</t>
    </rPh>
    <rPh sb="22" eb="24">
      <t>ジドウ</t>
    </rPh>
    <rPh sb="24" eb="26">
      <t>ケイサン</t>
    </rPh>
    <rPh sb="26" eb="28">
      <t>フカ</t>
    </rPh>
    <rPh sb="31" eb="33">
      <t>コベツ</t>
    </rPh>
    <rPh sb="34" eb="36">
      <t>サンシュツ</t>
    </rPh>
    <rPh sb="38" eb="39">
      <t>クダ</t>
    </rPh>
    <phoneticPr fontId="1"/>
  </si>
  <si>
    <t>(2)保有面積</t>
    <rPh sb="3" eb="5">
      <t>ホユウ</t>
    </rPh>
    <rPh sb="5" eb="7">
      <t>メンセキ</t>
    </rPh>
    <phoneticPr fontId="3"/>
  </si>
  <si>
    <t>(3)取り壊し面積</t>
    <rPh sb="3" eb="4">
      <t>ト</t>
    </rPh>
    <rPh sb="5" eb="6">
      <t>コワ</t>
    </rPh>
    <rPh sb="7" eb="9">
      <t>メンセキ</t>
    </rPh>
    <phoneticPr fontId="3"/>
  </si>
  <si>
    <t>(4)新増築面積</t>
    <rPh sb="3" eb="4">
      <t>シン</t>
    </rPh>
    <rPh sb="4" eb="6">
      <t>ゾウチク</t>
    </rPh>
    <rPh sb="6" eb="8">
      <t>メンセキ</t>
    </rPh>
    <phoneticPr fontId="3"/>
  </si>
  <si>
    <t>①建物名称</t>
    <rPh sb="1" eb="3">
      <t>タテモノ</t>
    </rPh>
    <rPh sb="3" eb="5">
      <t>メイショウ</t>
    </rPh>
    <phoneticPr fontId="1"/>
  </si>
  <si>
    <t>②構造</t>
    <rPh sb="1" eb="3">
      <t>コウゾウ</t>
    </rPh>
    <phoneticPr fontId="1"/>
  </si>
  <si>
    <t>③面積</t>
    <rPh sb="1" eb="3">
      <t>メンセキ</t>
    </rPh>
    <phoneticPr fontId="1"/>
  </si>
  <si>
    <t>④補正面積</t>
    <rPh sb="1" eb="3">
      <t>ホセイ</t>
    </rPh>
    <rPh sb="3" eb="5">
      <t>メンセキ</t>
    </rPh>
    <phoneticPr fontId="1"/>
  </si>
  <si>
    <t>⑤健全/危険</t>
    <rPh sb="1" eb="3">
      <t>ケンゼン</t>
    </rPh>
    <rPh sb="4" eb="6">
      <t>キケン</t>
    </rPh>
    <phoneticPr fontId="1"/>
  </si>
  <si>
    <t>⑥取壊しの有無</t>
    <rPh sb="1" eb="3">
      <t>トリコワ</t>
    </rPh>
    <rPh sb="5" eb="7">
      <t>ウム</t>
    </rPh>
    <phoneticPr fontId="1"/>
  </si>
  <si>
    <t>保有面積</t>
    <rPh sb="0" eb="2">
      <t>ホユウ</t>
    </rPh>
    <rPh sb="2" eb="4">
      <t>メンセキ</t>
    </rPh>
    <phoneticPr fontId="3"/>
  </si>
  <si>
    <t>取り壊し面積</t>
    <rPh sb="0" eb="1">
      <t>ト</t>
    </rPh>
    <rPh sb="2" eb="3">
      <t>コワ</t>
    </rPh>
    <rPh sb="4" eb="6">
      <t>メンセキ</t>
    </rPh>
    <phoneticPr fontId="3"/>
  </si>
  <si>
    <t>面積</t>
    <rPh sb="0" eb="2">
      <t>メンセキ</t>
    </rPh>
    <phoneticPr fontId="3"/>
  </si>
  <si>
    <t>健全建物</t>
    <rPh sb="0" eb="2">
      <t>ケンゼン</t>
    </rPh>
    <rPh sb="2" eb="4">
      <t>タテモノ</t>
    </rPh>
    <phoneticPr fontId="3"/>
  </si>
  <si>
    <t>←Ｂ</t>
    <phoneticPr fontId="3"/>
  </si>
  <si>
    <t>健全建物取り壊し</t>
    <rPh sb="0" eb="2">
      <t>ケンゼン</t>
    </rPh>
    <rPh sb="2" eb="4">
      <t>タテモノ</t>
    </rPh>
    <rPh sb="4" eb="5">
      <t>ト</t>
    </rPh>
    <rPh sb="6" eb="7">
      <t>コワ</t>
    </rPh>
    <phoneticPr fontId="3"/>
  </si>
  <si>
    <t>←Ｅ</t>
    <phoneticPr fontId="3"/>
  </si>
  <si>
    <t>建築面積</t>
    <rPh sb="0" eb="2">
      <t>ケンチク</t>
    </rPh>
    <rPh sb="2" eb="4">
      <t>メンセキ</t>
    </rPh>
    <phoneticPr fontId="3"/>
  </si>
  <si>
    <t>←Ｈ</t>
    <phoneticPr fontId="3"/>
  </si>
  <si>
    <t>危険建物</t>
    <rPh sb="0" eb="2">
      <t>キケン</t>
    </rPh>
    <rPh sb="2" eb="4">
      <t>タテモノ</t>
    </rPh>
    <phoneticPr fontId="3"/>
  </si>
  <si>
    <t>←Ｃ</t>
    <phoneticPr fontId="3"/>
  </si>
  <si>
    <t>危険建物取り壊し</t>
    <rPh sb="0" eb="2">
      <t>キケン</t>
    </rPh>
    <rPh sb="2" eb="4">
      <t>タテモノ</t>
    </rPh>
    <rPh sb="4" eb="5">
      <t>ト</t>
    </rPh>
    <rPh sb="6" eb="7">
      <t>コワ</t>
    </rPh>
    <phoneticPr fontId="3"/>
  </si>
  <si>
    <t>←Ｆ</t>
    <phoneticPr fontId="3"/>
  </si>
  <si>
    <t>純増面積</t>
    <rPh sb="0" eb="2">
      <t>ジュンゾウ</t>
    </rPh>
    <rPh sb="2" eb="4">
      <t>メンセキ</t>
    </rPh>
    <phoneticPr fontId="3"/>
  </si>
  <si>
    <t>←Ｄ</t>
    <phoneticPr fontId="3"/>
  </si>
  <si>
    <t>←Ｇ</t>
    <phoneticPr fontId="3"/>
  </si>
  <si>
    <t>Ｈ－Ｇ＝Ｉ</t>
    <phoneticPr fontId="3"/>
  </si>
  <si>
    <t>　※危険建物の基準に満たない建物は全て健全建物となります。</t>
    <rPh sb="2" eb="4">
      <t>キケン</t>
    </rPh>
    <rPh sb="4" eb="6">
      <t>タテモノ</t>
    </rPh>
    <rPh sb="7" eb="9">
      <t>キジュン</t>
    </rPh>
    <rPh sb="10" eb="11">
      <t>ミ</t>
    </rPh>
    <rPh sb="14" eb="16">
      <t>タテモノ</t>
    </rPh>
    <rPh sb="17" eb="18">
      <t>スベ</t>
    </rPh>
    <rPh sb="19" eb="21">
      <t>ケンゼン</t>
    </rPh>
    <rPh sb="21" eb="23">
      <t>タテモノ</t>
    </rPh>
    <phoneticPr fontId="1"/>
  </si>
  <si>
    <t>(5)補助資格面積</t>
    <rPh sb="3" eb="5">
      <t>ホジョ</t>
    </rPh>
    <rPh sb="5" eb="7">
      <t>シカク</t>
    </rPh>
    <rPh sb="7" eb="9">
      <t>メンセキ</t>
    </rPh>
    <phoneticPr fontId="3"/>
  </si>
  <si>
    <t>計算式</t>
    <rPh sb="0" eb="2">
      <t>ケイサン</t>
    </rPh>
    <rPh sb="2" eb="3">
      <t>シキ</t>
    </rPh>
    <phoneticPr fontId="3"/>
  </si>
  <si>
    <t>左のうち最小面積</t>
    <rPh sb="0" eb="1">
      <t>サ</t>
    </rPh>
    <rPh sb="4" eb="6">
      <t>サイショウ</t>
    </rPh>
    <rPh sb="6" eb="8">
      <t>メンセキ</t>
    </rPh>
    <phoneticPr fontId="3"/>
  </si>
  <si>
    <t>Ｒ造以外は左÷1.020</t>
    <rPh sb="1" eb="2">
      <t>ヅクリ</t>
    </rPh>
    <rPh sb="2" eb="4">
      <t>イガイ</t>
    </rPh>
    <rPh sb="5" eb="6">
      <t>ヒダリ</t>
    </rPh>
    <phoneticPr fontId="3"/>
  </si>
  <si>
    <t>新増築</t>
    <rPh sb="0" eb="3">
      <t>シンゾウチク</t>
    </rPh>
    <phoneticPr fontId="3"/>
  </si>
  <si>
    <t>Ａ－Ｄ</t>
    <phoneticPr fontId="3"/>
  </si>
  <si>
    <t>㎡</t>
  </si>
  <si>
    <t>Ｉ</t>
    <phoneticPr fontId="3"/>
  </si>
  <si>
    <t>Ｊ</t>
    <phoneticPr fontId="3"/>
  </si>
  <si>
    <t>(6)補助事業に要する経費（仮設建物は含まない）</t>
    <rPh sb="3" eb="5">
      <t>ホジョ</t>
    </rPh>
    <rPh sb="5" eb="7">
      <t>ジギョウ</t>
    </rPh>
    <rPh sb="8" eb="9">
      <t>ヨウ</t>
    </rPh>
    <rPh sb="11" eb="13">
      <t>ケイヒ</t>
    </rPh>
    <rPh sb="14" eb="18">
      <t>カセツタテモノ</t>
    </rPh>
    <rPh sb="19" eb="20">
      <t>フク</t>
    </rPh>
    <phoneticPr fontId="3"/>
  </si>
  <si>
    <t>工事請負契約金額</t>
    <rPh sb="0" eb="2">
      <t>コウジ</t>
    </rPh>
    <rPh sb="2" eb="4">
      <t>ウケオイ</t>
    </rPh>
    <rPh sb="4" eb="6">
      <t>ケイヤク</t>
    </rPh>
    <rPh sb="6" eb="8">
      <t>キンガク</t>
    </rPh>
    <phoneticPr fontId="3"/>
  </si>
  <si>
    <t>補助対象外経費</t>
    <rPh sb="0" eb="2">
      <t>ホジョ</t>
    </rPh>
    <rPh sb="2" eb="5">
      <t>タイショウガイ</t>
    </rPh>
    <rPh sb="5" eb="7">
      <t>ケイヒ</t>
    </rPh>
    <phoneticPr fontId="3"/>
  </si>
  <si>
    <t>補助事業に要する経費</t>
    <rPh sb="0" eb="2">
      <t>ホジョ</t>
    </rPh>
    <rPh sb="2" eb="4">
      <t>ジギョウ</t>
    </rPh>
    <rPh sb="5" eb="6">
      <t>ヨウ</t>
    </rPh>
    <rPh sb="8" eb="10">
      <t>ケイヒ</t>
    </rPh>
    <phoneticPr fontId="3"/>
  </si>
  <si>
    <t>建築実施単価</t>
    <rPh sb="0" eb="2">
      <t>ケンチク</t>
    </rPh>
    <rPh sb="2" eb="4">
      <t>ジッシ</t>
    </rPh>
    <rPh sb="4" eb="6">
      <t>タンカ</t>
    </rPh>
    <phoneticPr fontId="3"/>
  </si>
  <si>
    <t>(A)</t>
    <phoneticPr fontId="3"/>
  </si>
  <si>
    <t>(B)</t>
    <phoneticPr fontId="3"/>
  </si>
  <si>
    <t>(A-B)（C)</t>
    <phoneticPr fontId="3"/>
  </si>
  <si>
    <t>(D)</t>
    <phoneticPr fontId="3"/>
  </si>
  <si>
    <t>（C÷D)</t>
    <phoneticPr fontId="3"/>
  </si>
  <si>
    <t>↑Ｋ</t>
    <phoneticPr fontId="3"/>
  </si>
  <si>
    <t>(7)国庫補助金の算定</t>
    <rPh sb="3" eb="5">
      <t>コッコ</t>
    </rPh>
    <rPh sb="5" eb="8">
      <t>ホジョキン</t>
    </rPh>
    <rPh sb="9" eb="11">
      <t>サンテイ</t>
    </rPh>
    <phoneticPr fontId="3"/>
  </si>
  <si>
    <t>補助資格面積</t>
    <rPh sb="0" eb="2">
      <t>ホジョ</t>
    </rPh>
    <rPh sb="2" eb="4">
      <t>シカク</t>
    </rPh>
    <rPh sb="4" eb="6">
      <t>メンセキ</t>
    </rPh>
    <phoneticPr fontId="3"/>
  </si>
  <si>
    <t>補助単価</t>
    <rPh sb="0" eb="2">
      <t>ホジョ</t>
    </rPh>
    <rPh sb="2" eb="4">
      <t>タンカ</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</si>
  <si>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</si>
  <si>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</si>
  <si>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</si>
  <si>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1／3以内</t>
    <rPh sb="3" eb="5">
      <t>イナイ</t>
    </rPh>
    <phoneticPr fontId="3"/>
  </si>
  <si>
    <t>↑Ｊ</t>
    <phoneticPr fontId="3"/>
  </si>
  <si>
    <t>↑Ｋと予算単価のいずれか小（M）</t>
    <rPh sb="3" eb="5">
      <t>ヨサン</t>
    </rPh>
    <rPh sb="5" eb="7">
      <t>タンカ</t>
    </rPh>
    <rPh sb="12" eb="13">
      <t>ショウ</t>
    </rPh>
    <phoneticPr fontId="3"/>
  </si>
  <si>
    <t>２　改築</t>
    <rPh sb="2" eb="4">
      <t>ゾウカイチク</t>
    </rPh>
    <phoneticPr fontId="3"/>
  </si>
  <si>
    <t>【改築時の面積算定チェック】</t>
    <rPh sb="1" eb="3">
      <t>カイチク</t>
    </rPh>
    <rPh sb="3" eb="4">
      <t>ジ</t>
    </rPh>
    <rPh sb="5" eb="7">
      <t>メンセキ</t>
    </rPh>
    <rPh sb="7" eb="9">
      <t>サンテイ</t>
    </rPh>
    <phoneticPr fontId="1"/>
  </si>
  <si>
    <t>(4)改築面積</t>
    <rPh sb="3" eb="5">
      <t>カイチク</t>
    </rPh>
    <rPh sb="5" eb="7">
      <t>メンセキ</t>
    </rPh>
    <phoneticPr fontId="3"/>
  </si>
  <si>
    <t>改築</t>
    <rPh sb="0" eb="1">
      <t>アラタ</t>
    </rPh>
    <rPh sb="1" eb="2">
      <t>チク</t>
    </rPh>
    <phoneticPr fontId="3"/>
  </si>
  <si>
    <t>Ａ－Ｂ</t>
    <phoneticPr fontId="3"/>
  </si>
  <si>
    <t>(2)保有面積</t>
    <rPh sb="3" eb="5">
      <t>ホユウ</t>
    </rPh>
    <rPh sb="5" eb="7">
      <t>メンセキ</t>
    </rPh>
    <phoneticPr fontId="1"/>
  </si>
  <si>
    <t>(3)取壊し面積</t>
    <rPh sb="3" eb="5">
      <t>トリコワ</t>
    </rPh>
    <rPh sb="6" eb="8">
      <t>メンセキ</t>
    </rPh>
    <phoneticPr fontId="1"/>
  </si>
  <si>
    <t>Ｃ</t>
    <phoneticPr fontId="3"/>
  </si>
  <si>
    <t>区分</t>
    <rPh sb="0" eb="2">
      <t>クブン</t>
    </rPh>
    <phoneticPr fontId="1"/>
  </si>
  <si>
    <t>保有面積</t>
    <rPh sb="0" eb="2">
      <t>ホユウ</t>
    </rPh>
    <rPh sb="2" eb="4">
      <t>メンセキ</t>
    </rPh>
    <phoneticPr fontId="1"/>
  </si>
  <si>
    <t>取壊し面積</t>
    <rPh sb="0" eb="2">
      <t>トリコワ</t>
    </rPh>
    <rPh sb="3" eb="5">
      <t>メンセキ</t>
    </rPh>
    <phoneticPr fontId="1"/>
  </si>
  <si>
    <t>Ｈ－Ｅ</t>
    <phoneticPr fontId="3"/>
  </si>
  <si>
    <t>健全建物</t>
    <rPh sb="0" eb="2">
      <t>ケンゼン</t>
    </rPh>
    <rPh sb="2" eb="4">
      <t>タテモノ</t>
    </rPh>
    <phoneticPr fontId="1"/>
  </si>
  <si>
    <t>←Ｂ</t>
    <phoneticPr fontId="1"/>
  </si>
  <si>
    <t>健全建物取壊し</t>
    <rPh sb="0" eb="2">
      <t>ケンゼン</t>
    </rPh>
    <rPh sb="2" eb="4">
      <t>タテモノ</t>
    </rPh>
    <rPh sb="4" eb="6">
      <t>トリコワ</t>
    </rPh>
    <phoneticPr fontId="1"/>
  </si>
  <si>
    <t>←Ｅ</t>
    <phoneticPr fontId="1"/>
  </si>
  <si>
    <t>預かり保育事業等の実施に伴う改築</t>
    <rPh sb="0" eb="1">
      <t>アズ</t>
    </rPh>
    <rPh sb="3" eb="5">
      <t>ホイク</t>
    </rPh>
    <rPh sb="5" eb="7">
      <t>ジギョウ</t>
    </rPh>
    <rPh sb="7" eb="8">
      <t>ナド</t>
    </rPh>
    <rPh sb="9" eb="11">
      <t>ジッシ</t>
    </rPh>
    <rPh sb="12" eb="13">
      <t>トモナ</t>
    </rPh>
    <rPh sb="14" eb="16">
      <t>カイチク</t>
    </rPh>
    <phoneticPr fontId="1"/>
  </si>
  <si>
    <t>Ｇ</t>
    <phoneticPr fontId="3"/>
  </si>
  <si>
    <t>危険建物</t>
    <rPh sb="0" eb="2">
      <t>キケン</t>
    </rPh>
    <rPh sb="2" eb="4">
      <t>タテモノ</t>
    </rPh>
    <phoneticPr fontId="1"/>
  </si>
  <si>
    <t>←Ｃ</t>
    <phoneticPr fontId="1"/>
  </si>
  <si>
    <t>危険建物取壊し</t>
    <rPh sb="0" eb="2">
      <t>キケン</t>
    </rPh>
    <rPh sb="2" eb="4">
      <t>タテモノ</t>
    </rPh>
    <rPh sb="4" eb="6">
      <t>トリコワ</t>
    </rPh>
    <phoneticPr fontId="1"/>
  </si>
  <si>
    <t>←Ｆ</t>
    <phoneticPr fontId="1"/>
  </si>
  <si>
    <t>Ｈ</t>
    <phoneticPr fontId="3"/>
  </si>
  <si>
    <t>計</t>
    <rPh sb="0" eb="1">
      <t>ケイ</t>
    </rPh>
    <phoneticPr fontId="1"/>
  </si>
  <si>
    <t>←Ｄ</t>
    <phoneticPr fontId="1"/>
  </si>
  <si>
    <t>←Ｇ</t>
    <phoneticPr fontId="1"/>
  </si>
  <si>
    <t>(6)補助事業に要する経費（仮設建物費は含まない）</t>
    <rPh sb="3" eb="5">
      <t>ホジョ</t>
    </rPh>
    <rPh sb="5" eb="7">
      <t>ジギョウ</t>
    </rPh>
    <rPh sb="8" eb="9">
      <t>ヨウ</t>
    </rPh>
    <rPh sb="11" eb="13">
      <t>ケイヒ</t>
    </rPh>
    <rPh sb="14" eb="18">
      <t>カセツタテモノ</t>
    </rPh>
    <rPh sb="18" eb="19">
      <t>ヒ</t>
    </rPh>
    <rPh sb="20" eb="21">
      <t>フク</t>
    </rPh>
    <phoneticPr fontId="3"/>
  </si>
  <si>
    <t>(7)仮設建物費</t>
    <rPh sb="3" eb="5">
      <t>カセツ</t>
    </rPh>
    <rPh sb="5" eb="7">
      <t>タテモノ</t>
    </rPh>
    <rPh sb="7" eb="8">
      <t>ヒ</t>
    </rPh>
    <phoneticPr fontId="1"/>
  </si>
  <si>
    <t>仮設建物工事に要する経費</t>
    <rPh sb="0" eb="2">
      <t>カセツ</t>
    </rPh>
    <rPh sb="2" eb="4">
      <t>タテモノ</t>
    </rPh>
    <rPh sb="4" eb="6">
      <t>コウジ</t>
    </rPh>
    <rPh sb="7" eb="8">
      <t>ヨウ</t>
    </rPh>
    <rPh sb="10" eb="12">
      <t>ケイヒ</t>
    </rPh>
    <phoneticPr fontId="3"/>
  </si>
  <si>
    <t>仮設建物の延べ面積</t>
    <rPh sb="0" eb="2">
      <t>カセツ</t>
    </rPh>
    <rPh sb="2" eb="4">
      <t>タテモノ</t>
    </rPh>
    <rPh sb="5" eb="6">
      <t>ノ</t>
    </rPh>
    <rPh sb="7" eb="9">
      <t>メンセキ</t>
    </rPh>
    <phoneticPr fontId="3"/>
  </si>
  <si>
    <t>仮設建物費</t>
    <rPh sb="0" eb="2">
      <t>カセツ</t>
    </rPh>
    <rPh sb="2" eb="4">
      <t>タテモノ</t>
    </rPh>
    <rPh sb="4" eb="5">
      <t>ヒ</t>
    </rPh>
    <phoneticPr fontId="1"/>
  </si>
  <si>
    <t>（E）</t>
    <phoneticPr fontId="3"/>
  </si>
  <si>
    <t>↑L</t>
  </si>
  <si>
    <t>(8)国庫補助金の算定</t>
    <rPh sb="3" eb="5">
      <t>コッコ</t>
    </rPh>
    <rPh sb="5" eb="8">
      <t>ホジョキン</t>
    </rPh>
    <rPh sb="9" eb="11">
      <t>サンテイ</t>
    </rPh>
    <phoneticPr fontId="3"/>
  </si>
  <si>
    <t>↑J×M＋L</t>
  </si>
  <si>
    <t>３　屋外教育環境整備，耐震補強工事，防犯対策工事，特別防犯対策工事，アスベスト等対策工事，
　　エコ改修事業，内部改修工事，バリアフリー化工事</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</si>
  <si>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</si>
  <si>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</si>
  <si>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</si>
  <si>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</si>
  <si>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↑A</t>
    <phoneticPr fontId="3"/>
  </si>
  <si>
    <t>(2)国庫補助金の算定</t>
    <rPh sb="3" eb="5">
      <t>コッコ</t>
    </rPh>
    <rPh sb="5" eb="8">
      <t>ホジョキン</t>
    </rPh>
    <rPh sb="9" eb="11">
      <t>サンテイ</t>
    </rPh>
    <phoneticPr fontId="3"/>
  </si>
  <si>
    <t>1／3又は
1／2以内</t>
    <rPh sb="3" eb="4">
      <t>マタ</t>
    </rPh>
    <rPh sb="9" eb="11">
      <t>イナイ</t>
    </rPh>
    <phoneticPr fontId="3"/>
  </si>
  <si>
    <t>以下は印刷範囲外です。</t>
    <rPh sb="0" eb="2">
      <t>イカ</t>
    </rPh>
    <rPh sb="3" eb="5">
      <t>インサツ</t>
    </rPh>
    <rPh sb="5" eb="7">
      <t>ハンイ</t>
    </rPh>
    <rPh sb="7" eb="8">
      <t>ガイ</t>
    </rPh>
    <phoneticPr fontId="1"/>
  </si>
  <si>
    <t>【補助金計算書の記入要領】</t>
  </si>
  <si>
    <t xml:space="preserve">  1. 新築・増築（該当事業を○で囲むこと。）</t>
    <rPh sb="8" eb="10">
      <t>ゾウチク</t>
    </rPh>
    <phoneticPr fontId="1"/>
  </si>
  <si>
    <t xml:space="preserve">  (1) 基準面積</t>
  </si>
  <si>
    <t xml:space="preserve">    ①　申請年度における年齢毎の定員又は現員（新設及び定員増に係る増築の場合は予定数）のいずれ
　　　か少ない幼児数を３０人で除し、計算上の学級数…Ｎ を求める。</t>
    <phoneticPr fontId="1"/>
  </si>
  <si>
    <t xml:space="preserve">    ②　計算上の学級数…Ｎ に応じた基礎面積を求める。</t>
  </si>
  <si>
    <t xml:space="preserve">    ③　下記により算出した預かり保育対象園児数に応じた加算面積を求める。</t>
  </si>
  <si>
    <t xml:space="preserve">    ④　基礎面積に預かり保育加算面積を加え基準面積…Ａ を求める。</t>
  </si>
  <si>
    <t xml:space="preserve">    ⑤　申請年度の前年度における月別預かり保育延べ園児数の実績を添付すること。（様式任意）</t>
    <phoneticPr fontId="1"/>
  </si>
  <si>
    <t xml:space="preserve">    (預かり保育対象園児数の算出方法) </t>
    <phoneticPr fontId="1"/>
  </si>
  <si>
    <t xml:space="preserve">  1. 申請年度の前年度の４、５、６、７、９、10、11月の実績で、１日当たりの預かり保育対象園児数を
　　次の計算式により求める。（新たに預かり保育を実施する場合は計画による）
　　(1) 当該月の預かり保育延べ園児数÷当該月の保育日数＝当該月の１日当たりの預かり保育対象
　　　園児数
　　(2) (1)で算出した対象月毎の園児数を合計し、７で除した数を預かり保育対象園児数とする。</t>
    <phoneticPr fontId="1"/>
  </si>
  <si>
    <t xml:space="preserve">  2．預かり保育の面積加算の対象となるのは、年間を通じて、１日２時間以上継続的に幼稚園型一時
　　預かり事業（従来の預かり保育を含む。）を実施する場合とする。</t>
    <rPh sb="23" eb="25">
      <t>ネンカン</t>
    </rPh>
    <rPh sb="26" eb="27">
      <t>ツウ</t>
    </rPh>
    <rPh sb="31" eb="32">
      <t>ニチ</t>
    </rPh>
    <rPh sb="33" eb="35">
      <t>ジカン</t>
    </rPh>
    <rPh sb="35" eb="37">
      <t>イジョウ</t>
    </rPh>
    <rPh sb="37" eb="40">
      <t>ケイゾクテキ</t>
    </rPh>
    <rPh sb="41" eb="44">
      <t>ヨウチエン</t>
    </rPh>
    <rPh sb="44" eb="45">
      <t>ガタ</t>
    </rPh>
    <rPh sb="45" eb="47">
      <t>イチジ</t>
    </rPh>
    <rPh sb="50" eb="51">
      <t>アズ</t>
    </rPh>
    <rPh sb="53" eb="55">
      <t>ジギョウ</t>
    </rPh>
    <rPh sb="56" eb="58">
      <t>ジュウライ</t>
    </rPh>
    <rPh sb="59" eb="60">
      <t>アズ</t>
    </rPh>
    <rPh sb="62" eb="64">
      <t>ホイク</t>
    </rPh>
    <rPh sb="65" eb="66">
      <t>フク</t>
    </rPh>
    <rPh sb="70" eb="72">
      <t>ジッシ</t>
    </rPh>
    <rPh sb="74" eb="76">
      <t>バアイ</t>
    </rPh>
    <phoneticPr fontId="1"/>
  </si>
  <si>
    <t xml:space="preserve">  (2) 保有面積</t>
  </si>
  <si>
    <t xml:space="preserve">    ①　保有している建物面積を健全建物と危険建物に区分して記入する。</t>
  </si>
  <si>
    <t xml:space="preserve">    ②　危険建物は次の基準による。</t>
    <phoneticPr fontId="1"/>
  </si>
  <si>
    <t xml:space="preserve"> 区　　　　　　　分</t>
    <phoneticPr fontId="1"/>
  </si>
  <si>
    <t xml:space="preserve"> 危 険 建 物 に 区 分 す る 基 準</t>
    <phoneticPr fontId="1"/>
  </si>
  <si>
    <t>木造建物</t>
    <phoneticPr fontId="1"/>
  </si>
  <si>
    <t>耐力度がおおむね5,500点以下の建物又は建築後24年を経過した建物</t>
    <phoneticPr fontId="1"/>
  </si>
  <si>
    <t>鉄筋コンクリート造建物</t>
    <phoneticPr fontId="1"/>
  </si>
  <si>
    <t>耐力度がおおむね5,000点以下の建物又は建築後50年を経過した建物</t>
    <phoneticPr fontId="1"/>
  </si>
  <si>
    <t>鉄骨・その他造建物</t>
    <phoneticPr fontId="1"/>
  </si>
  <si>
    <t>耐力度がおおむね5,000点以下の建物又は建築後35年を経過した建物</t>
    <phoneticPr fontId="1"/>
  </si>
  <si>
    <t xml:space="preserve">    ③　豪雪地帯等の地域事業又は建物の配置上等の事情により、危険な状態にある建物を交付決定年度
　　　の前年度以前に取り壊す場合で、文部科学省が事前に認めるときは当該建物を改築の対象とするこ
　　　とができる。</t>
    <phoneticPr fontId="1"/>
  </si>
  <si>
    <t xml:space="preserve">  (3) 取り壊し面積</t>
  </si>
  <si>
    <t xml:space="preserve">    　　取り壊し面積を、健全建物、危険建物毎に区分して記入する。</t>
  </si>
  <si>
    <t xml:space="preserve">  </t>
  </si>
  <si>
    <t xml:space="preserve">  (4) 新増築面積</t>
    <phoneticPr fontId="1"/>
  </si>
  <si>
    <t xml:space="preserve">    ①　建築面積は下記により算出した面積を記入する。</t>
  </si>
  <si>
    <t xml:space="preserve">    ②　純増面積は建築面積から取り壊し面積を控除した面積を記入する。</t>
  </si>
  <si>
    <t xml:space="preserve"> (建築面積の算出方法)</t>
    <phoneticPr fontId="1"/>
  </si>
  <si>
    <t>1. 建築面積は、建物毎に、壁（腰壁は除く、以下同じ）や建具などにより風雨を防ぐことができる
　部分の、床面積の合計とする。</t>
    <phoneticPr fontId="1"/>
  </si>
  <si>
    <t>2. 床面積の算定は、各階毎に壁又はその他の区画の中心線で囲まれた床部分の、水平投影面積を測定
　して行うものとし、建物毎の延面積に１平方メートルに満たない端数が生じたときは、これを四捨
　五入して算定する。</t>
    <phoneticPr fontId="1"/>
  </si>
  <si>
    <t>3. エレベーターやリフトのシャフト部分など、通念上床面積に含まれる部分は床面積に参入するが、
　次のいずれかに該当する部分は床面積に算入しない。</t>
    <phoneticPr fontId="1"/>
  </si>
  <si>
    <t>　(1) 屋内運動場のギャラリーなどで日常利用されず補助的通行に利用される内のり２メートル
　　以下のもの</t>
    <phoneticPr fontId="1"/>
  </si>
  <si>
    <t>　(2) 天井高又は床下高２メートル以下の中２階など</t>
    <phoneticPr fontId="1"/>
  </si>
  <si>
    <t>　(3) 建物の外部に固着した内部の高さ２メートル以下の部分</t>
    <phoneticPr fontId="1"/>
  </si>
  <si>
    <t>　(4) 二重窓の室内部分</t>
    <phoneticPr fontId="1"/>
  </si>
  <si>
    <t>　(5) ひさし、ぬれ縁、ポーチ、アーケード、壁で囲まれていない外部階段、バルコニー、ピロ
　　ティーなど</t>
    <phoneticPr fontId="1"/>
  </si>
  <si>
    <t>4. 次に掲げる建物以外の工作物は床面積に算入しない。</t>
    <phoneticPr fontId="1"/>
  </si>
  <si>
    <t>　　 ○吹き抜けの渡り廊下　○柱と屋根のみで壁のない独立した構造物</t>
  </si>
  <si>
    <t>　　 ○内部の高さが２メートル以下の独立した構造物　○簡易な小規模構造物</t>
  </si>
  <si>
    <t>　　 ○土地に固着した囲障　○貯水池　○水泳プール　○野球のバックネット　○鉄棒
     ○井戸　○百葉箱　○フレーム　○ピットなど</t>
    <phoneticPr fontId="1"/>
  </si>
  <si>
    <t>5. 幼稚園と保育所において、保育上支障のない限り施設や設備を相互に共用するなど施設の共用
　化等を図ることができるが、その場合において、共用部分に保有面積については、幼稚園及び保
　育所の各々の専有面積により按分して算定するものとする。</t>
    <phoneticPr fontId="1"/>
  </si>
  <si>
    <t xml:space="preserve">  (5) 補助資格面積</t>
    <phoneticPr fontId="1"/>
  </si>
  <si>
    <t xml:space="preserve">    　　改築、新増築の区分に応じた計算式により、補助資格面積…Ｊ を算出する。</t>
  </si>
  <si>
    <t xml:space="preserve">    </t>
  </si>
  <si>
    <t xml:space="preserve">  (6) 補助事業に要する経費</t>
  </si>
  <si>
    <t xml:space="preserve">    　　国庫補助対象経費を建築面積で除すことにより、建築実施単価…Ｋ を算出する。</t>
  </si>
  <si>
    <t xml:space="preserve">  (7) 国庫補助金の算定</t>
  </si>
  <si>
    <t xml:space="preserve">    　　補助単価は、建築実施単価と毎年度の予算単価のいずれか低い単価を記入する。</t>
  </si>
  <si>
    <t xml:space="preserve">  (8) 端数処理</t>
  </si>
  <si>
    <t xml:space="preserve">    　　建築実施単価及び補助単価は１円未満の端数を切り捨てる。</t>
  </si>
  <si>
    <t xml:space="preserve">    　　補助対象工事費及び補助金の額は千円未満の端数を切り捨てる。</t>
  </si>
  <si>
    <t xml:space="preserve">  (9) 建物の構造に応ずる補正</t>
  </si>
  <si>
    <t>　　上記の(2)保有面積、(3)取り壊し面積、(4)新増改築面積のうち、鉄筋コンクリート造以外の構造の
　園舎に係る部分があるときは、当該部分の面積に1.020を乗じて面積を補正する。</t>
    <phoneticPr fontId="1"/>
  </si>
  <si>
    <t>２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</si>
  <si>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 xml:space="preserve">  (1) 工事内訳</t>
    <rPh sb="6" eb="8">
      <t>コウジ</t>
    </rPh>
    <phoneticPr fontId="1"/>
  </si>
  <si>
    <t xml:space="preserve">    　　必要に応じて工事内訳明細書を添付する。</t>
    <rPh sb="6" eb="8">
      <t>ヒツヨウ</t>
    </rPh>
    <phoneticPr fontId="1"/>
  </si>
  <si>
    <t xml:space="preserve">  (2) 端数処理</t>
  </si>
  <si>
    <t xml:space="preserve">    　　補助金の額は千円未満の端数を切り捨てる。</t>
  </si>
  <si>
    <t>１.２ 新築・増築・改築（該当事業を○で囲むこと。）</t>
    <phoneticPr fontId="1"/>
  </si>
  <si>
    <t xml:space="preserve">  (4) 新増改築面積</t>
  </si>
  <si>
    <t xml:space="preserve">  (6) 補助事業に要する経費（仮設工事費は(7)にて算出）</t>
    <rPh sb="17" eb="22">
      <t>カセツコウジヒ</t>
    </rPh>
    <rPh sb="28" eb="30">
      <t>サンシュツ</t>
    </rPh>
    <phoneticPr fontId="1"/>
  </si>
  <si>
    <t xml:space="preserve">  (7) 仮設建物費（改築のみ）</t>
    <rPh sb="6" eb="8">
      <t>カセツ</t>
    </rPh>
    <rPh sb="8" eb="10">
      <t>タテモノ</t>
    </rPh>
    <rPh sb="12" eb="14">
      <t>カイチク</t>
    </rPh>
    <phoneticPr fontId="1"/>
  </si>
  <si>
    <t>　　　仮設建物の延べ面積が解体建物の延べ面積を超過する場合は、解体建物の延べ面積を仮設建物の</t>
    <rPh sb="36" eb="37">
      <t>ノ</t>
    </rPh>
    <phoneticPr fontId="1"/>
  </si>
  <si>
    <t>　　　延べ面積で除して得た割合を仮設建物工事に要する経費に乗じて得た額とする。</t>
    <rPh sb="3" eb="4">
      <t>ノ</t>
    </rPh>
    <rPh sb="5" eb="7">
      <t>メンセキ</t>
    </rPh>
    <rPh sb="8" eb="9">
      <t>ジョ</t>
    </rPh>
    <phoneticPr fontId="1"/>
  </si>
  <si>
    <t xml:space="preserve">  (8) 国庫補助金の算定</t>
    <phoneticPr fontId="1"/>
  </si>
  <si>
    <t xml:space="preserve">  (9) 端数処理</t>
    <phoneticPr fontId="1"/>
  </si>
  <si>
    <t xml:space="preserve">  (10) 建物の構造に応ずる補正</t>
    <phoneticPr fontId="1"/>
  </si>
  <si>
    <t>３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</si>
  <si>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(4)整備内容及び効果</t>
    <rPh sb="7" eb="8">
      <t>オヨ</t>
    </rPh>
    <rPh sb="9" eb="11">
      <t>コウカ</t>
    </rPh>
    <phoneticPr fontId="1"/>
  </si>
  <si>
    <t>【申請の際の注意事項】</t>
    <rPh sb="1" eb="3">
      <t>シンセイ</t>
    </rPh>
    <rPh sb="4" eb="5">
      <t>サイ</t>
    </rPh>
    <rPh sb="6" eb="10">
      <t>チュウイジコウ</t>
    </rPh>
    <phoneticPr fontId="1"/>
  </si>
  <si>
    <t>北海道</t>
    <rPh sb="0" eb="3">
      <t>ホッカイドウ</t>
    </rPh>
    <phoneticPr fontId="3"/>
  </si>
  <si>
    <t>このシートを消すと様式の関数がエラーになりますのでご注意ください。</t>
    <rPh sb="6" eb="7">
      <t>ケ</t>
    </rPh>
    <rPh sb="9" eb="11">
      <t>ヨウシキ</t>
    </rPh>
    <rPh sb="12" eb="14">
      <t>カンスウ</t>
    </rPh>
    <rPh sb="26" eb="28">
      <t>チュウイ</t>
    </rPh>
    <phoneticPr fontId="3"/>
  </si>
  <si>
    <t>青森県</t>
  </si>
  <si>
    <t>岩手県</t>
  </si>
  <si>
    <t>※ひとつの園が、複数にわけて「防犯対策」（もしくは複数にわけて「特別防犯対策」）に申請することは出来ません。</t>
    <phoneticPr fontId="1"/>
  </si>
  <si>
    <t>宮城県</t>
  </si>
  <si>
    <t>（補助対象経費が切り分けられる場合に限り、「防犯対策」と「特別防犯対策」の両方に申請することは構いません。）</t>
    <rPh sb="1" eb="7">
      <t>ホジョタイショウケイヒ</t>
    </rPh>
    <rPh sb="8" eb="9">
      <t>キ</t>
    </rPh>
    <rPh sb="10" eb="11">
      <t>ワ</t>
    </rPh>
    <rPh sb="15" eb="17">
      <t>バアイ</t>
    </rPh>
    <rPh sb="18" eb="19">
      <t>カギ</t>
    </rPh>
    <rPh sb="22" eb="26">
      <t>ボウハンタイサク</t>
    </rPh>
    <rPh sb="29" eb="35">
      <t>トクベツボウハンタイサク</t>
    </rPh>
    <rPh sb="37" eb="39">
      <t>リョウホウ</t>
    </rPh>
    <rPh sb="40" eb="42">
      <t>シンセイ</t>
    </rPh>
    <rPh sb="47" eb="48">
      <t>カマ</t>
    </rPh>
    <phoneticPr fontId="1"/>
  </si>
  <si>
    <t>秋田県</t>
  </si>
  <si>
    <t>例</t>
    <rPh sb="0" eb="1">
      <t>レイ</t>
    </rPh>
    <phoneticPr fontId="1"/>
  </si>
  <si>
    <t>「管理諸室の配置換え」「フェンスの改修」「防犯カメラの設置」を計画している場合。</t>
    <rPh sb="1" eb="3">
      <t>カンリ</t>
    </rPh>
    <rPh sb="3" eb="4">
      <t>ショ</t>
    </rPh>
    <rPh sb="4" eb="5">
      <t>シツ</t>
    </rPh>
    <rPh sb="6" eb="8">
      <t>ハイチ</t>
    </rPh>
    <rPh sb="8" eb="9">
      <t>ガ</t>
    </rPh>
    <rPh sb="17" eb="19">
      <t>カイシュウ</t>
    </rPh>
    <rPh sb="21" eb="23">
      <t>ボウハン</t>
    </rPh>
    <rPh sb="27" eb="29">
      <t>セッチ</t>
    </rPh>
    <rPh sb="31" eb="33">
      <t>ケイカク</t>
    </rPh>
    <rPh sb="37" eb="39">
      <t>バアイ</t>
    </rPh>
    <phoneticPr fontId="1"/>
  </si>
  <si>
    <t>山形県</t>
  </si>
  <si>
    <t>申請可能</t>
    <rPh sb="0" eb="4">
      <t>シンセイカノウ</t>
    </rPh>
    <phoneticPr fontId="1"/>
  </si>
  <si>
    <t>福島県</t>
  </si>
  <si>
    <t>・３つの計画を合計して、「防犯対策」に申請　／　３つの計画を合計して、「特別防犯対策」に申請</t>
    <rPh sb="4" eb="6">
      <t>ケイカク</t>
    </rPh>
    <rPh sb="7" eb="9">
      <t>ゴウケイ</t>
    </rPh>
    <rPh sb="13" eb="15">
      <t>ボウハン</t>
    </rPh>
    <rPh sb="15" eb="17">
      <t>タイサク</t>
    </rPh>
    <rPh sb="19" eb="21">
      <t>シンセイ</t>
    </rPh>
    <rPh sb="36" eb="38">
      <t>トクベツ</t>
    </rPh>
    <phoneticPr fontId="1"/>
  </si>
  <si>
    <t>茨城県</t>
  </si>
  <si>
    <t>・「配置換え」と「フェンス」は合計して「防犯対策」に申請し、「防犯カメラの設置」は「特別防犯対策」に申請</t>
    <rPh sb="2" eb="5">
      <t>ハイチガ</t>
    </rPh>
    <rPh sb="15" eb="17">
      <t>ゴウケイ</t>
    </rPh>
    <rPh sb="20" eb="24">
      <t>ボウハンタイサク</t>
    </rPh>
    <rPh sb="26" eb="28">
      <t>シンセイ</t>
    </rPh>
    <rPh sb="31" eb="33">
      <t>ボウハン</t>
    </rPh>
    <rPh sb="37" eb="39">
      <t>セッチ</t>
    </rPh>
    <rPh sb="42" eb="48">
      <t>トクベツボウハンタイサク</t>
    </rPh>
    <rPh sb="50" eb="52">
      <t>シンセイ</t>
    </rPh>
    <phoneticPr fontId="1"/>
  </si>
  <si>
    <t>栃木県</t>
  </si>
  <si>
    <t>・「配置換え」は「防犯対策」に申請し、「フェンス」と「防犯カメラの設置」を合計して「特別防犯対策」に申請</t>
    <rPh sb="2" eb="5">
      <t>ハイチガ</t>
    </rPh>
    <rPh sb="9" eb="13">
      <t>ボウハンタイサク</t>
    </rPh>
    <rPh sb="15" eb="17">
      <t>シンセイ</t>
    </rPh>
    <rPh sb="27" eb="29">
      <t>ボウハン</t>
    </rPh>
    <rPh sb="33" eb="35">
      <t>セッチ</t>
    </rPh>
    <rPh sb="37" eb="39">
      <t>ゴウケイ</t>
    </rPh>
    <rPh sb="42" eb="48">
      <t>トクベツボウハンタイサク</t>
    </rPh>
    <rPh sb="50" eb="52">
      <t>シンセイ</t>
    </rPh>
    <phoneticPr fontId="1"/>
  </si>
  <si>
    <t>群馬県</t>
  </si>
  <si>
    <t>申請不可</t>
    <rPh sb="0" eb="2">
      <t>シンセイ</t>
    </rPh>
    <rPh sb="2" eb="4">
      <t>フカ</t>
    </rPh>
    <phoneticPr fontId="1"/>
  </si>
  <si>
    <t>埼玉県</t>
  </si>
  <si>
    <t>・３つの計画を合計して、「防犯対策」と「特別防犯対策」の両方に申請</t>
    <rPh sb="28" eb="30">
      <t>リョウホウ</t>
    </rPh>
    <rPh sb="31" eb="33">
      <t>シンセイ</t>
    </rPh>
    <phoneticPr fontId="1"/>
  </si>
  <si>
    <t>千葉県</t>
  </si>
  <si>
    <t>（不可の理由）申請する選択肢が２つあるだけで、同じ整備箇所・内容で両方へ申請はできない。</t>
    <rPh sb="1" eb="3">
      <t>フカ</t>
    </rPh>
    <rPh sb="4" eb="6">
      <t>リユウ</t>
    </rPh>
    <rPh sb="11" eb="14">
      <t>センタクシ</t>
    </rPh>
    <rPh sb="23" eb="24">
      <t>オナ</t>
    </rPh>
    <rPh sb="25" eb="27">
      <t>セイビ</t>
    </rPh>
    <rPh sb="27" eb="29">
      <t>カショ</t>
    </rPh>
    <rPh sb="30" eb="32">
      <t>ナイヨウ</t>
    </rPh>
    <rPh sb="33" eb="35">
      <t>リョウホウ</t>
    </rPh>
    <phoneticPr fontId="1"/>
  </si>
  <si>
    <t>東京都</t>
  </si>
  <si>
    <t>・それぞれ「防犯対策」として、３つに分けて申請　／　それぞれ「特別防犯対策」として、３つに分けて申請</t>
    <rPh sb="6" eb="10">
      <t>ボウハンタイサク</t>
    </rPh>
    <rPh sb="18" eb="19">
      <t>ワ</t>
    </rPh>
    <rPh sb="21" eb="23">
      <t>シンセイ</t>
    </rPh>
    <rPh sb="31" eb="33">
      <t>トクベツ</t>
    </rPh>
    <phoneticPr fontId="1"/>
  </si>
  <si>
    <t>神奈川県</t>
  </si>
  <si>
    <t>（不可の理由）ひとつの園が、複数の「防犯対策」もしくは複数の「特別防犯対策」に申請することはできない。</t>
    <rPh sb="1" eb="3">
      <t>フカ</t>
    </rPh>
    <rPh sb="4" eb="6">
      <t>リユウ</t>
    </rPh>
    <rPh sb="11" eb="12">
      <t>エン</t>
    </rPh>
    <rPh sb="14" eb="16">
      <t>フクスウ</t>
    </rPh>
    <rPh sb="18" eb="22">
      <t>ボウハンタイサク</t>
    </rPh>
    <rPh sb="27" eb="29">
      <t>フクスウ</t>
    </rPh>
    <rPh sb="31" eb="37">
      <t>トクベツボウハンタイサク</t>
    </rPh>
    <rPh sb="39" eb="41">
      <t>シンセイ</t>
    </rPh>
    <phoneticPr fontId="1"/>
  </si>
  <si>
    <t>新潟県</t>
  </si>
  <si>
    <r>
      <t>・</t>
    </r>
    <r>
      <rPr>
        <u/>
        <sz val="11"/>
        <color rgb="FFFF0000"/>
        <rFont val="Meiryo UI"/>
        <family val="3"/>
        <charset val="128"/>
      </rPr>
      <t>「配置換え」と「フェンス」を別々に「防犯対策」に申請</t>
    </r>
    <r>
      <rPr>
        <sz val="11"/>
        <color theme="1"/>
        <rFont val="Meiryo UI"/>
        <family val="3"/>
        <charset val="128"/>
      </rPr>
      <t>し、「防犯カメラの設置」は「特別防犯対策」に申請</t>
    </r>
    <rPh sb="2" eb="5">
      <t>ハイチガ</t>
    </rPh>
    <rPh sb="15" eb="17">
      <t>ベツベツ</t>
    </rPh>
    <rPh sb="19" eb="23">
      <t>ボウハンタイサク</t>
    </rPh>
    <rPh sb="25" eb="27">
      <t>シンセイ</t>
    </rPh>
    <rPh sb="30" eb="32">
      <t>ボウハン</t>
    </rPh>
    <rPh sb="36" eb="38">
      <t>セッチ</t>
    </rPh>
    <rPh sb="41" eb="47">
      <t>トクベツボウハンタイサク</t>
    </rPh>
    <rPh sb="49" eb="51">
      <t>シンセイ</t>
    </rPh>
    <phoneticPr fontId="1"/>
  </si>
  <si>
    <t>富山県</t>
  </si>
  <si>
    <t>石川県</t>
  </si>
  <si>
    <r>
      <t>・「配置換え」と「フェンス」は合計して「特別防犯対策」に申請し</t>
    </r>
    <r>
      <rPr>
        <sz val="11"/>
        <rFont val="Meiryo UI"/>
        <family val="3"/>
        <charset val="128"/>
      </rPr>
      <t>、</t>
    </r>
    <r>
      <rPr>
        <u/>
        <sz val="11"/>
        <color rgb="FFFF0000"/>
        <rFont val="Meiryo UI"/>
        <family val="3"/>
        <charset val="128"/>
      </rPr>
      <t>「防犯カメラの設置」は「防犯対策」に申請</t>
    </r>
    <rPh sb="2" eb="5">
      <t>ハイチガ</t>
    </rPh>
    <rPh sb="15" eb="17">
      <t>ゴウケイ</t>
    </rPh>
    <rPh sb="20" eb="22">
      <t>トクベツ</t>
    </rPh>
    <rPh sb="22" eb="26">
      <t>ボウハンタイサク</t>
    </rPh>
    <rPh sb="28" eb="30">
      <t>シンセイ</t>
    </rPh>
    <rPh sb="33" eb="35">
      <t>ボウハン</t>
    </rPh>
    <rPh sb="39" eb="41">
      <t>セッチ</t>
    </rPh>
    <rPh sb="44" eb="46">
      <t>ボウハン</t>
    </rPh>
    <rPh sb="46" eb="48">
      <t>タイサク</t>
    </rPh>
    <rPh sb="50" eb="52">
      <t>シンセイ</t>
    </rPh>
    <phoneticPr fontId="1"/>
  </si>
  <si>
    <t>福井県</t>
  </si>
  <si>
    <t>山梨県</t>
  </si>
  <si>
    <t>長野県</t>
  </si>
  <si>
    <t>岐阜県</t>
  </si>
  <si>
    <t>静岡県</t>
  </si>
  <si>
    <t>・金額はすべて千円単位とし、千円未満は、四捨五入をせずに切り捨ててください。</t>
    <rPh sb="1" eb="3">
      <t>キンガク</t>
    </rPh>
    <rPh sb="7" eb="11">
      <t>センエンタンイ</t>
    </rPh>
    <rPh sb="14" eb="18">
      <t>センエンミマン</t>
    </rPh>
    <rPh sb="20" eb="24">
      <t>シシャゴニュウ</t>
    </rPh>
    <rPh sb="28" eb="29">
      <t>キ</t>
    </rPh>
    <rPh sb="30" eb="31">
      <t>ス</t>
    </rPh>
    <phoneticPr fontId="1"/>
  </si>
  <si>
    <t>愛知県</t>
  </si>
  <si>
    <t>三重県</t>
  </si>
  <si>
    <t>・黄色のセルは、必ず入力してください。</t>
    <rPh sb="1" eb="3">
      <t>キイロ</t>
    </rPh>
    <rPh sb="8" eb="9">
      <t>カナラ</t>
    </rPh>
    <rPh sb="10" eb="12">
      <t>ニュウリョク</t>
    </rPh>
    <phoneticPr fontId="1"/>
  </si>
  <si>
    <t>滋賀県</t>
  </si>
  <si>
    <t>・水色のセルは、黄色のセルを入力すると、自動で入力されます。</t>
    <rPh sb="1" eb="3">
      <t>ミズイロ</t>
    </rPh>
    <rPh sb="8" eb="10">
      <t>キイロ</t>
    </rPh>
    <rPh sb="14" eb="16">
      <t>ニュウリョク</t>
    </rPh>
    <rPh sb="20" eb="22">
      <t>ジドウ</t>
    </rPh>
    <rPh sb="23" eb="25">
      <t>ニュウリョク</t>
    </rPh>
    <phoneticPr fontId="1"/>
  </si>
  <si>
    <t>京都府</t>
  </si>
  <si>
    <t>大阪府</t>
  </si>
  <si>
    <t>兵庫県</t>
  </si>
  <si>
    <t>(1)補助事業に要する経費</t>
    <phoneticPr fontId="3"/>
  </si>
  <si>
    <t>奈良県</t>
  </si>
  <si>
    <t>「区分」</t>
    <phoneticPr fontId="1"/>
  </si>
  <si>
    <t>和歌山県</t>
  </si>
  <si>
    <t>プルダウンから選択するか、「防犯対策」もしくは「特別防犯対策」と入力してください。</t>
    <rPh sb="7" eb="9">
      <t>センタク</t>
    </rPh>
    <rPh sb="14" eb="18">
      <t>ボウハンタイサク</t>
    </rPh>
    <rPh sb="24" eb="26">
      <t>トクベツ</t>
    </rPh>
    <rPh sb="26" eb="30">
      <t>ボウハンタイサク</t>
    </rPh>
    <rPh sb="32" eb="34">
      <t>ニュウリョク</t>
    </rPh>
    <phoneticPr fontId="3"/>
  </si>
  <si>
    <t>鳥取県</t>
  </si>
  <si>
    <t>（正しく入力できていない場合、「(2)国庫補助金の算定」が自動計算できません。）</t>
    <rPh sb="1" eb="2">
      <t>タダ</t>
    </rPh>
    <rPh sb="4" eb="6">
      <t>ニュウリョク</t>
    </rPh>
    <rPh sb="12" eb="14">
      <t>バアイ</t>
    </rPh>
    <rPh sb="19" eb="24">
      <t>コッコホジョキン</t>
    </rPh>
    <rPh sb="25" eb="27">
      <t>サンテイ</t>
    </rPh>
    <rPh sb="29" eb="31">
      <t>ジドウ</t>
    </rPh>
    <rPh sb="31" eb="33">
      <t>ケイサン</t>
    </rPh>
    <phoneticPr fontId="3"/>
  </si>
  <si>
    <t>島根県</t>
  </si>
  <si>
    <t>※補助対象経費が1,000万円以下の事業については、原則として特別防犯対策工事で申請してください。</t>
    <rPh sb="1" eb="3">
      <t>ホジョ</t>
    </rPh>
    <rPh sb="3" eb="5">
      <t>タイショウ</t>
    </rPh>
    <rPh sb="5" eb="7">
      <t>ケイヒ</t>
    </rPh>
    <rPh sb="13" eb="15">
      <t>マンエン</t>
    </rPh>
    <rPh sb="15" eb="17">
      <t>イカ</t>
    </rPh>
    <rPh sb="18" eb="20">
      <t>ジギョウ</t>
    </rPh>
    <rPh sb="26" eb="28">
      <t>ゲンソク</t>
    </rPh>
    <rPh sb="31" eb="33">
      <t>トクベツ</t>
    </rPh>
    <rPh sb="33" eb="35">
      <t>ボウハン</t>
    </rPh>
    <rPh sb="35" eb="37">
      <t>タイサク</t>
    </rPh>
    <rPh sb="37" eb="39">
      <t>コウジ</t>
    </rPh>
    <rPh sb="40" eb="42">
      <t>シンセイ</t>
    </rPh>
    <phoneticPr fontId="1"/>
  </si>
  <si>
    <t>岡山県</t>
  </si>
  <si>
    <t>広島県</t>
  </si>
  <si>
    <t>「不審者侵入防止のための３段階のチェック体制」</t>
    <phoneticPr fontId="1"/>
  </si>
  <si>
    <t>山口県</t>
  </si>
  <si>
    <t>整備目的が、どの段階での防犯対策であるのかを確認します。</t>
    <rPh sb="0" eb="4">
      <t>セイビモクテキ</t>
    </rPh>
    <rPh sb="8" eb="10">
      <t>ダンカイ</t>
    </rPh>
    <rPh sb="12" eb="16">
      <t>ボウハンタイサク</t>
    </rPh>
    <rPh sb="22" eb="24">
      <t>カクニン</t>
    </rPh>
    <phoneticPr fontId="3"/>
  </si>
  <si>
    <t>徳島県</t>
  </si>
  <si>
    <t>プルダウンから選択するか、以下のうちひとつを記入してください。</t>
    <rPh sb="7" eb="9">
      <t>センタク</t>
    </rPh>
    <rPh sb="13" eb="15">
      <t>イカ</t>
    </rPh>
    <rPh sb="22" eb="24">
      <t>キニュウ</t>
    </rPh>
    <phoneticPr fontId="3"/>
  </si>
  <si>
    <t>香川県</t>
  </si>
  <si>
    <t>選択肢</t>
    <rPh sb="0" eb="3">
      <t>センタクシ</t>
    </rPh>
    <phoneticPr fontId="3"/>
  </si>
  <si>
    <t>想定</t>
    <rPh sb="0" eb="2">
      <t>ソウテイ</t>
    </rPh>
    <phoneticPr fontId="3"/>
  </si>
  <si>
    <t>具体例</t>
    <rPh sb="0" eb="3">
      <t>グタイレイ</t>
    </rPh>
    <phoneticPr fontId="3"/>
  </si>
  <si>
    <t>愛媛県</t>
  </si>
  <si>
    <r>
      <t>①校門</t>
    </r>
    <r>
      <rPr>
        <sz val="11"/>
        <color rgb="FFFF0000"/>
        <rFont val="Meiryo UI"/>
        <family val="3"/>
        <charset val="128"/>
      </rPr>
      <t>・外構</t>
    </r>
    <rPh sb="1" eb="3">
      <t>コウモン</t>
    </rPh>
    <rPh sb="4" eb="6">
      <t>ガイコウ</t>
    </rPh>
    <phoneticPr fontId="1"/>
  </si>
  <si>
    <t>敷地内への不審者の侵入防止</t>
    <rPh sb="0" eb="3">
      <t>シキチナイ</t>
    </rPh>
    <rPh sb="5" eb="8">
      <t>フシンシャ</t>
    </rPh>
    <rPh sb="9" eb="13">
      <t>シンニュウボウシ</t>
    </rPh>
    <phoneticPr fontId="3"/>
  </si>
  <si>
    <t>外構にかかる整備等</t>
    <rPh sb="0" eb="2">
      <t>ガイコウ</t>
    </rPh>
    <rPh sb="6" eb="8">
      <t>セイビ</t>
    </rPh>
    <rPh sb="8" eb="9">
      <t>ナド</t>
    </rPh>
    <phoneticPr fontId="3"/>
  </si>
  <si>
    <t>高知県</t>
  </si>
  <si>
    <r>
      <t>②校門から</t>
    </r>
    <r>
      <rPr>
        <sz val="11"/>
        <color rgb="FFFF0000"/>
        <rFont val="Meiryo UI"/>
        <family val="3"/>
        <charset val="128"/>
      </rPr>
      <t>園</t>
    </r>
    <r>
      <rPr>
        <sz val="11"/>
        <rFont val="Meiryo UI"/>
        <family val="3"/>
        <charset val="128"/>
      </rPr>
      <t>舎入口まで</t>
    </r>
    <rPh sb="1" eb="2">
      <t>モン</t>
    </rPh>
    <rPh sb="5" eb="7">
      <t>エンシャ</t>
    </rPh>
    <rPh sb="6" eb="8">
      <t>イリグチ</t>
    </rPh>
    <phoneticPr fontId="1"/>
  </si>
  <si>
    <t>敷地内での不審者の発見・排除</t>
    <rPh sb="0" eb="3">
      <t>シキチナイ</t>
    </rPh>
    <rPh sb="5" eb="8">
      <t>フシンシャ</t>
    </rPh>
    <rPh sb="9" eb="11">
      <t>ハッケン</t>
    </rPh>
    <rPh sb="12" eb="14">
      <t>ハイジョ</t>
    </rPh>
    <phoneticPr fontId="3"/>
  </si>
  <si>
    <t>配置換え等</t>
    <rPh sb="0" eb="3">
      <t>ハイチガ</t>
    </rPh>
    <rPh sb="4" eb="5">
      <t>ナド</t>
    </rPh>
    <phoneticPr fontId="3"/>
  </si>
  <si>
    <t>福岡県</t>
  </si>
  <si>
    <r>
      <t>③</t>
    </r>
    <r>
      <rPr>
        <sz val="11"/>
        <color rgb="FFFF0000"/>
        <rFont val="Meiryo UI"/>
        <family val="3"/>
        <charset val="128"/>
      </rPr>
      <t>園</t>
    </r>
    <r>
      <rPr>
        <sz val="11"/>
        <rFont val="Meiryo UI"/>
        <family val="3"/>
        <charset val="128"/>
      </rPr>
      <t>舎への入り口</t>
    </r>
    <rPh sb="1" eb="3">
      <t>エンシャ</t>
    </rPh>
    <rPh sb="5" eb="6">
      <t>イ</t>
    </rPh>
    <rPh sb="7" eb="8">
      <t>グチ</t>
    </rPh>
    <phoneticPr fontId="1"/>
  </si>
  <si>
    <t>園舎内への不審者の侵入防止</t>
    <rPh sb="0" eb="3">
      <t>エンシャナイ</t>
    </rPh>
    <rPh sb="5" eb="8">
      <t>フシンシャ</t>
    </rPh>
    <rPh sb="9" eb="13">
      <t>シンニュウボウシ</t>
    </rPh>
    <phoneticPr fontId="3"/>
  </si>
  <si>
    <t>玄関の整備等</t>
    <rPh sb="0" eb="2">
      <t>ゲンカン</t>
    </rPh>
    <rPh sb="3" eb="5">
      <t>セイビ</t>
    </rPh>
    <rPh sb="5" eb="6">
      <t>トウ</t>
    </rPh>
    <phoneticPr fontId="3"/>
  </si>
  <si>
    <t>佐賀県</t>
  </si>
  <si>
    <t>※選択肢については、文部科学省総合政策局男女共同参画共生社会学習・安全課作成の</t>
    <rPh sb="1" eb="4">
      <t>センタクシ</t>
    </rPh>
    <rPh sb="10" eb="20">
      <t>モンブカガクショウソウゴウセイサクキョク</t>
    </rPh>
    <rPh sb="20" eb="22">
      <t>ダンジョ</t>
    </rPh>
    <rPh sb="22" eb="26">
      <t>キョウドウサンカク</t>
    </rPh>
    <rPh sb="26" eb="28">
      <t>キョウセイ</t>
    </rPh>
    <rPh sb="28" eb="32">
      <t>シャカイガクシュウ</t>
    </rPh>
    <rPh sb="33" eb="36">
      <t>アンゼンカ</t>
    </rPh>
    <rPh sb="36" eb="38">
      <t>サクセイ</t>
    </rPh>
    <phoneticPr fontId="3"/>
  </si>
  <si>
    <t>長崎県</t>
  </si>
  <si>
    <t>「学校の「危機管理マニュアル」等の評価・見直しガイドライン」を参考にしています。</t>
    <rPh sb="1" eb="3">
      <t>ガッコウ</t>
    </rPh>
    <rPh sb="5" eb="7">
      <t>キキ</t>
    </rPh>
    <rPh sb="7" eb="9">
      <t>カンリ</t>
    </rPh>
    <rPh sb="15" eb="16">
      <t>ナド</t>
    </rPh>
    <rPh sb="17" eb="19">
      <t>ヒョウカ</t>
    </rPh>
    <rPh sb="20" eb="22">
      <t>ミナオ</t>
    </rPh>
    <rPh sb="31" eb="33">
      <t>サンコウ</t>
    </rPh>
    <phoneticPr fontId="3"/>
  </si>
  <si>
    <t>熊本県</t>
  </si>
  <si>
    <t>※整備目的が①～③の複数にまたがる場合は、主な目的を選択してください。</t>
    <rPh sb="1" eb="3">
      <t>セイビ</t>
    </rPh>
    <rPh sb="3" eb="5">
      <t>モクテキ</t>
    </rPh>
    <rPh sb="10" eb="12">
      <t>フクスウ</t>
    </rPh>
    <rPh sb="17" eb="19">
      <t>バアイ</t>
    </rPh>
    <rPh sb="21" eb="22">
      <t>オモ</t>
    </rPh>
    <rPh sb="23" eb="25">
      <t>モクテキ</t>
    </rPh>
    <rPh sb="26" eb="28">
      <t>センタク</t>
    </rPh>
    <phoneticPr fontId="3"/>
  </si>
  <si>
    <t>大分県</t>
  </si>
  <si>
    <t>宮崎県</t>
  </si>
  <si>
    <t>「左のうち補助対象工事費」</t>
    <phoneticPr fontId="1"/>
  </si>
  <si>
    <t>鹿児島県</t>
  </si>
  <si>
    <r>
      <t>補助対象</t>
    </r>
    <r>
      <rPr>
        <b/>
        <sz val="11"/>
        <color theme="1"/>
        <rFont val="Meiryo UI"/>
        <family val="3"/>
        <charset val="128"/>
      </rPr>
      <t>外</t>
    </r>
    <r>
      <rPr>
        <sz val="11"/>
        <color theme="1"/>
        <rFont val="Meiryo UI"/>
        <family val="3"/>
        <charset val="128"/>
      </rPr>
      <t>経費が発生する場合は、数式を削除して、補助対象工事費を入力してください。</t>
    </r>
    <rPh sb="16" eb="18">
      <t>スウシキ</t>
    </rPh>
    <rPh sb="19" eb="21">
      <t>サクジョ</t>
    </rPh>
    <rPh sb="24" eb="31">
      <t>ホジョタイショウコウジヒ</t>
    </rPh>
    <rPh sb="32" eb="34">
      <t>ニュウリョク</t>
    </rPh>
    <phoneticPr fontId="1"/>
  </si>
  <si>
    <t>沖縄県</t>
  </si>
  <si>
    <t>(2)国庫補助金の算定</t>
    <rPh sb="3" eb="8">
      <t>コッコホジョキン</t>
    </rPh>
    <rPh sb="9" eb="11">
      <t>サンテイ</t>
    </rPh>
    <phoneticPr fontId="1"/>
  </si>
  <si>
    <t>「(1)補助事業に要する経費」から自動で入力されます。</t>
    <rPh sb="4" eb="6">
      <t>ホジョ</t>
    </rPh>
    <rPh sb="6" eb="8">
      <t>ジギョウ</t>
    </rPh>
    <rPh sb="9" eb="10">
      <t>ヨウ</t>
    </rPh>
    <rPh sb="12" eb="14">
      <t>ケイヒ</t>
    </rPh>
    <rPh sb="17" eb="19">
      <t>ジドウ</t>
    </rPh>
    <rPh sb="20" eb="22">
      <t>ニュウリョク</t>
    </rPh>
    <phoneticPr fontId="1"/>
  </si>
  <si>
    <t>申請内容と異なる場合は、数式を削除して、金額を入力してください。</t>
    <rPh sb="0" eb="4">
      <t>シンセイナイヨウ</t>
    </rPh>
    <rPh sb="5" eb="6">
      <t>コト</t>
    </rPh>
    <rPh sb="8" eb="10">
      <t>バアイ</t>
    </rPh>
    <rPh sb="12" eb="14">
      <t>スウシキ</t>
    </rPh>
    <rPh sb="15" eb="17">
      <t>サクジョ</t>
    </rPh>
    <rPh sb="20" eb="22">
      <t>キンガク</t>
    </rPh>
    <rPh sb="23" eb="25">
      <t>ニュウリョク</t>
    </rPh>
    <phoneticPr fontId="1"/>
  </si>
  <si>
    <t>※補助対象工事費が上限額を超えている場合、</t>
    <rPh sb="1" eb="3">
      <t>ホジョ</t>
    </rPh>
    <rPh sb="3" eb="5">
      <t>タイショウ</t>
    </rPh>
    <rPh sb="5" eb="7">
      <t>コウジ</t>
    </rPh>
    <rPh sb="7" eb="8">
      <t>ヒ</t>
    </rPh>
    <rPh sb="9" eb="12">
      <t>ジョウゲンガク</t>
    </rPh>
    <rPh sb="13" eb="14">
      <t>コ</t>
    </rPh>
    <rPh sb="18" eb="20">
      <t>バアイ</t>
    </rPh>
    <phoneticPr fontId="1"/>
  </si>
  <si>
    <t>上限額（防犯100,000千円（一億円）、特別防犯10,000千円（一千万円））が入力されます。</t>
    <phoneticPr fontId="3"/>
  </si>
  <si>
    <t>(3)現状の防犯上の問題点</t>
    <rPh sb="3" eb="5">
      <t>ゲンジョウ</t>
    </rPh>
    <rPh sb="6" eb="8">
      <t>ボウハン</t>
    </rPh>
    <rPh sb="8" eb="9">
      <t>ジョウ</t>
    </rPh>
    <rPh sb="10" eb="13">
      <t>モンダイテン</t>
    </rPh>
    <phoneticPr fontId="1"/>
  </si>
  <si>
    <t>現在、園のどこに、どのような安全面での問題点があるか詳細を記載してください。</t>
    <rPh sb="0" eb="2">
      <t>ゲンザイ</t>
    </rPh>
    <rPh sb="3" eb="4">
      <t>エン</t>
    </rPh>
    <rPh sb="14" eb="17">
      <t>アンゼンメン</t>
    </rPh>
    <rPh sb="19" eb="22">
      <t>モンダイテン</t>
    </rPh>
    <rPh sb="26" eb="28">
      <t>ショウサイ</t>
    </rPh>
    <phoneticPr fontId="1"/>
  </si>
  <si>
    <t>門扉の施錠を、職員が鍵で行っている。</t>
    <phoneticPr fontId="3"/>
  </si>
  <si>
    <t>園児の登降園の際には鍵をかけない状態が続いてしまうため、不審者が侵入する可能性がある。</t>
    <rPh sb="32" eb="34">
      <t>シンニュウ</t>
    </rPh>
    <rPh sb="36" eb="39">
      <t>カノウセイ</t>
    </rPh>
    <phoneticPr fontId="1"/>
  </si>
  <si>
    <t>園の出入り口から見て、職員室が園舎の最も奥側にある。職員室からは園舎の外の様子がわからないため</t>
    <rPh sb="0" eb="1">
      <t>エン</t>
    </rPh>
    <rPh sb="2" eb="4">
      <t>デイ</t>
    </rPh>
    <rPh sb="5" eb="6">
      <t>グチ</t>
    </rPh>
    <rPh sb="8" eb="9">
      <t>ミ</t>
    </rPh>
    <rPh sb="11" eb="14">
      <t>ショクインシツ</t>
    </rPh>
    <rPh sb="15" eb="17">
      <t>エンシャ</t>
    </rPh>
    <rPh sb="18" eb="19">
      <t>モット</t>
    </rPh>
    <rPh sb="20" eb="22">
      <t>オクガワ</t>
    </rPh>
    <rPh sb="26" eb="29">
      <t>ショクインシツ</t>
    </rPh>
    <rPh sb="32" eb="34">
      <t>エンシャ</t>
    </rPh>
    <rPh sb="35" eb="36">
      <t>ソト</t>
    </rPh>
    <rPh sb="37" eb="39">
      <t>ヨウス</t>
    </rPh>
    <phoneticPr fontId="3"/>
  </si>
  <si>
    <t>園地に不審者が侵入した場合に、早期に発見することが難しい。</t>
    <rPh sb="0" eb="2">
      <t>エンチ</t>
    </rPh>
    <rPh sb="3" eb="6">
      <t>フシンシャ</t>
    </rPh>
    <rPh sb="7" eb="9">
      <t>シンニュウ</t>
    </rPh>
    <rPh sb="11" eb="13">
      <t>バアイ</t>
    </rPh>
    <rPh sb="15" eb="17">
      <t>ソウキ</t>
    </rPh>
    <rPh sb="18" eb="20">
      <t>ハッケン</t>
    </rPh>
    <rPh sb="25" eb="26">
      <t>ムズカ</t>
    </rPh>
    <phoneticPr fontId="3"/>
  </si>
  <si>
    <t>延長保育を行っているため、お迎えの際に外が暗く、既存のインターホンでは誰なのか確認できない。</t>
    <rPh sb="0" eb="4">
      <t>エンチョウホイク</t>
    </rPh>
    <rPh sb="5" eb="6">
      <t>オコナ</t>
    </rPh>
    <rPh sb="14" eb="15">
      <t>ムカ</t>
    </rPh>
    <rPh sb="17" eb="18">
      <t>サイ</t>
    </rPh>
    <rPh sb="19" eb="20">
      <t>ソト</t>
    </rPh>
    <rPh sb="21" eb="22">
      <t>クラ</t>
    </rPh>
    <rPh sb="24" eb="26">
      <t>キゾン</t>
    </rPh>
    <rPh sb="35" eb="36">
      <t>ダレ</t>
    </rPh>
    <rPh sb="39" eb="41">
      <t>カクニン</t>
    </rPh>
    <phoneticPr fontId="3"/>
  </si>
  <si>
    <t>どのような整備をするのか、それによって「現状の防犯上の問題点」をどのように解決できるかを記載してください。</t>
    <rPh sb="5" eb="7">
      <t>セイビ</t>
    </rPh>
    <rPh sb="37" eb="39">
      <t>カイケツ</t>
    </rPh>
    <phoneticPr fontId="1"/>
  </si>
  <si>
    <t>門扉をオートロックにし、インターフォンを設置して、職員室から施錠管理をできるようにする。</t>
    <rPh sb="20" eb="22">
      <t>セッチ</t>
    </rPh>
    <rPh sb="25" eb="28">
      <t>ショクインシツ</t>
    </rPh>
    <rPh sb="30" eb="34">
      <t>セジョウカンリ</t>
    </rPh>
    <phoneticPr fontId="3"/>
  </si>
  <si>
    <t>園地への出入りを職員が把握し、また都度自動で施錠できるので、園地への関係者以外の侵入防止になる。</t>
    <rPh sb="0" eb="2">
      <t>エンチ</t>
    </rPh>
    <rPh sb="8" eb="10">
      <t>ショクイン</t>
    </rPh>
    <rPh sb="11" eb="13">
      <t>ハアク</t>
    </rPh>
    <rPh sb="17" eb="19">
      <t>ツド</t>
    </rPh>
    <rPh sb="30" eb="32">
      <t>エンチ</t>
    </rPh>
    <rPh sb="34" eb="39">
      <t>カンケイシャイガイ</t>
    </rPh>
    <rPh sb="40" eb="42">
      <t>シンニュウ</t>
    </rPh>
    <rPh sb="42" eb="44">
      <t>ボウシ</t>
    </rPh>
    <phoneticPr fontId="1"/>
  </si>
  <si>
    <t>職員室と保育室の位置を入れ替える。新しい職員室は、窓を大きくして園地への出入りをいつでも</t>
    <rPh sb="0" eb="3">
      <t>ショクインシツ</t>
    </rPh>
    <rPh sb="4" eb="7">
      <t>ホイクシツ</t>
    </rPh>
    <rPh sb="8" eb="10">
      <t>イチ</t>
    </rPh>
    <rPh sb="11" eb="12">
      <t>イ</t>
    </rPh>
    <rPh sb="13" eb="14">
      <t>カ</t>
    </rPh>
    <rPh sb="17" eb="18">
      <t>アタラ</t>
    </rPh>
    <rPh sb="20" eb="23">
      <t>ショクインシツ</t>
    </rPh>
    <phoneticPr fontId="3"/>
  </si>
  <si>
    <t>確認できるようにし、万が一に備えて非常通報装置を設置する。</t>
    <rPh sb="0" eb="2">
      <t>カクニン</t>
    </rPh>
    <rPh sb="10" eb="11">
      <t>マン</t>
    </rPh>
    <rPh sb="12" eb="13">
      <t>イチ</t>
    </rPh>
    <rPh sb="14" eb="15">
      <t>ソナ</t>
    </rPh>
    <rPh sb="17" eb="23">
      <t>ヒジョウツウホウソウチ</t>
    </rPh>
    <rPh sb="24" eb="26">
      <t>セッチ</t>
    </rPh>
    <phoneticPr fontId="3"/>
  </si>
  <si>
    <t>預かり保育の際に利用している通用口のインターホンを新しくして、今の照明を撤去し人感センサーの照明にする。</t>
    <rPh sb="0" eb="1">
      <t>アズ</t>
    </rPh>
    <rPh sb="3" eb="5">
      <t>ホイク</t>
    </rPh>
    <rPh sb="6" eb="7">
      <t>サイ</t>
    </rPh>
    <rPh sb="8" eb="10">
      <t>リヨウ</t>
    </rPh>
    <rPh sb="14" eb="17">
      <t>ツウヨウグチ</t>
    </rPh>
    <rPh sb="25" eb="26">
      <t>アタラ</t>
    </rPh>
    <rPh sb="31" eb="32">
      <t>イマ</t>
    </rPh>
    <rPh sb="33" eb="35">
      <t>ショウメイ</t>
    </rPh>
    <rPh sb="36" eb="38">
      <t>テッキョ</t>
    </rPh>
    <rPh sb="39" eb="41">
      <t>ジンカン</t>
    </rPh>
    <rPh sb="46" eb="48">
      <t>ショウメイ</t>
    </rPh>
    <phoneticPr fontId="3"/>
  </si>
  <si>
    <t>同時に、門扉から通用口までの間に外灯を設置することで夜間も常に明るくなり、防犯効果が期待できる。</t>
    <rPh sb="0" eb="2">
      <t>ドウジ</t>
    </rPh>
    <rPh sb="4" eb="6">
      <t>モンピ</t>
    </rPh>
    <rPh sb="8" eb="11">
      <t>ツウヨウグチ</t>
    </rPh>
    <rPh sb="14" eb="15">
      <t>アイダ</t>
    </rPh>
    <rPh sb="16" eb="18">
      <t>ガイトウ</t>
    </rPh>
    <rPh sb="19" eb="21">
      <t>セッチ</t>
    </rPh>
    <rPh sb="26" eb="28">
      <t>ヤカン</t>
    </rPh>
    <rPh sb="29" eb="30">
      <t>ツネ</t>
    </rPh>
    <rPh sb="31" eb="32">
      <t>アカ</t>
    </rPh>
    <rPh sb="37" eb="41">
      <t>ボウハンコウカ</t>
    </rPh>
    <rPh sb="42" eb="44">
      <t>キタイ</t>
    </rPh>
    <phoneticPr fontId="3"/>
  </si>
  <si>
    <t>（不可の理由）区分をまたいで一体の整備とみなすことは出来ない。
　　　　　　　　　（「防犯対策」では、「防犯カメラの設置」を単体で申請することは不可。）</t>
    <rPh sb="1" eb="3">
      <t>フカ</t>
    </rPh>
    <rPh sb="4" eb="6">
      <t>リユウ</t>
    </rPh>
    <rPh sb="7" eb="9">
      <t>クブン</t>
    </rPh>
    <rPh sb="14" eb="16">
      <t>イッタイ</t>
    </rPh>
    <rPh sb="17" eb="19">
      <t>セイビ</t>
    </rPh>
    <rPh sb="26" eb="28">
      <t>デキ</t>
    </rPh>
    <rPh sb="43" eb="47">
      <t>ボウハンタイサク</t>
    </rPh>
    <rPh sb="52" eb="54">
      <t>ボウハン</t>
    </rPh>
    <rPh sb="58" eb="60">
      <t>セッチ</t>
    </rPh>
    <rPh sb="62" eb="64">
      <t>タンタイ</t>
    </rPh>
    <rPh sb="65" eb="67">
      <t>シンセイ</t>
    </rPh>
    <rPh sb="72" eb="74">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</si>
</sst>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人&quot;"/>
    <numFmt numFmtId="177" formatCode="#,##0&quot;学&quot;&quot;級&quot;"/>
    <numFmt numFmtId="178" formatCode="0_);[Red]\(0\)"/>
    <numFmt numFmtId="179" formatCode="#,##0_ "/>
    <numFmt numFmtId="180" formatCode="#,##0_);[Red]\(#,##0\)"/>
    <numFmt numFmtId="181" formatCode="#,##0_ ;[Red]\-#,##0\ "/>
    <numFmt numFmtId="182" formatCode="0_ "/>
    <numFmt numFmtId="183" formatCode="#,##0&quot;円&quot;"/>
    <numFmt numFmtId="184" formatCode="#,##0&quot;㎡&quot;"/>
    <numFmt numFmtId="185" formatCode="#,##0&quot;円&quot;&quot;/&quot;&quot;㎡&quot;"/>
    <numFmt numFmtId="186" formatCode="#,##0&quot;千&quot;&quot;円&quot;"/>
    <numFmt numFmtId="187" formatCode="0&quot;㎡&quot;"/>
    <numFmt numFmtId="188" formatCode="[DBNum3]&quot;令&quot;&quot;和&quot;0&quot;年&quot;&quot;度&quot;&quot;　&quot;&quot;私&quot;&quot;立&quot;&quot;幼&quot;&quot;稚&quot;&quot;園&quot;&quot;施&quot;&quot;設&quot;&quot;整&quot;&quot;備&quot;&quot;費&quot;\ &quot;補&quot;&quot;助&quot;&quot;金&quot;&quot;計&quot;&quot;算&quot;&quot;書&quot;"/>
  </numFmts>
  <fonts count="2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9"/>
      <color indexed="81"/>
      <name val="MS P ゴシック"/>
      <family val="3"/>
      <charset val="128"/>
    </font>
    <font>
      <sz val="14"/>
      <color theme="1"/>
      <name val="ＭＳ ゴシック"/>
      <family val="3"/>
      <charset val="128"/>
    </font>
    <font>
      <b/>
      <sz val="12"/>
      <name val="ＭＳ ゴシック"/>
      <family val="3"/>
      <charset val="128"/>
    </font>
    <font>
      <sz val="12"/>
      <name val="ＭＳ ゴシック"/>
      <family val="3"/>
      <charset val="128"/>
    </font>
    <font>
      <sz val="12"/>
      <color rgb="FFFF0000"/>
      <name val="ＭＳ ゴシック"/>
      <family val="3"/>
      <charset val="128"/>
    </font>
    <font>
      <sz val="11"/>
      <color theme="1"/>
      <name val="ＭＳ Ｐゴシック"/>
      <family val="2"/>
      <charset val="128"/>
      <scheme val="minor"/>
    </font>
    <font>
      <b/>
      <sz val="11"/>
      <color theme="1"/>
      <name val="Meiryo UI"/>
      <family val="3"/>
      <charset val="128"/>
    </font>
    <font>
      <sz val="11"/>
      <color theme="1"/>
      <name val="Meiryo UI"/>
      <family val="3"/>
      <charset val="128"/>
    </font>
    <font>
      <b/>
      <sz val="11"/>
      <name val="Meiryo UI"/>
      <family val="3"/>
      <charset val="128"/>
    </font>
    <font>
      <b/>
      <sz val="14"/>
      <color theme="1"/>
      <name val="Meiryo UI"/>
      <family val="3"/>
      <charset val="128"/>
    </font>
    <font>
      <b/>
      <sz val="16"/>
      <color theme="1"/>
      <name val="Meiryo UI"/>
      <family val="3"/>
      <charset val="128"/>
    </font>
    <font>
      <sz val="11"/>
      <color theme="1"/>
      <name val="なつめもじ"/>
      <family val="3"/>
      <charset val="128"/>
    </font>
    <font>
      <sz val="11"/>
      <name val="ＭＳ Ｐゴシック"/>
      <family val="2"/>
      <charset val="128"/>
      <scheme val="minor"/>
    </font>
    <font>
      <b/>
      <u/>
      <sz val="11"/>
      <color rgb="FFFF0000"/>
      <name val="Meiryo UI"/>
      <family val="3"/>
      <charset val="128"/>
    </font>
    <font>
      <sz val="11"/>
      <color rgb="FFFF0000"/>
      <name val="Meiryo UI"/>
      <family val="3"/>
      <charset val="128"/>
    </font>
    <font>
      <sz val="11"/>
      <name val="Meiryo UI"/>
      <family val="3"/>
      <charset val="128"/>
    </font>
    <font>
      <u/>
      <sz val="11"/>
      <color rgb="FFFF0000"/>
      <name val="Meiryo UI"/>
      <family val="3"/>
      <charset val="128"/>
    </font>
    <font>
      <u/>
      <sz val="11"/>
      <name val="Meiryo UI"/>
      <family val="3"/>
      <charset val="128"/>
    </font>
    <font>
      <b/>
      <sz val="12"/>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DDFFFF"/>
        <bgColor indexed="64"/>
      </patternFill>
    </fill>
    <fill>
      <patternFill patternType="solid">
        <fgColor theme="8" tint="0.79998168889431442"/>
        <bgColor indexed="64"/>
      </patternFill>
    </fill>
    <fill>
      <patternFill patternType="solid">
        <fgColor rgb="FFFFFFCC"/>
        <bgColor indexed="64"/>
      </patternFill>
    </fill>
  </fills>
  <borders count="10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dotted">
        <color indexed="22"/>
      </right>
      <top style="hair">
        <color indexed="64"/>
      </top>
      <bottom style="thin">
        <color indexed="64"/>
      </bottom>
      <diagonal/>
    </border>
    <border>
      <left/>
      <right style="dotted">
        <color indexed="22"/>
      </right>
      <top style="thin">
        <color indexed="64"/>
      </top>
      <bottom style="hair">
        <color indexed="64"/>
      </bottom>
      <diagonal/>
    </border>
    <border>
      <left/>
      <right style="dotted">
        <color indexed="22"/>
      </right>
      <top style="thin">
        <color indexed="64"/>
      </top>
      <bottom/>
      <diagonal/>
    </border>
    <border>
      <left/>
      <right style="dotted">
        <color indexed="22"/>
      </right>
      <top/>
      <bottom style="thin">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3" fillId="0" borderId="0">
      <alignment vertical="center"/>
    </xf>
  </cellStyleXfs>
  <cellXfs count="385">
    <xf numFmtId="0" fontId="0" fillId="0" borderId="0" xfId="0">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7" fillId="0" borderId="0" xfId="1" applyFont="1" applyAlignment="1">
      <alignment vertical="center" shrinkToFit="1"/>
    </xf>
    <xf numFmtId="3" fontId="7" fillId="0" borderId="12" xfId="1" applyNumberFormat="1" applyFont="1" applyBorder="1" applyAlignment="1">
      <alignment horizontal="center" vertical="center" shrinkToFit="1"/>
    </xf>
    <xf numFmtId="0" fontId="7" fillId="0" borderId="79" xfId="1" applyFont="1" applyBorder="1" applyAlignment="1">
      <alignment vertical="center" shrinkToFit="1"/>
    </xf>
    <xf numFmtId="0" fontId="7" fillId="0" borderId="12" xfId="1" applyFont="1" applyBorder="1" applyAlignment="1">
      <alignment vertical="center" shrinkToFit="1"/>
    </xf>
    <xf numFmtId="0" fontId="7" fillId="0" borderId="0" xfId="1" applyFont="1" applyAlignment="1">
      <alignment horizontal="left" vertical="center"/>
    </xf>
    <xf numFmtId="0" fontId="7" fillId="0" borderId="2" xfId="1" applyFont="1" applyBorder="1" applyAlignment="1">
      <alignment vertical="center" shrinkToFit="1"/>
    </xf>
    <xf numFmtId="0" fontId="7" fillId="0" borderId="2" xfId="1" applyFont="1" applyBorder="1" applyAlignment="1">
      <alignment vertical="center"/>
    </xf>
    <xf numFmtId="0" fontId="7" fillId="0" borderId="2" xfId="1" applyFont="1" applyBorder="1" applyAlignment="1">
      <alignment horizontal="center" vertical="center"/>
    </xf>
    <xf numFmtId="187" fontId="7" fillId="0" borderId="2" xfId="1" applyNumberFormat="1" applyFont="1" applyBorder="1" applyAlignment="1">
      <alignment horizontal="center" vertical="center"/>
    </xf>
    <xf numFmtId="0" fontId="7" fillId="0" borderId="77" xfId="1" applyFont="1" applyBorder="1" applyAlignment="1">
      <alignment horizontal="center" vertical="center" shrinkToFit="1"/>
    </xf>
    <xf numFmtId="0" fontId="7" fillId="0" borderId="87" xfId="1" applyFont="1" applyBorder="1" applyAlignment="1">
      <alignment vertical="center" shrinkToFit="1"/>
    </xf>
    <xf numFmtId="0" fontId="7" fillId="0" borderId="0" xfId="1" applyFont="1" applyAlignment="1">
      <alignment horizontal="right" vertical="center"/>
    </xf>
    <xf numFmtId="0" fontId="6" fillId="0" borderId="0" xfId="1" applyFont="1" applyAlignment="1">
      <alignment vertical="center" wrapText="1" shrinkToFit="1"/>
    </xf>
    <xf numFmtId="0" fontId="7" fillId="0" borderId="79" xfId="1" applyFont="1" applyBorder="1" applyAlignment="1">
      <alignment horizontal="center" vertical="center" shrinkToFit="1"/>
    </xf>
    <xf numFmtId="0" fontId="12" fillId="0" borderId="0" xfId="1" applyFont="1" applyAlignment="1">
      <alignment vertical="center"/>
    </xf>
    <xf numFmtId="0" fontId="11" fillId="0" borderId="0" xfId="1" applyFont="1" applyAlignment="1">
      <alignment vertical="center"/>
    </xf>
    <xf numFmtId="0" fontId="0" fillId="2" borderId="0" xfId="0" applyFill="1">
      <alignment vertical="center"/>
    </xf>
    <xf numFmtId="0" fontId="19" fillId="2" borderId="0" xfId="4" applyFont="1" applyFill="1" applyAlignment="1">
      <alignment horizontal="center" vertical="center"/>
    </xf>
    <xf numFmtId="0" fontId="20" fillId="2" borderId="0" xfId="0" applyFont="1" applyFill="1">
      <alignment vertical="center"/>
    </xf>
    <xf numFmtId="0" fontId="14" fillId="2" borderId="0" xfId="1" applyFont="1" applyFill="1" applyAlignment="1">
      <alignment vertical="center"/>
    </xf>
    <xf numFmtId="0" fontId="15" fillId="2" borderId="0" xfId="1" applyFont="1" applyFill="1" applyAlignment="1">
      <alignment vertical="center"/>
    </xf>
    <xf numFmtId="0" fontId="15" fillId="2" borderId="0" xfId="1" applyFont="1" applyFill="1" applyAlignment="1">
      <alignment horizontal="left" vertical="center"/>
    </xf>
    <xf numFmtId="188" fontId="17" fillId="2" borderId="0" xfId="1" applyNumberFormat="1" applyFont="1" applyFill="1" applyAlignment="1">
      <alignment horizontal="left" vertical="center" indent="1"/>
    </xf>
    <xf numFmtId="0" fontId="21" fillId="2" borderId="0" xfId="1" applyFont="1" applyFill="1" applyAlignment="1">
      <alignment vertical="center"/>
    </xf>
    <xf numFmtId="0" fontId="22" fillId="2" borderId="0" xfId="1" applyFont="1" applyFill="1" applyAlignment="1">
      <alignment horizontal="center" vertical="center"/>
    </xf>
    <xf numFmtId="0" fontId="22" fillId="2" borderId="0" xfId="1" applyFont="1" applyFill="1" applyAlignment="1">
      <alignment horizontal="left" vertical="center"/>
    </xf>
    <xf numFmtId="0" fontId="23" fillId="2" borderId="0" xfId="1" applyFont="1" applyFill="1" applyAlignment="1">
      <alignment vertical="center"/>
    </xf>
    <xf numFmtId="0" fontId="14" fillId="2" borderId="14" xfId="1" applyFont="1" applyFill="1" applyBorder="1" applyAlignment="1">
      <alignment horizontal="right" vertical="center"/>
    </xf>
    <xf numFmtId="0" fontId="15" fillId="2" borderId="12" xfId="1" applyFont="1" applyFill="1" applyBorder="1" applyAlignment="1">
      <alignment horizontal="left" vertical="center"/>
    </xf>
    <xf numFmtId="0" fontId="0" fillId="2" borderId="12" xfId="0" applyFill="1" applyBorder="1">
      <alignment vertical="center"/>
    </xf>
    <xf numFmtId="0" fontId="0" fillId="2" borderId="13" xfId="0" applyFill="1" applyBorder="1">
      <alignment vertical="center"/>
    </xf>
    <xf numFmtId="0" fontId="15" fillId="2" borderId="44" xfId="1" applyFont="1" applyFill="1" applyBorder="1" applyAlignment="1">
      <alignment vertical="center"/>
    </xf>
    <xf numFmtId="0" fontId="14" fillId="2" borderId="0" xfId="1" applyFont="1" applyFill="1" applyAlignment="1">
      <alignment horizontal="left" vertical="center"/>
    </xf>
    <xf numFmtId="0" fontId="0" fillId="2" borderId="45" xfId="0" applyFill="1" applyBorder="1">
      <alignment vertical="center"/>
    </xf>
    <xf numFmtId="0" fontId="15" fillId="2" borderId="0" xfId="1" applyFont="1" applyFill="1" applyAlignment="1">
      <alignment horizontal="center" vertical="center"/>
    </xf>
    <xf numFmtId="0" fontId="15" fillId="2" borderId="0" xfId="1" applyFont="1" applyFill="1" applyAlignment="1">
      <alignment vertical="center" shrinkToFit="1"/>
    </xf>
    <xf numFmtId="0" fontId="21" fillId="2" borderId="0" xfId="1" applyFont="1" applyFill="1" applyAlignment="1">
      <alignment horizontal="left" vertical="center"/>
    </xf>
    <xf numFmtId="0" fontId="24" fillId="2" borderId="0" xfId="1" applyFont="1" applyFill="1" applyAlignment="1">
      <alignment horizontal="left" vertical="center"/>
    </xf>
    <xf numFmtId="0" fontId="25" fillId="2" borderId="0" xfId="1" applyFont="1" applyFill="1" applyAlignment="1">
      <alignment horizontal="left" vertical="center" indent="2"/>
    </xf>
    <xf numFmtId="0" fontId="15" fillId="2" borderId="15" xfId="1" applyFont="1" applyFill="1" applyBorder="1" applyAlignment="1">
      <alignment vertical="center"/>
    </xf>
    <xf numFmtId="0" fontId="15" fillId="2" borderId="16" xfId="1" applyFont="1" applyFill="1" applyBorder="1" applyAlignment="1">
      <alignment horizontal="center" vertical="center"/>
    </xf>
    <xf numFmtId="0" fontId="0" fillId="2" borderId="16" xfId="0" applyFill="1" applyBorder="1">
      <alignment vertical="center"/>
    </xf>
    <xf numFmtId="0" fontId="0" fillId="2" borderId="17" xfId="0" applyFill="1" applyBorder="1">
      <alignment vertical="center"/>
    </xf>
    <xf numFmtId="0" fontId="23" fillId="2" borderId="0" xfId="1" applyFont="1" applyFill="1" applyAlignment="1">
      <alignment horizontal="left" vertical="center" indent="2"/>
    </xf>
    <xf numFmtId="0" fontId="14" fillId="2" borderId="0" xfId="1" applyFont="1" applyFill="1" applyAlignment="1">
      <alignment vertical="top"/>
    </xf>
    <xf numFmtId="188" fontId="17" fillId="2" borderId="0" xfId="1" applyNumberFormat="1" applyFont="1" applyFill="1" applyAlignment="1">
      <alignment horizontal="left" vertical="center"/>
    </xf>
    <xf numFmtId="0" fontId="15" fillId="5" borderId="0" xfId="1" applyFont="1" applyFill="1" applyAlignment="1">
      <alignment vertical="center"/>
    </xf>
    <xf numFmtId="0" fontId="15" fillId="5" borderId="0" xfId="1" applyFont="1" applyFill="1" applyAlignment="1">
      <alignment horizontal="center" vertical="center"/>
    </xf>
    <xf numFmtId="188" fontId="15" fillId="2" borderId="0" xfId="1" applyNumberFormat="1" applyFont="1" applyFill="1" applyAlignment="1">
      <alignment horizontal="center" vertical="center"/>
    </xf>
    <xf numFmtId="3" fontId="15" fillId="4" borderId="0" xfId="1" applyNumberFormat="1" applyFont="1" applyFill="1" applyAlignment="1">
      <alignment vertical="center"/>
    </xf>
    <xf numFmtId="0" fontId="15" fillId="4" borderId="0" xfId="1" applyFont="1" applyFill="1" applyAlignment="1">
      <alignment horizontal="center" vertical="center"/>
    </xf>
    <xf numFmtId="3" fontId="15" fillId="2" borderId="0" xfId="1" applyNumberFormat="1" applyFont="1" applyFill="1" applyAlignment="1">
      <alignment vertical="center"/>
    </xf>
    <xf numFmtId="0" fontId="23" fillId="2" borderId="0" xfId="1" applyFont="1" applyFill="1" applyAlignment="1">
      <alignment horizontal="left" vertical="center"/>
    </xf>
    <xf numFmtId="0" fontId="14" fillId="2" borderId="57" xfId="1" applyFont="1" applyFill="1" applyBorder="1" applyAlignment="1">
      <alignment horizontal="center" vertical="center"/>
    </xf>
    <xf numFmtId="0" fontId="14" fillId="2" borderId="59" xfId="1" applyFont="1" applyFill="1" applyBorder="1" applyAlignment="1">
      <alignment horizontal="centerContinuous" vertical="center" shrinkToFit="1"/>
    </xf>
    <xf numFmtId="0" fontId="14" fillId="2" borderId="106" xfId="1" applyFont="1" applyFill="1" applyBorder="1" applyAlignment="1">
      <alignment horizontal="centerContinuous" vertical="center" shrinkToFit="1"/>
    </xf>
    <xf numFmtId="0" fontId="14" fillId="2" borderId="1" xfId="1" applyFont="1" applyFill="1" applyBorder="1" applyAlignment="1">
      <alignment horizontal="centerContinuous" vertical="center" shrinkToFit="1"/>
    </xf>
    <xf numFmtId="0" fontId="23" fillId="2" borderId="9" xfId="1" applyFont="1" applyFill="1" applyBorder="1" applyAlignment="1">
      <alignment horizontal="left" vertical="center" indent="2"/>
    </xf>
    <xf numFmtId="0" fontId="15" fillId="2" borderId="52" xfId="1" applyFont="1" applyFill="1" applyBorder="1" applyAlignment="1">
      <alignment horizontal="centerContinuous" vertical="center" shrinkToFit="1"/>
    </xf>
    <xf numFmtId="0" fontId="0" fillId="2" borderId="58" xfId="0" applyFill="1" applyBorder="1" applyAlignment="1">
      <alignment horizontal="centerContinuous" vertical="center" shrinkToFit="1"/>
    </xf>
    <xf numFmtId="0" fontId="0" fillId="2" borderId="107" xfId="0" applyFill="1" applyBorder="1" applyAlignment="1">
      <alignment horizontal="centerContinuous" vertical="center" shrinkToFit="1"/>
    </xf>
    <xf numFmtId="0" fontId="15" fillId="2" borderId="54" xfId="0" applyFont="1" applyFill="1" applyBorder="1" applyAlignment="1">
      <alignment horizontal="centerContinuous" vertical="center" shrinkToFit="1"/>
    </xf>
    <xf numFmtId="0" fontId="23" fillId="2" borderId="4" xfId="1" applyFont="1" applyFill="1" applyBorder="1" applyAlignment="1">
      <alignment horizontal="left" vertical="center" indent="2"/>
    </xf>
    <xf numFmtId="0" fontId="15" fillId="2" borderId="22" xfId="1" applyFont="1" applyFill="1" applyBorder="1" applyAlignment="1">
      <alignment horizontal="centerContinuous" vertical="center" shrinkToFit="1"/>
    </xf>
    <xf numFmtId="0" fontId="0" fillId="2" borderId="23" xfId="0" applyFill="1" applyBorder="1" applyAlignment="1">
      <alignment horizontal="centerContinuous" vertical="center" shrinkToFit="1"/>
    </xf>
    <xf numFmtId="0" fontId="0" fillId="2" borderId="25" xfId="0" applyFill="1" applyBorder="1" applyAlignment="1">
      <alignment horizontal="centerContinuous" vertical="center" shrinkToFit="1"/>
    </xf>
    <xf numFmtId="0" fontId="15" fillId="2" borderId="48" xfId="0" applyFont="1" applyFill="1" applyBorder="1" applyAlignment="1">
      <alignment horizontal="centerContinuous" vertical="center" shrinkToFit="1"/>
    </xf>
    <xf numFmtId="0" fontId="23" fillId="2" borderId="6" xfId="1" applyFont="1" applyFill="1" applyBorder="1" applyAlignment="1">
      <alignment horizontal="left" vertical="center" indent="2"/>
    </xf>
    <xf numFmtId="0" fontId="15" fillId="2" borderId="53" xfId="1" applyFont="1" applyFill="1" applyBorder="1" applyAlignment="1">
      <alignment horizontal="centerContinuous" vertical="center" shrinkToFit="1"/>
    </xf>
    <xf numFmtId="0" fontId="0" fillId="2" borderId="66" xfId="0" applyFill="1" applyBorder="1" applyAlignment="1">
      <alignment horizontal="centerContinuous" vertical="center" shrinkToFit="1"/>
    </xf>
    <xf numFmtId="0" fontId="0" fillId="2" borderId="69" xfId="0" applyFill="1" applyBorder="1" applyAlignment="1">
      <alignment horizontal="centerContinuous" vertical="center" shrinkToFit="1"/>
    </xf>
    <xf numFmtId="0" fontId="15" fillId="2" borderId="55" xfId="0" applyFont="1" applyFill="1" applyBorder="1" applyAlignment="1">
      <alignment horizontal="centerContinuous" vertical="center" shrinkToFit="1"/>
    </xf>
    <xf numFmtId="0" fontId="15" fillId="2" borderId="0" xfId="1" applyFont="1" applyFill="1" applyAlignment="1">
      <alignment horizontal="left" vertical="center" indent="1"/>
    </xf>
    <xf numFmtId="0" fontId="14" fillId="2" borderId="0" xfId="1" applyFont="1" applyFill="1" applyAlignment="1">
      <alignment horizontal="left" vertical="center" indent="1"/>
    </xf>
    <xf numFmtId="0" fontId="15" fillId="2" borderId="12" xfId="0" applyFont="1" applyFill="1" applyBorder="1">
      <alignment vertical="center"/>
    </xf>
    <xf numFmtId="0" fontId="14" fillId="2" borderId="44" xfId="1" applyFont="1" applyFill="1" applyBorder="1" applyAlignment="1">
      <alignment horizontal="right" vertical="center"/>
    </xf>
    <xf numFmtId="0" fontId="14" fillId="2" borderId="44" xfId="1" applyFont="1" applyFill="1" applyBorder="1" applyAlignment="1">
      <alignment horizontal="left" vertical="center"/>
    </xf>
    <xf numFmtId="0" fontId="14" fillId="2" borderId="15" xfId="1" applyFont="1" applyFill="1" applyBorder="1" applyAlignment="1">
      <alignment horizontal="right" vertical="center"/>
    </xf>
    <xf numFmtId="0" fontId="15" fillId="2" borderId="16" xfId="1" applyFont="1" applyFill="1" applyBorder="1" applyAlignment="1">
      <alignment horizontal="left" vertical="center"/>
    </xf>
    <xf numFmtId="0" fontId="14" fillId="2" borderId="15" xfId="1" applyFont="1" applyFill="1" applyBorder="1" applyAlignment="1">
      <alignment horizontal="left" vertical="center"/>
    </xf>
    <xf numFmtId="0" fontId="16" fillId="2" borderId="0" xfId="1" applyFont="1" applyFill="1" applyAlignment="1">
      <alignment vertical="center" wrapText="1" shrinkToFit="1"/>
    </xf>
    <xf numFmtId="0" fontId="15" fillId="2" borderId="0" xfId="1" applyFont="1" applyFill="1" applyAlignment="1">
      <alignment vertical="center" wrapText="1" shrinkToFit="1"/>
    </xf>
    <xf numFmtId="0" fontId="10" fillId="0" borderId="0" xfId="1" applyFont="1" applyAlignment="1">
      <alignment vertical="center"/>
    </xf>
    <xf numFmtId="0" fontId="11" fillId="0" borderId="0" xfId="1" applyFont="1" applyAlignment="1">
      <alignment horizontal="right" vertical="center"/>
    </xf>
    <xf numFmtId="0" fontId="11" fillId="0" borderId="0" xfId="1" applyFont="1" applyAlignment="1">
      <alignment horizontal="left" vertical="center"/>
    </xf>
    <xf numFmtId="0" fontId="11" fillId="0" borderId="12" xfId="1" applyFont="1" applyBorder="1" applyAlignment="1">
      <alignment vertical="center"/>
    </xf>
    <xf numFmtId="0" fontId="7" fillId="0" borderId="2" xfId="1" applyFont="1" applyBorder="1" applyAlignment="1">
      <alignment horizontal="center" vertical="center" shrinkToFit="1"/>
    </xf>
    <xf numFmtId="0" fontId="7" fillId="0" borderId="77" xfId="1" applyFont="1" applyBorder="1" applyAlignment="1">
      <alignment vertical="center" shrinkToFit="1"/>
    </xf>
    <xf numFmtId="0" fontId="7" fillId="0" borderId="24" xfId="1" applyFont="1" applyBorder="1" applyAlignment="1">
      <alignment horizontal="center" vertical="center" shrinkToFit="1"/>
    </xf>
    <xf numFmtId="0" fontId="7" fillId="0" borderId="0" xfId="1" applyFont="1" applyAlignment="1">
      <alignment vertical="center" wrapText="1" shrinkToFit="1"/>
    </xf>
    <xf numFmtId="0" fontId="7" fillId="0" borderId="78" xfId="1" applyFont="1" applyBorder="1" applyAlignment="1">
      <alignment vertical="center" shrinkToFit="1"/>
    </xf>
    <xf numFmtId="0" fontId="7" fillId="0" borderId="0" xfId="1" applyFont="1" applyAlignment="1">
      <alignment horizontal="center" vertical="center" shrinkToFit="1"/>
    </xf>
    <xf numFmtId="3" fontId="26" fillId="0" borderId="0" xfId="1" applyNumberFormat="1" applyFont="1" applyAlignment="1">
      <alignment vertical="center"/>
    </xf>
    <xf numFmtId="0" fontId="7" fillId="0" borderId="0" xfId="1" applyFont="1" applyAlignment="1">
      <alignment vertical="center" wrapText="1" shrinkToFit="1"/>
    </xf>
    <xf numFmtId="0" fontId="7" fillId="0" borderId="14"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13" xfId="1" applyFont="1" applyBorder="1" applyAlignment="1">
      <alignment horizontal="left" vertical="center" wrapText="1" shrinkToFit="1"/>
    </xf>
    <xf numFmtId="0" fontId="7" fillId="0" borderId="44"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45" xfId="1" applyFont="1" applyBorder="1" applyAlignment="1">
      <alignment horizontal="left" vertical="center" wrapText="1" shrinkToFit="1"/>
    </xf>
    <xf numFmtId="0" fontId="7" fillId="0" borderId="44" xfId="1" applyFont="1" applyBorder="1" applyAlignment="1">
      <alignment vertical="center" wrapText="1" shrinkToFit="1"/>
    </xf>
    <xf numFmtId="0" fontId="7" fillId="0" borderId="45" xfId="1" applyFont="1" applyBorder="1" applyAlignment="1">
      <alignment vertical="center" wrapText="1" shrinkToFit="1"/>
    </xf>
    <xf numFmtId="0" fontId="7" fillId="0" borderId="15" xfId="1" applyFont="1" applyBorder="1" applyAlignment="1">
      <alignment vertical="center" wrapText="1" shrinkToFit="1"/>
    </xf>
    <xf numFmtId="0" fontId="7" fillId="0" borderId="16" xfId="1" applyFont="1" applyBorder="1" applyAlignment="1">
      <alignment vertical="center" wrapText="1" shrinkToFit="1"/>
    </xf>
    <xf numFmtId="0" fontId="7" fillId="0" borderId="17" xfId="1" applyFont="1" applyBorder="1" applyAlignment="1">
      <alignment vertical="center" wrapText="1" shrinkToFit="1"/>
    </xf>
    <xf numFmtId="0" fontId="7" fillId="0" borderId="14" xfId="1" applyFont="1" applyBorder="1" applyAlignment="1">
      <alignment vertical="center" wrapText="1" shrinkToFit="1"/>
    </xf>
    <xf numFmtId="0" fontId="7" fillId="0" borderId="12" xfId="1" applyFont="1" applyBorder="1" applyAlignment="1">
      <alignment vertical="center" wrapText="1" shrinkToFit="1"/>
    </xf>
    <xf numFmtId="0" fontId="7" fillId="0" borderId="13" xfId="1" applyFont="1" applyBorder="1" applyAlignment="1">
      <alignment vertical="center" wrapText="1" shrinkToFit="1"/>
    </xf>
    <xf numFmtId="0" fontId="9" fillId="0" borderId="0" xfId="1" applyFont="1" applyAlignment="1">
      <alignment horizontal="center" vertical="center"/>
    </xf>
    <xf numFmtId="0" fontId="9" fillId="0" borderId="0" xfId="1" applyFont="1" applyAlignment="1">
      <alignment horizontal="left" vertical="center"/>
    </xf>
    <xf numFmtId="3" fontId="7" fillId="0" borderId="34" xfId="1" applyNumberFormat="1" applyFont="1" applyBorder="1" applyAlignment="1">
      <alignment horizontal="center" vertical="center" shrinkToFit="1"/>
    </xf>
    <xf numFmtId="3" fontId="7" fillId="0" borderId="35" xfId="1" applyNumberFormat="1" applyFont="1" applyBorder="1" applyAlignment="1">
      <alignment horizontal="center" vertical="center" shrinkToFit="1"/>
    </xf>
    <xf numFmtId="176" fontId="7" fillId="0" borderId="35" xfId="1" applyNumberFormat="1" applyFont="1" applyBorder="1" applyAlignment="1">
      <alignment vertical="center" shrinkToFit="1"/>
    </xf>
    <xf numFmtId="177" fontId="7" fillId="3" borderId="35" xfId="1" applyNumberFormat="1" applyFont="1" applyFill="1" applyBorder="1" applyAlignment="1">
      <alignment vertical="center" shrinkToFit="1"/>
    </xf>
    <xf numFmtId="177" fontId="7" fillId="3" borderId="36" xfId="1" applyNumberFormat="1" applyFont="1" applyFill="1" applyBorder="1" applyAlignment="1">
      <alignment vertical="center" shrinkToFit="1"/>
    </xf>
    <xf numFmtId="0" fontId="7" fillId="0" borderId="35" xfId="1" applyFont="1" applyBorder="1" applyAlignment="1">
      <alignment horizontal="right" vertical="center" shrinkToFit="1"/>
    </xf>
    <xf numFmtId="38" fontId="7" fillId="3" borderId="38" xfId="2" applyFont="1" applyFill="1" applyBorder="1" applyAlignment="1">
      <alignment vertical="center" shrinkToFit="1"/>
    </xf>
    <xf numFmtId="38" fontId="7" fillId="3" borderId="37" xfId="2" applyFont="1" applyFill="1" applyBorder="1" applyAlignment="1">
      <alignment vertical="center" shrinkToFit="1"/>
    </xf>
    <xf numFmtId="0" fontId="7" fillId="0" borderId="16" xfId="1" applyFont="1" applyBorder="1" applyAlignment="1">
      <alignment horizontal="center" vertical="center"/>
    </xf>
    <xf numFmtId="3" fontId="7" fillId="3" borderId="16" xfId="1" applyNumberFormat="1" applyFont="1" applyFill="1" applyBorder="1" applyAlignment="1">
      <alignment horizontal="center" vertical="center"/>
    </xf>
    <xf numFmtId="0" fontId="7" fillId="3" borderId="16" xfId="1" applyFont="1" applyFill="1" applyBorder="1" applyAlignment="1">
      <alignment horizontal="center" vertical="center"/>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0" fontId="7" fillId="0" borderId="74"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3" fontId="7" fillId="0" borderId="75" xfId="1" applyNumberFormat="1" applyFont="1" applyBorder="1" applyAlignment="1">
      <alignment horizontal="center" vertical="center" shrinkToFit="1"/>
    </xf>
    <xf numFmtId="3" fontId="7" fillId="0" borderId="33" xfId="1" applyNumberFormat="1" applyFont="1" applyBorder="1" applyAlignment="1">
      <alignment horizontal="center" vertical="center" shrinkToFit="1"/>
    </xf>
    <xf numFmtId="176" fontId="7" fillId="0" borderId="96" xfId="1" applyNumberFormat="1" applyFont="1" applyBorder="1" applyAlignment="1">
      <alignment horizontal="right" vertical="center" shrinkToFit="1"/>
    </xf>
    <xf numFmtId="176" fontId="7" fillId="0" borderId="97" xfId="1" applyNumberFormat="1" applyFont="1" applyBorder="1" applyAlignment="1">
      <alignment horizontal="right" vertical="center" shrinkToFit="1"/>
    </xf>
    <xf numFmtId="177" fontId="7" fillId="0" borderId="33" xfId="1" applyNumberFormat="1" applyFont="1" applyBorder="1" applyAlignment="1">
      <alignment vertical="center" shrinkToFit="1"/>
    </xf>
    <xf numFmtId="177" fontId="7" fillId="0" borderId="76" xfId="1" applyNumberFormat="1" applyFont="1" applyBorder="1" applyAlignment="1">
      <alignment vertical="center" shrinkToFit="1"/>
    </xf>
    <xf numFmtId="0" fontId="7" fillId="0" borderId="33" xfId="1" applyFont="1" applyBorder="1" applyAlignment="1">
      <alignment horizontal="right" vertical="center" shrinkToFit="1"/>
    </xf>
    <xf numFmtId="38" fontId="7" fillId="3" borderId="71" xfId="2" applyFont="1" applyFill="1" applyBorder="1" applyAlignment="1">
      <alignment vertical="center" shrinkToFit="1"/>
    </xf>
    <xf numFmtId="38" fontId="7" fillId="3" borderId="72" xfId="2" applyFont="1" applyFill="1" applyBorder="1" applyAlignment="1">
      <alignment vertical="center" shrinkToFit="1"/>
    </xf>
    <xf numFmtId="3" fontId="7" fillId="0" borderId="28" xfId="1" applyNumberFormat="1" applyFont="1" applyBorder="1" applyAlignment="1">
      <alignment horizontal="center" vertical="center" shrinkToFit="1"/>
    </xf>
    <xf numFmtId="3" fontId="7" fillId="0" borderId="29" xfId="1" applyNumberFormat="1" applyFont="1" applyBorder="1" applyAlignment="1">
      <alignment horizontal="center" vertical="center" shrinkToFit="1"/>
    </xf>
    <xf numFmtId="176" fontId="7" fillId="3" borderId="29" xfId="1" applyNumberFormat="1" applyFont="1" applyFill="1" applyBorder="1" applyAlignment="1">
      <alignment vertical="center" shrinkToFit="1"/>
    </xf>
    <xf numFmtId="177" fontId="7" fillId="3" borderId="29" xfId="1" applyNumberFormat="1" applyFont="1" applyFill="1" applyBorder="1" applyAlignment="1">
      <alignment vertical="center" shrinkToFit="1"/>
    </xf>
    <xf numFmtId="177" fontId="7" fillId="3" borderId="32" xfId="1" applyNumberFormat="1" applyFont="1" applyFill="1" applyBorder="1" applyAlignment="1">
      <alignment vertical="center" shrinkToFit="1"/>
    </xf>
    <xf numFmtId="38" fontId="7" fillId="0" borderId="23" xfId="1" applyNumberFormat="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2" xfId="1" applyFont="1" applyBorder="1" applyAlignment="1">
      <alignment horizontal="right" vertical="center" shrinkToFit="1"/>
    </xf>
    <xf numFmtId="0" fontId="7" fillId="0" borderId="23" xfId="1" applyFont="1" applyBorder="1" applyAlignment="1">
      <alignment horizontal="right" vertical="center" shrinkToFit="1"/>
    </xf>
    <xf numFmtId="38" fontId="7" fillId="3" borderId="23" xfId="1" applyNumberFormat="1" applyFont="1" applyFill="1" applyBorder="1" applyAlignment="1">
      <alignment horizontal="right" vertical="center" shrinkToFit="1"/>
    </xf>
    <xf numFmtId="0" fontId="7" fillId="3" borderId="23" xfId="1" applyFont="1" applyFill="1" applyBorder="1" applyAlignment="1">
      <alignment horizontal="right" vertical="center" shrinkToFit="1"/>
    </xf>
    <xf numFmtId="0" fontId="7" fillId="0" borderId="29" xfId="1" applyFont="1" applyBorder="1" applyAlignment="1">
      <alignment horizontal="right" vertical="center" shrinkToFit="1"/>
    </xf>
    <xf numFmtId="38" fontId="7" fillId="3" borderId="40" xfId="2" applyFont="1" applyFill="1" applyBorder="1" applyAlignment="1">
      <alignment vertical="center" shrinkToFit="1"/>
    </xf>
    <xf numFmtId="38" fontId="7" fillId="3" borderId="39" xfId="2" applyFont="1" applyFill="1" applyBorder="1" applyAlignment="1">
      <alignment vertical="center" shrinkToFit="1"/>
    </xf>
    <xf numFmtId="38" fontId="7" fillId="3" borderId="83" xfId="1" applyNumberFormat="1" applyFont="1" applyFill="1" applyBorder="1" applyAlignment="1">
      <alignment horizontal="right" vertical="center" shrinkToFit="1"/>
    </xf>
    <xf numFmtId="0" fontId="7" fillId="3" borderId="39" xfId="1" applyFont="1" applyFill="1" applyBorder="1" applyAlignment="1">
      <alignment horizontal="right" vertical="center" shrinkToFit="1"/>
    </xf>
    <xf numFmtId="0" fontId="7" fillId="0" borderId="75"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76" xfId="1" applyFont="1" applyBorder="1" applyAlignment="1">
      <alignment horizontal="center" vertical="center" shrinkToFit="1"/>
    </xf>
    <xf numFmtId="178" fontId="7" fillId="0" borderId="72" xfId="1" applyNumberFormat="1" applyFont="1" applyBorder="1" applyAlignment="1">
      <alignment vertical="center" shrinkToFit="1"/>
    </xf>
    <xf numFmtId="0" fontId="7" fillId="0" borderId="80" xfId="1" applyFont="1" applyBorder="1" applyAlignment="1">
      <alignment horizontal="center" vertical="center" shrinkToFit="1"/>
    </xf>
    <xf numFmtId="0" fontId="7" fillId="0" borderId="72" xfId="1" applyFont="1" applyBorder="1" applyAlignment="1">
      <alignment shrinkToFit="1"/>
    </xf>
    <xf numFmtId="0" fontId="7" fillId="0" borderId="73" xfId="1" applyFont="1" applyBorder="1" applyAlignment="1">
      <alignment shrinkToFit="1"/>
    </xf>
    <xf numFmtId="179" fontId="7" fillId="0" borderId="71" xfId="1" applyNumberFormat="1" applyFont="1" applyBorder="1" applyAlignment="1">
      <alignment vertical="center" shrinkToFit="1"/>
    </xf>
    <xf numFmtId="179" fontId="7" fillId="0" borderId="72" xfId="1" applyNumberFormat="1" applyFont="1" applyBorder="1" applyAlignment="1">
      <alignment vertical="center" shrinkToFit="1"/>
    </xf>
    <xf numFmtId="38" fontId="7" fillId="0" borderId="81" xfId="2" applyFont="1" applyFill="1" applyBorder="1" applyAlignment="1">
      <alignment horizontal="right" vertical="center" shrinkToFit="1"/>
    </xf>
    <xf numFmtId="38" fontId="7" fillId="0" borderId="42" xfId="2" applyFont="1" applyFill="1" applyBorder="1" applyAlignment="1">
      <alignment horizontal="right" vertical="center" shrinkToFit="1"/>
    </xf>
    <xf numFmtId="0" fontId="7" fillId="0" borderId="41" xfId="1" applyFont="1" applyBorder="1" applyAlignment="1">
      <alignment horizontal="distributed" vertical="center" justifyLastLine="1" shrinkToFit="1"/>
    </xf>
    <xf numFmtId="0" fontId="7" fillId="0" borderId="26" xfId="1" applyFont="1" applyBorder="1" applyAlignment="1">
      <alignment horizontal="distributed" vertical="center" justifyLastLine="1" shrinkToFit="1"/>
    </xf>
    <xf numFmtId="0" fontId="7" fillId="0" borderId="27" xfId="1" applyFont="1" applyBorder="1" applyAlignment="1">
      <alignment horizontal="distributed" vertical="center" justifyLastLine="1" shrinkToFit="1"/>
    </xf>
    <xf numFmtId="0" fontId="7" fillId="0" borderId="25" xfId="1" applyFont="1" applyBorder="1" applyAlignment="1">
      <alignment horizontal="center"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178" fontId="7" fillId="3" borderId="83" xfId="2" applyNumberFormat="1" applyFont="1" applyFill="1" applyBorder="1" applyAlignment="1">
      <alignment vertical="center" shrinkToFit="1"/>
    </xf>
    <xf numFmtId="178" fontId="7" fillId="3" borderId="39" xfId="2" applyNumberFormat="1" applyFont="1" applyFill="1" applyBorder="1" applyAlignment="1">
      <alignment vertical="center" shrinkToFit="1"/>
    </xf>
    <xf numFmtId="181" fontId="7" fillId="3" borderId="40" xfId="2" applyNumberFormat="1" applyFont="1" applyFill="1" applyBorder="1" applyAlignment="1">
      <alignment vertical="center" shrinkToFit="1"/>
    </xf>
    <xf numFmtId="181" fontId="7" fillId="3" borderId="39" xfId="2" applyNumberFormat="1" applyFont="1" applyFill="1" applyBorder="1" applyAlignment="1">
      <alignment vertical="center" shrinkToFit="1"/>
    </xf>
    <xf numFmtId="0" fontId="7" fillId="0" borderId="70" xfId="1" applyFont="1" applyBorder="1" applyAlignment="1">
      <alignment horizontal="distributed" vertical="center" justifyLastLine="1" shrinkToFit="1"/>
    </xf>
    <xf numFmtId="0" fontId="7" fillId="0" borderId="2" xfId="1" applyFont="1" applyBorder="1" applyAlignment="1">
      <alignment horizontal="distributed" vertical="center" justifyLastLine="1"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178" fontId="7" fillId="0" borderId="37" xfId="2" applyNumberFormat="1" applyFont="1" applyFill="1" applyBorder="1" applyAlignment="1">
      <alignment vertical="center" shrinkToFit="1"/>
    </xf>
    <xf numFmtId="0" fontId="7" fillId="0" borderId="82" xfId="1" applyFont="1" applyBorder="1" applyAlignment="1">
      <alignment horizontal="center" vertical="center" shrinkToFit="1"/>
    </xf>
    <xf numFmtId="0" fontId="7" fillId="0" borderId="37" xfId="1" applyFont="1" applyBorder="1" applyAlignment="1">
      <alignment shrinkToFit="1"/>
    </xf>
    <xf numFmtId="0" fontId="7" fillId="0" borderId="43" xfId="1" applyFont="1" applyBorder="1" applyAlignment="1">
      <alignment shrinkToFit="1"/>
    </xf>
    <xf numFmtId="180" fontId="7" fillId="0" borderId="38" xfId="1" applyNumberFormat="1" applyFont="1" applyBorder="1" applyAlignment="1">
      <alignment vertical="center" shrinkToFit="1"/>
    </xf>
    <xf numFmtId="180" fontId="7" fillId="0" borderId="37" xfId="1" applyNumberFormat="1" applyFont="1" applyBorder="1" applyAlignment="1">
      <alignment vertical="center" shrinkToFit="1"/>
    </xf>
    <xf numFmtId="0" fontId="7" fillId="0" borderId="71"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84" xfId="1" applyFont="1" applyBorder="1" applyAlignment="1">
      <alignment horizontal="center" vertical="center" shrinkToFit="1"/>
    </xf>
    <xf numFmtId="38" fontId="7" fillId="3" borderId="85" xfId="1" applyNumberFormat="1" applyFont="1" applyFill="1" applyBorder="1" applyAlignment="1">
      <alignment horizontal="right" vertical="center" shrinkToFit="1"/>
    </xf>
    <xf numFmtId="0" fontId="7" fillId="3" borderId="85" xfId="1" applyFont="1" applyFill="1" applyBorder="1" applyAlignment="1">
      <alignment horizontal="right" vertical="center" shrinkToFit="1"/>
    </xf>
    <xf numFmtId="0" fontId="7" fillId="3" borderId="81" xfId="1" applyFont="1" applyFill="1" applyBorder="1" applyAlignment="1">
      <alignment horizontal="right" vertical="center" shrinkToFit="1"/>
    </xf>
    <xf numFmtId="0" fontId="7" fillId="0" borderId="2" xfId="1" applyFont="1" applyBorder="1" applyAlignment="1">
      <alignment horizontal="center" vertical="center" shrinkToFit="1"/>
    </xf>
    <xf numFmtId="38" fontId="7" fillId="3" borderId="44" xfId="1" applyNumberFormat="1" applyFont="1" applyFill="1" applyBorder="1" applyAlignment="1">
      <alignment vertical="center" shrinkToFit="1"/>
    </xf>
    <xf numFmtId="0" fontId="7" fillId="3" borderId="0" xfId="1" applyFont="1" applyFill="1" applyAlignment="1">
      <alignment vertical="center" shrinkToFit="1"/>
    </xf>
    <xf numFmtId="0" fontId="7" fillId="3" borderId="15" xfId="1" applyFont="1" applyFill="1" applyBorder="1" applyAlignment="1">
      <alignment vertical="center" shrinkToFit="1"/>
    </xf>
    <xf numFmtId="0" fontId="7" fillId="3" borderId="16" xfId="1" applyFont="1" applyFill="1" applyBorder="1" applyAlignment="1">
      <alignment vertical="center" shrinkToFit="1"/>
    </xf>
    <xf numFmtId="0" fontId="7" fillId="0" borderId="45" xfId="1" applyFont="1" applyBorder="1" applyAlignment="1">
      <alignment vertical="center" shrinkToFit="1"/>
    </xf>
    <xf numFmtId="0" fontId="7" fillId="0" borderId="17" xfId="1" applyFont="1" applyBorder="1" applyAlignment="1">
      <alignment vertical="center" shrinkToFit="1"/>
    </xf>
    <xf numFmtId="0" fontId="7" fillId="0" borderId="44" xfId="1" applyFont="1" applyBorder="1" applyAlignment="1">
      <alignment horizontal="center" vertical="center" shrinkToFit="1"/>
    </xf>
    <xf numFmtId="0" fontId="7" fillId="0" borderId="0" xfId="1" applyFont="1" applyAlignment="1">
      <alignment horizontal="center" vertical="center" shrinkToFit="1"/>
    </xf>
    <xf numFmtId="0" fontId="7" fillId="0" borderId="15"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88" xfId="1" applyFont="1" applyBorder="1" applyAlignment="1">
      <alignment horizontal="center" vertical="center" shrinkToFit="1"/>
    </xf>
    <xf numFmtId="38" fontId="7" fillId="3" borderId="88" xfId="1" applyNumberFormat="1" applyFont="1" applyFill="1" applyBorder="1" applyAlignment="1">
      <alignment horizontal="right" vertical="center" shrinkToFit="1"/>
    </xf>
    <xf numFmtId="0" fontId="7" fillId="3" borderId="88" xfId="1" applyFont="1" applyFill="1" applyBorder="1" applyAlignment="1">
      <alignment horizontal="right" vertical="center" shrinkToFit="1"/>
    </xf>
    <xf numFmtId="0" fontId="7" fillId="3" borderId="83" xfId="1" applyFont="1" applyFill="1" applyBorder="1" applyAlignment="1">
      <alignment horizontal="right" vertical="center" shrinkToFit="1"/>
    </xf>
    <xf numFmtId="0" fontId="7" fillId="0" borderId="46" xfId="1" applyFont="1" applyBorder="1" applyAlignment="1">
      <alignment horizontal="center" vertical="center" shrinkToFit="1"/>
    </xf>
    <xf numFmtId="0" fontId="7" fillId="0" borderId="47" xfId="1" applyFont="1" applyBorder="1" applyAlignment="1">
      <alignment horizontal="center" vertical="center" shrinkToFit="1"/>
    </xf>
    <xf numFmtId="0" fontId="7" fillId="0" borderId="3" xfId="1" applyFont="1" applyBorder="1" applyAlignment="1">
      <alignment horizontal="right" vertical="center" shrinkToFit="1"/>
    </xf>
    <xf numFmtId="183" fontId="7" fillId="0" borderId="3" xfId="1" applyNumberFormat="1" applyFont="1" applyBorder="1" applyAlignment="1">
      <alignment horizontal="right" vertical="center" shrinkToFit="1"/>
    </xf>
    <xf numFmtId="184" fontId="7" fillId="3" borderId="3" xfId="1" applyNumberFormat="1" applyFont="1" applyFill="1" applyBorder="1" applyAlignment="1">
      <alignment horizontal="right" vertical="center" shrinkToFit="1"/>
    </xf>
    <xf numFmtId="185" fontId="7" fillId="3" borderId="3" xfId="1" applyNumberFormat="1" applyFont="1" applyFill="1" applyBorder="1" applyAlignment="1">
      <alignment horizontal="right" vertical="center" shrinkToFit="1"/>
    </xf>
    <xf numFmtId="0" fontId="7" fillId="0" borderId="14"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7" xfId="1" applyFont="1" applyBorder="1" applyAlignment="1">
      <alignment horizontal="center" vertical="center" shrinkToFit="1"/>
    </xf>
    <xf numFmtId="185" fontId="7" fillId="3" borderId="88" xfId="1" applyNumberFormat="1" applyFont="1" applyFill="1" applyBorder="1" applyAlignment="1">
      <alignment horizontal="right" vertical="center" shrinkToFit="1"/>
    </xf>
    <xf numFmtId="186" fontId="7" fillId="3" borderId="83" xfId="1" applyNumberFormat="1" applyFont="1" applyFill="1" applyBorder="1" applyAlignment="1">
      <alignment horizontal="right" vertical="center" shrinkToFit="1"/>
    </xf>
    <xf numFmtId="186" fontId="7" fillId="3" borderId="39" xfId="1" applyNumberFormat="1" applyFont="1" applyFill="1" applyBorder="1" applyAlignment="1">
      <alignment horizontal="right" vertical="center" shrinkToFit="1"/>
    </xf>
    <xf numFmtId="186" fontId="7" fillId="3" borderId="79" xfId="1" applyNumberFormat="1" applyFont="1" applyFill="1" applyBorder="1" applyAlignment="1">
      <alignment horizontal="right" vertical="center" shrinkToFit="1"/>
    </xf>
    <xf numFmtId="186" fontId="7" fillId="3" borderId="88" xfId="1" applyNumberFormat="1" applyFont="1" applyFill="1" applyBorder="1" applyAlignment="1">
      <alignment horizontal="right" vertical="center" shrinkToFit="1"/>
    </xf>
    <xf numFmtId="0" fontId="7" fillId="0" borderId="85" xfId="1" applyFont="1" applyBorder="1" applyAlignment="1">
      <alignment horizontal="distributed" vertical="center" justifyLastLine="1" shrinkToFit="1"/>
    </xf>
    <xf numFmtId="0" fontId="7" fillId="0" borderId="88" xfId="1" applyFont="1" applyBorder="1" applyAlignment="1">
      <alignment horizontal="distributed" vertical="center" justifyLastLine="1" shrinkToFit="1"/>
    </xf>
    <xf numFmtId="0" fontId="7" fillId="0" borderId="14" xfId="1" applyFont="1" applyBorder="1" applyAlignment="1">
      <alignment horizontal="distributed" vertical="center" justifyLastLine="1" shrinkToFit="1"/>
    </xf>
    <xf numFmtId="0" fontId="7" fillId="0" borderId="12" xfId="1" applyFont="1" applyBorder="1" applyAlignment="1">
      <alignment horizontal="distributed" vertical="center" justifyLastLine="1" shrinkToFit="1"/>
    </xf>
    <xf numFmtId="0" fontId="7" fillId="0" borderId="104" xfId="1" applyFont="1" applyBorder="1" applyAlignment="1">
      <alignment horizontal="distributed" vertical="center" justifyLastLine="1" shrinkToFit="1"/>
    </xf>
    <xf numFmtId="0" fontId="7" fillId="0" borderId="15" xfId="1" applyFont="1" applyBorder="1" applyAlignment="1">
      <alignment horizontal="distributed" vertical="center" justifyLastLine="1" shrinkToFit="1"/>
    </xf>
    <xf numFmtId="0" fontId="7" fillId="0" borderId="16" xfId="1" applyFont="1" applyBorder="1" applyAlignment="1">
      <alignment horizontal="distributed" vertical="center" justifyLastLine="1" shrinkToFit="1"/>
    </xf>
    <xf numFmtId="0" fontId="7" fillId="0" borderId="105" xfId="1" applyFont="1" applyBorder="1" applyAlignment="1">
      <alignment horizontal="distributed" vertical="center" justifyLastLine="1" shrinkToFit="1"/>
    </xf>
    <xf numFmtId="0" fontId="7" fillId="0" borderId="89" xfId="1" applyFont="1" applyBorder="1" applyAlignment="1">
      <alignment horizontal="center" vertical="center" shrinkToFit="1"/>
    </xf>
    <xf numFmtId="0" fontId="7" fillId="0" borderId="85" xfId="1" applyFont="1" applyBorder="1" applyAlignment="1">
      <alignment horizontal="center" vertical="center" shrinkToFit="1"/>
    </xf>
    <xf numFmtId="0" fontId="7" fillId="0" borderId="90" xfId="1" applyFont="1" applyBorder="1" applyAlignment="1">
      <alignment horizontal="center" vertical="center" shrinkToFit="1"/>
    </xf>
    <xf numFmtId="184" fontId="7" fillId="0" borderId="85" xfId="1" applyNumberFormat="1" applyFont="1" applyBorder="1" applyAlignment="1">
      <alignment horizontal="right" vertical="center" shrinkToFit="1"/>
    </xf>
    <xf numFmtId="185" fontId="7" fillId="0" borderId="85" xfId="1" applyNumberFormat="1" applyFont="1" applyBorder="1" applyAlignment="1">
      <alignment horizontal="right" vertical="center" shrinkToFit="1"/>
    </xf>
    <xf numFmtId="186" fontId="7" fillId="0" borderId="81" xfId="1" applyNumberFormat="1" applyFont="1" applyBorder="1" applyAlignment="1">
      <alignment horizontal="right" vertical="center" shrinkToFit="1"/>
    </xf>
    <xf numFmtId="186" fontId="7" fillId="0" borderId="42" xfId="1" applyNumberFormat="1" applyFont="1" applyBorder="1" applyAlignment="1">
      <alignment horizontal="right" vertical="center" shrinkToFit="1"/>
    </xf>
    <xf numFmtId="186" fontId="7" fillId="0" borderId="95" xfId="1" applyNumberFormat="1" applyFont="1" applyBorder="1" applyAlignment="1">
      <alignment horizontal="right" vertical="center" shrinkToFit="1"/>
    </xf>
    <xf numFmtId="0" fontId="7" fillId="0" borderId="86" xfId="1" applyFont="1" applyBorder="1" applyAlignment="1">
      <alignment horizontal="center" vertical="center" shrinkToFit="1"/>
    </xf>
    <xf numFmtId="186" fontId="7" fillId="0" borderId="85" xfId="2" applyNumberFormat="1" applyFont="1" applyFill="1" applyBorder="1" applyAlignment="1">
      <alignment horizontal="right" vertical="center" shrinkToFit="1"/>
    </xf>
    <xf numFmtId="0" fontId="7" fillId="0" borderId="86" xfId="1" applyFont="1" applyBorder="1" applyAlignment="1">
      <alignment horizontal="right" vertical="center" shrinkToFit="1"/>
    </xf>
    <xf numFmtId="185" fontId="7" fillId="0" borderId="86" xfId="1" applyNumberFormat="1" applyFont="1" applyBorder="1" applyAlignment="1">
      <alignment horizontal="right" vertical="center" shrinkToFit="1"/>
    </xf>
    <xf numFmtId="186" fontId="7" fillId="0" borderId="82" xfId="1" applyNumberFormat="1" applyFont="1" applyBorder="1" applyAlignment="1">
      <alignment horizontal="right" vertical="center" shrinkToFit="1"/>
    </xf>
    <xf numFmtId="186" fontId="7" fillId="0" borderId="37" xfId="1" applyNumberFormat="1" applyFont="1" applyBorder="1" applyAlignment="1">
      <alignment horizontal="right" vertical="center" shrinkToFit="1"/>
    </xf>
    <xf numFmtId="186" fontId="7" fillId="0" borderId="78" xfId="1" applyNumberFormat="1" applyFont="1" applyBorder="1" applyAlignment="1">
      <alignment horizontal="right" vertical="center" shrinkToFit="1"/>
    </xf>
    <xf numFmtId="186" fontId="7" fillId="0" borderId="86" xfId="1" applyNumberFormat="1" applyFont="1" applyBorder="1" applyAlignment="1">
      <alignment horizontal="right" vertical="center" shrinkToFit="1"/>
    </xf>
    <xf numFmtId="0" fontId="10" fillId="0" borderId="0" xfId="1" applyFont="1" applyAlignment="1">
      <alignment horizontal="left" vertical="center" wrapText="1"/>
    </xf>
    <xf numFmtId="0" fontId="7" fillId="0" borderId="84" xfId="1" applyFont="1" applyBorder="1" applyAlignment="1">
      <alignment vertical="center" shrinkToFit="1"/>
    </xf>
    <xf numFmtId="0" fontId="7" fillId="0" borderId="81"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103" xfId="1" applyFont="1" applyBorder="1" applyAlignment="1">
      <alignment horizontal="center" vertical="center" shrinkToFit="1"/>
    </xf>
    <xf numFmtId="0" fontId="7" fillId="0" borderId="91" xfId="1" applyFont="1" applyBorder="1" applyAlignment="1">
      <alignment horizontal="center" vertical="center" shrinkToFit="1"/>
    </xf>
    <xf numFmtId="186" fontId="7" fillId="0" borderId="84" xfId="1" applyNumberFormat="1" applyFont="1" applyBorder="1" applyAlignment="1">
      <alignment horizontal="right" vertical="center" shrinkToFit="1"/>
    </xf>
    <xf numFmtId="186" fontId="7" fillId="3" borderId="84" xfId="1" applyNumberFormat="1" applyFont="1" applyFill="1" applyBorder="1" applyAlignment="1">
      <alignment horizontal="right" vertical="center" shrinkToFit="1"/>
    </xf>
    <xf numFmtId="0" fontId="7" fillId="0" borderId="82" xfId="1" applyFont="1" applyBorder="1" applyAlignment="1">
      <alignment vertical="center" shrinkToFit="1"/>
    </xf>
    <xf numFmtId="0" fontId="7" fillId="0" borderId="37" xfId="1" applyFont="1" applyBorder="1" applyAlignment="1">
      <alignment vertical="center" shrinkToFit="1"/>
    </xf>
    <xf numFmtId="0" fontId="7" fillId="0" borderId="78" xfId="1" applyFont="1" applyBorder="1" applyAlignment="1">
      <alignment vertical="center" shrinkToFit="1"/>
    </xf>
    <xf numFmtId="0" fontId="7" fillId="0" borderId="37" xfId="1" applyFont="1" applyBorder="1" applyAlignment="1">
      <alignment horizontal="center" vertical="center" shrinkToFit="1"/>
    </xf>
    <xf numFmtId="0" fontId="7" fillId="0" borderId="92" xfId="1" applyFont="1" applyBorder="1" applyAlignment="1">
      <alignment horizontal="center" vertical="center" shrinkToFit="1"/>
    </xf>
    <xf numFmtId="0" fontId="7" fillId="0" borderId="93" xfId="1" applyFont="1" applyBorder="1" applyAlignment="1">
      <alignment horizontal="center" vertical="center" shrinkToFit="1"/>
    </xf>
    <xf numFmtId="0" fontId="7" fillId="0" borderId="78" xfId="1" applyFont="1" applyBorder="1" applyAlignment="1">
      <alignment horizontal="center" vertical="center" shrinkToFit="1"/>
    </xf>
    <xf numFmtId="0" fontId="7" fillId="0" borderId="83"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102" xfId="1" applyFont="1" applyBorder="1" applyAlignment="1">
      <alignment horizontal="center" vertical="center" shrinkToFit="1"/>
    </xf>
    <xf numFmtId="0" fontId="7" fillId="0" borderId="82" xfId="1" applyFont="1" applyBorder="1" applyAlignment="1">
      <alignment horizontal="left" vertical="center" shrinkToFit="1"/>
    </xf>
    <xf numFmtId="0" fontId="7" fillId="0" borderId="37" xfId="1" applyFont="1" applyBorder="1" applyAlignment="1">
      <alignment horizontal="left" vertical="center" shrinkToFit="1"/>
    </xf>
    <xf numFmtId="0" fontId="7" fillId="0" borderId="78" xfId="1" applyFont="1" applyBorder="1" applyAlignment="1">
      <alignment horizontal="left" vertical="center" shrinkToFit="1"/>
    </xf>
    <xf numFmtId="0" fontId="7" fillId="0" borderId="86" xfId="1" applyFont="1" applyBorder="1" applyAlignment="1">
      <alignment horizontal="left" vertical="center" shrinkToFit="1"/>
    </xf>
    <xf numFmtId="0" fontId="7" fillId="0" borderId="94" xfId="1" applyFont="1" applyBorder="1" applyAlignment="1">
      <alignment horizontal="center" vertical="center" shrinkToFit="1"/>
    </xf>
    <xf numFmtId="0" fontId="7" fillId="0" borderId="0" xfId="1" applyFont="1" applyAlignment="1">
      <alignment vertical="center" shrinkToFit="1"/>
    </xf>
    <xf numFmtId="186" fontId="7" fillId="3" borderId="81" xfId="1" applyNumberFormat="1" applyFont="1" applyFill="1" applyBorder="1" applyAlignment="1">
      <alignment horizontal="right" vertical="center" shrinkToFit="1"/>
    </xf>
    <xf numFmtId="186" fontId="7" fillId="3" borderId="42" xfId="1" applyNumberFormat="1" applyFont="1" applyFill="1" applyBorder="1" applyAlignment="1">
      <alignment horizontal="right" vertical="center" shrinkToFit="1"/>
    </xf>
    <xf numFmtId="186" fontId="7" fillId="3" borderId="95" xfId="1" applyNumberFormat="1" applyFont="1" applyFill="1" applyBorder="1" applyAlignment="1">
      <alignment horizontal="right" vertical="center" shrinkToFit="1"/>
    </xf>
    <xf numFmtId="0" fontId="7" fillId="0" borderId="47" xfId="1" applyFont="1" applyBorder="1" applyAlignment="1">
      <alignment horizontal="center" vertical="center" wrapText="1" shrinkToFit="1"/>
    </xf>
    <xf numFmtId="0" fontId="7" fillId="0" borderId="3" xfId="1" applyFont="1" applyBorder="1" applyAlignment="1">
      <alignment horizontal="center" vertical="center" shrinkToFit="1"/>
    </xf>
    <xf numFmtId="186" fontId="7" fillId="0" borderId="86" xfId="1" applyNumberFormat="1" applyFont="1" applyBorder="1" applyAlignment="1">
      <alignment horizontal="center" vertical="center" shrinkToFit="1"/>
    </xf>
    <xf numFmtId="0" fontId="6" fillId="0" borderId="0" xfId="1" applyFont="1" applyAlignment="1">
      <alignment horizontal="left" vertical="center" wrapText="1" shrinkToFit="1"/>
    </xf>
    <xf numFmtId="0" fontId="7" fillId="0" borderId="15"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17" xfId="1" applyFont="1" applyBorder="1" applyAlignment="1">
      <alignment horizontal="left" vertical="center" wrapText="1" shrinkToFit="1"/>
    </xf>
    <xf numFmtId="0" fontId="7" fillId="0" borderId="12" xfId="1" applyFont="1" applyBorder="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left" vertical="center" wrapText="1" shrinkToFit="1"/>
    </xf>
    <xf numFmtId="0" fontId="7" fillId="0" borderId="2"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7" fillId="0" borderId="24" xfId="1" applyFont="1" applyBorder="1" applyAlignment="1">
      <alignment horizontal="center" vertical="center" wrapText="1" shrinkToFit="1"/>
    </xf>
    <xf numFmtId="0" fontId="7" fillId="0" borderId="39" xfId="1" applyFont="1" applyBorder="1" applyAlignment="1">
      <alignment vertical="center" shrinkToFit="1"/>
    </xf>
    <xf numFmtId="0" fontId="7" fillId="0" borderId="22"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72" xfId="1" applyFont="1" applyBorder="1" applyAlignment="1">
      <alignment vertical="center" shrinkToFit="1"/>
    </xf>
    <xf numFmtId="0" fontId="7" fillId="0" borderId="61" xfId="1" applyFont="1" applyBorder="1" applyAlignment="1">
      <alignment vertical="center" wrapText="1" shrinkToFit="1"/>
    </xf>
    <xf numFmtId="0" fontId="7" fillId="0" borderId="56" xfId="1" applyFont="1" applyBorder="1" applyAlignment="1">
      <alignment vertical="center" wrapText="1" shrinkToFit="1"/>
    </xf>
    <xf numFmtId="0" fontId="7" fillId="0" borderId="60" xfId="1" applyFont="1" applyBorder="1" applyAlignment="1">
      <alignment vertical="center" wrapText="1" shrinkToFit="1"/>
    </xf>
    <xf numFmtId="0" fontId="7" fillId="0" borderId="63" xfId="1" applyFont="1" applyBorder="1" applyAlignment="1">
      <alignment vertical="center" wrapText="1" shrinkToFit="1"/>
    </xf>
    <xf numFmtId="0" fontId="7" fillId="0" borderId="68" xfId="1" applyFont="1" applyBorder="1" applyAlignment="1">
      <alignment vertical="center" wrapText="1" shrinkToFit="1"/>
    </xf>
    <xf numFmtId="0" fontId="7" fillId="0" borderId="50" xfId="1" applyFont="1" applyBorder="1" applyAlignment="1">
      <alignment vertical="center" wrapText="1" shrinkToFit="1"/>
    </xf>
    <xf numFmtId="0" fontId="7" fillId="0" borderId="62" xfId="1" applyFont="1" applyBorder="1" applyAlignment="1">
      <alignment vertical="center" wrapText="1" shrinkToFit="1"/>
    </xf>
    <xf numFmtId="0" fontId="7" fillId="0" borderId="51" xfId="1" applyFont="1" applyBorder="1" applyAlignment="1">
      <alignment vertical="center" wrapText="1" shrinkToFit="1"/>
    </xf>
    <xf numFmtId="0" fontId="7" fillId="0" borderId="67" xfId="1" applyFont="1" applyBorder="1" applyAlignment="1">
      <alignment vertical="center" wrapText="1" shrinkToFit="1"/>
    </xf>
    <xf numFmtId="0" fontId="7" fillId="0" borderId="49" xfId="1" applyFont="1" applyBorder="1" applyAlignment="1">
      <alignment vertical="center" wrapText="1" shrinkToFit="1"/>
    </xf>
    <xf numFmtId="0" fontId="7" fillId="0" borderId="64" xfId="1" applyFont="1" applyBorder="1" applyAlignment="1">
      <alignment vertical="center" wrapText="1" shrinkToFit="1"/>
    </xf>
    <xf numFmtId="0" fontId="7" fillId="0" borderId="65" xfId="1" applyFont="1" applyBorder="1" applyAlignment="1">
      <alignment vertical="center" wrapText="1" shrinkToFit="1"/>
    </xf>
    <xf numFmtId="0" fontId="7" fillId="0" borderId="41" xfId="1" applyFont="1" applyBorder="1" applyAlignment="1">
      <alignment horizontal="center" vertical="center" justifyLastLine="1" shrinkToFit="1"/>
    </xf>
    <xf numFmtId="0" fontId="7" fillId="0" borderId="26" xfId="1" applyFont="1" applyBorder="1" applyAlignment="1">
      <alignment horizontal="center" vertical="center" justifyLastLine="1" shrinkToFit="1"/>
    </xf>
    <xf numFmtId="0" fontId="7" fillId="0" borderId="27" xfId="1" applyFont="1" applyBorder="1" applyAlignment="1">
      <alignment horizontal="center" vertical="center" justifyLastLine="1" shrinkToFit="1"/>
    </xf>
    <xf numFmtId="0" fontId="7" fillId="0" borderId="38" xfId="1" applyFont="1" applyBorder="1" applyAlignment="1">
      <alignment horizontal="center" vertical="center" shrinkToFit="1"/>
    </xf>
    <xf numFmtId="0" fontId="7" fillId="0" borderId="98" xfId="1" applyFont="1" applyBorder="1" applyAlignment="1">
      <alignment horizontal="center" vertical="center" shrinkToFit="1"/>
    </xf>
    <xf numFmtId="0" fontId="7" fillId="0" borderId="99" xfId="1" applyFont="1" applyBorder="1" applyAlignment="1">
      <alignment horizontal="center" vertical="center" shrinkToFit="1"/>
    </xf>
    <xf numFmtId="0" fontId="7" fillId="0" borderId="100" xfId="1" applyFont="1" applyBorder="1" applyAlignment="1">
      <alignment horizontal="center" vertical="center" shrinkToFit="1"/>
    </xf>
    <xf numFmtId="38" fontId="7" fillId="3" borderId="14" xfId="1" applyNumberFormat="1" applyFont="1" applyFill="1" applyBorder="1" applyAlignment="1">
      <alignment vertical="center" shrinkToFit="1"/>
    </xf>
    <xf numFmtId="0" fontId="7" fillId="3" borderId="12" xfId="1" applyFont="1" applyFill="1" applyBorder="1" applyAlignment="1">
      <alignment vertical="center" shrinkToFit="1"/>
    </xf>
    <xf numFmtId="0" fontId="7" fillId="3" borderId="44" xfId="1" applyFont="1" applyFill="1" applyBorder="1" applyAlignment="1">
      <alignment vertical="center" shrinkToFit="1"/>
    </xf>
    <xf numFmtId="0" fontId="7" fillId="3" borderId="80" xfId="1" applyFont="1" applyFill="1" applyBorder="1" applyAlignment="1">
      <alignment vertical="center" shrinkToFit="1"/>
    </xf>
    <xf numFmtId="0" fontId="7" fillId="3" borderId="72" xfId="1" applyFont="1" applyFill="1" applyBorder="1" applyAlignment="1">
      <alignment vertical="center" shrinkToFit="1"/>
    </xf>
    <xf numFmtId="0" fontId="7" fillId="0" borderId="13" xfId="1" applyFont="1" applyBorder="1" applyAlignment="1">
      <alignment vertical="center" shrinkToFit="1"/>
    </xf>
    <xf numFmtId="0" fontId="7" fillId="0" borderId="77" xfId="1" applyFont="1" applyBorder="1" applyAlignment="1">
      <alignment vertical="center" shrinkToFit="1"/>
    </xf>
    <xf numFmtId="182" fontId="7" fillId="0" borderId="14" xfId="1" applyNumberFormat="1" applyFont="1" applyBorder="1" applyAlignment="1">
      <alignment horizontal="right" vertical="center" shrinkToFit="1"/>
    </xf>
    <xf numFmtId="182" fontId="7" fillId="0" borderId="12" xfId="1" applyNumberFormat="1" applyFont="1" applyBorder="1" applyAlignment="1">
      <alignment horizontal="right" vertical="center" shrinkToFit="1"/>
    </xf>
    <xf numFmtId="182" fontId="7" fillId="0" borderId="44"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80" xfId="1" applyNumberFormat="1" applyFont="1" applyBorder="1" applyAlignment="1">
      <alignment horizontal="right" vertical="center" shrinkToFit="1"/>
    </xf>
    <xf numFmtId="182" fontId="7" fillId="0" borderId="72" xfId="1" applyNumberFormat="1" applyFont="1" applyBorder="1" applyAlignment="1">
      <alignment horizontal="right" vertical="center" shrinkToFit="1"/>
    </xf>
    <xf numFmtId="38" fontId="7" fillId="3" borderId="86" xfId="2" applyFont="1" applyFill="1" applyBorder="1" applyAlignment="1">
      <alignment horizontal="right" vertical="center" shrinkToFit="1"/>
    </xf>
    <xf numFmtId="38" fontId="7" fillId="3" borderId="82" xfId="2" applyFont="1" applyFill="1" applyBorder="1" applyAlignment="1">
      <alignment horizontal="right" vertical="center" shrinkToFit="1"/>
    </xf>
    <xf numFmtId="0" fontId="7" fillId="0" borderId="101" xfId="1" applyFont="1" applyBorder="1" applyAlignment="1">
      <alignment horizontal="center" vertical="center" shrinkToFit="1"/>
    </xf>
    <xf numFmtId="0" fontId="5" fillId="0" borderId="34" xfId="1" applyFont="1" applyBorder="1" applyAlignment="1">
      <alignment horizontal="center" vertical="center" wrapText="1" shrinkToFit="1"/>
    </xf>
    <xf numFmtId="0" fontId="5" fillId="0" borderId="35" xfId="1" applyFont="1" applyBorder="1" applyAlignment="1">
      <alignment horizontal="center" vertical="center" wrapText="1" shrinkToFit="1"/>
    </xf>
    <xf numFmtId="0" fontId="5" fillId="0" borderId="38"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5" fillId="0" borderId="40" xfId="1" applyFont="1" applyBorder="1" applyAlignment="1">
      <alignment horizontal="center" vertical="center" wrapText="1" shrinkToFit="1"/>
    </xf>
    <xf numFmtId="182" fontId="7" fillId="0" borderId="15" xfId="1" applyNumberFormat="1" applyFont="1" applyBorder="1" applyAlignment="1">
      <alignment horizontal="right" vertical="center" shrinkToFit="1"/>
    </xf>
    <xf numFmtId="182" fontId="7" fillId="0" borderId="16" xfId="1" applyNumberFormat="1" applyFont="1" applyBorder="1" applyAlignment="1">
      <alignment horizontal="right" vertical="center" shrinkToFit="1"/>
    </xf>
    <xf numFmtId="38" fontId="7" fillId="3" borderId="88" xfId="2" applyFont="1" applyFill="1" applyBorder="1" applyAlignment="1">
      <alignment horizontal="right" vertical="center" shrinkToFit="1"/>
    </xf>
    <xf numFmtId="38" fontId="7" fillId="3" borderId="83" xfId="2" applyFont="1" applyFill="1" applyBorder="1" applyAlignment="1">
      <alignment horizontal="right" vertical="center" shrinkToFit="1"/>
    </xf>
    <xf numFmtId="0" fontId="11" fillId="0" borderId="14"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44" xfId="1" applyFont="1" applyBorder="1" applyAlignment="1">
      <alignment horizontal="center" vertical="center" shrinkToFit="1"/>
    </xf>
    <xf numFmtId="0" fontId="11" fillId="0" borderId="0" xfId="1" applyFont="1" applyAlignment="1">
      <alignment horizontal="center" vertical="center" shrinkToFit="1"/>
    </xf>
    <xf numFmtId="0" fontId="11" fillId="0" borderId="45" xfId="1" applyFont="1" applyBorder="1" applyAlignment="1">
      <alignment horizontal="center" vertical="center" shrinkToFit="1"/>
    </xf>
    <xf numFmtId="0" fontId="11" fillId="0" borderId="46" xfId="1" applyFont="1" applyBorder="1" applyAlignment="1">
      <alignment horizontal="center" vertical="center" shrinkToFit="1"/>
    </xf>
    <xf numFmtId="0" fontId="11" fillId="0" borderId="47" xfId="1" applyFont="1" applyBorder="1" applyAlignment="1">
      <alignment horizontal="center" vertical="center" shrinkToFit="1"/>
    </xf>
    <xf numFmtId="0" fontId="11" fillId="0" borderId="12"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45" xfId="1" applyFont="1" applyBorder="1" applyAlignment="1">
      <alignment horizontal="center" vertical="center" wrapText="1" shrinkToFit="1"/>
    </xf>
    <xf numFmtId="0" fontId="11" fillId="0" borderId="15" xfId="1" applyFont="1" applyBorder="1" applyAlignment="1">
      <alignment horizontal="right" vertical="center" shrinkToFit="1"/>
    </xf>
    <xf numFmtId="0" fontId="11" fillId="0" borderId="16" xfId="1" applyFont="1" applyBorder="1" applyAlignment="1">
      <alignment horizontal="right" vertical="center" shrinkToFit="1"/>
    </xf>
    <xf numFmtId="0" fontId="11" fillId="0" borderId="17" xfId="1" applyFont="1" applyBorder="1" applyAlignment="1">
      <alignment horizontal="right" vertical="center" shrinkToFit="1"/>
    </xf>
    <xf numFmtId="0" fontId="11" fillId="0" borderId="3" xfId="1" applyFont="1" applyBorder="1" applyAlignment="1">
      <alignment horizontal="right" vertical="center" shrinkToFit="1"/>
    </xf>
    <xf numFmtId="183" fontId="11" fillId="0" borderId="22" xfId="1" applyNumberFormat="1" applyFont="1" applyBorder="1" applyAlignment="1">
      <alignment horizontal="right" vertical="center" shrinkToFit="1"/>
    </xf>
    <xf numFmtId="183" fontId="11" fillId="0" borderId="23" xfId="1" applyNumberFormat="1" applyFont="1" applyBorder="1" applyAlignment="1">
      <alignment horizontal="right" vertical="center" shrinkToFit="1"/>
    </xf>
    <xf numFmtId="183" fontId="11" fillId="0" borderId="24" xfId="1" applyNumberFormat="1" applyFont="1" applyBorder="1" applyAlignment="1">
      <alignment horizontal="right" vertical="center" shrinkToFit="1"/>
    </xf>
    <xf numFmtId="183" fontId="11" fillId="0" borderId="3" xfId="1" applyNumberFormat="1" applyFont="1" applyBorder="1" applyAlignment="1">
      <alignment horizontal="right" vertical="center" shrinkToFit="1"/>
    </xf>
    <xf numFmtId="184" fontId="11" fillId="0" borderId="23" xfId="1" applyNumberFormat="1" applyFont="1" applyBorder="1" applyAlignment="1">
      <alignment horizontal="center" vertical="center" shrinkToFit="1"/>
    </xf>
    <xf numFmtId="184" fontId="11" fillId="0" borderId="24" xfId="1" applyNumberFormat="1" applyFont="1" applyBorder="1" applyAlignment="1">
      <alignment horizontal="center" vertical="center" shrinkToFit="1"/>
    </xf>
    <xf numFmtId="183" fontId="11" fillId="3" borderId="22" xfId="1" applyNumberFormat="1" applyFont="1" applyFill="1" applyBorder="1" applyAlignment="1">
      <alignment horizontal="right" vertical="center" shrinkToFit="1"/>
    </xf>
    <xf numFmtId="183" fontId="11" fillId="3" borderId="23" xfId="1" applyNumberFormat="1" applyFont="1" applyFill="1" applyBorder="1" applyAlignment="1">
      <alignment horizontal="right" vertical="center" shrinkToFit="1"/>
    </xf>
    <xf numFmtId="183" fontId="11" fillId="3" borderId="24" xfId="1" applyNumberFormat="1" applyFont="1" applyFill="1" applyBorder="1" applyAlignment="1">
      <alignment horizontal="right" vertical="center" shrinkToFit="1"/>
    </xf>
    <xf numFmtId="186" fontId="11" fillId="0" borderId="85" xfId="1" applyNumberFormat="1" applyFont="1" applyBorder="1" applyAlignment="1">
      <alignment horizontal="right" vertical="center" shrinkToFit="1"/>
    </xf>
    <xf numFmtId="186" fontId="7" fillId="0" borderId="80" xfId="1" applyNumberFormat="1" applyFont="1" applyBorder="1" applyAlignment="1">
      <alignment horizontal="right" vertical="center" shrinkToFit="1"/>
    </xf>
    <xf numFmtId="186" fontId="7" fillId="0" borderId="72" xfId="1" applyNumberFormat="1" applyFont="1" applyBorder="1" applyAlignment="1">
      <alignment horizontal="right" vertical="center" shrinkToFit="1"/>
    </xf>
    <xf numFmtId="186" fontId="7" fillId="0" borderId="77" xfId="1" applyNumberFormat="1" applyFont="1" applyBorder="1" applyAlignment="1">
      <alignment horizontal="right" vertical="center" shrinkToFit="1"/>
    </xf>
    <xf numFmtId="0" fontId="7" fillId="0" borderId="4" xfId="1" applyFont="1" applyBorder="1" applyAlignment="1">
      <alignment vertical="center" wrapText="1" shrinkToFit="1"/>
    </xf>
    <xf numFmtId="0" fontId="7" fillId="0" borderId="2" xfId="1" applyFont="1" applyBorder="1" applyAlignment="1">
      <alignment vertical="center" wrapText="1" shrinkToFit="1"/>
    </xf>
    <xf numFmtId="0" fontId="7" fillId="0" borderId="5" xfId="1" applyFont="1" applyBorder="1" applyAlignment="1">
      <alignment vertical="center" wrapText="1" shrinkToFit="1"/>
    </xf>
    <xf numFmtId="0" fontId="7" fillId="0" borderId="6" xfId="1" applyFont="1" applyBorder="1" applyAlignment="1">
      <alignment vertical="center" wrapText="1" shrinkToFit="1"/>
    </xf>
    <xf numFmtId="0" fontId="7" fillId="0" borderId="7" xfId="1" applyFont="1" applyBorder="1" applyAlignment="1">
      <alignment vertical="center" wrapText="1" shrinkToFit="1"/>
    </xf>
    <xf numFmtId="0" fontId="7" fillId="0" borderId="8" xfId="1" applyFont="1" applyBorder="1" applyAlignment="1">
      <alignment vertical="center" wrapText="1" shrinkToFit="1"/>
    </xf>
    <xf numFmtId="0" fontId="11" fillId="0" borderId="0" xfId="1" applyFont="1" applyAlignment="1">
      <alignment vertical="center" wrapText="1" shrinkToFit="1"/>
    </xf>
    <xf numFmtId="0" fontId="7" fillId="0" borderId="9" xfId="1" applyFont="1" applyBorder="1" applyAlignment="1">
      <alignment vertical="center" wrapText="1" shrinkToFit="1"/>
    </xf>
    <xf numFmtId="0" fontId="7" fillId="0" borderId="11" xfId="1" applyFont="1" applyBorder="1" applyAlignment="1">
      <alignment vertical="center" wrapText="1" shrinkToFit="1"/>
    </xf>
    <xf numFmtId="0" fontId="7" fillId="0" borderId="10" xfId="1" applyFont="1" applyBorder="1" applyAlignment="1">
      <alignment vertical="center" wrapText="1" shrinkToFit="1"/>
    </xf>
    <xf numFmtId="0" fontId="18" fillId="2" borderId="0" xfId="1" applyFont="1" applyFill="1" applyAlignment="1">
      <alignment horizontal="left" vertical="center" indent="1"/>
    </xf>
    <xf numFmtId="0" fontId="25" fillId="2" borderId="16" xfId="1" applyFont="1" applyFill="1" applyBorder="1" applyAlignment="1">
      <alignment horizontal="left" vertical="center" wrapText="1"/>
    </xf>
    <xf numFmtId="0" fontId="25" fillId="2" borderId="17" xfId="1" applyFont="1" applyFill="1" applyBorder="1" applyAlignment="1">
      <alignment horizontal="left" vertical="center" wrapText="1"/>
    </xf>
  </cellXfs>
  <cellStyles count="5">
    <cellStyle name="桁区切り 2" xfId="2" xr:uid="{00000000-0005-0000-0000-000000000000}"/>
    <cellStyle name="標準" xfId="0" builtinId="0"/>
    <cellStyle name="標準 2" xfId="1" xr:uid="{00000000-0005-0000-0000-000002000000}"/>
    <cellStyle name="標準 3" xfId="3" xr:uid="{5A3D86CE-1CC8-4BC0-878E-D5803B9EC5B8}"/>
    <cellStyle name="標準 3 2" xfId="4" xr:uid="{50AF52A6-8317-413E-AFE3-BF35BD66EF09}"/>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66675</xdr:colOff>
      <xdr:row>8</xdr:row>
      <xdr:rowOff>104775</xdr:rowOff>
    </xdr:from>
    <xdr:to>
      <xdr:col>12</xdr:col>
      <xdr:colOff>47625</xdr:colOff>
      <xdr:row>12</xdr:row>
      <xdr:rowOff>85725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a:off x="2843213" y="2185987"/>
          <a:ext cx="781050" cy="257175"/>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0</xdr:rowOff>
    </xdr:from>
    <xdr:to>
      <xdr:col>26</xdr:col>
      <xdr:colOff>142875</xdr:colOff>
      <xdr:row>26</xdr:row>
      <xdr:rowOff>161925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6600825" y="6019800"/>
          <a:ext cx="7239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26</xdr:row>
      <xdr:rowOff>28575</xdr:rowOff>
    </xdr:from>
    <xdr:to>
      <xdr:col>22</xdr:col>
      <xdr:colOff>209550</xdr:colOff>
      <xdr:row>26</xdr:row>
      <xdr:rowOff>190500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6286500" y="60483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8</xdr:row>
      <xdr:rowOff>104775</xdr:rowOff>
    </xdr:from>
    <xdr:to>
      <xdr:col>12</xdr:col>
      <xdr:colOff>238125</xdr:colOff>
      <xdr:row>8</xdr:row>
      <xdr:rowOff>104775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362325" y="19240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9</xdr:row>
      <xdr:rowOff>104775</xdr:rowOff>
    </xdr:from>
    <xdr:to>
      <xdr:col>12</xdr:col>
      <xdr:colOff>238125</xdr:colOff>
      <xdr:row>9</xdr:row>
      <xdr:rowOff>104775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362325" y="21240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10</xdr:row>
      <xdr:rowOff>104775</xdr:rowOff>
    </xdr:from>
    <xdr:to>
      <xdr:col>12</xdr:col>
      <xdr:colOff>238125</xdr:colOff>
      <xdr:row>10</xdr:row>
      <xdr:rowOff>104775</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3362325" y="23241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11</xdr:row>
      <xdr:rowOff>114300</xdr:rowOff>
    </xdr:from>
    <xdr:to>
      <xdr:col>12</xdr:col>
      <xdr:colOff>238125</xdr:colOff>
      <xdr:row>11</xdr:row>
      <xdr:rowOff>114300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362325" y="25336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12</xdr:row>
      <xdr:rowOff>104775</xdr:rowOff>
    </xdr:from>
    <xdr:to>
      <xdr:col>11</xdr:col>
      <xdr:colOff>66675</xdr:colOff>
      <xdr:row>12</xdr:row>
      <xdr:rowOff>104775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2790825" y="2724150"/>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47</xdr:row>
      <xdr:rowOff>104775</xdr:rowOff>
    </xdr:from>
    <xdr:to>
      <xdr:col>12</xdr:col>
      <xdr:colOff>47625</xdr:colOff>
      <xdr:row>51</xdr:row>
      <xdr:rowOff>85725</xdr:rowOff>
    </xdr:to>
    <xdr:cxnSp macro="">
      <xdr:nvCxnSpPr>
        <xdr:cNvPr id="10" name="AutoShape 1">
          <a:extLst>
            <a:ext uri="{FF2B5EF4-FFF2-40B4-BE49-F238E27FC236}">
              <a16:creationId xmlns:a16="http://schemas.microsoft.com/office/drawing/2014/main" id="{AC6A6B43-C601-417C-AA9E-22471353AD4F}"/>
            </a:ext>
          </a:extLst>
        </xdr:cNvPr>
        <xdr:cNvCxnSpPr>
          <a:cxnSpLocks noChangeShapeType="1"/>
        </xdr:cNvCxnSpPr>
      </xdr:nvCxnSpPr>
      <xdr:spPr bwMode="auto">
        <a:xfrm rot="-5400000">
          <a:off x="2607945" y="1864995"/>
          <a:ext cx="670560" cy="232410"/>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68</xdr:row>
      <xdr:rowOff>0</xdr:rowOff>
    </xdr:from>
    <xdr:to>
      <xdr:col>26</xdr:col>
      <xdr:colOff>142875</xdr:colOff>
      <xdr:row>68</xdr:row>
      <xdr:rowOff>161925</xdr:rowOff>
    </xdr:to>
    <xdr:sp macro="" textlink="">
      <xdr:nvSpPr>
        <xdr:cNvPr id="11" name="Line 2">
          <a:extLst>
            <a:ext uri="{FF2B5EF4-FFF2-40B4-BE49-F238E27FC236}">
              <a16:creationId xmlns:a16="http://schemas.microsoft.com/office/drawing/2014/main" id="{F43897B9-4D29-4C0F-8292-1801BAF26F0F}"/>
            </a:ext>
          </a:extLst>
        </xdr:cNvPr>
        <xdr:cNvSpPr>
          <a:spLocks noChangeShapeType="1"/>
        </xdr:cNvSpPr>
      </xdr:nvSpPr>
      <xdr:spPr bwMode="auto">
        <a:xfrm flipV="1">
          <a:off x="6120765" y="5248275"/>
          <a:ext cx="640080" cy="1638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68</xdr:row>
      <xdr:rowOff>28575</xdr:rowOff>
    </xdr:from>
    <xdr:to>
      <xdr:col>22</xdr:col>
      <xdr:colOff>209550</xdr:colOff>
      <xdr:row>68</xdr:row>
      <xdr:rowOff>190500</xdr:rowOff>
    </xdr:to>
    <xdr:sp macro="" textlink="">
      <xdr:nvSpPr>
        <xdr:cNvPr id="12" name="Line 3">
          <a:extLst>
            <a:ext uri="{FF2B5EF4-FFF2-40B4-BE49-F238E27FC236}">
              <a16:creationId xmlns:a16="http://schemas.microsoft.com/office/drawing/2014/main" id="{7E1E99BB-71F0-4602-96B7-EF7FD45310FC}"/>
            </a:ext>
          </a:extLst>
        </xdr:cNvPr>
        <xdr:cNvSpPr>
          <a:spLocks noChangeShapeType="1"/>
        </xdr:cNvSpPr>
      </xdr:nvSpPr>
      <xdr:spPr bwMode="auto">
        <a:xfrm flipV="1">
          <a:off x="5835015" y="5274945"/>
          <a:ext cx="0" cy="144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47</xdr:row>
      <xdr:rowOff>104775</xdr:rowOff>
    </xdr:from>
    <xdr:to>
      <xdr:col>12</xdr:col>
      <xdr:colOff>238125</xdr:colOff>
      <xdr:row>47</xdr:row>
      <xdr:rowOff>104775</xdr:rowOff>
    </xdr:to>
    <xdr:sp macro="" textlink="">
      <xdr:nvSpPr>
        <xdr:cNvPr id="13" name="Line 4">
          <a:extLst>
            <a:ext uri="{FF2B5EF4-FFF2-40B4-BE49-F238E27FC236}">
              <a16:creationId xmlns:a16="http://schemas.microsoft.com/office/drawing/2014/main" id="{2A47F03D-6155-4158-BB88-8F448B6239C2}"/>
            </a:ext>
          </a:extLst>
        </xdr:cNvPr>
        <xdr:cNvSpPr>
          <a:spLocks noChangeShapeType="1"/>
        </xdr:cNvSpPr>
      </xdr:nvSpPr>
      <xdr:spPr bwMode="auto">
        <a:xfrm>
          <a:off x="3059430" y="16459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48</xdr:row>
      <xdr:rowOff>104775</xdr:rowOff>
    </xdr:from>
    <xdr:to>
      <xdr:col>12</xdr:col>
      <xdr:colOff>238125</xdr:colOff>
      <xdr:row>48</xdr:row>
      <xdr:rowOff>104775</xdr:rowOff>
    </xdr:to>
    <xdr:sp macro="" textlink="">
      <xdr:nvSpPr>
        <xdr:cNvPr id="14" name="Line 5">
          <a:extLst>
            <a:ext uri="{FF2B5EF4-FFF2-40B4-BE49-F238E27FC236}">
              <a16:creationId xmlns:a16="http://schemas.microsoft.com/office/drawing/2014/main" id="{75938EE0-5FB0-4A8C-862B-73CAB61502CF}"/>
            </a:ext>
          </a:extLst>
        </xdr:cNvPr>
        <xdr:cNvSpPr>
          <a:spLocks noChangeShapeType="1"/>
        </xdr:cNvSpPr>
      </xdr:nvSpPr>
      <xdr:spPr bwMode="auto">
        <a:xfrm>
          <a:off x="3059430" y="181737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49</xdr:row>
      <xdr:rowOff>104775</xdr:rowOff>
    </xdr:from>
    <xdr:to>
      <xdr:col>12</xdr:col>
      <xdr:colOff>238125</xdr:colOff>
      <xdr:row>49</xdr:row>
      <xdr:rowOff>104775</xdr:rowOff>
    </xdr:to>
    <xdr:sp macro="" textlink="">
      <xdr:nvSpPr>
        <xdr:cNvPr id="15" name="Line 6">
          <a:extLst>
            <a:ext uri="{FF2B5EF4-FFF2-40B4-BE49-F238E27FC236}">
              <a16:creationId xmlns:a16="http://schemas.microsoft.com/office/drawing/2014/main" id="{EDFAF6F7-3BB9-4033-91F7-95A74ED30330}"/>
            </a:ext>
          </a:extLst>
        </xdr:cNvPr>
        <xdr:cNvSpPr>
          <a:spLocks noChangeShapeType="1"/>
        </xdr:cNvSpPr>
      </xdr:nvSpPr>
      <xdr:spPr bwMode="auto">
        <a:xfrm>
          <a:off x="3059430" y="19888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50</xdr:row>
      <xdr:rowOff>114300</xdr:rowOff>
    </xdr:from>
    <xdr:to>
      <xdr:col>12</xdr:col>
      <xdr:colOff>238125</xdr:colOff>
      <xdr:row>50</xdr:row>
      <xdr:rowOff>114300</xdr:rowOff>
    </xdr:to>
    <xdr:sp macro="" textlink="">
      <xdr:nvSpPr>
        <xdr:cNvPr id="16" name="Line 7">
          <a:extLst>
            <a:ext uri="{FF2B5EF4-FFF2-40B4-BE49-F238E27FC236}">
              <a16:creationId xmlns:a16="http://schemas.microsoft.com/office/drawing/2014/main" id="{FB8E7772-66E3-4474-B354-5042832181BB}"/>
            </a:ext>
          </a:extLst>
        </xdr:cNvPr>
        <xdr:cNvSpPr>
          <a:spLocks noChangeShapeType="1"/>
        </xdr:cNvSpPr>
      </xdr:nvSpPr>
      <xdr:spPr bwMode="auto">
        <a:xfrm>
          <a:off x="3059430" y="21717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51</xdr:row>
      <xdr:rowOff>104775</xdr:rowOff>
    </xdr:from>
    <xdr:to>
      <xdr:col>11</xdr:col>
      <xdr:colOff>66675</xdr:colOff>
      <xdr:row>51</xdr:row>
      <xdr:rowOff>104775</xdr:rowOff>
    </xdr:to>
    <xdr:sp macro="" textlink="">
      <xdr:nvSpPr>
        <xdr:cNvPr id="17" name="Line 8">
          <a:extLst>
            <a:ext uri="{FF2B5EF4-FFF2-40B4-BE49-F238E27FC236}">
              <a16:creationId xmlns:a16="http://schemas.microsoft.com/office/drawing/2014/main" id="{DC0031AC-8F1B-414D-9360-B80E701708C6}"/>
            </a:ext>
          </a:extLst>
        </xdr:cNvPr>
        <xdr:cNvSpPr>
          <a:spLocks noChangeShapeType="1"/>
        </xdr:cNvSpPr>
      </xdr:nvSpPr>
      <xdr:spPr bwMode="auto">
        <a:xfrm>
          <a:off x="2541270" y="2331720"/>
          <a:ext cx="285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K192"/>
  <sheetViews>
    <sheetView tabSelected="1" view="pageBreakPreview" zoomScaleNormal="100" zoomScaleSheetLayoutView="100" workbookViewId="0">
      <selection activeCell="Y3" sqref="Y3:AD3"/>
    </sheetView>
  </sheetViews>
  <sheetFormatPr defaultColWidth="3.6640625" defaultRowHeight="15.9" customHeight="1"/>
  <cols>
    <col min="1" max="1" width="4.33203125" style="5" customWidth="1"/>
    <col min="2" max="2" width="3.6640625" style="5" customWidth="1"/>
    <col min="3" max="6" width="3.6640625" style="5"/>
    <col min="7" max="7" width="3.6640625" style="5" customWidth="1"/>
    <col min="8" max="18" width="3.6640625" style="5"/>
    <col min="19" max="19" width="5.6640625" style="5" customWidth="1"/>
    <col min="20" max="31" width="3.6640625" style="5"/>
    <col min="32" max="32" width="10.44140625" style="1" customWidth="1"/>
    <col min="33" max="37" width="10.44140625" style="2" customWidth="1"/>
    <col min="38" max="16384" width="3.6640625" style="5"/>
  </cols>
  <sheetData>
    <row r="1" spans="1:37" s="1" customFormat="1" ht="14.1" customHeight="1">
      <c r="A1" s="1" t="s">
        <v>0</v>
      </c>
      <c r="AF1" s="97" t="s">
        <v>1</v>
      </c>
      <c r="AG1" s="2"/>
      <c r="AH1" s="2"/>
      <c r="AI1" s="2"/>
      <c r="AJ1" s="2"/>
      <c r="AK1" s="2"/>
    </row>
    <row r="2" spans="1:37" s="1" customFormat="1" ht="20.25" customHeight="1">
      <c r="A2" s="3"/>
      <c r="B2" s="3"/>
      <c r="C2" s="3"/>
      <c r="D2" s="3"/>
      <c r="E2" s="3"/>
      <c r="F2" s="113" t="s">
        <v>2</v>
      </c>
      <c r="G2" s="113"/>
      <c r="H2" s="113">
        <v>7</v>
      </c>
      <c r="I2" s="113"/>
      <c r="J2" s="114" t="s">
        <v>3</v>
      </c>
      <c r="K2" s="114"/>
      <c r="L2" s="114"/>
      <c r="M2" s="114"/>
      <c r="N2" s="114"/>
      <c r="O2" s="114"/>
      <c r="P2" s="114"/>
      <c r="Q2" s="114"/>
      <c r="R2" s="114"/>
      <c r="S2" s="114"/>
      <c r="T2" s="114"/>
      <c r="U2" s="114"/>
      <c r="V2" s="114"/>
      <c r="W2" s="114"/>
      <c r="X2" s="114"/>
      <c r="Y2" s="114"/>
      <c r="Z2" s="114"/>
      <c r="AA2" s="114"/>
      <c r="AB2" s="3"/>
      <c r="AC2" s="3"/>
      <c r="AD2" s="3"/>
      <c r="AF2" s="1" t="s">
        <v>4</v>
      </c>
      <c r="AG2" s="2"/>
      <c r="AH2" s="2"/>
      <c r="AI2" s="2"/>
      <c r="AJ2" s="2"/>
      <c r="AK2" s="2"/>
    </row>
    <row r="3" spans="1:37" s="1" customFormat="1" ht="21" customHeight="1">
      <c r="V3" s="123" t="s">
        <v>5</v>
      </c>
      <c r="W3" s="123"/>
      <c r="X3" s="123"/>
      <c r="Y3" s="124"/>
      <c r="Z3" s="125"/>
      <c r="AA3" s="125"/>
      <c r="AB3" s="125"/>
      <c r="AC3" s="125"/>
      <c r="AD3" s="125"/>
      <c r="AG3" s="2"/>
      <c r="AH3" s="2"/>
      <c r="AI3" s="2"/>
      <c r="AJ3" s="2"/>
      <c r="AK3" s="2"/>
    </row>
    <row r="4" spans="1:37" s="1" customFormat="1" ht="14.1" customHeight="1">
      <c r="A4" s="87" t="s">
        <v>6</v>
      </c>
      <c r="AG4" s="2"/>
      <c r="AH4" s="2"/>
      <c r="AI4" s="2"/>
      <c r="AJ4" s="2"/>
      <c r="AK4" s="2"/>
    </row>
    <row r="5" spans="1:37" s="1" customFormat="1" ht="14.1" customHeight="1">
      <c r="B5" s="1" t="s">
        <v>7</v>
      </c>
      <c r="AG5" s="2"/>
      <c r="AH5" s="2"/>
      <c r="AI5" s="2"/>
      <c r="AJ5" s="2"/>
      <c r="AK5" s="2"/>
    </row>
    <row r="6" spans="1:37" s="1" customFormat="1" ht="14.1" customHeight="1">
      <c r="B6" s="1" t="s">
        <v>8</v>
      </c>
      <c r="N6" s="1" t="s">
        <v>9</v>
      </c>
      <c r="X6" s="1" t="s">
        <v>10</v>
      </c>
      <c r="AG6" s="2"/>
      <c r="AH6" s="2"/>
      <c r="AI6" s="2"/>
      <c r="AJ6" s="2"/>
      <c r="AK6" s="2"/>
    </row>
    <row r="7" spans="1:37" ht="14.1" customHeight="1">
      <c r="C7" s="126" t="s">
        <v>11</v>
      </c>
      <c r="D7" s="127"/>
      <c r="E7" s="127"/>
      <c r="F7" s="127" t="s">
        <v>12</v>
      </c>
      <c r="G7" s="127"/>
      <c r="H7" s="130" t="s">
        <v>13</v>
      </c>
      <c r="I7" s="130"/>
      <c r="J7" s="131"/>
      <c r="N7" s="126" t="s">
        <v>11</v>
      </c>
      <c r="O7" s="127"/>
      <c r="P7" s="127"/>
      <c r="Q7" s="127" t="s">
        <v>14</v>
      </c>
      <c r="R7" s="127"/>
      <c r="S7" s="127"/>
      <c r="T7" s="127"/>
      <c r="U7" s="127"/>
      <c r="V7" s="127"/>
      <c r="W7" s="132"/>
      <c r="Y7" s="295" t="s">
        <v>15</v>
      </c>
      <c r="Z7" s="151"/>
      <c r="AA7" s="296"/>
      <c r="AB7" s="175" t="s">
        <v>16</v>
      </c>
      <c r="AC7" s="176"/>
      <c r="AD7" s="177"/>
    </row>
    <row r="8" spans="1:37" ht="14.1" customHeight="1">
      <c r="C8" s="128"/>
      <c r="D8" s="129"/>
      <c r="E8" s="129"/>
      <c r="F8" s="129"/>
      <c r="G8" s="129"/>
      <c r="H8" s="134" t="s">
        <v>17</v>
      </c>
      <c r="I8" s="134"/>
      <c r="J8" s="135"/>
      <c r="N8" s="128"/>
      <c r="O8" s="129"/>
      <c r="P8" s="129"/>
      <c r="Q8" s="129"/>
      <c r="R8" s="129"/>
      <c r="S8" s="129"/>
      <c r="T8" s="129"/>
      <c r="U8" s="129"/>
      <c r="V8" s="129"/>
      <c r="W8" s="133"/>
      <c r="Y8" s="161" t="s">
        <v>18</v>
      </c>
      <c r="Z8" s="162"/>
      <c r="AA8" s="163"/>
      <c r="AB8" s="297"/>
      <c r="AC8" s="297"/>
      <c r="AD8" s="92" t="s">
        <v>19</v>
      </c>
    </row>
    <row r="9" spans="1:37" ht="14.1" customHeight="1">
      <c r="C9" s="136" t="s">
        <v>20</v>
      </c>
      <c r="D9" s="137"/>
      <c r="E9" s="137"/>
      <c r="F9" s="138"/>
      <c r="G9" s="139"/>
      <c r="H9" s="140"/>
      <c r="I9" s="140"/>
      <c r="J9" s="141"/>
      <c r="N9" s="136" t="s">
        <v>21</v>
      </c>
      <c r="O9" s="137"/>
      <c r="P9" s="137"/>
      <c r="Q9" s="142" t="s">
        <v>22</v>
      </c>
      <c r="R9" s="142"/>
      <c r="S9" s="142"/>
      <c r="T9" s="142"/>
      <c r="U9" s="143" t="str">
        <f>IF(OR(H13=2,H13=1),307+209*(H13-1),"")</f>
        <v/>
      </c>
      <c r="V9" s="144"/>
      <c r="W9" s="92" t="s">
        <v>19</v>
      </c>
      <c r="Y9" s="184" t="s">
        <v>23</v>
      </c>
      <c r="Z9" s="185"/>
      <c r="AA9" s="186"/>
      <c r="AB9" s="262"/>
      <c r="AC9" s="262"/>
      <c r="AD9" s="95" t="s">
        <v>19</v>
      </c>
    </row>
    <row r="10" spans="1:37" ht="14.1" customHeight="1">
      <c r="C10" s="115" t="s">
        <v>24</v>
      </c>
      <c r="D10" s="116"/>
      <c r="E10" s="116"/>
      <c r="F10" s="117"/>
      <c r="G10" s="117"/>
      <c r="H10" s="118">
        <f>ROUNDUP(F10/30,0)</f>
        <v>0</v>
      </c>
      <c r="I10" s="118"/>
      <c r="J10" s="119"/>
      <c r="N10" s="115" t="s">
        <v>25</v>
      </c>
      <c r="O10" s="116"/>
      <c r="P10" s="116"/>
      <c r="Q10" s="120" t="s">
        <v>26</v>
      </c>
      <c r="R10" s="120"/>
      <c r="S10" s="120"/>
      <c r="T10" s="120"/>
      <c r="U10" s="121" t="str">
        <f>IF(OR(H13=3,H13=4,H13=5),725+161*(H13-3),"")</f>
        <v/>
      </c>
      <c r="V10" s="122"/>
      <c r="W10" s="95" t="s">
        <v>19</v>
      </c>
      <c r="Y10" s="128" t="s">
        <v>27</v>
      </c>
      <c r="Z10" s="129"/>
      <c r="AA10" s="133"/>
      <c r="AB10" s="294"/>
      <c r="AC10" s="294"/>
      <c r="AD10" s="7" t="s">
        <v>19</v>
      </c>
      <c r="AF10" s="4" t="s">
        <v>28</v>
      </c>
    </row>
    <row r="11" spans="1:37" ht="14.1" customHeight="1">
      <c r="C11" s="115" t="s">
        <v>29</v>
      </c>
      <c r="D11" s="116"/>
      <c r="E11" s="116"/>
      <c r="F11" s="117"/>
      <c r="G11" s="117"/>
      <c r="H11" s="118">
        <f>ROUNDUP(F11/30,0)</f>
        <v>0</v>
      </c>
      <c r="I11" s="118"/>
      <c r="J11" s="119"/>
      <c r="N11" s="115" t="s">
        <v>30</v>
      </c>
      <c r="O11" s="116"/>
      <c r="P11" s="116"/>
      <c r="Q11" s="120" t="s">
        <v>31</v>
      </c>
      <c r="R11" s="120"/>
      <c r="S11" s="120"/>
      <c r="T11" s="120"/>
      <c r="U11" s="121" t="str">
        <f>IF(OR(H13=6,H13=7,H13=8),1208+168*(H13-6),"")</f>
        <v/>
      </c>
      <c r="V11" s="122"/>
      <c r="W11" s="95" t="s">
        <v>19</v>
      </c>
      <c r="Y11" s="1"/>
      <c r="Z11" s="1"/>
      <c r="AA11" s="1"/>
      <c r="AB11" s="1"/>
      <c r="AC11" s="1"/>
      <c r="AD11" s="1"/>
      <c r="AE11" s="1"/>
      <c r="AF11" s="1" t="s">
        <v>32</v>
      </c>
    </row>
    <row r="12" spans="1:37" ht="14.1" customHeight="1">
      <c r="C12" s="115" t="s">
        <v>33</v>
      </c>
      <c r="D12" s="116"/>
      <c r="E12" s="116"/>
      <c r="F12" s="117"/>
      <c r="G12" s="117"/>
      <c r="H12" s="118">
        <f>ROUNDUP(F12/30,0)</f>
        <v>0</v>
      </c>
      <c r="I12" s="118"/>
      <c r="J12" s="119"/>
      <c r="N12" s="145" t="s">
        <v>34</v>
      </c>
      <c r="O12" s="146"/>
      <c r="P12" s="146"/>
      <c r="Q12" s="156" t="s">
        <v>35</v>
      </c>
      <c r="R12" s="156"/>
      <c r="S12" s="156"/>
      <c r="T12" s="156"/>
      <c r="U12" s="157" t="str">
        <f>IF(H13&gt;=9,1713+161*(H13-9),"")</f>
        <v/>
      </c>
      <c r="V12" s="158"/>
      <c r="W12" s="7" t="s">
        <v>19</v>
      </c>
      <c r="AF12" s="1" t="s">
        <v>36</v>
      </c>
    </row>
    <row r="13" spans="1:37" ht="14.1" customHeight="1">
      <c r="C13" s="145" t="s">
        <v>37</v>
      </c>
      <c r="D13" s="146"/>
      <c r="E13" s="146"/>
      <c r="F13" s="147">
        <f>SUM(F9:G12)</f>
        <v>0</v>
      </c>
      <c r="G13" s="147"/>
      <c r="H13" s="148">
        <f>SUM(H9:J12)</f>
        <v>0</v>
      </c>
      <c r="I13" s="148"/>
      <c r="J13" s="149"/>
      <c r="K13" s="96" t="s">
        <v>38</v>
      </c>
      <c r="N13" s="6"/>
      <c r="O13" s="6"/>
      <c r="P13" s="8"/>
      <c r="Q13" s="8"/>
      <c r="R13" s="8"/>
      <c r="S13" s="8"/>
      <c r="T13" s="8"/>
      <c r="U13" s="150">
        <f>SUM(U9:V12)</f>
        <v>0</v>
      </c>
      <c r="V13" s="151"/>
      <c r="AF13" s="1" t="s">
        <v>39</v>
      </c>
    </row>
    <row r="14" spans="1:37" ht="14.1" customHeight="1">
      <c r="H14" s="5" t="s">
        <v>40</v>
      </c>
      <c r="U14" s="152" t="s">
        <v>41</v>
      </c>
      <c r="V14" s="153"/>
      <c r="W14" s="153"/>
      <c r="X14" s="154">
        <f>SUM(U9:V12)+SUM(AB8:AC10)</f>
        <v>0</v>
      </c>
      <c r="Y14" s="155"/>
      <c r="Z14" s="155"/>
      <c r="AA14" s="155"/>
      <c r="AB14" s="93" t="s">
        <v>19</v>
      </c>
      <c r="AC14" s="96" t="s">
        <v>42</v>
      </c>
      <c r="AF14" s="1" t="s">
        <v>43</v>
      </c>
    </row>
    <row r="15" spans="1:37" s="1" customFormat="1" ht="14.1" customHeight="1">
      <c r="H15" s="1" t="s">
        <v>44</v>
      </c>
      <c r="AF15" s="1" t="s">
        <v>45</v>
      </c>
      <c r="AG15" s="2"/>
      <c r="AH15" s="2"/>
      <c r="AI15" s="2"/>
      <c r="AJ15" s="2"/>
      <c r="AK15" s="2"/>
    </row>
    <row r="16" spans="1:37" s="1" customFormat="1" ht="10.5" customHeight="1">
      <c r="AG16" s="2"/>
      <c r="AH16" s="2"/>
      <c r="AI16" s="2"/>
      <c r="AJ16" s="9"/>
      <c r="AK16" s="2"/>
    </row>
    <row r="17" spans="2:37" s="1" customFormat="1" ht="14.1" customHeight="1">
      <c r="B17" s="1" t="s">
        <v>46</v>
      </c>
      <c r="L17" s="1" t="s">
        <v>47</v>
      </c>
      <c r="W17" s="1" t="s">
        <v>48</v>
      </c>
      <c r="AF17" s="10" t="s">
        <v>49</v>
      </c>
      <c r="AG17" s="91" t="s">
        <v>50</v>
      </c>
      <c r="AH17" s="91" t="s">
        <v>51</v>
      </c>
      <c r="AI17" s="91" t="s">
        <v>52</v>
      </c>
      <c r="AJ17" s="91" t="s">
        <v>53</v>
      </c>
      <c r="AK17" s="91" t="s">
        <v>54</v>
      </c>
    </row>
    <row r="18" spans="2:37" ht="14.1" customHeight="1">
      <c r="C18" s="172" t="s">
        <v>11</v>
      </c>
      <c r="D18" s="173"/>
      <c r="E18" s="174"/>
      <c r="F18" s="175" t="s">
        <v>55</v>
      </c>
      <c r="G18" s="176"/>
      <c r="H18" s="176"/>
      <c r="I18" s="177"/>
      <c r="M18" s="172" t="s">
        <v>11</v>
      </c>
      <c r="N18" s="173"/>
      <c r="O18" s="173"/>
      <c r="P18" s="173"/>
      <c r="Q18" s="176" t="s">
        <v>56</v>
      </c>
      <c r="R18" s="176"/>
      <c r="S18" s="176"/>
      <c r="T18" s="177"/>
      <c r="W18" s="172" t="s">
        <v>11</v>
      </c>
      <c r="X18" s="173"/>
      <c r="Y18" s="174"/>
      <c r="Z18" s="175" t="s">
        <v>57</v>
      </c>
      <c r="AA18" s="176"/>
      <c r="AB18" s="176"/>
      <c r="AC18" s="177"/>
      <c r="AF18" s="11"/>
      <c r="AG18" s="12"/>
      <c r="AH18" s="13"/>
      <c r="AI18" s="13">
        <f>IFERROR(IF(OR(AG18="W",AG18="S"),AH18*1.02,AH18),"自動転記")</f>
        <v>0</v>
      </c>
      <c r="AJ18" s="12"/>
      <c r="AK18" s="12"/>
    </row>
    <row r="19" spans="2:37" ht="14.1" customHeight="1">
      <c r="C19" s="161" t="s">
        <v>58</v>
      </c>
      <c r="D19" s="162"/>
      <c r="E19" s="163"/>
      <c r="F19" s="164"/>
      <c r="G19" s="164"/>
      <c r="H19" s="164"/>
      <c r="I19" s="14" t="s">
        <v>19</v>
      </c>
      <c r="J19" s="5" t="s">
        <v>59</v>
      </c>
      <c r="M19" s="165" t="s">
        <v>60</v>
      </c>
      <c r="N19" s="166"/>
      <c r="O19" s="166"/>
      <c r="P19" s="167"/>
      <c r="Q19" s="168"/>
      <c r="R19" s="169"/>
      <c r="S19" s="169"/>
      <c r="T19" s="14" t="s">
        <v>19</v>
      </c>
      <c r="U19" s="5" t="s">
        <v>61</v>
      </c>
      <c r="W19" s="161" t="s">
        <v>62</v>
      </c>
      <c r="X19" s="162"/>
      <c r="Y19" s="163"/>
      <c r="Z19" s="170"/>
      <c r="AA19" s="171"/>
      <c r="AB19" s="171"/>
      <c r="AC19" s="14" t="s">
        <v>19</v>
      </c>
      <c r="AD19" s="5" t="s">
        <v>63</v>
      </c>
      <c r="AF19" s="11"/>
      <c r="AG19" s="12"/>
      <c r="AH19" s="13"/>
      <c r="AI19" s="13">
        <f t="shared" ref="AI19:AI21" si="0">IFERROR(IF(OR(AG19="W",AG19="S"),AH19*1.02,AH19),"自動転記")</f>
        <v>0</v>
      </c>
      <c r="AJ19" s="12"/>
      <c r="AK19" s="12"/>
    </row>
    <row r="20" spans="2:37" ht="14.1" customHeight="1">
      <c r="C20" s="184" t="s">
        <v>64</v>
      </c>
      <c r="D20" s="185"/>
      <c r="E20" s="186"/>
      <c r="F20" s="187"/>
      <c r="G20" s="187"/>
      <c r="H20" s="187"/>
      <c r="I20" s="14" t="s">
        <v>19</v>
      </c>
      <c r="J20" s="5" t="s">
        <v>65</v>
      </c>
      <c r="M20" s="188" t="s">
        <v>66</v>
      </c>
      <c r="N20" s="189"/>
      <c r="O20" s="189"/>
      <c r="P20" s="190"/>
      <c r="Q20" s="191"/>
      <c r="R20" s="192"/>
      <c r="S20" s="192"/>
      <c r="T20" s="14" t="s">
        <v>19</v>
      </c>
      <c r="U20" s="5" t="s">
        <v>67</v>
      </c>
      <c r="W20" s="128" t="s">
        <v>68</v>
      </c>
      <c r="X20" s="129"/>
      <c r="Y20" s="133"/>
      <c r="Z20" s="159">
        <f>Z19-Q21</f>
        <v>0</v>
      </c>
      <c r="AA20" s="160"/>
      <c r="AB20" s="160"/>
      <c r="AC20" s="7"/>
      <c r="AF20" s="11"/>
      <c r="AG20" s="12"/>
      <c r="AH20" s="13"/>
      <c r="AI20" s="13">
        <f t="shared" si="0"/>
        <v>0</v>
      </c>
      <c r="AJ20" s="12"/>
      <c r="AK20" s="12"/>
    </row>
    <row r="21" spans="2:37" ht="14.1" customHeight="1">
      <c r="C21" s="128" t="s">
        <v>37</v>
      </c>
      <c r="D21" s="129"/>
      <c r="E21" s="133"/>
      <c r="F21" s="178">
        <f>F19+F20</f>
        <v>0</v>
      </c>
      <c r="G21" s="179"/>
      <c r="H21" s="179"/>
      <c r="I21" s="18" t="s">
        <v>19</v>
      </c>
      <c r="J21" s="5" t="s">
        <v>69</v>
      </c>
      <c r="M21" s="128" t="s">
        <v>37</v>
      </c>
      <c r="N21" s="129"/>
      <c r="O21" s="129"/>
      <c r="P21" s="129"/>
      <c r="Q21" s="180">
        <f>Q19+Q20</f>
        <v>0</v>
      </c>
      <c r="R21" s="181"/>
      <c r="S21" s="181"/>
      <c r="T21" s="18" t="s">
        <v>19</v>
      </c>
      <c r="U21" s="5" t="s">
        <v>70</v>
      </c>
      <c r="Z21" s="5" t="s">
        <v>40</v>
      </c>
      <c r="AF21" s="11"/>
      <c r="AG21" s="12"/>
      <c r="AH21" s="13"/>
      <c r="AI21" s="13">
        <f t="shared" si="0"/>
        <v>0</v>
      </c>
      <c r="AJ21" s="12"/>
      <c r="AK21" s="12"/>
    </row>
    <row r="22" spans="2:37" s="1" customFormat="1" ht="14.1" customHeight="1">
      <c r="Z22" s="1" t="s">
        <v>71</v>
      </c>
      <c r="AF22" s="1" t="s">
        <v>72</v>
      </c>
      <c r="AG22" s="2"/>
      <c r="AH22" s="2"/>
      <c r="AI22" s="2"/>
      <c r="AJ22" s="2"/>
      <c r="AK22" s="2"/>
    </row>
    <row r="23" spans="2:37" s="1" customFormat="1" ht="14.1" customHeight="1">
      <c r="B23" s="1" t="s">
        <v>73</v>
      </c>
      <c r="AG23" s="2"/>
      <c r="AH23" s="2"/>
      <c r="AI23" s="2"/>
      <c r="AJ23" s="2"/>
      <c r="AK23" s="2"/>
    </row>
    <row r="24" spans="2:37" ht="14.1" customHeight="1">
      <c r="C24" s="172" t="s">
        <v>11</v>
      </c>
      <c r="D24" s="173"/>
      <c r="E24" s="173"/>
      <c r="F24" s="173"/>
      <c r="G24" s="182"/>
      <c r="H24" s="183" t="s">
        <v>74</v>
      </c>
      <c r="I24" s="183"/>
      <c r="J24" s="183"/>
      <c r="K24" s="183"/>
      <c r="L24" s="183"/>
      <c r="M24" s="183"/>
      <c r="N24" s="183" t="s">
        <v>57</v>
      </c>
      <c r="O24" s="183"/>
      <c r="P24" s="183"/>
      <c r="Q24" s="183"/>
      <c r="R24" s="183"/>
      <c r="S24" s="183"/>
      <c r="T24" s="199" t="s">
        <v>75</v>
      </c>
      <c r="U24" s="199"/>
      <c r="V24" s="199"/>
      <c r="W24" s="199"/>
      <c r="X24" s="199"/>
      <c r="Y24" s="199" t="s">
        <v>76</v>
      </c>
      <c r="Z24" s="199"/>
      <c r="AA24" s="199"/>
      <c r="AB24" s="199"/>
      <c r="AC24" s="199"/>
      <c r="AG24" s="1"/>
      <c r="AH24" s="1"/>
    </row>
    <row r="25" spans="2:37" ht="14.1" customHeight="1">
      <c r="C25" s="161" t="s">
        <v>77</v>
      </c>
      <c r="D25" s="162"/>
      <c r="E25" s="162"/>
      <c r="F25" s="162"/>
      <c r="G25" s="193"/>
      <c r="H25" s="195" t="s">
        <v>78</v>
      </c>
      <c r="I25" s="195"/>
      <c r="J25" s="195"/>
      <c r="K25" s="195"/>
      <c r="L25" s="195"/>
      <c r="M25" s="195"/>
      <c r="N25" s="196">
        <f>X14-F21</f>
        <v>0</v>
      </c>
      <c r="O25" s="197"/>
      <c r="P25" s="197"/>
      <c r="Q25" s="197"/>
      <c r="R25" s="198"/>
      <c r="S25" s="92" t="s">
        <v>79</v>
      </c>
      <c r="T25" s="200">
        <f>MIN(N25:R26)</f>
        <v>0</v>
      </c>
      <c r="U25" s="201"/>
      <c r="V25" s="201"/>
      <c r="W25" s="201"/>
      <c r="X25" s="204" t="s">
        <v>79</v>
      </c>
      <c r="Y25" s="206"/>
      <c r="Z25" s="207"/>
      <c r="AA25" s="207"/>
      <c r="AB25" s="207"/>
      <c r="AC25" s="204" t="s">
        <v>79</v>
      </c>
    </row>
    <row r="26" spans="2:37" ht="14.1" customHeight="1">
      <c r="C26" s="128"/>
      <c r="D26" s="129"/>
      <c r="E26" s="129"/>
      <c r="F26" s="129"/>
      <c r="G26" s="194"/>
      <c r="H26" s="210" t="s">
        <v>80</v>
      </c>
      <c r="I26" s="210"/>
      <c r="J26" s="210"/>
      <c r="K26" s="210"/>
      <c r="L26" s="210"/>
      <c r="M26" s="210"/>
      <c r="N26" s="211">
        <f>Z20</f>
        <v>0</v>
      </c>
      <c r="O26" s="212"/>
      <c r="P26" s="212"/>
      <c r="Q26" s="212"/>
      <c r="R26" s="213"/>
      <c r="S26" s="7" t="s">
        <v>79</v>
      </c>
      <c r="T26" s="202"/>
      <c r="U26" s="203"/>
      <c r="V26" s="203"/>
      <c r="W26" s="203"/>
      <c r="X26" s="205"/>
      <c r="Y26" s="208"/>
      <c r="Z26" s="209"/>
      <c r="AA26" s="209"/>
      <c r="AB26" s="209"/>
      <c r="AC26" s="205"/>
    </row>
    <row r="27" spans="2:37" s="1" customFormat="1" ht="14.1" customHeight="1">
      <c r="X27" s="1" t="s">
        <v>81</v>
      </c>
      <c r="AG27" s="2"/>
      <c r="AH27" s="2"/>
      <c r="AI27" s="2"/>
      <c r="AJ27" s="2"/>
      <c r="AK27" s="2"/>
    </row>
    <row r="28" spans="2:37" s="1" customFormat="1" ht="14.1" customHeight="1">
      <c r="B28" s="1" t="s">
        <v>82</v>
      </c>
      <c r="AG28" s="2"/>
      <c r="AH28" s="2"/>
      <c r="AI28" s="2"/>
      <c r="AJ28" s="2"/>
      <c r="AK28" s="2"/>
    </row>
    <row r="29" spans="2:37" ht="14.1" customHeight="1">
      <c r="C29" s="214" t="s">
        <v>83</v>
      </c>
      <c r="D29" s="214"/>
      <c r="E29" s="214"/>
      <c r="F29" s="214"/>
      <c r="G29" s="214"/>
      <c r="H29" s="214" t="s">
        <v>84</v>
      </c>
      <c r="I29" s="214"/>
      <c r="J29" s="214"/>
      <c r="K29" s="214"/>
      <c r="L29" s="214"/>
      <c r="M29" s="214"/>
      <c r="N29" s="214" t="s">
        <v>85</v>
      </c>
      <c r="O29" s="214"/>
      <c r="P29" s="214"/>
      <c r="Q29" s="214"/>
      <c r="R29" s="214"/>
      <c r="S29" s="214"/>
      <c r="T29" s="214" t="s">
        <v>62</v>
      </c>
      <c r="U29" s="214"/>
      <c r="V29" s="214"/>
      <c r="W29" s="214"/>
      <c r="X29" s="214"/>
      <c r="Y29" s="214" t="s">
        <v>86</v>
      </c>
      <c r="Z29" s="214"/>
      <c r="AA29" s="214"/>
      <c r="AB29" s="214"/>
      <c r="AC29" s="214"/>
    </row>
    <row r="30" spans="2:37" ht="14.1" customHeight="1">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row>
    <row r="31" spans="2:37" ht="14.1" customHeight="1">
      <c r="C31" s="216" t="s">
        <v>87</v>
      </c>
      <c r="D31" s="216"/>
      <c r="E31" s="216"/>
      <c r="F31" s="216"/>
      <c r="G31" s="216"/>
      <c r="H31" s="216" t="s">
        <v>88</v>
      </c>
      <c r="I31" s="216"/>
      <c r="J31" s="216"/>
      <c r="K31" s="216"/>
      <c r="L31" s="216"/>
      <c r="M31" s="216"/>
      <c r="N31" s="216" t="s">
        <v>89</v>
      </c>
      <c r="O31" s="216"/>
      <c r="P31" s="216"/>
      <c r="Q31" s="216"/>
      <c r="R31" s="216"/>
      <c r="S31" s="216"/>
      <c r="T31" s="216" t="s">
        <v>90</v>
      </c>
      <c r="U31" s="216"/>
      <c r="V31" s="216"/>
      <c r="W31" s="216"/>
      <c r="X31" s="216"/>
      <c r="Y31" s="216" t="s">
        <v>91</v>
      </c>
      <c r="Z31" s="216"/>
      <c r="AA31" s="216"/>
      <c r="AB31" s="216"/>
      <c r="AC31" s="216"/>
    </row>
    <row r="32" spans="2:37" ht="14.1" customHeight="1">
      <c r="C32" s="217"/>
      <c r="D32" s="217"/>
      <c r="E32" s="217"/>
      <c r="F32" s="217"/>
      <c r="G32" s="217"/>
      <c r="H32" s="217">
        <v>0</v>
      </c>
      <c r="I32" s="217"/>
      <c r="J32" s="217"/>
      <c r="K32" s="217"/>
      <c r="L32" s="217"/>
      <c r="M32" s="217"/>
      <c r="N32" s="217">
        <f>C32-H32</f>
        <v>0</v>
      </c>
      <c r="O32" s="217"/>
      <c r="P32" s="217"/>
      <c r="Q32" s="217"/>
      <c r="R32" s="217"/>
      <c r="S32" s="217"/>
      <c r="T32" s="218">
        <f>Z19</f>
        <v>0</v>
      </c>
      <c r="U32" s="218"/>
      <c r="V32" s="218"/>
      <c r="W32" s="218"/>
      <c r="X32" s="218"/>
      <c r="Y32" s="219" t="str">
        <f>IFERROR(N32/T32,"")</f>
        <v/>
      </c>
      <c r="Z32" s="219"/>
      <c r="AA32" s="219"/>
      <c r="AB32" s="219"/>
      <c r="AC32" s="219"/>
    </row>
    <row r="33" spans="1:37" s="1" customFormat="1" ht="12.6" customHeight="1">
      <c r="C33" s="16"/>
      <c r="D33" s="16"/>
      <c r="E33" s="16"/>
      <c r="F33" s="16"/>
      <c r="G33" s="16"/>
      <c r="H33" s="16"/>
      <c r="I33" s="16"/>
      <c r="J33" s="16"/>
      <c r="K33" s="16"/>
      <c r="L33" s="16"/>
      <c r="M33" s="16"/>
      <c r="N33" s="16"/>
      <c r="O33" s="16"/>
      <c r="P33" s="16"/>
      <c r="Q33" s="16"/>
      <c r="R33" s="16"/>
      <c r="S33" s="16"/>
      <c r="T33" s="16"/>
      <c r="U33" s="16"/>
      <c r="V33" s="16"/>
      <c r="W33" s="16"/>
      <c r="X33" s="16"/>
      <c r="Y33" s="16"/>
      <c r="Z33" s="9" t="s">
        <v>92</v>
      </c>
      <c r="AA33" s="16"/>
      <c r="AB33" s="16"/>
      <c r="AC33" s="16"/>
      <c r="AG33" s="2"/>
      <c r="AH33" s="2"/>
      <c r="AI33" s="2"/>
      <c r="AJ33" s="2"/>
      <c r="AK33" s="2"/>
    </row>
    <row r="34" spans="1:37" s="1" customFormat="1" ht="12.6" customHeight="1">
      <c r="C34" s="16"/>
      <c r="D34" s="16"/>
      <c r="E34" s="16"/>
      <c r="F34" s="16"/>
      <c r="G34" s="16"/>
      <c r="H34" s="16"/>
      <c r="I34" s="16"/>
      <c r="J34" s="16"/>
      <c r="K34" s="16"/>
      <c r="L34" s="16"/>
      <c r="M34" s="16"/>
      <c r="N34" s="16"/>
      <c r="Q34" s="16"/>
      <c r="R34" s="16"/>
      <c r="S34" s="16"/>
      <c r="T34" s="16"/>
      <c r="U34" s="16"/>
      <c r="V34" s="16"/>
      <c r="W34" s="16"/>
      <c r="X34" s="16"/>
      <c r="Y34" s="16"/>
      <c r="Z34" s="9"/>
      <c r="AA34" s="16"/>
      <c r="AB34" s="16"/>
      <c r="AC34" s="16"/>
      <c r="AG34" s="2"/>
      <c r="AH34" s="2"/>
      <c r="AI34" s="2"/>
      <c r="AJ34" s="2"/>
      <c r="AK34" s="2"/>
    </row>
    <row r="35" spans="1:37" s="1" customFormat="1" ht="14.1" customHeight="1">
      <c r="B35" s="1" t="s">
        <v>93</v>
      </c>
      <c r="AG35" s="2"/>
      <c r="AH35" s="2"/>
      <c r="AI35" s="2"/>
      <c r="AJ35" s="2"/>
      <c r="AK35" s="2"/>
    </row>
    <row r="36" spans="1:37" ht="14.1" customHeight="1">
      <c r="C36" s="214" t="s">
        <v>94</v>
      </c>
      <c r="D36" s="214"/>
      <c r="E36" s="214"/>
      <c r="F36" s="214"/>
      <c r="G36" s="214"/>
      <c r="H36" s="214" t="s">
        <v>95</v>
      </c>
      <c r="I36" s="214"/>
      <c r="J36" s="214"/>
      <c r="K36" s="214"/>
      <c r="L36" s="214"/>
      <c r="M36" s="214"/>
      <c r="N36" s="220" t="s">
        <v>96</v>
      </c>
      <c r="O36" s="221"/>
      <c r="P36" s="221"/>
      <c r="Q36" s="221"/>
      <c r="R36" s="221"/>
      <c r="S36" s="222"/>
      <c r="T36" s="214" t="s">
        <v>97</v>
      </c>
      <c r="U36" s="214"/>
      <c r="V36" s="214"/>
      <c r="W36" s="214"/>
      <c r="X36" s="214"/>
      <c r="Y36" s="214" t="s">
        <v>98</v>
      </c>
      <c r="Z36" s="214"/>
      <c r="AA36" s="214"/>
      <c r="AB36" s="214"/>
      <c r="AC36" s="214"/>
    </row>
    <row r="37" spans="1:37" ht="14.1" customHeight="1">
      <c r="C37" s="215"/>
      <c r="D37" s="215"/>
      <c r="E37" s="215"/>
      <c r="F37" s="215"/>
      <c r="G37" s="215"/>
      <c r="H37" s="215"/>
      <c r="I37" s="215"/>
      <c r="J37" s="215"/>
      <c r="K37" s="215"/>
      <c r="L37" s="215"/>
      <c r="M37" s="215"/>
      <c r="N37" s="208"/>
      <c r="O37" s="209"/>
      <c r="P37" s="209"/>
      <c r="Q37" s="209"/>
      <c r="R37" s="209"/>
      <c r="S37" s="223"/>
      <c r="T37" s="215"/>
      <c r="U37" s="215"/>
      <c r="V37" s="215"/>
      <c r="W37" s="215"/>
      <c r="X37" s="215"/>
      <c r="Y37" s="215"/>
      <c r="Z37" s="215"/>
      <c r="AA37" s="215"/>
      <c r="AB37" s="215"/>
      <c r="AC37" s="215"/>
    </row>
    <row r="38" spans="1:37" ht="14.1" customHeight="1">
      <c r="C38" s="240"/>
      <c r="D38" s="240"/>
      <c r="E38" s="240"/>
      <c r="F38" s="240"/>
      <c r="G38" s="240"/>
      <c r="H38" s="241"/>
      <c r="I38" s="241"/>
      <c r="J38" s="241"/>
      <c r="K38" s="241"/>
      <c r="L38" s="241"/>
      <c r="M38" s="241"/>
      <c r="N38" s="242">
        <f>ROUNDDOWN(C38*H38,-3)/1000</f>
        <v>0</v>
      </c>
      <c r="O38" s="243"/>
      <c r="P38" s="243"/>
      <c r="Q38" s="243"/>
      <c r="R38" s="243"/>
      <c r="S38" s="244"/>
      <c r="T38" s="238" t="s">
        <v>99</v>
      </c>
      <c r="U38" s="238"/>
      <c r="V38" s="238"/>
      <c r="W38" s="238"/>
      <c r="X38" s="238"/>
      <c r="Y38" s="246"/>
      <c r="Z38" s="246"/>
      <c r="AA38" s="246"/>
      <c r="AB38" s="246"/>
      <c r="AC38" s="246"/>
    </row>
    <row r="39" spans="1:37" ht="14.1" customHeight="1">
      <c r="C39" s="247"/>
      <c r="D39" s="247"/>
      <c r="E39" s="247"/>
      <c r="F39" s="247"/>
      <c r="G39" s="247"/>
      <c r="H39" s="248"/>
      <c r="I39" s="248"/>
      <c r="J39" s="248"/>
      <c r="K39" s="248"/>
      <c r="L39" s="248"/>
      <c r="M39" s="248"/>
      <c r="N39" s="249"/>
      <c r="O39" s="250"/>
      <c r="P39" s="250"/>
      <c r="Q39" s="250"/>
      <c r="R39" s="250"/>
      <c r="S39" s="251"/>
      <c r="T39" s="245"/>
      <c r="U39" s="245"/>
      <c r="V39" s="245"/>
      <c r="W39" s="245"/>
      <c r="X39" s="245"/>
      <c r="Y39" s="252"/>
      <c r="Z39" s="252"/>
      <c r="AA39" s="252"/>
      <c r="AB39" s="252"/>
      <c r="AC39" s="252"/>
    </row>
    <row r="40" spans="1:37" ht="14.1" customHeight="1">
      <c r="C40" s="210" t="s">
        <v>37</v>
      </c>
      <c r="D40" s="210"/>
      <c r="E40" s="210"/>
      <c r="F40" s="210"/>
      <c r="G40" s="210"/>
      <c r="H40" s="224">
        <f>SUM(H38:M39)</f>
        <v>0</v>
      </c>
      <c r="I40" s="224"/>
      <c r="J40" s="224"/>
      <c r="K40" s="224"/>
      <c r="L40" s="224"/>
      <c r="M40" s="224"/>
      <c r="N40" s="225">
        <f>SUM(N38:S39)</f>
        <v>0</v>
      </c>
      <c r="O40" s="226"/>
      <c r="P40" s="226"/>
      <c r="Q40" s="226"/>
      <c r="R40" s="226"/>
      <c r="S40" s="227"/>
      <c r="T40" s="210"/>
      <c r="U40" s="210"/>
      <c r="V40" s="210"/>
      <c r="W40" s="210"/>
      <c r="X40" s="210"/>
      <c r="Y40" s="228">
        <f>SUM(Y38:AC39)</f>
        <v>0</v>
      </c>
      <c r="Z40" s="228"/>
      <c r="AA40" s="228"/>
      <c r="AB40" s="228"/>
      <c r="AC40" s="228"/>
    </row>
    <row r="41" spans="1:37" s="1" customFormat="1" ht="14.1" customHeight="1">
      <c r="E41" s="1" t="s">
        <v>100</v>
      </c>
      <c r="H41" s="287" t="s">
        <v>101</v>
      </c>
      <c r="I41" s="287"/>
      <c r="J41" s="287"/>
      <c r="K41" s="287"/>
      <c r="L41" s="287"/>
      <c r="M41" s="287"/>
      <c r="O41" s="19"/>
      <c r="AG41" s="2"/>
      <c r="AH41" s="2"/>
      <c r="AI41" s="2"/>
      <c r="AJ41" s="2"/>
      <c r="AK41" s="2"/>
    </row>
    <row r="42" spans="1:37" s="1" customFormat="1" ht="15.6" customHeight="1">
      <c r="H42" s="288"/>
      <c r="I42" s="288"/>
      <c r="J42" s="288"/>
      <c r="K42" s="288"/>
      <c r="L42" s="288"/>
      <c r="M42" s="288"/>
      <c r="AG42" s="2"/>
      <c r="AH42" s="2"/>
      <c r="AI42" s="2"/>
      <c r="AJ42" s="2"/>
      <c r="AK42" s="2"/>
    </row>
    <row r="43" spans="1:37" s="1" customFormat="1" ht="14.1" customHeight="1">
      <c r="A43" s="87" t="s">
        <v>102</v>
      </c>
      <c r="AG43" s="2"/>
      <c r="AH43" s="2"/>
      <c r="AI43" s="2"/>
      <c r="AJ43" s="2"/>
      <c r="AK43" s="2"/>
    </row>
    <row r="44" spans="1:37" s="1" customFormat="1" ht="14.1" customHeight="1">
      <c r="B44" s="1" t="s">
        <v>7</v>
      </c>
      <c r="AG44" s="2"/>
      <c r="AH44" s="2"/>
      <c r="AI44" s="2"/>
      <c r="AJ44" s="2"/>
      <c r="AK44" s="2"/>
    </row>
    <row r="45" spans="1:37" s="1" customFormat="1" ht="14.1" customHeight="1">
      <c r="B45" s="1" t="s">
        <v>8</v>
      </c>
      <c r="N45" s="1" t="s">
        <v>9</v>
      </c>
      <c r="X45" s="1" t="s">
        <v>10</v>
      </c>
      <c r="AG45" s="2"/>
      <c r="AH45" s="2"/>
      <c r="AI45" s="2"/>
      <c r="AJ45" s="2"/>
      <c r="AK45" s="2"/>
    </row>
    <row r="46" spans="1:37" ht="14.1" customHeight="1">
      <c r="C46" s="126" t="s">
        <v>11</v>
      </c>
      <c r="D46" s="127"/>
      <c r="E46" s="127"/>
      <c r="F46" s="127" t="s">
        <v>12</v>
      </c>
      <c r="G46" s="127"/>
      <c r="H46" s="130" t="s">
        <v>13</v>
      </c>
      <c r="I46" s="130"/>
      <c r="J46" s="131"/>
      <c r="N46" s="126" t="s">
        <v>11</v>
      </c>
      <c r="O46" s="127"/>
      <c r="P46" s="127"/>
      <c r="Q46" s="127" t="s">
        <v>14</v>
      </c>
      <c r="R46" s="127"/>
      <c r="S46" s="127"/>
      <c r="T46" s="127"/>
      <c r="U46" s="127"/>
      <c r="V46" s="127"/>
      <c r="W46" s="132"/>
      <c r="Y46" s="295" t="s">
        <v>15</v>
      </c>
      <c r="Z46" s="151"/>
      <c r="AA46" s="296"/>
      <c r="AB46" s="175" t="s">
        <v>16</v>
      </c>
      <c r="AC46" s="176"/>
      <c r="AD46" s="177"/>
    </row>
    <row r="47" spans="1:37" ht="14.1" customHeight="1">
      <c r="C47" s="128"/>
      <c r="D47" s="129"/>
      <c r="E47" s="129"/>
      <c r="F47" s="129"/>
      <c r="G47" s="129"/>
      <c r="H47" s="134" t="s">
        <v>17</v>
      </c>
      <c r="I47" s="134"/>
      <c r="J47" s="135"/>
      <c r="N47" s="128"/>
      <c r="O47" s="129"/>
      <c r="P47" s="129"/>
      <c r="Q47" s="129"/>
      <c r="R47" s="129"/>
      <c r="S47" s="129"/>
      <c r="T47" s="129"/>
      <c r="U47" s="129"/>
      <c r="V47" s="129"/>
      <c r="W47" s="133"/>
      <c r="Y47" s="161" t="s">
        <v>18</v>
      </c>
      <c r="Z47" s="162"/>
      <c r="AA47" s="163"/>
      <c r="AB47" s="297"/>
      <c r="AC47" s="297"/>
      <c r="AD47" s="92" t="s">
        <v>19</v>
      </c>
    </row>
    <row r="48" spans="1:37" ht="14.1" customHeight="1">
      <c r="C48" s="136" t="s">
        <v>20</v>
      </c>
      <c r="D48" s="137"/>
      <c r="E48" s="137"/>
      <c r="F48" s="138"/>
      <c r="G48" s="139"/>
      <c r="H48" s="140"/>
      <c r="I48" s="140"/>
      <c r="J48" s="141"/>
      <c r="N48" s="136" t="s">
        <v>21</v>
      </c>
      <c r="O48" s="137"/>
      <c r="P48" s="137"/>
      <c r="Q48" s="142" t="s">
        <v>22</v>
      </c>
      <c r="R48" s="142"/>
      <c r="S48" s="142"/>
      <c r="T48" s="142"/>
      <c r="U48" s="143" t="str">
        <f>IF(OR(H52=2,H52=1),307+209*(H52-1),"")</f>
        <v/>
      </c>
      <c r="V48" s="144"/>
      <c r="W48" s="92" t="s">
        <v>19</v>
      </c>
      <c r="Y48" s="184" t="s">
        <v>23</v>
      </c>
      <c r="Z48" s="185"/>
      <c r="AA48" s="186"/>
      <c r="AB48" s="262"/>
      <c r="AC48" s="262"/>
      <c r="AD48" s="95" t="s">
        <v>19</v>
      </c>
    </row>
    <row r="49" spans="2:37" ht="14.1" customHeight="1">
      <c r="C49" s="115" t="s">
        <v>24</v>
      </c>
      <c r="D49" s="116"/>
      <c r="E49" s="116"/>
      <c r="F49" s="117"/>
      <c r="G49" s="117"/>
      <c r="H49" s="118">
        <f>ROUNDUP(F49/30,0)</f>
        <v>0</v>
      </c>
      <c r="I49" s="118"/>
      <c r="J49" s="119"/>
      <c r="N49" s="115" t="s">
        <v>25</v>
      </c>
      <c r="O49" s="116"/>
      <c r="P49" s="116"/>
      <c r="Q49" s="120" t="s">
        <v>26</v>
      </c>
      <c r="R49" s="120"/>
      <c r="S49" s="120"/>
      <c r="T49" s="120"/>
      <c r="U49" s="121" t="str">
        <f>IF(OR(H52=3,H52=4,H52=5),725+161*(H52-3),"")</f>
        <v/>
      </c>
      <c r="V49" s="122"/>
      <c r="W49" s="95" t="s">
        <v>19</v>
      </c>
      <c r="Y49" s="128" t="s">
        <v>27</v>
      </c>
      <c r="Z49" s="129"/>
      <c r="AA49" s="133"/>
      <c r="AB49" s="294"/>
      <c r="AC49" s="294"/>
      <c r="AD49" s="7" t="s">
        <v>19</v>
      </c>
      <c r="AF49" s="4" t="s">
        <v>103</v>
      </c>
    </row>
    <row r="50" spans="2:37" ht="14.1" customHeight="1">
      <c r="C50" s="115" t="s">
        <v>29</v>
      </c>
      <c r="D50" s="116"/>
      <c r="E50" s="116"/>
      <c r="F50" s="117"/>
      <c r="G50" s="117"/>
      <c r="H50" s="118">
        <f>ROUNDUP(F50/30,0)</f>
        <v>0</v>
      </c>
      <c r="I50" s="118"/>
      <c r="J50" s="119"/>
      <c r="N50" s="115" t="s">
        <v>30</v>
      </c>
      <c r="O50" s="116"/>
      <c r="P50" s="116"/>
      <c r="Q50" s="120" t="s">
        <v>31</v>
      </c>
      <c r="R50" s="120"/>
      <c r="S50" s="120"/>
      <c r="T50" s="120"/>
      <c r="U50" s="121" t="str">
        <f>IF(OR(H52=6,H52=7,H52=8),1208+168*(H52-6),"")</f>
        <v/>
      </c>
      <c r="V50" s="122"/>
      <c r="W50" s="95" t="s">
        <v>19</v>
      </c>
      <c r="AF50" s="1" t="s">
        <v>32</v>
      </c>
    </row>
    <row r="51" spans="2:37" ht="14.1" customHeight="1">
      <c r="C51" s="115" t="s">
        <v>33</v>
      </c>
      <c r="D51" s="116"/>
      <c r="E51" s="116"/>
      <c r="F51" s="117"/>
      <c r="G51" s="117"/>
      <c r="H51" s="118">
        <f>ROUNDUP(F51/30,0)</f>
        <v>0</v>
      </c>
      <c r="I51" s="118"/>
      <c r="J51" s="119"/>
      <c r="N51" s="145" t="s">
        <v>34</v>
      </c>
      <c r="O51" s="146"/>
      <c r="P51" s="146"/>
      <c r="Q51" s="156" t="s">
        <v>35</v>
      </c>
      <c r="R51" s="156"/>
      <c r="S51" s="156"/>
      <c r="T51" s="156"/>
      <c r="U51" s="157" t="str">
        <f>IF(H52&gt;=9,1713+161*(H52-9),"")</f>
        <v/>
      </c>
      <c r="V51" s="158"/>
      <c r="W51" s="7" t="s">
        <v>19</v>
      </c>
      <c r="AF51" s="1" t="s">
        <v>36</v>
      </c>
    </row>
    <row r="52" spans="2:37" ht="14.1" customHeight="1">
      <c r="C52" s="145" t="s">
        <v>37</v>
      </c>
      <c r="D52" s="146"/>
      <c r="E52" s="146"/>
      <c r="F52" s="147">
        <f>SUM(F48:G51)</f>
        <v>0</v>
      </c>
      <c r="G52" s="147"/>
      <c r="H52" s="148">
        <f>SUM(H48:J51)</f>
        <v>0</v>
      </c>
      <c r="I52" s="148"/>
      <c r="J52" s="149"/>
      <c r="K52" s="96" t="s">
        <v>38</v>
      </c>
      <c r="N52" s="6"/>
      <c r="O52" s="6"/>
      <c r="P52" s="8"/>
      <c r="Q52" s="8"/>
      <c r="R52" s="8"/>
      <c r="S52" s="8"/>
      <c r="T52" s="8"/>
      <c r="U52" s="150">
        <f>SUM(U48:V51)</f>
        <v>0</v>
      </c>
      <c r="V52" s="151"/>
      <c r="AF52" s="1" t="s">
        <v>39</v>
      </c>
    </row>
    <row r="53" spans="2:37" ht="14.1" customHeight="1">
      <c r="H53" s="5" t="s">
        <v>40</v>
      </c>
      <c r="U53" s="152" t="s">
        <v>41</v>
      </c>
      <c r="V53" s="153"/>
      <c r="W53" s="153"/>
      <c r="X53" s="154">
        <f>SUM(U48:V51)+SUM(AB47:AC49)</f>
        <v>0</v>
      </c>
      <c r="Y53" s="155"/>
      <c r="Z53" s="155"/>
      <c r="AA53" s="155"/>
      <c r="AB53" s="93" t="s">
        <v>19</v>
      </c>
      <c r="AC53" s="96" t="s">
        <v>42</v>
      </c>
      <c r="AF53" s="1" t="s">
        <v>43</v>
      </c>
    </row>
    <row r="54" spans="2:37" s="1" customFormat="1" ht="14.1" customHeight="1">
      <c r="H54" s="1" t="s">
        <v>44</v>
      </c>
      <c r="AF54" s="1" t="s">
        <v>45</v>
      </c>
      <c r="AG54" s="2"/>
      <c r="AH54" s="2"/>
      <c r="AI54" s="2"/>
      <c r="AJ54" s="2"/>
      <c r="AK54" s="2"/>
    </row>
    <row r="55" spans="2:37" s="1" customFormat="1" ht="10.5" customHeight="1">
      <c r="AG55" s="2"/>
      <c r="AH55" s="2"/>
      <c r="AI55" s="2"/>
      <c r="AJ55" s="9"/>
      <c r="AK55" s="2"/>
    </row>
    <row r="56" spans="2:37" s="1" customFormat="1" ht="14.1" customHeight="1">
      <c r="B56" s="1" t="s">
        <v>46</v>
      </c>
      <c r="L56" s="1" t="s">
        <v>47</v>
      </c>
      <c r="W56" s="1" t="s">
        <v>104</v>
      </c>
      <c r="AF56" s="10" t="s">
        <v>49</v>
      </c>
      <c r="AG56" s="91" t="s">
        <v>50</v>
      </c>
      <c r="AH56" s="91" t="s">
        <v>51</v>
      </c>
      <c r="AI56" s="91" t="s">
        <v>52</v>
      </c>
      <c r="AJ56" s="91" t="s">
        <v>53</v>
      </c>
      <c r="AK56" s="91" t="s">
        <v>54</v>
      </c>
    </row>
    <row r="57" spans="2:37" ht="14.1" customHeight="1">
      <c r="C57" s="310" t="s">
        <v>11</v>
      </c>
      <c r="D57" s="311"/>
      <c r="E57" s="312"/>
      <c r="F57" s="175" t="s">
        <v>55</v>
      </c>
      <c r="G57" s="176"/>
      <c r="H57" s="176"/>
      <c r="I57" s="177"/>
      <c r="M57" s="310" t="s">
        <v>11</v>
      </c>
      <c r="N57" s="311"/>
      <c r="O57" s="311"/>
      <c r="P57" s="311"/>
      <c r="Q57" s="176" t="s">
        <v>56</v>
      </c>
      <c r="R57" s="176"/>
      <c r="S57" s="176"/>
      <c r="T57" s="177"/>
      <c r="W57" s="310" t="s">
        <v>11</v>
      </c>
      <c r="X57" s="311"/>
      <c r="Y57" s="312"/>
      <c r="Z57" s="175" t="s">
        <v>57</v>
      </c>
      <c r="AA57" s="176"/>
      <c r="AB57" s="176"/>
      <c r="AC57" s="177"/>
      <c r="AF57" s="11"/>
      <c r="AG57" s="12"/>
      <c r="AH57" s="13"/>
      <c r="AI57" s="13">
        <f>IFERROR(IF(OR(AG57="W",AG57="S"),AH57*1.02,AH57),"自動転記")</f>
        <v>0</v>
      </c>
      <c r="AJ57" s="12"/>
      <c r="AK57" s="12"/>
    </row>
    <row r="58" spans="2:37" ht="14.1" customHeight="1">
      <c r="C58" s="161" t="s">
        <v>58</v>
      </c>
      <c r="D58" s="162"/>
      <c r="E58" s="163"/>
      <c r="F58" s="164"/>
      <c r="G58" s="164"/>
      <c r="H58" s="164"/>
      <c r="I58" s="14" t="s">
        <v>19</v>
      </c>
      <c r="J58" s="5" t="s">
        <v>59</v>
      </c>
      <c r="M58" s="165" t="s">
        <v>60</v>
      </c>
      <c r="N58" s="166"/>
      <c r="O58" s="166"/>
      <c r="P58" s="167"/>
      <c r="Q58" s="168"/>
      <c r="R58" s="169"/>
      <c r="S58" s="169"/>
      <c r="T58" s="14" t="s">
        <v>19</v>
      </c>
      <c r="U58" s="5" t="s">
        <v>61</v>
      </c>
      <c r="W58" s="161" t="s">
        <v>62</v>
      </c>
      <c r="X58" s="162"/>
      <c r="Y58" s="163"/>
      <c r="Z58" s="170"/>
      <c r="AA58" s="171"/>
      <c r="AB58" s="171"/>
      <c r="AC58" s="14" t="s">
        <v>19</v>
      </c>
      <c r="AD58" s="5" t="s">
        <v>63</v>
      </c>
      <c r="AF58" s="11"/>
      <c r="AG58" s="12"/>
      <c r="AH58" s="13"/>
      <c r="AI58" s="13">
        <f t="shared" ref="AI58:AI60" si="1">IFERROR(IF(OR(AG58="W",AG58="S"),AH58*1.02,AH58),"自動転記")</f>
        <v>0</v>
      </c>
      <c r="AJ58" s="12"/>
      <c r="AK58" s="12"/>
    </row>
    <row r="59" spans="2:37" ht="14.1" customHeight="1">
      <c r="C59" s="184" t="s">
        <v>64</v>
      </c>
      <c r="D59" s="185"/>
      <c r="E59" s="186"/>
      <c r="F59" s="187"/>
      <c r="G59" s="187"/>
      <c r="H59" s="187"/>
      <c r="I59" s="14" t="s">
        <v>19</v>
      </c>
      <c r="J59" s="5" t="s">
        <v>65</v>
      </c>
      <c r="M59" s="188" t="s">
        <v>66</v>
      </c>
      <c r="N59" s="189"/>
      <c r="O59" s="189"/>
      <c r="P59" s="190"/>
      <c r="Q59" s="191"/>
      <c r="R59" s="192"/>
      <c r="S59" s="192"/>
      <c r="T59" s="14" t="s">
        <v>19</v>
      </c>
      <c r="U59" s="5" t="s">
        <v>67</v>
      </c>
      <c r="W59" s="128" t="s">
        <v>68</v>
      </c>
      <c r="X59" s="129"/>
      <c r="Y59" s="133"/>
      <c r="Z59" s="159">
        <f>Z58-Q60</f>
        <v>0</v>
      </c>
      <c r="AA59" s="160"/>
      <c r="AB59" s="160"/>
      <c r="AC59" s="7"/>
      <c r="AF59" s="11"/>
      <c r="AG59" s="12"/>
      <c r="AH59" s="13"/>
      <c r="AI59" s="13">
        <f t="shared" si="1"/>
        <v>0</v>
      </c>
      <c r="AJ59" s="12"/>
      <c r="AK59" s="12"/>
    </row>
    <row r="60" spans="2:37" ht="14.1" customHeight="1">
      <c r="C60" s="128" t="s">
        <v>37</v>
      </c>
      <c r="D60" s="129"/>
      <c r="E60" s="133"/>
      <c r="F60" s="178">
        <f>F58+F59</f>
        <v>0</v>
      </c>
      <c r="G60" s="179"/>
      <c r="H60" s="179"/>
      <c r="I60" s="18" t="s">
        <v>19</v>
      </c>
      <c r="J60" s="5" t="s">
        <v>69</v>
      </c>
      <c r="M60" s="128" t="s">
        <v>37</v>
      </c>
      <c r="N60" s="129"/>
      <c r="O60" s="129"/>
      <c r="P60" s="129"/>
      <c r="Q60" s="180">
        <f>Q58+Q59</f>
        <v>0</v>
      </c>
      <c r="R60" s="181"/>
      <c r="S60" s="181"/>
      <c r="T60" s="18" t="s">
        <v>19</v>
      </c>
      <c r="U60" s="5" t="s">
        <v>70</v>
      </c>
      <c r="Z60" s="5" t="s">
        <v>40</v>
      </c>
      <c r="AF60" s="11"/>
      <c r="AG60" s="12"/>
      <c r="AH60" s="13"/>
      <c r="AI60" s="13">
        <f t="shared" si="1"/>
        <v>0</v>
      </c>
      <c r="AJ60" s="12"/>
      <c r="AK60" s="12"/>
    </row>
    <row r="61" spans="2:37" s="1" customFormat="1" ht="14.1" customHeight="1">
      <c r="Z61" s="1" t="s">
        <v>71</v>
      </c>
      <c r="AF61" s="1" t="s">
        <v>72</v>
      </c>
      <c r="AG61" s="2"/>
      <c r="AH61" s="2"/>
      <c r="AI61" s="2"/>
      <c r="AJ61" s="2"/>
      <c r="AK61" s="2"/>
    </row>
    <row r="62" spans="2:37" s="1" customFormat="1" ht="14.1" customHeight="1">
      <c r="B62" s="1" t="s">
        <v>73</v>
      </c>
      <c r="AG62" s="2"/>
      <c r="AH62" s="2"/>
      <c r="AI62" s="2"/>
      <c r="AJ62" s="2"/>
      <c r="AK62" s="2"/>
    </row>
    <row r="63" spans="2:37" ht="14.1" customHeight="1">
      <c r="C63" s="172" t="s">
        <v>11</v>
      </c>
      <c r="D63" s="173"/>
      <c r="E63" s="173"/>
      <c r="F63" s="173"/>
      <c r="G63" s="182"/>
      <c r="H63" s="183" t="s">
        <v>74</v>
      </c>
      <c r="I63" s="183"/>
      <c r="J63" s="183"/>
      <c r="K63" s="183"/>
      <c r="L63" s="183"/>
      <c r="M63" s="183"/>
      <c r="N63" s="183" t="s">
        <v>57</v>
      </c>
      <c r="O63" s="183"/>
      <c r="P63" s="183"/>
      <c r="Q63" s="183"/>
      <c r="R63" s="183"/>
      <c r="S63" s="183"/>
      <c r="T63" s="199" t="s">
        <v>75</v>
      </c>
      <c r="U63" s="199"/>
      <c r="V63" s="199"/>
      <c r="W63" s="199"/>
      <c r="X63" s="199"/>
      <c r="Y63" s="199" t="s">
        <v>76</v>
      </c>
      <c r="Z63" s="199"/>
      <c r="AA63" s="199"/>
      <c r="AB63" s="199"/>
      <c r="AC63" s="199"/>
      <c r="AG63" s="1"/>
      <c r="AH63" s="1"/>
    </row>
    <row r="64" spans="2:37" ht="14.1" customHeight="1">
      <c r="C64" s="161" t="s">
        <v>105</v>
      </c>
      <c r="D64" s="162"/>
      <c r="E64" s="162"/>
      <c r="F64" s="162"/>
      <c r="G64" s="193"/>
      <c r="H64" s="195" t="s">
        <v>106</v>
      </c>
      <c r="I64" s="195"/>
      <c r="J64" s="195"/>
      <c r="K64" s="195"/>
      <c r="L64" s="195"/>
      <c r="M64" s="195"/>
      <c r="N64" s="196">
        <f>X53-F58</f>
        <v>0</v>
      </c>
      <c r="O64" s="197"/>
      <c r="P64" s="197"/>
      <c r="Q64" s="197"/>
      <c r="R64" s="198"/>
      <c r="S64" s="92" t="s">
        <v>19</v>
      </c>
      <c r="T64" s="317">
        <f>MIN(N64:R66)</f>
        <v>0</v>
      </c>
      <c r="U64" s="318"/>
      <c r="V64" s="318"/>
      <c r="W64" s="318"/>
      <c r="X64" s="322" t="s">
        <v>19</v>
      </c>
      <c r="Y64" s="324"/>
      <c r="Z64" s="325"/>
      <c r="AA64" s="325"/>
      <c r="AB64" s="325"/>
      <c r="AC64" s="322" t="s">
        <v>19</v>
      </c>
      <c r="AF64" s="1" t="s">
        <v>107</v>
      </c>
      <c r="AG64" s="1"/>
      <c r="AH64" s="1"/>
      <c r="AI64" s="1" t="s">
        <v>108</v>
      </c>
    </row>
    <row r="65" spans="2:37" ht="14.1" customHeight="1">
      <c r="C65" s="184"/>
      <c r="D65" s="185"/>
      <c r="E65" s="185"/>
      <c r="F65" s="185"/>
      <c r="G65" s="313"/>
      <c r="H65" s="245" t="s">
        <v>109</v>
      </c>
      <c r="I65" s="245"/>
      <c r="J65" s="245"/>
      <c r="K65" s="245"/>
      <c r="L65" s="245"/>
      <c r="M65" s="245"/>
      <c r="N65" s="330">
        <f>F59</f>
        <v>0</v>
      </c>
      <c r="O65" s="330"/>
      <c r="P65" s="330"/>
      <c r="Q65" s="330"/>
      <c r="R65" s="331"/>
      <c r="S65" s="95" t="s">
        <v>79</v>
      </c>
      <c r="T65" s="319"/>
      <c r="U65" s="201"/>
      <c r="V65" s="201"/>
      <c r="W65" s="201"/>
      <c r="X65" s="204"/>
      <c r="Y65" s="326"/>
      <c r="Z65" s="327"/>
      <c r="AA65" s="327"/>
      <c r="AB65" s="327"/>
      <c r="AC65" s="204"/>
      <c r="AF65" s="12" t="s">
        <v>110</v>
      </c>
      <c r="AG65" s="12" t="s">
        <v>111</v>
      </c>
      <c r="AH65" s="1"/>
      <c r="AI65" s="12" t="s">
        <v>110</v>
      </c>
      <c r="AJ65" s="12" t="s">
        <v>112</v>
      </c>
    </row>
    <row r="66" spans="2:37" ht="14.1" customHeight="1">
      <c r="C66" s="314"/>
      <c r="D66" s="315"/>
      <c r="E66" s="315"/>
      <c r="F66" s="315"/>
      <c r="G66" s="316"/>
      <c r="H66" s="332" t="s">
        <v>113</v>
      </c>
      <c r="I66" s="332"/>
      <c r="J66" s="332"/>
      <c r="K66" s="332"/>
      <c r="L66" s="332"/>
      <c r="M66" s="332"/>
      <c r="N66" s="330">
        <f>Z58-Q58</f>
        <v>0</v>
      </c>
      <c r="O66" s="330"/>
      <c r="P66" s="330"/>
      <c r="Q66" s="330"/>
      <c r="R66" s="331"/>
      <c r="S66" s="15" t="s">
        <v>79</v>
      </c>
      <c r="T66" s="320"/>
      <c r="U66" s="321"/>
      <c r="V66" s="321"/>
      <c r="W66" s="321"/>
      <c r="X66" s="323"/>
      <c r="Y66" s="328"/>
      <c r="Z66" s="329"/>
      <c r="AA66" s="329"/>
      <c r="AB66" s="329"/>
      <c r="AC66" s="323"/>
      <c r="AF66" s="12" t="s">
        <v>114</v>
      </c>
      <c r="AG66" s="13">
        <f>IFERROR(SUMIFS($AI$18:$AI$21,$AJ$18:$AJ$21,"健全"),"自動転記")</f>
        <v>0</v>
      </c>
      <c r="AH66" s="1" t="s">
        <v>115</v>
      </c>
      <c r="AI66" s="91" t="s">
        <v>116</v>
      </c>
      <c r="AJ66" s="13">
        <f>IFERROR(SUMIFS($AI$18:$AI$21,$AJ$18:$AJ$21,"健全",$AK$18:$AK$21,"○"),"自動転記")</f>
        <v>0</v>
      </c>
      <c r="AK66" s="9" t="s">
        <v>117</v>
      </c>
    </row>
    <row r="67" spans="2:37" ht="14.1" customHeight="1">
      <c r="C67" s="333" t="s">
        <v>118</v>
      </c>
      <c r="D67" s="334"/>
      <c r="E67" s="334"/>
      <c r="F67" s="334"/>
      <c r="G67" s="335"/>
      <c r="H67" s="245" t="s">
        <v>119</v>
      </c>
      <c r="I67" s="245"/>
      <c r="J67" s="245"/>
      <c r="K67" s="245"/>
      <c r="L67" s="245"/>
      <c r="M67" s="245"/>
      <c r="N67" s="330">
        <f>Q60</f>
        <v>0</v>
      </c>
      <c r="O67" s="330"/>
      <c r="P67" s="330"/>
      <c r="Q67" s="330"/>
      <c r="R67" s="331"/>
      <c r="S67" s="95" t="s">
        <v>79</v>
      </c>
      <c r="T67" s="200">
        <f>MIN(N67:R68)</f>
        <v>0</v>
      </c>
      <c r="U67" s="201"/>
      <c r="V67" s="201"/>
      <c r="W67" s="201"/>
      <c r="X67" s="204" t="s">
        <v>19</v>
      </c>
      <c r="Y67" s="326"/>
      <c r="Z67" s="327"/>
      <c r="AA67" s="327"/>
      <c r="AB67" s="327"/>
      <c r="AC67" s="204" t="s">
        <v>19</v>
      </c>
      <c r="AF67" s="12" t="s">
        <v>120</v>
      </c>
      <c r="AG67" s="13">
        <f>IFERROR(SUMIFS($AI$18:$AI$21,$AJ$18:$AJ$21,"危険"),"自動転記")</f>
        <v>0</v>
      </c>
      <c r="AH67" s="1" t="s">
        <v>121</v>
      </c>
      <c r="AI67" s="91" t="s">
        <v>122</v>
      </c>
      <c r="AJ67" s="13">
        <f>IFERROR(SUMIFS($AI$18:$AI$21,$AJ$18:$AJ$21,"危険",$AK$18:$AK$21,"○"),"自動転記")</f>
        <v>0</v>
      </c>
      <c r="AK67" s="9" t="s">
        <v>123</v>
      </c>
    </row>
    <row r="68" spans="2:37" ht="24.6" customHeight="1">
      <c r="C68" s="336"/>
      <c r="D68" s="337"/>
      <c r="E68" s="337"/>
      <c r="F68" s="337"/>
      <c r="G68" s="338"/>
      <c r="H68" s="210" t="s">
        <v>124</v>
      </c>
      <c r="I68" s="210"/>
      <c r="J68" s="210"/>
      <c r="K68" s="210"/>
      <c r="L68" s="210"/>
      <c r="M68" s="210"/>
      <c r="N68" s="341">
        <f>Z58</f>
        <v>0</v>
      </c>
      <c r="O68" s="341"/>
      <c r="P68" s="341"/>
      <c r="Q68" s="341"/>
      <c r="R68" s="342"/>
      <c r="S68" s="7" t="s">
        <v>79</v>
      </c>
      <c r="T68" s="202"/>
      <c r="U68" s="203"/>
      <c r="V68" s="203"/>
      <c r="W68" s="203"/>
      <c r="X68" s="205"/>
      <c r="Y68" s="339"/>
      <c r="Z68" s="340"/>
      <c r="AA68" s="340"/>
      <c r="AB68" s="340"/>
      <c r="AC68" s="205"/>
      <c r="AF68" s="12" t="s">
        <v>125</v>
      </c>
      <c r="AG68" s="13">
        <f>SUM(AG67:AG67)</f>
        <v>0</v>
      </c>
      <c r="AH68" s="1" t="s">
        <v>126</v>
      </c>
      <c r="AI68" s="12" t="s">
        <v>125</v>
      </c>
      <c r="AJ68" s="13">
        <f>SUM(AJ67:AJ67)</f>
        <v>0</v>
      </c>
      <c r="AK68" s="9" t="s">
        <v>127</v>
      </c>
    </row>
    <row r="69" spans="2:37" s="1" customFormat="1" ht="14.1" customHeight="1">
      <c r="X69" s="1" t="s">
        <v>81</v>
      </c>
      <c r="AG69" s="2"/>
      <c r="AH69" s="2"/>
      <c r="AI69" s="2"/>
      <c r="AJ69" s="2"/>
      <c r="AK69" s="2"/>
    </row>
    <row r="70" spans="2:37" s="1" customFormat="1" ht="14.1" customHeight="1">
      <c r="B70" s="1" t="s">
        <v>128</v>
      </c>
      <c r="AG70" s="2"/>
      <c r="AH70" s="2"/>
      <c r="AI70" s="2"/>
      <c r="AJ70" s="2"/>
      <c r="AK70" s="2"/>
    </row>
    <row r="71" spans="2:37" ht="14.1" customHeight="1">
      <c r="C71" s="214" t="s">
        <v>83</v>
      </c>
      <c r="D71" s="214"/>
      <c r="E71" s="214"/>
      <c r="F71" s="214"/>
      <c r="G71" s="214"/>
      <c r="H71" s="214" t="s">
        <v>84</v>
      </c>
      <c r="I71" s="214"/>
      <c r="J71" s="214"/>
      <c r="K71" s="214"/>
      <c r="L71" s="214"/>
      <c r="M71" s="214"/>
      <c r="N71" s="214" t="s">
        <v>85</v>
      </c>
      <c r="O71" s="214"/>
      <c r="P71" s="214"/>
      <c r="Q71" s="214"/>
      <c r="R71" s="214"/>
      <c r="S71" s="214"/>
      <c r="T71" s="214" t="s">
        <v>62</v>
      </c>
      <c r="U71" s="214"/>
      <c r="V71" s="214"/>
      <c r="W71" s="214"/>
      <c r="X71" s="214"/>
      <c r="Y71" s="214" t="s">
        <v>86</v>
      </c>
      <c r="Z71" s="214"/>
      <c r="AA71" s="214"/>
      <c r="AB71" s="214"/>
      <c r="AC71" s="214"/>
    </row>
    <row r="72" spans="2:37" ht="14.1" customHeight="1">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row>
    <row r="73" spans="2:37" ht="14.1" customHeight="1">
      <c r="C73" s="216" t="s">
        <v>87</v>
      </c>
      <c r="D73" s="216"/>
      <c r="E73" s="216"/>
      <c r="F73" s="216"/>
      <c r="G73" s="216"/>
      <c r="H73" s="216" t="s">
        <v>88</v>
      </c>
      <c r="I73" s="216"/>
      <c r="J73" s="216"/>
      <c r="K73" s="216"/>
      <c r="L73" s="216"/>
      <c r="M73" s="216"/>
      <c r="N73" s="216" t="s">
        <v>89</v>
      </c>
      <c r="O73" s="216"/>
      <c r="P73" s="216"/>
      <c r="Q73" s="216"/>
      <c r="R73" s="216"/>
      <c r="S73" s="216"/>
      <c r="T73" s="216" t="s">
        <v>90</v>
      </c>
      <c r="U73" s="216"/>
      <c r="V73" s="216"/>
      <c r="W73" s="216"/>
      <c r="X73" s="216"/>
      <c r="Y73" s="216" t="s">
        <v>91</v>
      </c>
      <c r="Z73" s="216"/>
      <c r="AA73" s="216"/>
      <c r="AB73" s="216"/>
      <c r="AC73" s="216"/>
    </row>
    <row r="74" spans="2:37" ht="14.1" customHeight="1">
      <c r="C74" s="217"/>
      <c r="D74" s="217"/>
      <c r="E74" s="217"/>
      <c r="F74" s="217"/>
      <c r="G74" s="217"/>
      <c r="H74" s="217">
        <v>0</v>
      </c>
      <c r="I74" s="217"/>
      <c r="J74" s="217"/>
      <c r="K74" s="217"/>
      <c r="L74" s="217"/>
      <c r="M74" s="217"/>
      <c r="N74" s="217">
        <f>C74-H74</f>
        <v>0</v>
      </c>
      <c r="O74" s="217"/>
      <c r="P74" s="217"/>
      <c r="Q74" s="217"/>
      <c r="R74" s="217"/>
      <c r="S74" s="217"/>
      <c r="T74" s="218">
        <f>Z58</f>
        <v>0</v>
      </c>
      <c r="U74" s="218"/>
      <c r="V74" s="218"/>
      <c r="W74" s="218"/>
      <c r="X74" s="218"/>
      <c r="Y74" s="219" t="str">
        <f>IFERROR(N74/T74,"")</f>
        <v/>
      </c>
      <c r="Z74" s="219"/>
      <c r="AA74" s="219"/>
      <c r="AB74" s="219"/>
      <c r="AC74" s="219"/>
    </row>
    <row r="75" spans="2:37" s="1" customFormat="1" ht="12.6" customHeight="1">
      <c r="C75" s="16"/>
      <c r="D75" s="16"/>
      <c r="E75" s="16"/>
      <c r="F75" s="16"/>
      <c r="G75" s="16"/>
      <c r="H75" s="16"/>
      <c r="I75" s="16"/>
      <c r="J75" s="16"/>
      <c r="K75" s="16"/>
      <c r="L75" s="16"/>
      <c r="M75" s="16"/>
      <c r="N75" s="16"/>
      <c r="O75" s="16"/>
      <c r="P75" s="16"/>
      <c r="Q75" s="16"/>
      <c r="R75" s="16"/>
      <c r="S75" s="16"/>
      <c r="T75" s="16"/>
      <c r="U75" s="16"/>
      <c r="V75" s="16"/>
      <c r="W75" s="16"/>
      <c r="X75" s="16"/>
      <c r="Y75" s="16"/>
      <c r="Z75" s="9" t="s">
        <v>92</v>
      </c>
      <c r="AA75" s="16"/>
      <c r="AB75" s="16"/>
      <c r="AC75" s="16"/>
      <c r="AG75" s="2"/>
      <c r="AH75" s="2"/>
      <c r="AI75" s="2"/>
      <c r="AJ75" s="2"/>
      <c r="AK75" s="2"/>
    </row>
    <row r="76" spans="2:37" s="1" customFormat="1" ht="12.6" customHeight="1">
      <c r="B76" s="20" t="s">
        <v>129</v>
      </c>
      <c r="C76" s="88"/>
      <c r="D76" s="88"/>
      <c r="E76" s="88"/>
      <c r="F76" s="88"/>
      <c r="G76" s="88"/>
      <c r="H76" s="88"/>
      <c r="I76" s="88"/>
      <c r="J76" s="88"/>
      <c r="K76" s="88"/>
      <c r="L76" s="88"/>
      <c r="M76" s="88"/>
      <c r="N76" s="88"/>
      <c r="O76" s="88"/>
      <c r="P76" s="88"/>
      <c r="Q76" s="88"/>
      <c r="R76" s="88"/>
      <c r="S76" s="88"/>
      <c r="T76" s="88"/>
      <c r="U76" s="88"/>
      <c r="V76" s="88"/>
      <c r="W76" s="88"/>
      <c r="X76" s="88"/>
      <c r="Y76" s="88"/>
      <c r="Z76" s="89"/>
      <c r="AA76" s="88"/>
      <c r="AB76" s="88"/>
      <c r="AC76" s="88"/>
      <c r="AG76" s="2"/>
      <c r="AH76" s="2"/>
      <c r="AI76" s="2"/>
      <c r="AJ76" s="2"/>
      <c r="AK76" s="2"/>
    </row>
    <row r="77" spans="2:37" s="1" customFormat="1" ht="12.6" customHeight="1">
      <c r="B77" s="20"/>
      <c r="C77" s="343" t="s">
        <v>130</v>
      </c>
      <c r="D77" s="344"/>
      <c r="E77" s="344"/>
      <c r="F77" s="344"/>
      <c r="G77" s="345"/>
      <c r="H77" s="349" t="s">
        <v>84</v>
      </c>
      <c r="I77" s="349"/>
      <c r="J77" s="349"/>
      <c r="K77" s="349"/>
      <c r="L77" s="349"/>
      <c r="M77" s="349"/>
      <c r="N77" s="349" t="s">
        <v>85</v>
      </c>
      <c r="O77" s="349"/>
      <c r="P77" s="349"/>
      <c r="Q77" s="349"/>
      <c r="R77" s="349"/>
      <c r="S77" s="349"/>
      <c r="T77" s="344" t="s">
        <v>131</v>
      </c>
      <c r="U77" s="344"/>
      <c r="V77" s="344"/>
      <c r="W77" s="344"/>
      <c r="X77" s="345"/>
      <c r="Y77" s="351" t="s">
        <v>132</v>
      </c>
      <c r="Z77" s="351"/>
      <c r="AA77" s="351"/>
      <c r="AB77" s="351"/>
      <c r="AC77" s="352"/>
    </row>
    <row r="78" spans="2:37" s="1" customFormat="1" ht="18" customHeight="1">
      <c r="B78" s="20"/>
      <c r="C78" s="346"/>
      <c r="D78" s="347"/>
      <c r="E78" s="347"/>
      <c r="F78" s="347"/>
      <c r="G78" s="348"/>
      <c r="H78" s="350"/>
      <c r="I78" s="350"/>
      <c r="J78" s="350"/>
      <c r="K78" s="350"/>
      <c r="L78" s="350"/>
      <c r="M78" s="350"/>
      <c r="N78" s="350"/>
      <c r="O78" s="350"/>
      <c r="P78" s="350"/>
      <c r="Q78" s="350"/>
      <c r="R78" s="350"/>
      <c r="S78" s="350"/>
      <c r="T78" s="347"/>
      <c r="U78" s="347"/>
      <c r="V78" s="347"/>
      <c r="W78" s="347"/>
      <c r="X78" s="348"/>
      <c r="Y78" s="353"/>
      <c r="Z78" s="353"/>
      <c r="AA78" s="353"/>
      <c r="AB78" s="353"/>
      <c r="AC78" s="354"/>
    </row>
    <row r="79" spans="2:37" s="1" customFormat="1" ht="12.6" customHeight="1">
      <c r="B79" s="20"/>
      <c r="C79" s="355" t="s">
        <v>87</v>
      </c>
      <c r="D79" s="356"/>
      <c r="E79" s="356"/>
      <c r="F79" s="356"/>
      <c r="G79" s="357"/>
      <c r="H79" s="358" t="s">
        <v>88</v>
      </c>
      <c r="I79" s="358"/>
      <c r="J79" s="358"/>
      <c r="K79" s="358"/>
      <c r="L79" s="358"/>
      <c r="M79" s="358"/>
      <c r="N79" s="358" t="s">
        <v>89</v>
      </c>
      <c r="O79" s="358"/>
      <c r="P79" s="358"/>
      <c r="Q79" s="358"/>
      <c r="R79" s="358"/>
      <c r="S79" s="358"/>
      <c r="T79" s="355" t="s">
        <v>90</v>
      </c>
      <c r="U79" s="356"/>
      <c r="V79" s="356"/>
      <c r="W79" s="356"/>
      <c r="X79" s="357"/>
      <c r="Y79" s="355" t="s">
        <v>133</v>
      </c>
      <c r="Z79" s="356"/>
      <c r="AA79" s="356"/>
      <c r="AB79" s="356"/>
      <c r="AC79" s="357"/>
    </row>
    <row r="80" spans="2:37" s="1" customFormat="1" ht="12.6" customHeight="1">
      <c r="B80" s="20"/>
      <c r="C80" s="359"/>
      <c r="D80" s="360"/>
      <c r="E80" s="360"/>
      <c r="F80" s="360"/>
      <c r="G80" s="361"/>
      <c r="H80" s="362">
        <v>0</v>
      </c>
      <c r="I80" s="362"/>
      <c r="J80" s="362"/>
      <c r="K80" s="362"/>
      <c r="L80" s="362"/>
      <c r="M80" s="362"/>
      <c r="N80" s="362">
        <f>C80-H80</f>
        <v>0</v>
      </c>
      <c r="O80" s="362"/>
      <c r="P80" s="362"/>
      <c r="Q80" s="362"/>
      <c r="R80" s="362"/>
      <c r="S80" s="362"/>
      <c r="T80" s="363"/>
      <c r="U80" s="363"/>
      <c r="V80" s="363"/>
      <c r="W80" s="363"/>
      <c r="X80" s="364"/>
      <c r="Y80" s="365">
        <f>IF(Q60&lt;T80,N80*Q60/T80,N80)</f>
        <v>0</v>
      </c>
      <c r="Z80" s="366"/>
      <c r="AA80" s="366"/>
      <c r="AB80" s="366"/>
      <c r="AC80" s="367"/>
    </row>
    <row r="81" spans="1:37" s="1" customFormat="1" ht="12.6" customHeight="1">
      <c r="B81" s="20"/>
      <c r="C81" s="88"/>
      <c r="D81" s="88"/>
      <c r="E81" s="88"/>
      <c r="F81" s="88"/>
      <c r="G81" s="88"/>
      <c r="H81" s="20"/>
      <c r="I81" s="20"/>
      <c r="J81" s="20"/>
      <c r="K81" s="20"/>
      <c r="L81" s="20"/>
      <c r="M81" s="20"/>
      <c r="N81" s="20"/>
      <c r="O81" s="20"/>
      <c r="P81" s="20"/>
      <c r="Q81" s="20"/>
      <c r="R81" s="88"/>
      <c r="S81" s="88"/>
      <c r="T81" s="88"/>
      <c r="U81" s="88"/>
      <c r="V81" s="88"/>
      <c r="W81" s="88"/>
      <c r="X81" s="88"/>
      <c r="Y81" s="90"/>
      <c r="Z81" s="20"/>
      <c r="AA81" s="90" t="s">
        <v>134</v>
      </c>
      <c r="AB81" s="88"/>
      <c r="AC81" s="20"/>
      <c r="AG81" s="2"/>
      <c r="AH81" s="2"/>
      <c r="AI81" s="2"/>
      <c r="AJ81" s="2"/>
      <c r="AK81" s="2"/>
    </row>
    <row r="82" spans="1:37" s="1" customFormat="1" ht="14.1" customHeight="1">
      <c r="B82" s="1" t="s">
        <v>135</v>
      </c>
      <c r="AG82" s="2"/>
      <c r="AH82" s="2"/>
      <c r="AI82" s="2"/>
      <c r="AJ82" s="2"/>
      <c r="AK82" s="2"/>
    </row>
    <row r="83" spans="1:37" ht="14.1" customHeight="1">
      <c r="C83" s="214" t="s">
        <v>94</v>
      </c>
      <c r="D83" s="214"/>
      <c r="E83" s="214"/>
      <c r="F83" s="214"/>
      <c r="G83" s="214"/>
      <c r="H83" s="214" t="s">
        <v>95</v>
      </c>
      <c r="I83" s="214"/>
      <c r="J83" s="214"/>
      <c r="K83" s="214"/>
      <c r="L83" s="214"/>
      <c r="M83" s="214"/>
      <c r="N83" s="214" t="s">
        <v>96</v>
      </c>
      <c r="O83" s="214"/>
      <c r="P83" s="214"/>
      <c r="Q83" s="214"/>
      <c r="R83" s="214"/>
      <c r="S83" s="214"/>
      <c r="T83" s="214" t="s">
        <v>97</v>
      </c>
      <c r="U83" s="214"/>
      <c r="V83" s="214"/>
      <c r="W83" s="214"/>
      <c r="X83" s="214"/>
      <c r="Y83" s="214" t="s">
        <v>98</v>
      </c>
      <c r="Z83" s="214"/>
      <c r="AA83" s="214"/>
      <c r="AB83" s="214"/>
      <c r="AC83" s="214"/>
    </row>
    <row r="84" spans="1:37" ht="14.1" customHeight="1">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row>
    <row r="85" spans="1:37" ht="14.1" customHeight="1">
      <c r="C85" s="240"/>
      <c r="D85" s="240"/>
      <c r="E85" s="240"/>
      <c r="F85" s="240"/>
      <c r="G85" s="240"/>
      <c r="H85" s="241"/>
      <c r="I85" s="241"/>
      <c r="J85" s="241"/>
      <c r="K85" s="241"/>
      <c r="L85" s="241"/>
      <c r="M85" s="241"/>
      <c r="N85" s="368">
        <f>ROUNDDOWN(C85*H85+Y80,-3)/1000</f>
        <v>0</v>
      </c>
      <c r="O85" s="368"/>
      <c r="P85" s="368"/>
      <c r="Q85" s="368"/>
      <c r="R85" s="368"/>
      <c r="S85" s="368"/>
      <c r="T85" s="238" t="s">
        <v>99</v>
      </c>
      <c r="U85" s="238"/>
      <c r="V85" s="238"/>
      <c r="W85" s="238"/>
      <c r="X85" s="238"/>
      <c r="Y85" s="246"/>
      <c r="Z85" s="246"/>
      <c r="AA85" s="246"/>
      <c r="AB85" s="246"/>
      <c r="AC85" s="246"/>
    </row>
    <row r="86" spans="1:37" ht="14.1" customHeight="1">
      <c r="C86" s="247"/>
      <c r="D86" s="247"/>
      <c r="E86" s="247"/>
      <c r="F86" s="247"/>
      <c r="G86" s="247"/>
      <c r="H86" s="248"/>
      <c r="I86" s="248"/>
      <c r="J86" s="248"/>
      <c r="K86" s="248"/>
      <c r="L86" s="248"/>
      <c r="M86" s="248"/>
      <c r="N86" s="369"/>
      <c r="O86" s="370"/>
      <c r="P86" s="370"/>
      <c r="Q86" s="370"/>
      <c r="R86" s="370"/>
      <c r="S86" s="371"/>
      <c r="T86" s="245"/>
      <c r="U86" s="245"/>
      <c r="V86" s="245"/>
      <c r="W86" s="245"/>
      <c r="X86" s="245"/>
      <c r="Y86" s="252"/>
      <c r="Z86" s="252"/>
      <c r="AA86" s="252"/>
      <c r="AB86" s="252"/>
      <c r="AC86" s="252"/>
    </row>
    <row r="87" spans="1:37" ht="14.1" customHeight="1">
      <c r="C87" s="210" t="s">
        <v>37</v>
      </c>
      <c r="D87" s="210"/>
      <c r="E87" s="210"/>
      <c r="F87" s="210"/>
      <c r="G87" s="210"/>
      <c r="H87" s="224">
        <f>SUM(H85:M86)</f>
        <v>0</v>
      </c>
      <c r="I87" s="224"/>
      <c r="J87" s="224"/>
      <c r="K87" s="224"/>
      <c r="L87" s="224"/>
      <c r="M87" s="224"/>
      <c r="N87" s="228">
        <f>SUM(N85:S86)</f>
        <v>0</v>
      </c>
      <c r="O87" s="228"/>
      <c r="P87" s="228"/>
      <c r="Q87" s="228"/>
      <c r="R87" s="228"/>
      <c r="S87" s="228"/>
      <c r="T87" s="210"/>
      <c r="U87" s="210"/>
      <c r="V87" s="210"/>
      <c r="W87" s="210"/>
      <c r="X87" s="210"/>
      <c r="Y87" s="228">
        <f>SUM(Y85:AC86)</f>
        <v>0</v>
      </c>
      <c r="Z87" s="228"/>
      <c r="AA87" s="228"/>
      <c r="AB87" s="228"/>
      <c r="AC87" s="228"/>
    </row>
    <row r="88" spans="1:37" s="1" customFormat="1" ht="14.1" customHeight="1">
      <c r="E88" s="1" t="s">
        <v>100</v>
      </c>
      <c r="H88" s="287" t="s">
        <v>101</v>
      </c>
      <c r="I88" s="287"/>
      <c r="J88" s="287"/>
      <c r="K88" s="287"/>
      <c r="L88" s="287"/>
      <c r="M88" s="287"/>
      <c r="O88" s="20" t="s">
        <v>136</v>
      </c>
      <c r="AG88" s="2"/>
      <c r="AH88" s="2"/>
      <c r="AI88" s="2"/>
      <c r="AJ88" s="2"/>
      <c r="AK88" s="2"/>
    </row>
    <row r="89" spans="1:37" s="1" customFormat="1" ht="15.6" customHeight="1">
      <c r="H89" s="288"/>
      <c r="I89" s="288"/>
      <c r="J89" s="288"/>
      <c r="K89" s="288"/>
      <c r="L89" s="288"/>
      <c r="M89" s="288"/>
      <c r="AG89" s="2"/>
      <c r="AH89" s="2"/>
      <c r="AI89" s="2"/>
      <c r="AJ89" s="2"/>
      <c r="AK89" s="2"/>
    </row>
    <row r="90" spans="1:37" s="1" customFormat="1" ht="39" customHeight="1">
      <c r="A90" s="253" t="s">
        <v>137</v>
      </c>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G90" s="2"/>
      <c r="AH90" s="2"/>
      <c r="AI90" s="2"/>
      <c r="AJ90" s="2"/>
      <c r="AK90" s="2"/>
    </row>
    <row r="91" spans="1:37" s="1" customFormat="1" ht="14.1" customHeight="1">
      <c r="B91" s="1" t="s">
        <v>138</v>
      </c>
      <c r="AG91" s="2"/>
      <c r="AH91" s="2"/>
      <c r="AI91" s="2"/>
      <c r="AJ91" s="2"/>
      <c r="AK91" s="2"/>
    </row>
    <row r="92" spans="1:37" ht="14.1" customHeight="1">
      <c r="C92" s="229" t="s">
        <v>11</v>
      </c>
      <c r="D92" s="229"/>
      <c r="E92" s="229"/>
      <c r="F92" s="229"/>
      <c r="G92" s="229"/>
      <c r="H92" s="229"/>
      <c r="I92" s="229"/>
      <c r="J92" s="231" t="s">
        <v>139</v>
      </c>
      <c r="K92" s="232"/>
      <c r="L92" s="232"/>
      <c r="M92" s="232"/>
      <c r="N92" s="232"/>
      <c r="O92" s="232"/>
      <c r="P92" s="233"/>
      <c r="Q92" s="237" t="s">
        <v>140</v>
      </c>
      <c r="R92" s="238"/>
      <c r="S92" s="238"/>
      <c r="T92" s="238" t="s">
        <v>85</v>
      </c>
      <c r="U92" s="238"/>
      <c r="V92" s="238"/>
      <c r="W92" s="238"/>
      <c r="X92" s="238"/>
      <c r="Y92" s="238" t="s">
        <v>141</v>
      </c>
      <c r="Z92" s="238"/>
      <c r="AA92" s="238"/>
      <c r="AB92" s="238"/>
      <c r="AC92" s="238"/>
    </row>
    <row r="93" spans="1:37" ht="14.1" customHeight="1">
      <c r="C93" s="230"/>
      <c r="D93" s="230"/>
      <c r="E93" s="230"/>
      <c r="F93" s="230"/>
      <c r="G93" s="230"/>
      <c r="H93" s="230"/>
      <c r="I93" s="230"/>
      <c r="J93" s="234"/>
      <c r="K93" s="235"/>
      <c r="L93" s="235"/>
      <c r="M93" s="235"/>
      <c r="N93" s="235"/>
      <c r="O93" s="235"/>
      <c r="P93" s="236"/>
      <c r="Q93" s="239"/>
      <c r="R93" s="210"/>
      <c r="S93" s="210"/>
      <c r="T93" s="210"/>
      <c r="U93" s="210"/>
      <c r="V93" s="210"/>
      <c r="W93" s="210"/>
      <c r="X93" s="210"/>
      <c r="Y93" s="210"/>
      <c r="Z93" s="210"/>
      <c r="AA93" s="210"/>
      <c r="AB93" s="210"/>
      <c r="AC93" s="210"/>
    </row>
    <row r="94" spans="1:37" ht="14.1" customHeight="1">
      <c r="C94" s="254"/>
      <c r="D94" s="254"/>
      <c r="E94" s="254"/>
      <c r="F94" s="254"/>
      <c r="G94" s="254"/>
      <c r="H94" s="254"/>
      <c r="I94" s="254"/>
      <c r="J94" s="255"/>
      <c r="K94" s="256"/>
      <c r="L94" s="256"/>
      <c r="M94" s="256"/>
      <c r="N94" s="256"/>
      <c r="O94" s="256"/>
      <c r="P94" s="257"/>
      <c r="Q94" s="258"/>
      <c r="R94" s="195"/>
      <c r="S94" s="195"/>
      <c r="T94" s="259"/>
      <c r="U94" s="259"/>
      <c r="V94" s="259"/>
      <c r="W94" s="259"/>
      <c r="X94" s="259"/>
      <c r="Y94" s="260">
        <f>T94</f>
        <v>0</v>
      </c>
      <c r="Z94" s="260"/>
      <c r="AA94" s="260"/>
      <c r="AB94" s="260"/>
      <c r="AC94" s="260"/>
    </row>
    <row r="95" spans="1:37" ht="14.1" customHeight="1">
      <c r="C95" s="261"/>
      <c r="D95" s="262"/>
      <c r="E95" s="262"/>
      <c r="F95" s="262"/>
      <c r="G95" s="262"/>
      <c r="H95" s="262"/>
      <c r="I95" s="263"/>
      <c r="J95" s="188"/>
      <c r="K95" s="264"/>
      <c r="L95" s="264"/>
      <c r="M95" s="264"/>
      <c r="N95" s="264"/>
      <c r="O95" s="264"/>
      <c r="P95" s="265"/>
      <c r="Q95" s="266"/>
      <c r="R95" s="264"/>
      <c r="S95" s="267"/>
      <c r="T95" s="249"/>
      <c r="U95" s="250"/>
      <c r="V95" s="250"/>
      <c r="W95" s="250"/>
      <c r="X95" s="251"/>
      <c r="Y95" s="260">
        <f>T95</f>
        <v>0</v>
      </c>
      <c r="Z95" s="260"/>
      <c r="AA95" s="260"/>
      <c r="AB95" s="260"/>
      <c r="AC95" s="260"/>
    </row>
    <row r="96" spans="1:37" ht="14.1" customHeight="1">
      <c r="C96" s="271"/>
      <c r="D96" s="272"/>
      <c r="E96" s="272"/>
      <c r="F96" s="272"/>
      <c r="G96" s="272"/>
      <c r="H96" s="272"/>
      <c r="I96" s="273"/>
      <c r="J96" s="188"/>
      <c r="K96" s="264"/>
      <c r="L96" s="264"/>
      <c r="M96" s="264"/>
      <c r="N96" s="264"/>
      <c r="O96" s="264"/>
      <c r="P96" s="265"/>
      <c r="Q96" s="266"/>
      <c r="R96" s="264"/>
      <c r="S96" s="267"/>
      <c r="T96" s="249"/>
      <c r="U96" s="250"/>
      <c r="V96" s="250"/>
      <c r="W96" s="250"/>
      <c r="X96" s="251"/>
      <c r="Y96" s="260">
        <f>T96</f>
        <v>0</v>
      </c>
      <c r="Z96" s="260"/>
      <c r="AA96" s="260"/>
      <c r="AB96" s="260"/>
      <c r="AC96" s="260"/>
    </row>
    <row r="97" spans="1:37" ht="14.1" customHeight="1">
      <c r="C97" s="274"/>
      <c r="D97" s="274"/>
      <c r="E97" s="274"/>
      <c r="F97" s="274"/>
      <c r="G97" s="274"/>
      <c r="H97" s="274"/>
      <c r="I97" s="274"/>
      <c r="J97" s="188"/>
      <c r="K97" s="264"/>
      <c r="L97" s="264"/>
      <c r="M97" s="264"/>
      <c r="N97" s="264"/>
      <c r="O97" s="264"/>
      <c r="P97" s="265"/>
      <c r="Q97" s="275"/>
      <c r="R97" s="245"/>
      <c r="S97" s="245"/>
      <c r="T97" s="252"/>
      <c r="U97" s="252"/>
      <c r="V97" s="252"/>
      <c r="W97" s="252"/>
      <c r="X97" s="252"/>
      <c r="Y97" s="260">
        <f>T97</f>
        <v>0</v>
      </c>
      <c r="Z97" s="260"/>
      <c r="AA97" s="260"/>
      <c r="AB97" s="260"/>
      <c r="AC97" s="260"/>
    </row>
    <row r="98" spans="1:37" ht="14.1" customHeight="1">
      <c r="C98" s="210" t="s">
        <v>37</v>
      </c>
      <c r="D98" s="210"/>
      <c r="E98" s="210"/>
      <c r="F98" s="210"/>
      <c r="G98" s="210"/>
      <c r="H98" s="210"/>
      <c r="I98" s="210"/>
      <c r="J98" s="268"/>
      <c r="K98" s="269"/>
      <c r="L98" s="269"/>
      <c r="M98" s="269"/>
      <c r="N98" s="269"/>
      <c r="O98" s="269"/>
      <c r="P98" s="270"/>
      <c r="Q98" s="239"/>
      <c r="R98" s="210"/>
      <c r="S98" s="210"/>
      <c r="T98" s="225">
        <f>SUM(T94:X97)</f>
        <v>0</v>
      </c>
      <c r="U98" s="226"/>
      <c r="V98" s="226"/>
      <c r="W98" s="226"/>
      <c r="X98" s="227"/>
      <c r="Y98" s="228">
        <f>SUM(Y94:AC97)</f>
        <v>0</v>
      </c>
      <c r="Z98" s="228"/>
      <c r="AA98" s="228"/>
      <c r="AB98" s="228"/>
      <c r="AC98" s="228"/>
    </row>
    <row r="99" spans="1:37" ht="9" customHeight="1">
      <c r="Z99" s="5" t="s">
        <v>142</v>
      </c>
    </row>
    <row r="100" spans="1:37" s="1" customFormat="1" ht="14.1" customHeight="1">
      <c r="B100" s="1" t="s">
        <v>143</v>
      </c>
      <c r="AG100" s="2"/>
      <c r="AH100" s="2"/>
      <c r="AI100" s="2"/>
      <c r="AJ100" s="2"/>
      <c r="AK100" s="2"/>
    </row>
    <row r="101" spans="1:37" ht="14.1" customHeight="1">
      <c r="C101" s="238" t="s">
        <v>96</v>
      </c>
      <c r="D101" s="238"/>
      <c r="E101" s="238"/>
      <c r="F101" s="238"/>
      <c r="G101" s="238"/>
      <c r="H101" s="238" t="s">
        <v>97</v>
      </c>
      <c r="I101" s="238"/>
      <c r="J101" s="238"/>
      <c r="K101" s="238"/>
      <c r="L101" s="238"/>
      <c r="M101" s="220" t="s">
        <v>98</v>
      </c>
      <c r="N101" s="221"/>
      <c r="O101" s="221"/>
      <c r="P101" s="221"/>
      <c r="Q101" s="222"/>
    </row>
    <row r="102" spans="1:37" ht="14.1" customHeight="1">
      <c r="C102" s="210"/>
      <c r="D102" s="210"/>
      <c r="E102" s="210"/>
      <c r="F102" s="210"/>
      <c r="G102" s="210"/>
      <c r="H102" s="210"/>
      <c r="I102" s="210"/>
      <c r="J102" s="210"/>
      <c r="K102" s="210"/>
      <c r="L102" s="210"/>
      <c r="M102" s="208"/>
      <c r="N102" s="209"/>
      <c r="O102" s="209"/>
      <c r="P102" s="209"/>
      <c r="Q102" s="223"/>
    </row>
    <row r="103" spans="1:37" ht="14.1" customHeight="1">
      <c r="C103" s="277">
        <f>Y98</f>
        <v>0</v>
      </c>
      <c r="D103" s="278"/>
      <c r="E103" s="278"/>
      <c r="F103" s="278"/>
      <c r="G103" s="279"/>
      <c r="H103" s="280" t="s">
        <v>144</v>
      </c>
      <c r="I103" s="215"/>
      <c r="J103" s="215"/>
      <c r="K103" s="215"/>
      <c r="L103" s="215"/>
      <c r="M103" s="242"/>
      <c r="N103" s="243"/>
      <c r="O103" s="243"/>
      <c r="P103" s="243"/>
      <c r="Q103" s="244"/>
    </row>
    <row r="104" spans="1:37" ht="14.1" customHeight="1">
      <c r="C104" s="282"/>
      <c r="D104" s="282"/>
      <c r="E104" s="282"/>
      <c r="F104" s="282"/>
      <c r="G104" s="282"/>
      <c r="H104" s="215"/>
      <c r="I104" s="215"/>
      <c r="J104" s="215"/>
      <c r="K104" s="215"/>
      <c r="L104" s="215"/>
      <c r="M104" s="249"/>
      <c r="N104" s="250"/>
      <c r="O104" s="250"/>
      <c r="P104" s="250"/>
      <c r="Q104" s="251"/>
    </row>
    <row r="105" spans="1:37" ht="14.1" customHeight="1">
      <c r="C105" s="210" t="s">
        <v>37</v>
      </c>
      <c r="D105" s="210"/>
      <c r="E105" s="210"/>
      <c r="F105" s="210"/>
      <c r="G105" s="210"/>
      <c r="H105" s="281"/>
      <c r="I105" s="281"/>
      <c r="J105" s="281"/>
      <c r="K105" s="281"/>
      <c r="L105" s="281"/>
      <c r="M105" s="225">
        <f>SUM(M103:Q104)</f>
        <v>0</v>
      </c>
      <c r="N105" s="226"/>
      <c r="O105" s="226"/>
      <c r="P105" s="226"/>
      <c r="Q105" s="227"/>
    </row>
    <row r="106" spans="1:37" ht="14.1" customHeight="1">
      <c r="E106" s="5" t="s">
        <v>142</v>
      </c>
    </row>
    <row r="107" spans="1:37" ht="14.1" customHeight="1">
      <c r="A107" s="4" t="s">
        <v>145</v>
      </c>
    </row>
    <row r="108" spans="1:37" ht="14.1" customHeight="1">
      <c r="A108" s="4"/>
    </row>
    <row r="109" spans="1:37" ht="15.9" hidden="1" customHeight="1">
      <c r="A109" s="276" t="s">
        <v>146</v>
      </c>
      <c r="B109" s="276"/>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276"/>
    </row>
    <row r="110" spans="1:37" ht="15.9" hidden="1" customHeight="1">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row>
    <row r="111" spans="1:37" ht="33" hidden="1" customHeight="1">
      <c r="A111" s="283" t="s">
        <v>147</v>
      </c>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row>
    <row r="112" spans="1:37" ht="15.9" hidden="1" customHeight="1">
      <c r="A112" s="276" t="s">
        <v>148</v>
      </c>
      <c r="B112" s="276"/>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C112" s="276"/>
    </row>
    <row r="113" spans="1:29" ht="34.5" hidden="1" customHeight="1">
      <c r="A113" s="98" t="s">
        <v>149</v>
      </c>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row>
    <row r="114" spans="1:29" ht="15.9" hidden="1" customHeight="1">
      <c r="A114" s="276" t="s">
        <v>150</v>
      </c>
      <c r="B114" s="276"/>
      <c r="C114" s="276"/>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c r="AA114" s="276"/>
      <c r="AB114" s="276"/>
      <c r="AC114" s="276"/>
    </row>
    <row r="115" spans="1:29" ht="15.9" hidden="1" customHeight="1">
      <c r="A115" s="276" t="s">
        <v>151</v>
      </c>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row>
    <row r="116" spans="1:29" ht="15.9" hidden="1" customHeight="1">
      <c r="A116" s="276" t="s">
        <v>152</v>
      </c>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row>
    <row r="117" spans="1:29" ht="15.9" hidden="1" customHeight="1">
      <c r="A117" s="276" t="s">
        <v>153</v>
      </c>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row>
    <row r="118" spans="1:29" ht="15.9" hidden="1" customHeight="1"/>
    <row r="119" spans="1:29" ht="15.9" hidden="1" customHeight="1" thickBot="1">
      <c r="A119" s="299" t="s">
        <v>154</v>
      </c>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row>
    <row r="120" spans="1:29" ht="15.9" hidden="1" customHeight="1">
      <c r="A120" s="300" t="s">
        <v>155</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301"/>
    </row>
    <row r="121" spans="1:29" ht="15.9" hidden="1" customHeight="1">
      <c r="A121" s="302"/>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303"/>
    </row>
    <row r="122" spans="1:29" ht="15.9" hidden="1" customHeight="1">
      <c r="A122" s="302"/>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303"/>
    </row>
    <row r="123" spans="1:29" ht="36" hidden="1" customHeight="1">
      <c r="A123" s="304"/>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305"/>
    </row>
    <row r="124" spans="1:29" ht="15.9" hidden="1" customHeight="1">
      <c r="A124" s="306" t="s">
        <v>156</v>
      </c>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307"/>
    </row>
    <row r="125" spans="1:29" ht="18" hidden="1" customHeight="1" thickBot="1">
      <c r="A125" s="308"/>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99"/>
      <c r="X125" s="299"/>
      <c r="Y125" s="299"/>
      <c r="Z125" s="299"/>
      <c r="AA125" s="299"/>
      <c r="AB125" s="299"/>
      <c r="AC125" s="309"/>
    </row>
    <row r="126" spans="1:29" ht="15.9" hidden="1" customHeight="1">
      <c r="A126" s="298"/>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c r="AC126" s="298"/>
    </row>
    <row r="127" spans="1:29" ht="15.9" hidden="1" customHeight="1">
      <c r="A127" s="98" t="s">
        <v>157</v>
      </c>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row>
    <row r="128" spans="1:29" ht="15.9" hidden="1" customHeight="1">
      <c r="A128" s="98" t="s">
        <v>158</v>
      </c>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row>
    <row r="129" spans="1:29" ht="15.9" hidden="1" customHeight="1">
      <c r="A129" s="108" t="s">
        <v>159</v>
      </c>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row>
    <row r="130" spans="1:29" ht="15.9" hidden="1" customHeight="1">
      <c r="A130" s="291" t="s">
        <v>160</v>
      </c>
      <c r="B130" s="292"/>
      <c r="C130" s="292"/>
      <c r="D130" s="292"/>
      <c r="E130" s="292"/>
      <c r="F130" s="292"/>
      <c r="G130" s="292"/>
      <c r="H130" s="292"/>
      <c r="I130" s="293"/>
      <c r="J130" s="291" t="s">
        <v>161</v>
      </c>
      <c r="K130" s="292"/>
      <c r="L130" s="292"/>
      <c r="M130" s="292"/>
      <c r="N130" s="292"/>
      <c r="O130" s="292"/>
      <c r="P130" s="292"/>
      <c r="Q130" s="292"/>
      <c r="R130" s="292"/>
      <c r="S130" s="292"/>
      <c r="T130" s="292"/>
      <c r="U130" s="292"/>
      <c r="V130" s="292"/>
      <c r="W130" s="292"/>
      <c r="X130" s="292"/>
      <c r="Y130" s="292"/>
      <c r="Z130" s="292"/>
      <c r="AA130" s="292"/>
      <c r="AB130" s="292"/>
      <c r="AC130" s="293"/>
    </row>
    <row r="131" spans="1:29" ht="15.9" hidden="1" customHeight="1">
      <c r="A131" s="290" t="s">
        <v>162</v>
      </c>
      <c r="B131" s="290"/>
      <c r="C131" s="290"/>
      <c r="D131" s="290"/>
      <c r="E131" s="290"/>
      <c r="F131" s="290"/>
      <c r="G131" s="290"/>
      <c r="H131" s="290"/>
      <c r="I131" s="290"/>
      <c r="J131" s="291" t="s">
        <v>163</v>
      </c>
      <c r="K131" s="292"/>
      <c r="L131" s="292"/>
      <c r="M131" s="292"/>
      <c r="N131" s="292"/>
      <c r="O131" s="292"/>
      <c r="P131" s="292"/>
      <c r="Q131" s="292"/>
      <c r="R131" s="292"/>
      <c r="S131" s="292"/>
      <c r="T131" s="292"/>
      <c r="U131" s="292"/>
      <c r="V131" s="292"/>
      <c r="W131" s="292"/>
      <c r="X131" s="292"/>
      <c r="Y131" s="292"/>
      <c r="Z131" s="292"/>
      <c r="AA131" s="292"/>
      <c r="AB131" s="292"/>
      <c r="AC131" s="293"/>
    </row>
    <row r="132" spans="1:29" ht="15.9" hidden="1" customHeight="1">
      <c r="A132" s="290" t="s">
        <v>164</v>
      </c>
      <c r="B132" s="290"/>
      <c r="C132" s="290"/>
      <c r="D132" s="290"/>
      <c r="E132" s="290"/>
      <c r="F132" s="290"/>
      <c r="G132" s="290"/>
      <c r="H132" s="290"/>
      <c r="I132" s="290"/>
      <c r="J132" s="291" t="s">
        <v>165</v>
      </c>
      <c r="K132" s="292"/>
      <c r="L132" s="292"/>
      <c r="M132" s="292"/>
      <c r="N132" s="292"/>
      <c r="O132" s="292"/>
      <c r="P132" s="292"/>
      <c r="Q132" s="292"/>
      <c r="R132" s="292"/>
      <c r="S132" s="292"/>
      <c r="T132" s="292"/>
      <c r="U132" s="292"/>
      <c r="V132" s="292"/>
      <c r="W132" s="292"/>
      <c r="X132" s="292"/>
      <c r="Y132" s="292"/>
      <c r="Z132" s="292"/>
      <c r="AA132" s="292"/>
      <c r="AB132" s="292"/>
      <c r="AC132" s="293"/>
    </row>
    <row r="133" spans="1:29" ht="15.9" hidden="1" customHeight="1">
      <c r="A133" s="291" t="s">
        <v>166</v>
      </c>
      <c r="B133" s="292"/>
      <c r="C133" s="292"/>
      <c r="D133" s="292"/>
      <c r="E133" s="292"/>
      <c r="F133" s="292"/>
      <c r="G133" s="292"/>
      <c r="H133" s="292"/>
      <c r="I133" s="293"/>
      <c r="J133" s="291" t="s">
        <v>167</v>
      </c>
      <c r="K133" s="292"/>
      <c r="L133" s="292"/>
      <c r="M133" s="292"/>
      <c r="N133" s="292"/>
      <c r="O133" s="292"/>
      <c r="P133" s="292"/>
      <c r="Q133" s="292"/>
      <c r="R133" s="292"/>
      <c r="S133" s="292"/>
      <c r="T133" s="292"/>
      <c r="U133" s="292"/>
      <c r="V133" s="292"/>
      <c r="W133" s="292"/>
      <c r="X133" s="292"/>
      <c r="Y133" s="292"/>
      <c r="Z133" s="292"/>
      <c r="AA133" s="292"/>
      <c r="AB133" s="292"/>
      <c r="AC133" s="293"/>
    </row>
    <row r="134" spans="1:29" ht="15.9" hidden="1" customHeight="1">
      <c r="A134" s="111" t="s">
        <v>168</v>
      </c>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row>
    <row r="135" spans="1:29" ht="15.75" hidden="1" customHeight="1">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ht="23.25" hidden="1" customHeight="1">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ht="15.9" hidden="1" customHeight="1">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row>
    <row r="138" spans="1:29" ht="15.9" hidden="1" customHeight="1">
      <c r="A138" s="98" t="s">
        <v>169</v>
      </c>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ht="15.9" hidden="1" customHeight="1">
      <c r="A139" s="98" t="s">
        <v>170</v>
      </c>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row>
    <row r="140" spans="1:29" ht="15.9" hidden="1" customHeight="1">
      <c r="A140" s="98" t="s">
        <v>171</v>
      </c>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ht="15.9" hidden="1" customHeight="1">
      <c r="A141" s="98" t="s">
        <v>172</v>
      </c>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ht="15.9" hidden="1" customHeight="1">
      <c r="A142" s="98" t="s">
        <v>173</v>
      </c>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ht="15.9" hidden="1" customHeight="1">
      <c r="A143" s="98" t="s">
        <v>174</v>
      </c>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ht="15.9" hidden="1" customHeight="1">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row>
    <row r="145" spans="1:29" ht="15.9" hidden="1" customHeight="1">
      <c r="A145" s="108" t="s">
        <v>175</v>
      </c>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row>
    <row r="146" spans="1:29" ht="15.75" hidden="1" customHeight="1">
      <c r="A146" s="99" t="s">
        <v>176</v>
      </c>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1"/>
    </row>
    <row r="147" spans="1:29" ht="15.75" hidden="1" customHeight="1">
      <c r="A147" s="284"/>
      <c r="B147" s="285"/>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6"/>
    </row>
    <row r="148" spans="1:29" ht="15.9" hidden="1" customHeight="1">
      <c r="A148" s="99" t="s">
        <v>177</v>
      </c>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1"/>
    </row>
    <row r="149" spans="1:29" ht="15.9" hidden="1" customHeight="1">
      <c r="A149" s="102"/>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4"/>
    </row>
    <row r="150" spans="1:29" ht="15.9" hidden="1" customHeight="1">
      <c r="A150" s="284"/>
      <c r="B150" s="285"/>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6"/>
    </row>
    <row r="151" spans="1:29" ht="15.9" hidden="1" customHeight="1">
      <c r="A151" s="99" t="s">
        <v>178</v>
      </c>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1"/>
    </row>
    <row r="152" spans="1:29" ht="15.9" hidden="1" customHeight="1">
      <c r="A152" s="102"/>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4"/>
    </row>
    <row r="153" spans="1:29" ht="30" hidden="1" customHeight="1">
      <c r="A153" s="105" t="s">
        <v>179</v>
      </c>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106"/>
    </row>
    <row r="154" spans="1:29" ht="15.9" hidden="1" customHeight="1">
      <c r="A154" s="105" t="s">
        <v>180</v>
      </c>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106"/>
    </row>
    <row r="155" spans="1:29" ht="15.9" hidden="1" customHeight="1">
      <c r="A155" s="105" t="s">
        <v>181</v>
      </c>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106"/>
    </row>
    <row r="156" spans="1:29" ht="15.9" hidden="1" customHeight="1">
      <c r="A156" s="105" t="s">
        <v>182</v>
      </c>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106"/>
    </row>
    <row r="157" spans="1:29" ht="28.5" hidden="1" customHeight="1">
      <c r="A157" s="107" t="s">
        <v>183</v>
      </c>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9"/>
    </row>
    <row r="158" spans="1:29" ht="15.9" hidden="1" customHeight="1">
      <c r="A158" s="110" t="s">
        <v>184</v>
      </c>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2"/>
    </row>
    <row r="159" spans="1:29" ht="15.9" hidden="1" customHeight="1">
      <c r="A159" s="105" t="s">
        <v>185</v>
      </c>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106"/>
    </row>
    <row r="160" spans="1:29" ht="15.9" hidden="1" customHeight="1">
      <c r="A160" s="105" t="s">
        <v>186</v>
      </c>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106"/>
    </row>
    <row r="161" spans="1:29" ht="15.9" hidden="1" customHeight="1">
      <c r="A161" s="105" t="s">
        <v>187</v>
      </c>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106"/>
    </row>
    <row r="162" spans="1:29" ht="15.9" hidden="1" customHeight="1">
      <c r="A162" s="107"/>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9"/>
    </row>
    <row r="163" spans="1:29" ht="15.9" hidden="1" customHeight="1">
      <c r="A163" s="110" t="s">
        <v>188</v>
      </c>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2"/>
    </row>
    <row r="164" spans="1:29" ht="15.9" hidden="1" customHeight="1">
      <c r="A164" s="105"/>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106"/>
    </row>
    <row r="165" spans="1:29" ht="15.9" hidden="1" customHeight="1">
      <c r="A165" s="107"/>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9"/>
    </row>
    <row r="166" spans="1:29" ht="15.9" hidden="1" customHeight="1">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row>
    <row r="167" spans="1:29" ht="15.9" hidden="1" customHeight="1">
      <c r="A167" s="98" t="s">
        <v>189</v>
      </c>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1:29" ht="15.9" hidden="1" customHeight="1">
      <c r="A168" s="98" t="s">
        <v>190</v>
      </c>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1:29" ht="15.9" hidden="1" customHeight="1">
      <c r="A169" s="98" t="s">
        <v>191</v>
      </c>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1:29" ht="15.9" hidden="1" customHeight="1">
      <c r="A170" s="98" t="s">
        <v>192</v>
      </c>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1:29" ht="15.9" hidden="1" customHeight="1">
      <c r="A171" s="98" t="s">
        <v>193</v>
      </c>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1:29" ht="15.9" hidden="1" customHeight="1">
      <c r="A172" s="98" t="s">
        <v>191</v>
      </c>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1:29" ht="15.9" hidden="1" customHeight="1">
      <c r="A173" s="98" t="s">
        <v>194</v>
      </c>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1:29" ht="15.9" hidden="1" customHeight="1">
      <c r="A174" s="98" t="s">
        <v>195</v>
      </c>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1:29" ht="15.9" hidden="1" customHeight="1">
      <c r="A175" s="98" t="s">
        <v>191</v>
      </c>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1:29" ht="15.9" hidden="1" customHeight="1">
      <c r="A176" s="98" t="s">
        <v>196</v>
      </c>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1:31" ht="15.9" hidden="1" customHeight="1">
      <c r="A177" s="98" t="s">
        <v>197</v>
      </c>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1:31" ht="15.9" hidden="1" customHeight="1">
      <c r="A178" s="98" t="s">
        <v>198</v>
      </c>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1:31" ht="15.9" hidden="1" customHeight="1">
      <c r="A179" s="98" t="s">
        <v>191</v>
      </c>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1:31" ht="15.9" hidden="1" customHeight="1">
      <c r="A180" s="98" t="s">
        <v>199</v>
      </c>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1:31" ht="15.9" hidden="1" customHeight="1">
      <c r="A181" s="98" t="s">
        <v>200</v>
      </c>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1:31" ht="15.9" hidden="1" customHeight="1">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1:31" ht="15.9" hidden="1" customHeight="1">
      <c r="A183" s="98" t="s">
        <v>191</v>
      </c>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1:31" ht="15.9" hidden="1" customHeight="1">
      <c r="A184" s="98" t="s">
        <v>191</v>
      </c>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1:31" ht="15.9" hidden="1" customHeight="1">
      <c r="A185" s="289" t="s">
        <v>201</v>
      </c>
      <c r="B185" s="289"/>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289"/>
      <c r="Y185" s="289"/>
      <c r="Z185" s="289"/>
      <c r="AA185" s="289"/>
      <c r="AB185" s="289"/>
      <c r="AC185" s="289"/>
      <c r="AD185" s="289"/>
      <c r="AE185" s="289"/>
    </row>
    <row r="186" spans="1:31" ht="24" hidden="1" customHeight="1">
      <c r="A186" s="289"/>
      <c r="B186" s="289"/>
      <c r="C186" s="289"/>
      <c r="D186" s="289"/>
      <c r="E186" s="289"/>
      <c r="F186" s="289"/>
      <c r="G186" s="289"/>
      <c r="H186" s="289"/>
      <c r="I186" s="289"/>
      <c r="J186" s="289"/>
      <c r="K186" s="289"/>
      <c r="L186" s="289"/>
      <c r="M186" s="289"/>
      <c r="N186" s="289"/>
      <c r="O186" s="289"/>
      <c r="P186" s="289"/>
      <c r="Q186" s="289"/>
      <c r="R186" s="289"/>
      <c r="S186" s="289"/>
      <c r="T186" s="289"/>
      <c r="U186" s="289"/>
      <c r="V186" s="289"/>
      <c r="W186" s="289"/>
      <c r="X186" s="289"/>
      <c r="Y186" s="289"/>
      <c r="Z186" s="289"/>
      <c r="AA186" s="289"/>
      <c r="AB186" s="289"/>
      <c r="AC186" s="289"/>
      <c r="AD186" s="289"/>
      <c r="AE186" s="289"/>
    </row>
    <row r="187" spans="1:31" ht="15.9" hidden="1"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row>
    <row r="188" spans="1:31" ht="15.9" hidden="1" customHeight="1">
      <c r="A188" s="98" t="s">
        <v>202</v>
      </c>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1:31" ht="15.9" hidden="1" customHeight="1">
      <c r="A189" s="98" t="s">
        <v>203</v>
      </c>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row>
    <row r="190" spans="1:31" ht="15.9" hidden="1" customHeight="1">
      <c r="A190" s="98" t="s">
        <v>191</v>
      </c>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row>
    <row r="191" spans="1:31" ht="15.9" hidden="1" customHeight="1">
      <c r="A191" s="98" t="s">
        <v>204</v>
      </c>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row>
    <row r="192" spans="1:31" ht="15.9" hidden="1" customHeight="1">
      <c r="A192" s="98" t="s">
        <v>205</v>
      </c>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row>
  </sheetData>
  <mergeCells count="368">
    <mergeCell ref="H88:M89"/>
    <mergeCell ref="C83:G84"/>
    <mergeCell ref="H83:M84"/>
    <mergeCell ref="N83:S84"/>
    <mergeCell ref="T83:X84"/>
    <mergeCell ref="Y83:AC84"/>
    <mergeCell ref="C85:G85"/>
    <mergeCell ref="H85:M85"/>
    <mergeCell ref="N85:S85"/>
    <mergeCell ref="T85:X87"/>
    <mergeCell ref="Y85:AC85"/>
    <mergeCell ref="C86:G86"/>
    <mergeCell ref="H86:M86"/>
    <mergeCell ref="N86:S86"/>
    <mergeCell ref="Y86:AC86"/>
    <mergeCell ref="C87:G87"/>
    <mergeCell ref="H87:M87"/>
    <mergeCell ref="N87:S87"/>
    <mergeCell ref="Y87:AC87"/>
    <mergeCell ref="C79:G79"/>
    <mergeCell ref="H79:M79"/>
    <mergeCell ref="N79:S79"/>
    <mergeCell ref="T79:X79"/>
    <mergeCell ref="Y79:AC79"/>
    <mergeCell ref="C80:G80"/>
    <mergeCell ref="H80:M80"/>
    <mergeCell ref="N80:S80"/>
    <mergeCell ref="T80:X80"/>
    <mergeCell ref="Y80:AC80"/>
    <mergeCell ref="C74:G74"/>
    <mergeCell ref="H74:M74"/>
    <mergeCell ref="N74:S74"/>
    <mergeCell ref="T74:X74"/>
    <mergeCell ref="Y74:AC74"/>
    <mergeCell ref="C77:G78"/>
    <mergeCell ref="H77:M78"/>
    <mergeCell ref="N77:S78"/>
    <mergeCell ref="T77:X78"/>
    <mergeCell ref="Y77:AC78"/>
    <mergeCell ref="C71:G72"/>
    <mergeCell ref="H71:M72"/>
    <mergeCell ref="N71:S72"/>
    <mergeCell ref="T71:X72"/>
    <mergeCell ref="Y71:AC72"/>
    <mergeCell ref="C73:G73"/>
    <mergeCell ref="H73:M73"/>
    <mergeCell ref="N73:S73"/>
    <mergeCell ref="T73:X73"/>
    <mergeCell ref="Y73:AC73"/>
    <mergeCell ref="C67:G68"/>
    <mergeCell ref="H67:M67"/>
    <mergeCell ref="N67:R67"/>
    <mergeCell ref="T67:W68"/>
    <mergeCell ref="X67:X68"/>
    <mergeCell ref="Y67:AB68"/>
    <mergeCell ref="AC67:AC68"/>
    <mergeCell ref="H68:M68"/>
    <mergeCell ref="N68:R68"/>
    <mergeCell ref="C63:G63"/>
    <mergeCell ref="H63:M63"/>
    <mergeCell ref="N63:S63"/>
    <mergeCell ref="T63:X63"/>
    <mergeCell ref="Y63:AC63"/>
    <mergeCell ref="C64:G66"/>
    <mergeCell ref="H64:M64"/>
    <mergeCell ref="N64:R64"/>
    <mergeCell ref="T64:W66"/>
    <mergeCell ref="X64:X66"/>
    <mergeCell ref="Y64:AB66"/>
    <mergeCell ref="AC64:AC66"/>
    <mergeCell ref="H65:M65"/>
    <mergeCell ref="N65:R65"/>
    <mergeCell ref="H66:M66"/>
    <mergeCell ref="N66:R66"/>
    <mergeCell ref="C59:E59"/>
    <mergeCell ref="F59:H59"/>
    <mergeCell ref="M59:P59"/>
    <mergeCell ref="Q59:S59"/>
    <mergeCell ref="W59:Y59"/>
    <mergeCell ref="Z59:AB59"/>
    <mergeCell ref="C60:E60"/>
    <mergeCell ref="F60:H60"/>
    <mergeCell ref="M60:P60"/>
    <mergeCell ref="Q60:S60"/>
    <mergeCell ref="U53:W53"/>
    <mergeCell ref="X53:AA53"/>
    <mergeCell ref="C57:E57"/>
    <mergeCell ref="F57:I57"/>
    <mergeCell ref="M57:P57"/>
    <mergeCell ref="Q57:T57"/>
    <mergeCell ref="W57:Y57"/>
    <mergeCell ref="Z57:AC57"/>
    <mergeCell ref="C58:E58"/>
    <mergeCell ref="F58:H58"/>
    <mergeCell ref="M58:P58"/>
    <mergeCell ref="Q58:S58"/>
    <mergeCell ref="W58:Y58"/>
    <mergeCell ref="Z58:AB58"/>
    <mergeCell ref="C51:E51"/>
    <mergeCell ref="F51:G51"/>
    <mergeCell ref="H51:J51"/>
    <mergeCell ref="N51:P51"/>
    <mergeCell ref="Q51:T51"/>
    <mergeCell ref="U51:V51"/>
    <mergeCell ref="C52:E52"/>
    <mergeCell ref="F52:G52"/>
    <mergeCell ref="H52:J52"/>
    <mergeCell ref="U52:V52"/>
    <mergeCell ref="C49:E49"/>
    <mergeCell ref="F49:G49"/>
    <mergeCell ref="H49:J49"/>
    <mergeCell ref="N49:P49"/>
    <mergeCell ref="Q49:T49"/>
    <mergeCell ref="U49:V49"/>
    <mergeCell ref="Y49:AA49"/>
    <mergeCell ref="AB49:AC49"/>
    <mergeCell ref="C50:E50"/>
    <mergeCell ref="F50:G50"/>
    <mergeCell ref="H50:J50"/>
    <mergeCell ref="N50:P50"/>
    <mergeCell ref="Q50:T50"/>
    <mergeCell ref="U50:V50"/>
    <mergeCell ref="Y46:AA46"/>
    <mergeCell ref="AB46:AD46"/>
    <mergeCell ref="H47:J47"/>
    <mergeCell ref="Y47:AA47"/>
    <mergeCell ref="AB47:AC47"/>
    <mergeCell ref="C48:E48"/>
    <mergeCell ref="F48:G48"/>
    <mergeCell ref="H48:J48"/>
    <mergeCell ref="N48:P48"/>
    <mergeCell ref="Q48:T48"/>
    <mergeCell ref="U48:V48"/>
    <mergeCell ref="Y48:AA48"/>
    <mergeCell ref="AB48:AC48"/>
    <mergeCell ref="AB10:AC10"/>
    <mergeCell ref="Y7:AA7"/>
    <mergeCell ref="Y8:AA8"/>
    <mergeCell ref="Y9:AA9"/>
    <mergeCell ref="AB7:AD7"/>
    <mergeCell ref="AB8:AC8"/>
    <mergeCell ref="AB9:AC9"/>
    <mergeCell ref="A143:AC143"/>
    <mergeCell ref="A133:I133"/>
    <mergeCell ref="J133:AC133"/>
    <mergeCell ref="A126:AC126"/>
    <mergeCell ref="A127:AC127"/>
    <mergeCell ref="A128:AC128"/>
    <mergeCell ref="A129:AC129"/>
    <mergeCell ref="A130:I130"/>
    <mergeCell ref="J130:AC130"/>
    <mergeCell ref="A114:AC114"/>
    <mergeCell ref="A115:AC115"/>
    <mergeCell ref="A116:AC116"/>
    <mergeCell ref="A117:AC117"/>
    <mergeCell ref="A119:AC119"/>
    <mergeCell ref="A120:AC123"/>
    <mergeCell ref="A124:AC125"/>
    <mergeCell ref="A109:AC109"/>
    <mergeCell ref="A145:AC145"/>
    <mergeCell ref="A148:AC150"/>
    <mergeCell ref="A146:AC147"/>
    <mergeCell ref="A134:AC136"/>
    <mergeCell ref="H2:I2"/>
    <mergeCell ref="H41:M42"/>
    <mergeCell ref="A185:AE186"/>
    <mergeCell ref="A175:AC175"/>
    <mergeCell ref="A160:AC160"/>
    <mergeCell ref="A167:AC167"/>
    <mergeCell ref="A168:AC168"/>
    <mergeCell ref="A169:AC169"/>
    <mergeCell ref="A161:AC162"/>
    <mergeCell ref="A163:AC165"/>
    <mergeCell ref="A138:AC138"/>
    <mergeCell ref="A139:AC139"/>
    <mergeCell ref="A140:AC140"/>
    <mergeCell ref="A141:AC141"/>
    <mergeCell ref="A142:AC142"/>
    <mergeCell ref="A131:I131"/>
    <mergeCell ref="J131:AC131"/>
    <mergeCell ref="A132:I132"/>
    <mergeCell ref="J132:AC132"/>
    <mergeCell ref="Y10:AA10"/>
    <mergeCell ref="A110:AC110"/>
    <mergeCell ref="A112:AC112"/>
    <mergeCell ref="A113:AC113"/>
    <mergeCell ref="C103:G103"/>
    <mergeCell ref="H103:L105"/>
    <mergeCell ref="M103:Q103"/>
    <mergeCell ref="C104:G104"/>
    <mergeCell ref="M104:Q104"/>
    <mergeCell ref="C105:G105"/>
    <mergeCell ref="M105:Q105"/>
    <mergeCell ref="A111:AE111"/>
    <mergeCell ref="C98:I98"/>
    <mergeCell ref="J98:P98"/>
    <mergeCell ref="Q98:S98"/>
    <mergeCell ref="T98:X98"/>
    <mergeCell ref="Y98:AC98"/>
    <mergeCell ref="C101:G102"/>
    <mergeCell ref="H101:L102"/>
    <mergeCell ref="M101:Q102"/>
    <mergeCell ref="C96:I96"/>
    <mergeCell ref="J96:P96"/>
    <mergeCell ref="Q96:S96"/>
    <mergeCell ref="T96:X96"/>
    <mergeCell ref="Y96:AC96"/>
    <mergeCell ref="C97:I97"/>
    <mergeCell ref="J97:P97"/>
    <mergeCell ref="Q97:S97"/>
    <mergeCell ref="T97:X97"/>
    <mergeCell ref="Y97:AC97"/>
    <mergeCell ref="C94:I94"/>
    <mergeCell ref="J94:P94"/>
    <mergeCell ref="Q94:S94"/>
    <mergeCell ref="T94:X94"/>
    <mergeCell ref="Y94:AC94"/>
    <mergeCell ref="C95:I95"/>
    <mergeCell ref="J95:P95"/>
    <mergeCell ref="Q95:S95"/>
    <mergeCell ref="T95:X95"/>
    <mergeCell ref="Y95:AC95"/>
    <mergeCell ref="H40:M40"/>
    <mergeCell ref="N40:S40"/>
    <mergeCell ref="Y40:AC40"/>
    <mergeCell ref="C92:I93"/>
    <mergeCell ref="J92:P93"/>
    <mergeCell ref="Q92:S93"/>
    <mergeCell ref="T92:X93"/>
    <mergeCell ref="Y92:AC93"/>
    <mergeCell ref="C38:G38"/>
    <mergeCell ref="H38:M38"/>
    <mergeCell ref="N38:S38"/>
    <mergeCell ref="T38:X40"/>
    <mergeCell ref="Y38:AC38"/>
    <mergeCell ref="C39:G39"/>
    <mergeCell ref="H39:M39"/>
    <mergeCell ref="N39:S39"/>
    <mergeCell ref="Y39:AC39"/>
    <mergeCell ref="C40:G40"/>
    <mergeCell ref="A90:AE90"/>
    <mergeCell ref="C46:E47"/>
    <mergeCell ref="F46:G47"/>
    <mergeCell ref="H46:J46"/>
    <mergeCell ref="N46:P47"/>
    <mergeCell ref="Q46:W47"/>
    <mergeCell ref="C32:G32"/>
    <mergeCell ref="H32:M32"/>
    <mergeCell ref="N32:S32"/>
    <mergeCell ref="T32:X32"/>
    <mergeCell ref="Y32:AC32"/>
    <mergeCell ref="C36:G37"/>
    <mergeCell ref="H36:M37"/>
    <mergeCell ref="N36:S37"/>
    <mergeCell ref="T36:X37"/>
    <mergeCell ref="Y36:AC37"/>
    <mergeCell ref="C29:G30"/>
    <mergeCell ref="H29:M30"/>
    <mergeCell ref="N29:S30"/>
    <mergeCell ref="T29:X30"/>
    <mergeCell ref="Y29:AC30"/>
    <mergeCell ref="C31:G31"/>
    <mergeCell ref="H31:M31"/>
    <mergeCell ref="N31:S31"/>
    <mergeCell ref="T31:X31"/>
    <mergeCell ref="Y31:AC31"/>
    <mergeCell ref="C25:G26"/>
    <mergeCell ref="H25:M25"/>
    <mergeCell ref="N25:R25"/>
    <mergeCell ref="T24:X24"/>
    <mergeCell ref="Y24:AC24"/>
    <mergeCell ref="T25:W26"/>
    <mergeCell ref="X25:X26"/>
    <mergeCell ref="Y25:AB26"/>
    <mergeCell ref="AC25:AC26"/>
    <mergeCell ref="H26:M26"/>
    <mergeCell ref="N26:R26"/>
    <mergeCell ref="C21:E21"/>
    <mergeCell ref="F21:H21"/>
    <mergeCell ref="M21:P21"/>
    <mergeCell ref="Q21:S21"/>
    <mergeCell ref="C24:G24"/>
    <mergeCell ref="H24:M24"/>
    <mergeCell ref="N24:S24"/>
    <mergeCell ref="C20:E20"/>
    <mergeCell ref="F20:H20"/>
    <mergeCell ref="M20:P20"/>
    <mergeCell ref="Q20:S20"/>
    <mergeCell ref="X14:AA14"/>
    <mergeCell ref="C12:E12"/>
    <mergeCell ref="F12:G12"/>
    <mergeCell ref="H12:J12"/>
    <mergeCell ref="N12:P12"/>
    <mergeCell ref="Q12:T12"/>
    <mergeCell ref="U12:V12"/>
    <mergeCell ref="W20:Y20"/>
    <mergeCell ref="Z20:AB20"/>
    <mergeCell ref="C19:E19"/>
    <mergeCell ref="F19:H19"/>
    <mergeCell ref="M19:P19"/>
    <mergeCell ref="Q19:S19"/>
    <mergeCell ref="W19:Y19"/>
    <mergeCell ref="Z19:AB19"/>
    <mergeCell ref="C18:E18"/>
    <mergeCell ref="F18:I18"/>
    <mergeCell ref="M18:P18"/>
    <mergeCell ref="Q18:T18"/>
    <mergeCell ref="W18:Y18"/>
    <mergeCell ref="Z18:AC18"/>
    <mergeCell ref="H9:J9"/>
    <mergeCell ref="N9:P9"/>
    <mergeCell ref="Q9:T9"/>
    <mergeCell ref="U9:V9"/>
    <mergeCell ref="C13:E13"/>
    <mergeCell ref="F13:G13"/>
    <mergeCell ref="H13:J13"/>
    <mergeCell ref="U13:V13"/>
    <mergeCell ref="U14:W14"/>
    <mergeCell ref="F2:G2"/>
    <mergeCell ref="J2:AA2"/>
    <mergeCell ref="C11:E11"/>
    <mergeCell ref="F11:G11"/>
    <mergeCell ref="H11:J11"/>
    <mergeCell ref="N11:P11"/>
    <mergeCell ref="Q11:T11"/>
    <mergeCell ref="U11:V11"/>
    <mergeCell ref="V3:X3"/>
    <mergeCell ref="Y3:AD3"/>
    <mergeCell ref="C7:E8"/>
    <mergeCell ref="F7:G8"/>
    <mergeCell ref="H7:J7"/>
    <mergeCell ref="N7:P8"/>
    <mergeCell ref="Q7:W8"/>
    <mergeCell ref="H8:J8"/>
    <mergeCell ref="C10:E10"/>
    <mergeCell ref="F10:G10"/>
    <mergeCell ref="H10:J10"/>
    <mergeCell ref="N10:P10"/>
    <mergeCell ref="Q10:T10"/>
    <mergeCell ref="U10:V10"/>
    <mergeCell ref="C9:E9"/>
    <mergeCell ref="F9:G9"/>
    <mergeCell ref="A192:AC192"/>
    <mergeCell ref="A191:AC191"/>
    <mergeCell ref="A190:AC190"/>
    <mergeCell ref="A189:AC189"/>
    <mergeCell ref="A188:AC188"/>
    <mergeCell ref="A184:AC184"/>
    <mergeCell ref="A183:AC183"/>
    <mergeCell ref="A181:AC182"/>
    <mergeCell ref="A180:AC180"/>
    <mergeCell ref="A179:AC179"/>
    <mergeCell ref="A178:AC178"/>
    <mergeCell ref="A177:AC177"/>
    <mergeCell ref="A176:AC176"/>
    <mergeCell ref="A173:AC173"/>
    <mergeCell ref="A172:AC172"/>
    <mergeCell ref="A171:AC171"/>
    <mergeCell ref="A170:AC170"/>
    <mergeCell ref="A151:AC152"/>
    <mergeCell ref="A153:AC153"/>
    <mergeCell ref="A156:AC156"/>
    <mergeCell ref="A157:AC157"/>
    <mergeCell ref="A158:AC158"/>
    <mergeCell ref="A159:AC159"/>
    <mergeCell ref="A154:AC154"/>
    <mergeCell ref="A155:AC155"/>
    <mergeCell ref="A174:AC174"/>
  </mergeCells>
  <phoneticPr fontId="1"/>
  <dataValidations disablePrompts="1" count="2">
    <dataValidation type="list" allowBlank="1" showInputMessage="1" showErrorMessage="1" sqref="AJ18:AJ21 AJ57:AJ60" xr:uid="{00000000-0002-0000-0100-000000000000}">
      <formula1>"健全,危険"</formula1>
    </dataValidation>
    <dataValidation type="list" allowBlank="1" showInputMessage="1" showErrorMessage="1" sqref="AK18:AK21 AK57:AK60" xr:uid="{00000000-0002-0000-0100-000001000000}">
      <formula1>"○,×"</formula1>
    </dataValidation>
  </dataValidations>
  <pageMargins left="0.25" right="0.25" top="0.75" bottom="0.75" header="0.3" footer="0.3"/>
  <pageSetup paperSize="9" scale="86" fitToHeight="0" orientation="portrait" r:id="rId1"/>
  <headerFooter alignWithMargins="0"/>
  <rowBreaks count="2" manualBreakCount="2">
    <brk id="42" max="30" man="1"/>
    <brk id="156"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8A28-AD96-4302-B1CD-11584F920695}">
  <sheetPr>
    <pageSetUpPr autoPageBreaks="0" fitToPage="1"/>
  </sheetPr>
  <dimension ref="A1:AK88"/>
  <sheetViews>
    <sheetView view="pageBreakPreview" zoomScaleNormal="100" zoomScaleSheetLayoutView="100" workbookViewId="0">
      <selection activeCell="A81" sqref="A81:AE82"/>
    </sheetView>
  </sheetViews>
  <sheetFormatPr defaultColWidth="3.6640625" defaultRowHeight="15.9" customHeight="1"/>
  <cols>
    <col min="1" max="1" width="4.33203125" style="5" customWidth="1"/>
    <col min="2" max="31" width="3.6640625" style="5"/>
    <col min="32" max="32" width="10.44140625" style="1" customWidth="1"/>
    <col min="33" max="37" width="10.44140625" style="2" customWidth="1"/>
    <col min="38" max="16384" width="3.6640625" style="5"/>
  </cols>
  <sheetData>
    <row r="1" spans="1:31" ht="15.9" customHeight="1">
      <c r="A1" s="276" t="s">
        <v>146</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row>
    <row r="2" spans="1:31" ht="15.9" customHeight="1">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row>
    <row r="3" spans="1:31" ht="33" customHeight="1">
      <c r="A3" s="289" t="s">
        <v>206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1:31" ht="15.9" customHeight="1">
      <c r="A4" s="276" t="s">
        <v>148</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row>
    <row r="5" spans="1:31" ht="34.5" customHeight="1">
      <c r="A5" s="378" t="s">
        <v>149</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row>
    <row r="6" spans="1:31" ht="15.9" customHeight="1">
      <c r="A6" s="276" t="s">
        <v>150</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row>
    <row r="7" spans="1:31" ht="15.9" customHeight="1">
      <c r="A7" s="276" t="s">
        <v>151</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row>
    <row r="8" spans="1:31" ht="15.9" customHeight="1">
      <c r="A8" s="276" t="s">
        <v>152</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row>
    <row r="9" spans="1:31" ht="15.9" customHeight="1">
      <c r="A9" s="276" t="s">
        <v>153</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row>
    <row r="11" spans="1:31" ht="15.9" customHeight="1" thickBot="1">
      <c r="A11" s="98" t="s">
        <v>154</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row>
    <row r="12" spans="1:31" ht="15.9" customHeight="1">
      <c r="A12" s="379" t="s">
        <v>155</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1"/>
    </row>
    <row r="13" spans="1:31" ht="15.9" customHeight="1">
      <c r="A13" s="372"/>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4"/>
    </row>
    <row r="14" spans="1:31" ht="15.9" customHeight="1">
      <c r="A14" s="372"/>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4"/>
    </row>
    <row r="15" spans="1:31" ht="36" customHeight="1">
      <c r="A15" s="372"/>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4"/>
    </row>
    <row r="16" spans="1:31" ht="15.9" customHeight="1">
      <c r="A16" s="372" t="s">
        <v>156</v>
      </c>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4"/>
    </row>
    <row r="17" spans="1:29" ht="18" customHeight="1" thickBot="1">
      <c r="A17" s="375"/>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7"/>
    </row>
    <row r="18" spans="1:29" ht="15.9" customHeight="1">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row>
    <row r="19" spans="1:29" ht="15.9" customHeight="1">
      <c r="A19" s="98" t="s">
        <v>157</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row>
    <row r="20" spans="1:29" ht="15.9" customHeight="1">
      <c r="A20" s="98" t="s">
        <v>158</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row>
    <row r="21" spans="1:29" ht="15.9" customHeight="1">
      <c r="A21" s="98" t="s">
        <v>159</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row>
    <row r="22" spans="1:29" ht="15.9" customHeight="1">
      <c r="A22" s="291" t="s">
        <v>160</v>
      </c>
      <c r="B22" s="292"/>
      <c r="C22" s="292"/>
      <c r="D22" s="292"/>
      <c r="E22" s="292"/>
      <c r="F22" s="292"/>
      <c r="G22" s="292"/>
      <c r="H22" s="292"/>
      <c r="I22" s="293"/>
      <c r="J22" s="290" t="s">
        <v>161</v>
      </c>
      <c r="K22" s="290"/>
      <c r="L22" s="290"/>
      <c r="M22" s="290"/>
      <c r="N22" s="290"/>
      <c r="O22" s="290"/>
      <c r="P22" s="290"/>
      <c r="Q22" s="290"/>
      <c r="R22" s="290"/>
      <c r="S22" s="290"/>
      <c r="T22" s="290"/>
      <c r="U22" s="290"/>
      <c r="V22" s="290"/>
      <c r="W22" s="290"/>
      <c r="X22" s="290"/>
      <c r="Y22" s="290"/>
      <c r="Z22" s="290"/>
      <c r="AA22" s="290"/>
      <c r="AB22" s="290"/>
      <c r="AC22" s="290"/>
    </row>
    <row r="23" spans="1:29" ht="15.9" customHeight="1">
      <c r="A23" s="290" t="s">
        <v>162</v>
      </c>
      <c r="B23" s="290"/>
      <c r="C23" s="290"/>
      <c r="D23" s="290"/>
      <c r="E23" s="290"/>
      <c r="F23" s="290"/>
      <c r="G23" s="290"/>
      <c r="H23" s="290"/>
      <c r="I23" s="290"/>
      <c r="J23" s="290" t="s">
        <v>163</v>
      </c>
      <c r="K23" s="290"/>
      <c r="L23" s="290"/>
      <c r="M23" s="290"/>
      <c r="N23" s="290"/>
      <c r="O23" s="290"/>
      <c r="P23" s="290"/>
      <c r="Q23" s="290"/>
      <c r="R23" s="290"/>
      <c r="S23" s="290"/>
      <c r="T23" s="290"/>
      <c r="U23" s="290"/>
      <c r="V23" s="290"/>
      <c r="W23" s="290"/>
      <c r="X23" s="290"/>
      <c r="Y23" s="290"/>
      <c r="Z23" s="290"/>
      <c r="AA23" s="290"/>
      <c r="AB23" s="290"/>
      <c r="AC23" s="290"/>
    </row>
    <row r="24" spans="1:29" ht="15.9" customHeight="1">
      <c r="A24" s="290" t="s">
        <v>164</v>
      </c>
      <c r="B24" s="290"/>
      <c r="C24" s="290"/>
      <c r="D24" s="290"/>
      <c r="E24" s="290"/>
      <c r="F24" s="290"/>
      <c r="G24" s="290"/>
      <c r="H24" s="290"/>
      <c r="I24" s="290"/>
      <c r="J24" s="290" t="s">
        <v>165</v>
      </c>
      <c r="K24" s="290"/>
      <c r="L24" s="290"/>
      <c r="M24" s="290"/>
      <c r="N24" s="290"/>
      <c r="O24" s="290"/>
      <c r="P24" s="290"/>
      <c r="Q24" s="290"/>
      <c r="R24" s="290"/>
      <c r="S24" s="290"/>
      <c r="T24" s="290"/>
      <c r="U24" s="290"/>
      <c r="V24" s="290"/>
      <c r="W24" s="290"/>
      <c r="X24" s="290"/>
      <c r="Y24" s="290"/>
      <c r="Z24" s="290"/>
      <c r="AA24" s="290"/>
      <c r="AB24" s="290"/>
      <c r="AC24" s="290"/>
    </row>
    <row r="25" spans="1:29" ht="15.9" customHeight="1">
      <c r="A25" s="291" t="s">
        <v>166</v>
      </c>
      <c r="B25" s="292"/>
      <c r="C25" s="292"/>
      <c r="D25" s="292"/>
      <c r="E25" s="292"/>
      <c r="F25" s="292"/>
      <c r="G25" s="292"/>
      <c r="H25" s="292"/>
      <c r="I25" s="293"/>
      <c r="J25" s="290" t="s">
        <v>167</v>
      </c>
      <c r="K25" s="290"/>
      <c r="L25" s="290"/>
      <c r="M25" s="290"/>
      <c r="N25" s="290"/>
      <c r="O25" s="290"/>
      <c r="P25" s="290"/>
      <c r="Q25" s="290"/>
      <c r="R25" s="290"/>
      <c r="S25" s="290"/>
      <c r="T25" s="290"/>
      <c r="U25" s="290"/>
      <c r="V25" s="290"/>
      <c r="W25" s="290"/>
      <c r="X25" s="290"/>
      <c r="Y25" s="290"/>
      <c r="Z25" s="290"/>
      <c r="AA25" s="290"/>
      <c r="AB25" s="290"/>
      <c r="AC25" s="290"/>
    </row>
    <row r="26" spans="1:29" ht="15.9" customHeight="1">
      <c r="A26" s="111" t="s">
        <v>168</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row>
    <row r="27" spans="1:29" ht="15.75" customHeight="1">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row>
    <row r="28" spans="1:29" ht="23.25"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row>
    <row r="29" spans="1:29" ht="15.9" customHeight="1">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29" ht="15.9" customHeight="1">
      <c r="A30" s="98" t="s">
        <v>169</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row>
    <row r="31" spans="1:29" ht="15.9" customHeight="1">
      <c r="A31" s="98" t="s">
        <v>170</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row>
    <row r="32" spans="1:29" ht="15.9" customHeight="1">
      <c r="A32" s="98" t="s">
        <v>171</v>
      </c>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row>
    <row r="33" spans="1:29" ht="15.9" customHeight="1">
      <c r="A33" s="98" t="s">
        <v>207</v>
      </c>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row>
    <row r="34" spans="1:29" ht="15.9" customHeight="1">
      <c r="A34" s="98" t="s">
        <v>173</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row>
    <row r="35" spans="1:29" ht="15.9" customHeight="1">
      <c r="A35" s="98" t="s">
        <v>174</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row>
    <row r="36" spans="1:29" ht="15.9"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row>
    <row r="37" spans="1:29" ht="15.9" customHeight="1">
      <c r="A37" s="98" t="s">
        <v>175</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row>
    <row r="38" spans="1:29" ht="15.75" customHeight="1">
      <c r="A38" s="99" t="s">
        <v>176</v>
      </c>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1"/>
    </row>
    <row r="39" spans="1:29" ht="15.75" customHeight="1">
      <c r="A39" s="284"/>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6"/>
    </row>
    <row r="40" spans="1:29" ht="15.9" customHeight="1">
      <c r="A40" s="99" t="s">
        <v>177</v>
      </c>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1"/>
    </row>
    <row r="41" spans="1:29" ht="15.9" customHeight="1">
      <c r="A41" s="102"/>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4"/>
    </row>
    <row r="42" spans="1:29" ht="15.9" customHeight="1">
      <c r="A42" s="284"/>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row>
    <row r="43" spans="1:29" ht="15.9" customHeight="1">
      <c r="A43" s="99" t="s">
        <v>178</v>
      </c>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1"/>
    </row>
    <row r="44" spans="1:29" ht="15.9" customHeight="1">
      <c r="A44" s="102"/>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4"/>
    </row>
    <row r="45" spans="1:29" ht="30" customHeight="1">
      <c r="A45" s="105" t="s">
        <v>179</v>
      </c>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106"/>
    </row>
    <row r="46" spans="1:29" ht="15.9" customHeight="1">
      <c r="A46" s="105" t="s">
        <v>180</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106"/>
    </row>
    <row r="47" spans="1:29" ht="15.9" customHeight="1">
      <c r="A47" s="105" t="s">
        <v>181</v>
      </c>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106"/>
    </row>
    <row r="48" spans="1:29" ht="15.9" customHeight="1">
      <c r="A48" s="105" t="s">
        <v>182</v>
      </c>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106"/>
    </row>
    <row r="49" spans="1:29" ht="28.5" customHeight="1">
      <c r="A49" s="107" t="s">
        <v>183</v>
      </c>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9"/>
    </row>
    <row r="50" spans="1:29" ht="15.9" customHeight="1">
      <c r="A50" s="110" t="s">
        <v>184</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2"/>
    </row>
    <row r="51" spans="1:29" ht="15.9" customHeight="1">
      <c r="A51" s="105" t="s">
        <v>185</v>
      </c>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106"/>
    </row>
    <row r="52" spans="1:29" ht="15.9" customHeight="1">
      <c r="A52" s="105" t="s">
        <v>186</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106"/>
    </row>
    <row r="53" spans="1:29" ht="15.9" customHeight="1">
      <c r="A53" s="105" t="s">
        <v>187</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106"/>
    </row>
    <row r="54" spans="1:29" ht="15.9" customHeight="1">
      <c r="A54" s="107"/>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9"/>
    </row>
    <row r="55" spans="1:29" ht="15.9" customHeight="1">
      <c r="A55" s="110" t="s">
        <v>188</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2"/>
    </row>
    <row r="56" spans="1:29" ht="15.9" customHeight="1">
      <c r="A56" s="105"/>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106"/>
    </row>
    <row r="57" spans="1:29" ht="15.9" customHeight="1">
      <c r="A57" s="107"/>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9"/>
    </row>
    <row r="58" spans="1:29" ht="15.9"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29" ht="15.9" customHeight="1">
      <c r="A59" s="98" t="s">
        <v>189</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row>
    <row r="60" spans="1:29" ht="15.9" customHeight="1">
      <c r="A60" s="98" t="s">
        <v>190</v>
      </c>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row>
    <row r="61" spans="1:29" ht="15.9" customHeight="1">
      <c r="A61" s="98" t="s">
        <v>191</v>
      </c>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row>
    <row r="62" spans="1:29" ht="15.9" customHeight="1">
      <c r="A62" s="98" t="s">
        <v>208</v>
      </c>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row>
    <row r="63" spans="1:29" ht="15.9" customHeight="1">
      <c r="A63" s="98" t="s">
        <v>193</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row>
    <row r="64" spans="1:29" ht="15.9" customHeight="1">
      <c r="A64" s="98" t="s">
        <v>191</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row>
    <row r="65" spans="1:29" ht="15.9" customHeight="1">
      <c r="A65" s="378" t="s">
        <v>209</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row>
    <row r="66" spans="1:29" ht="14.4" customHeight="1">
      <c r="A66" s="378" t="s">
        <v>210</v>
      </c>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row>
    <row r="67" spans="1:29" ht="17.399999999999999" customHeight="1">
      <c r="A67" s="378" t="s">
        <v>211</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row>
    <row r="68" spans="1:29" ht="15.9" customHeight="1">
      <c r="A68" s="98" t="s">
        <v>191</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row>
    <row r="69" spans="1:29" ht="15.9" customHeight="1">
      <c r="A69" s="98" t="s">
        <v>212</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row>
    <row r="70" spans="1:29" ht="15.9" customHeight="1">
      <c r="A70" s="98" t="s">
        <v>195</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row>
    <row r="71" spans="1:29" ht="15.9" customHeight="1">
      <c r="A71" s="98" t="s">
        <v>191</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row>
    <row r="72" spans="1:29" ht="15.9" customHeight="1">
      <c r="A72" s="98" t="s">
        <v>213</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row>
    <row r="73" spans="1:29" ht="15.9" customHeight="1">
      <c r="A73" s="98" t="s">
        <v>197</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row>
    <row r="74" spans="1:29" ht="15.9" customHeight="1">
      <c r="A74" s="98" t="s">
        <v>198</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row>
    <row r="75" spans="1:29" ht="15.9" customHeight="1">
      <c r="A75" s="98" t="s">
        <v>191</v>
      </c>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row>
    <row r="76" spans="1:29" ht="15.9" customHeight="1">
      <c r="A76" s="98" t="s">
        <v>214</v>
      </c>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row>
    <row r="77" spans="1:29" ht="15.9" customHeight="1">
      <c r="A77" s="98" t="s">
        <v>200</v>
      </c>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row>
    <row r="78" spans="1:29" ht="15.9" customHeight="1">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row>
    <row r="79" spans="1:29" ht="15.9" customHeight="1">
      <c r="A79" s="98" t="s">
        <v>191</v>
      </c>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row>
    <row r="80" spans="1:29" ht="15.9" customHeight="1">
      <c r="A80" s="98" t="s">
        <v>191</v>
      </c>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row>
    <row r="81" spans="1:31" ht="15.9" customHeight="1">
      <c r="A81" s="289" t="s">
        <v>215</v>
      </c>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row>
    <row r="82" spans="1:31" ht="24" customHeight="1">
      <c r="A82" s="289"/>
      <c r="B82" s="289"/>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row>
    <row r="83" spans="1:31" ht="15.9"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row>
    <row r="84" spans="1:31" ht="15.9" customHeight="1">
      <c r="A84" s="98" t="s">
        <v>202</v>
      </c>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row>
    <row r="85" spans="1:31" ht="15.9" customHeight="1">
      <c r="A85" s="98" t="s">
        <v>203</v>
      </c>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row>
    <row r="86" spans="1:31" ht="15.9" customHeight="1">
      <c r="A86" s="98" t="s">
        <v>191</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row>
    <row r="87" spans="1:31" ht="15.9" customHeight="1">
      <c r="A87" s="98" t="s">
        <v>204</v>
      </c>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row>
    <row r="88" spans="1:31" ht="15.9" customHeight="1">
      <c r="A88" s="98" t="s">
        <v>205</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row>
  </sheetData>
  <mergeCells count="72">
    <mergeCell ref="A77:AC78"/>
    <mergeCell ref="A71:AC71"/>
    <mergeCell ref="A72:AC72"/>
    <mergeCell ref="A73:AC73"/>
    <mergeCell ref="A74:AC74"/>
    <mergeCell ref="A75:AC75"/>
    <mergeCell ref="A76:AC76"/>
    <mergeCell ref="A87:AC87"/>
    <mergeCell ref="A88:AC88"/>
    <mergeCell ref="A79:AC79"/>
    <mergeCell ref="A80:AC80"/>
    <mergeCell ref="A81:AE82"/>
    <mergeCell ref="A84:AC84"/>
    <mergeCell ref="A85:AC85"/>
    <mergeCell ref="A86:AC86"/>
    <mergeCell ref="A62:AC62"/>
    <mergeCell ref="A63:AC63"/>
    <mergeCell ref="A64:AC64"/>
    <mergeCell ref="A69:AC69"/>
    <mergeCell ref="A70:AC70"/>
    <mergeCell ref="A65:AC65"/>
    <mergeCell ref="A66:AC66"/>
    <mergeCell ref="A67:AC67"/>
    <mergeCell ref="A68:AC68"/>
    <mergeCell ref="A61:AC61"/>
    <mergeCell ref="A46:AC46"/>
    <mergeCell ref="A47:AC47"/>
    <mergeCell ref="A48:AC48"/>
    <mergeCell ref="A49:AC49"/>
    <mergeCell ref="A50:AC50"/>
    <mergeCell ref="A51:AC51"/>
    <mergeCell ref="A52:AC52"/>
    <mergeCell ref="A53:AC54"/>
    <mergeCell ref="A55:AC57"/>
    <mergeCell ref="A59:AC59"/>
    <mergeCell ref="A60:AC60"/>
    <mergeCell ref="A45:AC45"/>
    <mergeCell ref="A26:AC28"/>
    <mergeCell ref="A30:AC30"/>
    <mergeCell ref="A31:AC31"/>
    <mergeCell ref="A32:AC32"/>
    <mergeCell ref="A33:AC33"/>
    <mergeCell ref="A34:AC34"/>
    <mergeCell ref="A35:AC35"/>
    <mergeCell ref="A37:AC37"/>
    <mergeCell ref="A38:AC39"/>
    <mergeCell ref="A40:AC42"/>
    <mergeCell ref="A43:AC44"/>
    <mergeCell ref="A23:I23"/>
    <mergeCell ref="J23:AC23"/>
    <mergeCell ref="A24:I24"/>
    <mergeCell ref="J24:AC24"/>
    <mergeCell ref="A25:I25"/>
    <mergeCell ref="J25:AC25"/>
    <mergeCell ref="A18:AC18"/>
    <mergeCell ref="A19:AC19"/>
    <mergeCell ref="A20:AC20"/>
    <mergeCell ref="A21:AC21"/>
    <mergeCell ref="A22:I22"/>
    <mergeCell ref="J22:AC22"/>
    <mergeCell ref="A16:AC17"/>
    <mergeCell ref="A1:AC1"/>
    <mergeCell ref="A2:AC2"/>
    <mergeCell ref="A3:AE3"/>
    <mergeCell ref="A4:AC4"/>
    <mergeCell ref="A5:AC5"/>
    <mergeCell ref="A6:AC6"/>
    <mergeCell ref="A7:AC7"/>
    <mergeCell ref="A8:AC8"/>
    <mergeCell ref="A9:AC9"/>
    <mergeCell ref="A11:AC11"/>
    <mergeCell ref="A12:AC15"/>
  </mergeCells>
  <phoneticPr fontId="1"/>
  <pageMargins left="0.25" right="0.25" top="0.75" bottom="0.75" header="0.3" footer="0.3"/>
  <pageSetup paperSize="9" scale="88" fitToHeight="0" orientation="portrait" r:id="rId1"/>
  <headerFooter alignWithMargins="0"/>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ED7D-D9BB-43F3-BF59-4A3B7A8262AB}">
  <sheetPr>
    <pageSetUpPr fitToPage="1"/>
  </sheetPr>
  <dimension ref="A1:AA104"/>
  <sheetViews>
    <sheetView zoomScale="85" zoomScaleNormal="85" zoomScaleSheetLayoutView="100" workbookViewId="0">
      <selection activeCell="D20" sqref="D20"/>
    </sheetView>
  </sheetViews>
  <sheetFormatPr defaultColWidth="9" defaultRowHeight="15"/>
  <cols>
    <col min="1" max="1" width="9" style="40"/>
    <col min="2" max="2" width="5" style="25" customWidth="1"/>
    <col min="3" max="3" width="5" style="39" customWidth="1"/>
    <col min="4" max="4" width="25.6640625" style="26" customWidth="1"/>
    <col min="5" max="8" width="9" style="21"/>
    <col min="9" max="9" width="19" style="21" customWidth="1"/>
    <col min="10" max="10" width="11.88671875" style="21" customWidth="1"/>
    <col min="11" max="25" width="9" style="21"/>
    <col min="26" max="27" width="9" style="21" hidden="1" customWidth="1"/>
    <col min="28" max="16384" width="9" style="21"/>
  </cols>
  <sheetData>
    <row r="1" spans="1:27" ht="15.75" customHeight="1">
      <c r="A1" s="382" t="s">
        <v>217</v>
      </c>
      <c r="B1" s="382"/>
      <c r="C1" s="382"/>
      <c r="D1" s="382"/>
      <c r="Z1" s="22" t="s">
        <v>218</v>
      </c>
      <c r="AA1" s="22">
        <v>1</v>
      </c>
    </row>
    <row r="2" spans="1:27" ht="15.75" customHeight="1">
      <c r="A2" s="382"/>
      <c r="B2" s="382"/>
      <c r="C2" s="382"/>
      <c r="D2" s="382"/>
      <c r="M2" s="23" t="s">
        <v>219</v>
      </c>
      <c r="Z2" s="22" t="s">
        <v>220</v>
      </c>
      <c r="AA2" s="22">
        <v>2</v>
      </c>
    </row>
    <row r="3" spans="1:27">
      <c r="A3" s="24"/>
      <c r="C3" s="25"/>
      <c r="Z3" s="22" t="s">
        <v>221</v>
      </c>
      <c r="AA3" s="22">
        <v>3</v>
      </c>
    </row>
    <row r="4" spans="1:27" ht="19.5" customHeight="1">
      <c r="A4" s="27"/>
      <c r="B4" s="28" t="s">
        <v>222</v>
      </c>
      <c r="C4" s="29"/>
      <c r="D4" s="30"/>
      <c r="Z4" s="22" t="s">
        <v>223</v>
      </c>
      <c r="AA4" s="22">
        <v>4</v>
      </c>
    </row>
    <row r="5" spans="1:27" ht="19.5" customHeight="1">
      <c r="A5" s="27"/>
      <c r="B5" s="31" t="s">
        <v>224</v>
      </c>
      <c r="C5" s="29"/>
      <c r="D5" s="30"/>
      <c r="Z5" s="22" t="s">
        <v>225</v>
      </c>
      <c r="AA5" s="22">
        <v>5</v>
      </c>
    </row>
    <row r="6" spans="1:27" ht="19.5" customHeight="1">
      <c r="A6" s="25"/>
      <c r="B6" s="32" t="s">
        <v>226</v>
      </c>
      <c r="C6" s="33" t="s">
        <v>227</v>
      </c>
      <c r="D6" s="33"/>
      <c r="E6" s="34"/>
      <c r="F6" s="34"/>
      <c r="G6" s="34"/>
      <c r="H6" s="34"/>
      <c r="I6" s="34"/>
      <c r="J6" s="35"/>
      <c r="Z6" s="22" t="s">
        <v>228</v>
      </c>
      <c r="AA6" s="22">
        <v>6</v>
      </c>
    </row>
    <row r="7" spans="1:27" ht="19.5" customHeight="1">
      <c r="A7" s="25"/>
      <c r="B7" s="36"/>
      <c r="C7" s="37" t="s">
        <v>229</v>
      </c>
      <c r="J7" s="38"/>
      <c r="Z7" s="22" t="s">
        <v>230</v>
      </c>
      <c r="AA7" s="22">
        <v>7</v>
      </c>
    </row>
    <row r="8" spans="1:27" ht="19.5" customHeight="1">
      <c r="A8" s="25"/>
      <c r="B8" s="36"/>
      <c r="D8" s="26" t="s">
        <v>231</v>
      </c>
      <c r="J8" s="38"/>
      <c r="Z8" s="22" t="s">
        <v>232</v>
      </c>
      <c r="AA8" s="22">
        <v>8</v>
      </c>
    </row>
    <row r="9" spans="1:27" ht="19.5" customHeight="1">
      <c r="B9" s="36"/>
      <c r="D9" s="26" t="s">
        <v>233</v>
      </c>
      <c r="J9" s="38"/>
      <c r="Z9" s="22" t="s">
        <v>234</v>
      </c>
      <c r="AA9" s="22">
        <v>9</v>
      </c>
    </row>
    <row r="10" spans="1:27" ht="19.5" customHeight="1">
      <c r="B10" s="36"/>
      <c r="D10" s="26" t="s">
        <v>235</v>
      </c>
      <c r="J10" s="38"/>
      <c r="Z10" s="22" t="s">
        <v>236</v>
      </c>
      <c r="AA10" s="22">
        <v>10</v>
      </c>
    </row>
    <row r="11" spans="1:27" ht="19.5" customHeight="1">
      <c r="B11" s="36"/>
      <c r="C11" s="41" t="s">
        <v>237</v>
      </c>
      <c r="J11" s="38"/>
      <c r="Z11" s="22" t="s">
        <v>238</v>
      </c>
      <c r="AA11" s="22">
        <v>11</v>
      </c>
    </row>
    <row r="12" spans="1:27" ht="19.5" customHeight="1">
      <c r="B12" s="36"/>
      <c r="C12" s="41"/>
      <c r="D12" s="42" t="s">
        <v>239</v>
      </c>
      <c r="J12" s="38"/>
      <c r="Z12" s="22" t="s">
        <v>240</v>
      </c>
      <c r="AA12" s="22">
        <v>12</v>
      </c>
    </row>
    <row r="13" spans="1:27" ht="19.5" customHeight="1">
      <c r="B13" s="36"/>
      <c r="C13" s="41"/>
      <c r="D13" s="43" t="s">
        <v>241</v>
      </c>
      <c r="J13" s="38"/>
      <c r="Z13" s="22" t="s">
        <v>242</v>
      </c>
      <c r="AA13" s="22">
        <v>13</v>
      </c>
    </row>
    <row r="14" spans="1:27" ht="19.5" customHeight="1">
      <c r="B14" s="36"/>
      <c r="D14" s="42" t="s">
        <v>243</v>
      </c>
      <c r="J14" s="38"/>
      <c r="Z14" s="22" t="s">
        <v>244</v>
      </c>
      <c r="AA14" s="22">
        <v>14</v>
      </c>
    </row>
    <row r="15" spans="1:27" ht="19.5" customHeight="1">
      <c r="B15" s="36"/>
      <c r="D15" s="43" t="s">
        <v>245</v>
      </c>
      <c r="J15" s="38"/>
      <c r="Z15" s="22" t="s">
        <v>246</v>
      </c>
      <c r="AA15" s="22">
        <v>15</v>
      </c>
    </row>
    <row r="16" spans="1:27" ht="19.5" customHeight="1">
      <c r="B16" s="36"/>
      <c r="D16" s="26" t="s">
        <v>247</v>
      </c>
      <c r="J16" s="38"/>
      <c r="Z16" s="22" t="s">
        <v>248</v>
      </c>
      <c r="AA16" s="22">
        <v>16</v>
      </c>
    </row>
    <row r="17" spans="1:27" ht="19.5" customHeight="1">
      <c r="B17" s="36"/>
      <c r="D17" s="43" t="s">
        <v>245</v>
      </c>
      <c r="J17" s="38"/>
      <c r="Z17" s="22" t="s">
        <v>249</v>
      </c>
      <c r="AA17" s="22">
        <v>17</v>
      </c>
    </row>
    <row r="18" spans="1:27" ht="19.5" customHeight="1">
      <c r="B18" s="36"/>
      <c r="D18" s="26" t="s">
        <v>250</v>
      </c>
      <c r="J18" s="38"/>
      <c r="Z18" s="22" t="s">
        <v>251</v>
      </c>
      <c r="AA18" s="22">
        <v>18</v>
      </c>
    </row>
    <row r="19" spans="1:27" ht="36" customHeight="1">
      <c r="B19" s="44"/>
      <c r="C19" s="45"/>
      <c r="D19" s="383" t="s">
        <v>328</v>
      </c>
      <c r="E19" s="383"/>
      <c r="F19" s="383"/>
      <c r="G19" s="383"/>
      <c r="H19" s="383"/>
      <c r="I19" s="383"/>
      <c r="J19" s="384"/>
      <c r="Z19" s="22" t="s">
        <v>252</v>
      </c>
      <c r="AA19" s="22">
        <v>19</v>
      </c>
    </row>
    <row r="20" spans="1:27">
      <c r="D20" s="43"/>
      <c r="Z20" s="22" t="s">
        <v>253</v>
      </c>
      <c r="AA20" s="22">
        <v>20</v>
      </c>
    </row>
    <row r="21" spans="1:27" ht="20.25" customHeight="1">
      <c r="D21" s="48"/>
      <c r="Z21" s="22" t="s">
        <v>254</v>
      </c>
      <c r="AA21" s="22">
        <v>21</v>
      </c>
    </row>
    <row r="22" spans="1:27" ht="20.25" customHeight="1">
      <c r="D22" s="48"/>
      <c r="Z22" s="22" t="s">
        <v>255</v>
      </c>
      <c r="AA22" s="22">
        <v>22</v>
      </c>
    </row>
    <row r="23" spans="1:27" ht="20.25" customHeight="1">
      <c r="A23" s="24"/>
      <c r="B23" s="49" t="s">
        <v>256</v>
      </c>
      <c r="C23" s="25"/>
      <c r="Z23" s="22" t="s">
        <v>257</v>
      </c>
      <c r="AA23" s="22">
        <v>23</v>
      </c>
    </row>
    <row r="24" spans="1:27" ht="20.25" customHeight="1">
      <c r="A24" s="24"/>
      <c r="C24" s="25"/>
      <c r="Z24" s="22" t="s">
        <v>258</v>
      </c>
      <c r="AA24" s="22">
        <v>24</v>
      </c>
    </row>
    <row r="25" spans="1:27" ht="20.25" customHeight="1">
      <c r="A25" s="50"/>
      <c r="B25" s="51" t="s">
        <v>259</v>
      </c>
      <c r="C25" s="52"/>
      <c r="Z25" s="22" t="s">
        <v>260</v>
      </c>
      <c r="AA25" s="22">
        <v>25</v>
      </c>
    </row>
    <row r="26" spans="1:27" ht="20.25" customHeight="1">
      <c r="A26" s="53"/>
      <c r="B26" s="54" t="s">
        <v>261</v>
      </c>
      <c r="C26" s="55"/>
      <c r="Z26" s="22" t="s">
        <v>262</v>
      </c>
      <c r="AA26" s="22">
        <v>26</v>
      </c>
    </row>
    <row r="27" spans="1:27" ht="20.25" customHeight="1">
      <c r="A27" s="53"/>
      <c r="B27" s="56"/>
      <c r="Z27" s="22" t="s">
        <v>263</v>
      </c>
      <c r="AA27" s="22">
        <v>27</v>
      </c>
    </row>
    <row r="28" spans="1:27" ht="20.25" customHeight="1">
      <c r="A28" s="25"/>
      <c r="Z28" s="22" t="s">
        <v>264</v>
      </c>
      <c r="AA28" s="22">
        <v>28</v>
      </c>
    </row>
    <row r="29" spans="1:27" ht="20.25" customHeight="1">
      <c r="B29" s="24" t="s">
        <v>265</v>
      </c>
      <c r="Z29" s="22" t="s">
        <v>266</v>
      </c>
      <c r="AA29" s="22">
        <v>29</v>
      </c>
    </row>
    <row r="30" spans="1:27" ht="20.25" customHeight="1">
      <c r="B30" s="21"/>
      <c r="C30" s="25" t="s">
        <v>267</v>
      </c>
      <c r="Z30" s="22" t="s">
        <v>268</v>
      </c>
      <c r="AA30" s="22">
        <v>30</v>
      </c>
    </row>
    <row r="31" spans="1:27" ht="20.25" customHeight="1">
      <c r="C31" s="21"/>
      <c r="D31" s="26" t="s">
        <v>269</v>
      </c>
      <c r="Z31" s="22" t="s">
        <v>270</v>
      </c>
      <c r="AA31" s="22">
        <v>31</v>
      </c>
    </row>
    <row r="32" spans="1:27" ht="20.25" customHeight="1">
      <c r="D32" s="30" t="s">
        <v>271</v>
      </c>
      <c r="Z32" s="22" t="s">
        <v>272</v>
      </c>
      <c r="AA32" s="22">
        <v>32</v>
      </c>
    </row>
    <row r="33" spans="1:27" ht="20.25" customHeight="1">
      <c r="D33" s="57" t="s">
        <v>273</v>
      </c>
      <c r="Z33" s="22" t="s">
        <v>274</v>
      </c>
      <c r="AA33" s="22">
        <v>33</v>
      </c>
    </row>
    <row r="34" spans="1:27" ht="20.25" customHeight="1">
      <c r="A34" s="25"/>
      <c r="Z34" s="22" t="s">
        <v>275</v>
      </c>
      <c r="AA34" s="22">
        <v>34</v>
      </c>
    </row>
    <row r="35" spans="1:27" ht="20.25" customHeight="1">
      <c r="B35" s="21"/>
      <c r="C35" s="25" t="s">
        <v>276</v>
      </c>
      <c r="D35" s="48"/>
      <c r="Z35" s="22" t="s">
        <v>277</v>
      </c>
      <c r="AA35" s="22">
        <v>35</v>
      </c>
    </row>
    <row r="36" spans="1:27" ht="20.25" customHeight="1">
      <c r="B36" s="21"/>
      <c r="C36" s="25"/>
      <c r="D36" s="26" t="s">
        <v>278</v>
      </c>
      <c r="Z36" s="22" t="s">
        <v>279</v>
      </c>
      <c r="AA36" s="22">
        <v>36</v>
      </c>
    </row>
    <row r="37" spans="1:27" ht="20.25" customHeight="1" thickBot="1">
      <c r="C37" s="21"/>
      <c r="D37" s="26" t="s">
        <v>280</v>
      </c>
      <c r="Z37" s="22" t="s">
        <v>281</v>
      </c>
      <c r="AA37" s="22">
        <v>37</v>
      </c>
    </row>
    <row r="38" spans="1:27" ht="20.25" customHeight="1" thickBot="1">
      <c r="C38" s="21"/>
      <c r="D38" s="58" t="s">
        <v>282</v>
      </c>
      <c r="E38" s="59" t="s">
        <v>283</v>
      </c>
      <c r="F38" s="59"/>
      <c r="G38" s="59"/>
      <c r="H38" s="60"/>
      <c r="I38" s="61" t="s">
        <v>284</v>
      </c>
      <c r="Z38" s="22" t="s">
        <v>285</v>
      </c>
      <c r="AA38" s="22">
        <v>38</v>
      </c>
    </row>
    <row r="39" spans="1:27" ht="20.25" customHeight="1">
      <c r="D39" s="62" t="s">
        <v>286</v>
      </c>
      <c r="E39" s="63" t="s">
        <v>287</v>
      </c>
      <c r="F39" s="64"/>
      <c r="G39" s="64"/>
      <c r="H39" s="65"/>
      <c r="I39" s="66" t="s">
        <v>288</v>
      </c>
      <c r="Z39" s="22" t="s">
        <v>289</v>
      </c>
      <c r="AA39" s="22">
        <v>39</v>
      </c>
    </row>
    <row r="40" spans="1:27" ht="20.25" customHeight="1">
      <c r="D40" s="67" t="s">
        <v>290</v>
      </c>
      <c r="E40" s="68" t="s">
        <v>291</v>
      </c>
      <c r="F40" s="69"/>
      <c r="G40" s="69"/>
      <c r="H40" s="70"/>
      <c r="I40" s="71" t="s">
        <v>292</v>
      </c>
      <c r="Z40" s="22" t="s">
        <v>293</v>
      </c>
      <c r="AA40" s="22">
        <v>40</v>
      </c>
    </row>
    <row r="41" spans="1:27" ht="20.25" customHeight="1" thickBot="1">
      <c r="D41" s="72" t="s">
        <v>294</v>
      </c>
      <c r="E41" s="73" t="s">
        <v>295</v>
      </c>
      <c r="F41" s="74"/>
      <c r="G41" s="74"/>
      <c r="H41" s="75"/>
      <c r="I41" s="76" t="s">
        <v>296</v>
      </c>
      <c r="Z41" s="22" t="s">
        <v>297</v>
      </c>
      <c r="AA41" s="22">
        <v>41</v>
      </c>
    </row>
    <row r="42" spans="1:27" ht="20.25" customHeight="1">
      <c r="B42" s="21"/>
      <c r="C42" s="25"/>
      <c r="D42" s="26" t="s">
        <v>298</v>
      </c>
      <c r="Z42" s="22" t="s">
        <v>299</v>
      </c>
      <c r="AA42" s="22">
        <v>42</v>
      </c>
    </row>
    <row r="43" spans="1:27" ht="20.25" customHeight="1">
      <c r="B43" s="21"/>
      <c r="C43" s="25"/>
      <c r="D43" s="77" t="s">
        <v>300</v>
      </c>
      <c r="Z43" s="22" t="s">
        <v>301</v>
      </c>
      <c r="AA43" s="22">
        <v>43</v>
      </c>
    </row>
    <row r="44" spans="1:27" ht="20.25" customHeight="1">
      <c r="D44" s="31" t="s">
        <v>302</v>
      </c>
      <c r="Z44" s="22" t="s">
        <v>303</v>
      </c>
      <c r="AA44" s="22">
        <v>44</v>
      </c>
    </row>
    <row r="45" spans="1:27" ht="20.25" customHeight="1">
      <c r="B45" s="21"/>
      <c r="Z45" s="22" t="s">
        <v>304</v>
      </c>
      <c r="AA45" s="22">
        <v>45</v>
      </c>
    </row>
    <row r="46" spans="1:27" ht="20.25" customHeight="1">
      <c r="C46" s="25" t="s">
        <v>305</v>
      </c>
      <c r="Z46" s="22" t="s">
        <v>306</v>
      </c>
      <c r="AA46" s="22">
        <v>46</v>
      </c>
    </row>
    <row r="47" spans="1:27" ht="20.25" customHeight="1">
      <c r="C47" s="21"/>
      <c r="D47" s="26" t="s">
        <v>307</v>
      </c>
      <c r="Z47" s="22" t="s">
        <v>308</v>
      </c>
      <c r="AA47" s="22">
        <v>47</v>
      </c>
    </row>
    <row r="48" spans="1:27" ht="20.25" customHeight="1">
      <c r="A48" s="25"/>
    </row>
    <row r="49" spans="2:10" ht="20.25" customHeight="1">
      <c r="B49" s="24" t="s">
        <v>309</v>
      </c>
    </row>
    <row r="50" spans="2:10" ht="20.25" customHeight="1">
      <c r="C50" s="26" t="s">
        <v>310</v>
      </c>
      <c r="D50" s="21"/>
    </row>
    <row r="51" spans="2:10" ht="20.25" customHeight="1">
      <c r="C51" s="26" t="s">
        <v>311</v>
      </c>
      <c r="D51" s="21"/>
    </row>
    <row r="52" spans="2:10" ht="20.25" customHeight="1">
      <c r="C52" s="37" t="s">
        <v>312</v>
      </c>
      <c r="D52" s="21"/>
    </row>
    <row r="53" spans="2:10" ht="20.25" customHeight="1">
      <c r="C53" s="78" t="s">
        <v>313</v>
      </c>
      <c r="D53" s="21"/>
    </row>
    <row r="54" spans="2:10" ht="20.25" customHeight="1">
      <c r="C54" s="78"/>
      <c r="D54" s="21"/>
    </row>
    <row r="55" spans="2:10" ht="20.25" customHeight="1">
      <c r="B55" s="24" t="s">
        <v>314</v>
      </c>
      <c r="C55" s="37"/>
      <c r="D55" s="21"/>
    </row>
    <row r="56" spans="2:10" ht="20.25" customHeight="1">
      <c r="C56" s="25" t="s">
        <v>315</v>
      </c>
      <c r="D56" s="21"/>
    </row>
    <row r="57" spans="2:10" ht="20.25" customHeight="1">
      <c r="C57" s="32" t="s">
        <v>226</v>
      </c>
      <c r="D57" s="79" t="s">
        <v>316</v>
      </c>
      <c r="E57" s="34"/>
      <c r="F57" s="34"/>
      <c r="G57" s="34"/>
      <c r="H57" s="34"/>
      <c r="I57" s="34"/>
      <c r="J57" s="35"/>
    </row>
    <row r="58" spans="2:10" ht="20.25" customHeight="1">
      <c r="C58" s="80"/>
      <c r="D58" s="25" t="s">
        <v>317</v>
      </c>
      <c r="J58" s="38"/>
    </row>
    <row r="59" spans="2:10" ht="20.25" customHeight="1">
      <c r="B59" s="21"/>
      <c r="C59" s="80" t="s">
        <v>226</v>
      </c>
      <c r="D59" s="26" t="s">
        <v>318</v>
      </c>
      <c r="J59" s="38"/>
    </row>
    <row r="60" spans="2:10" ht="20.25" customHeight="1">
      <c r="B60" s="21"/>
      <c r="C60" s="81"/>
      <c r="D60" s="26" t="s">
        <v>319</v>
      </c>
      <c r="J60" s="38"/>
    </row>
    <row r="61" spans="2:10" ht="20.25" customHeight="1">
      <c r="C61" s="82" t="s">
        <v>226</v>
      </c>
      <c r="D61" s="83" t="s">
        <v>320</v>
      </c>
      <c r="E61" s="46"/>
      <c r="F61" s="46"/>
      <c r="G61" s="46"/>
      <c r="H61" s="46"/>
      <c r="I61" s="46"/>
      <c r="J61" s="47"/>
    </row>
    <row r="62" spans="2:10" ht="20.25" customHeight="1">
      <c r="C62" s="37"/>
    </row>
    <row r="63" spans="2:10" ht="20.25" customHeight="1">
      <c r="B63" s="24" t="s">
        <v>216</v>
      </c>
      <c r="C63" s="37"/>
      <c r="D63" s="21"/>
    </row>
    <row r="64" spans="2:10" ht="20.25" customHeight="1">
      <c r="B64" s="21"/>
      <c r="C64" s="25" t="s">
        <v>321</v>
      </c>
      <c r="D64" s="21"/>
    </row>
    <row r="65" spans="1:10" ht="20.25" customHeight="1">
      <c r="B65" s="21"/>
      <c r="C65" s="32" t="s">
        <v>226</v>
      </c>
      <c r="D65" s="79" t="s">
        <v>322</v>
      </c>
      <c r="E65" s="34"/>
      <c r="F65" s="34"/>
      <c r="G65" s="34"/>
      <c r="H65" s="34"/>
      <c r="I65" s="34"/>
      <c r="J65" s="35"/>
    </row>
    <row r="66" spans="1:10" ht="20.25" customHeight="1">
      <c r="B66" s="21"/>
      <c r="C66" s="80"/>
      <c r="D66" s="25" t="s">
        <v>323</v>
      </c>
      <c r="J66" s="38"/>
    </row>
    <row r="67" spans="1:10" ht="20.25" customHeight="1">
      <c r="B67" s="21"/>
      <c r="C67" s="80" t="s">
        <v>226</v>
      </c>
      <c r="D67" s="26" t="s">
        <v>324</v>
      </c>
      <c r="J67" s="38"/>
    </row>
    <row r="68" spans="1:10" ht="20.25" customHeight="1">
      <c r="B68" s="21"/>
      <c r="C68" s="81"/>
      <c r="D68" s="26" t="s">
        <v>325</v>
      </c>
      <c r="J68" s="38"/>
    </row>
    <row r="69" spans="1:10" ht="20.25" customHeight="1">
      <c r="C69" s="80" t="s">
        <v>226</v>
      </c>
      <c r="D69" s="26" t="s">
        <v>326</v>
      </c>
      <c r="J69" s="38"/>
    </row>
    <row r="70" spans="1:10">
      <c r="C70" s="84"/>
      <c r="D70" s="83" t="s">
        <v>327</v>
      </c>
      <c r="E70" s="46"/>
      <c r="F70" s="46"/>
      <c r="G70" s="46"/>
      <c r="H70" s="46"/>
      <c r="I70" s="46"/>
      <c r="J70" s="47"/>
    </row>
    <row r="71" spans="1:10" ht="13.2">
      <c r="A71" s="21"/>
      <c r="B71" s="21"/>
      <c r="C71" s="21"/>
      <c r="D71" s="21"/>
    </row>
    <row r="72" spans="1:10" ht="13.2">
      <c r="A72" s="21"/>
      <c r="B72" s="21"/>
      <c r="C72" s="21"/>
      <c r="D72" s="21"/>
    </row>
    <row r="73" spans="1:10" ht="13.2">
      <c r="A73" s="21"/>
      <c r="B73" s="21"/>
      <c r="C73" s="21"/>
      <c r="D73" s="21"/>
    </row>
    <row r="74" spans="1:10" ht="13.2">
      <c r="A74" s="21"/>
      <c r="B74" s="21"/>
      <c r="C74" s="21"/>
      <c r="D74" s="21"/>
    </row>
    <row r="75" spans="1:10" ht="13.2">
      <c r="A75" s="21"/>
      <c r="B75" s="21"/>
      <c r="C75" s="21"/>
      <c r="D75" s="21"/>
    </row>
    <row r="76" spans="1:10" ht="13.2">
      <c r="A76" s="21"/>
      <c r="B76" s="21"/>
      <c r="C76" s="21"/>
      <c r="D76" s="21"/>
    </row>
    <row r="83" spans="1:27" s="25" customFormat="1">
      <c r="A83" s="85"/>
      <c r="C83" s="39"/>
      <c r="D83" s="26"/>
      <c r="E83" s="21"/>
      <c r="F83" s="21"/>
      <c r="G83" s="21"/>
      <c r="H83" s="21"/>
      <c r="I83" s="21"/>
      <c r="J83" s="21"/>
      <c r="K83" s="21"/>
      <c r="L83" s="21"/>
      <c r="M83" s="21"/>
      <c r="N83" s="21"/>
      <c r="O83" s="21"/>
      <c r="P83" s="21"/>
      <c r="Q83" s="21"/>
      <c r="R83" s="21"/>
      <c r="S83" s="21"/>
      <c r="T83" s="21"/>
      <c r="U83" s="21"/>
      <c r="V83" s="21"/>
      <c r="W83" s="21"/>
      <c r="X83" s="21"/>
      <c r="Y83" s="21"/>
      <c r="Z83" s="21"/>
      <c r="AA83" s="21"/>
    </row>
    <row r="84" spans="1:27" s="25" customFormat="1">
      <c r="A84" s="86"/>
      <c r="C84" s="39"/>
      <c r="D84" s="26"/>
      <c r="E84" s="21"/>
      <c r="F84" s="21"/>
      <c r="G84" s="21"/>
      <c r="H84" s="21"/>
      <c r="I84" s="21"/>
      <c r="J84" s="21"/>
      <c r="K84" s="21"/>
      <c r="L84" s="21"/>
      <c r="M84" s="21"/>
      <c r="N84" s="21"/>
      <c r="O84" s="21"/>
      <c r="P84" s="21"/>
      <c r="Q84" s="21"/>
      <c r="R84" s="21"/>
      <c r="S84" s="21"/>
      <c r="T84" s="21"/>
      <c r="U84" s="21"/>
      <c r="V84" s="21"/>
      <c r="W84" s="21"/>
      <c r="X84" s="21"/>
      <c r="Y84" s="21"/>
      <c r="Z84" s="21"/>
      <c r="AA84" s="21"/>
    </row>
    <row r="85" spans="1:27" s="25" customFormat="1">
      <c r="A85" s="86"/>
      <c r="C85" s="39"/>
      <c r="D85" s="26"/>
      <c r="E85" s="21"/>
      <c r="F85" s="21"/>
      <c r="G85" s="21"/>
      <c r="H85" s="21"/>
      <c r="I85" s="21"/>
      <c r="J85" s="21"/>
      <c r="K85" s="21"/>
      <c r="L85" s="21"/>
      <c r="M85" s="21"/>
      <c r="N85" s="21"/>
      <c r="O85" s="21"/>
      <c r="P85" s="21"/>
      <c r="Q85" s="21"/>
      <c r="R85" s="21"/>
      <c r="S85" s="21"/>
      <c r="T85" s="21"/>
      <c r="U85" s="21"/>
      <c r="V85" s="21"/>
      <c r="W85" s="21"/>
      <c r="X85" s="21"/>
      <c r="Y85" s="21"/>
      <c r="Z85" s="21"/>
      <c r="AA85" s="21"/>
    </row>
    <row r="86" spans="1:27" s="25" customFormat="1">
      <c r="A86" s="86"/>
      <c r="C86" s="39"/>
      <c r="D86" s="26"/>
      <c r="E86" s="21"/>
      <c r="F86" s="21"/>
      <c r="G86" s="21"/>
      <c r="H86" s="21"/>
      <c r="I86" s="21"/>
      <c r="J86" s="21"/>
      <c r="K86" s="21"/>
      <c r="L86" s="21"/>
      <c r="M86" s="21"/>
      <c r="N86" s="21"/>
      <c r="O86" s="21"/>
      <c r="P86" s="21"/>
      <c r="Q86" s="21"/>
      <c r="R86" s="21"/>
      <c r="S86" s="21"/>
      <c r="T86" s="21"/>
      <c r="U86" s="21"/>
      <c r="V86" s="21"/>
      <c r="W86" s="21"/>
      <c r="X86" s="21"/>
      <c r="Y86" s="21"/>
      <c r="Z86" s="21"/>
      <c r="AA86" s="21"/>
    </row>
    <row r="87" spans="1:27" s="25" customFormat="1">
      <c r="A87" s="86"/>
      <c r="C87" s="39"/>
      <c r="D87" s="26"/>
      <c r="E87" s="21"/>
      <c r="F87" s="21"/>
      <c r="G87" s="21"/>
      <c r="H87" s="21"/>
      <c r="I87" s="21"/>
      <c r="J87" s="21"/>
      <c r="K87" s="21"/>
      <c r="L87" s="21"/>
      <c r="M87" s="21"/>
      <c r="N87" s="21"/>
      <c r="O87" s="21"/>
      <c r="P87" s="21"/>
      <c r="Q87" s="21"/>
      <c r="R87" s="21"/>
      <c r="S87" s="21"/>
      <c r="T87" s="21"/>
      <c r="U87" s="21"/>
      <c r="V87" s="21"/>
      <c r="W87" s="21"/>
      <c r="X87" s="21"/>
      <c r="Y87" s="21"/>
      <c r="Z87" s="21"/>
      <c r="AA87" s="21"/>
    </row>
    <row r="88" spans="1:27" s="25" customFormat="1">
      <c r="A88" s="86"/>
      <c r="C88" s="39"/>
      <c r="D88" s="26"/>
      <c r="E88" s="21"/>
      <c r="F88" s="21"/>
      <c r="G88" s="21"/>
      <c r="H88" s="21"/>
      <c r="I88" s="21"/>
      <c r="J88" s="21"/>
      <c r="K88" s="21"/>
      <c r="L88" s="21"/>
      <c r="M88" s="21"/>
      <c r="N88" s="21"/>
      <c r="O88" s="21"/>
      <c r="P88" s="21"/>
      <c r="Q88" s="21"/>
      <c r="R88" s="21"/>
      <c r="S88" s="21"/>
      <c r="T88" s="21"/>
      <c r="U88" s="21"/>
      <c r="V88" s="21"/>
      <c r="W88" s="21"/>
      <c r="X88" s="21"/>
      <c r="Y88" s="21"/>
      <c r="Z88" s="21"/>
      <c r="AA88" s="21"/>
    </row>
    <row r="89" spans="1:27" s="25" customFormat="1">
      <c r="A89" s="86"/>
      <c r="C89" s="39"/>
      <c r="D89" s="26"/>
      <c r="E89" s="21"/>
      <c r="F89" s="21"/>
      <c r="G89" s="21"/>
      <c r="H89" s="21"/>
      <c r="I89" s="21"/>
      <c r="J89" s="21"/>
      <c r="K89" s="21"/>
      <c r="L89" s="21"/>
      <c r="M89" s="21"/>
      <c r="N89" s="21"/>
      <c r="O89" s="21"/>
      <c r="P89" s="21"/>
      <c r="Q89" s="21"/>
      <c r="R89" s="21"/>
      <c r="S89" s="21"/>
      <c r="T89" s="21"/>
      <c r="U89" s="21"/>
      <c r="V89" s="21"/>
      <c r="W89" s="21"/>
      <c r="X89" s="21"/>
      <c r="Y89" s="21"/>
      <c r="Z89" s="21"/>
      <c r="AA89" s="21"/>
    </row>
    <row r="90" spans="1:27" s="25" customFormat="1">
      <c r="A90" s="86"/>
      <c r="C90" s="39"/>
      <c r="D90" s="26"/>
      <c r="E90" s="21"/>
      <c r="F90" s="21"/>
      <c r="G90" s="21"/>
      <c r="H90" s="21"/>
      <c r="I90" s="21"/>
      <c r="J90" s="21"/>
      <c r="K90" s="21"/>
      <c r="L90" s="21"/>
      <c r="M90" s="21"/>
      <c r="N90" s="21"/>
      <c r="O90" s="21"/>
      <c r="P90" s="21"/>
      <c r="Q90" s="21"/>
      <c r="R90" s="21"/>
      <c r="S90" s="21"/>
      <c r="T90" s="21"/>
      <c r="U90" s="21"/>
      <c r="V90" s="21"/>
      <c r="W90" s="21"/>
      <c r="X90" s="21"/>
      <c r="Y90" s="21"/>
      <c r="Z90" s="21"/>
      <c r="AA90" s="21"/>
    </row>
    <row r="91" spans="1:27" s="25" customFormat="1">
      <c r="A91" s="86"/>
      <c r="C91" s="39"/>
      <c r="D91" s="26"/>
      <c r="E91" s="21"/>
      <c r="F91" s="21"/>
      <c r="G91" s="21"/>
      <c r="H91" s="21"/>
      <c r="I91" s="21"/>
      <c r="J91" s="21"/>
      <c r="K91" s="21"/>
      <c r="L91" s="21"/>
      <c r="M91" s="21"/>
      <c r="N91" s="21"/>
      <c r="O91" s="21"/>
      <c r="P91" s="21"/>
      <c r="Q91" s="21"/>
      <c r="R91" s="21"/>
      <c r="S91" s="21"/>
      <c r="T91" s="21"/>
      <c r="U91" s="21"/>
      <c r="V91" s="21"/>
      <c r="W91" s="21"/>
      <c r="X91" s="21"/>
      <c r="Y91" s="21"/>
      <c r="Z91" s="21"/>
      <c r="AA91" s="21"/>
    </row>
    <row r="92" spans="1:27" s="25" customFormat="1">
      <c r="A92" s="86"/>
      <c r="C92" s="39"/>
      <c r="D92" s="26"/>
      <c r="E92" s="21"/>
      <c r="F92" s="21"/>
      <c r="G92" s="21"/>
      <c r="H92" s="21"/>
      <c r="I92" s="21"/>
      <c r="J92" s="21"/>
      <c r="K92" s="21"/>
      <c r="L92" s="21"/>
      <c r="M92" s="21"/>
      <c r="N92" s="21"/>
      <c r="O92" s="21"/>
      <c r="P92" s="21"/>
      <c r="Q92" s="21"/>
      <c r="R92" s="21"/>
      <c r="S92" s="21"/>
      <c r="T92" s="21"/>
      <c r="U92" s="21"/>
      <c r="V92" s="21"/>
      <c r="W92" s="21"/>
      <c r="X92" s="21"/>
      <c r="Y92" s="21"/>
      <c r="Z92" s="21"/>
      <c r="AA92" s="21"/>
    </row>
    <row r="93" spans="1:27" s="25" customFormat="1">
      <c r="A93" s="86"/>
      <c r="C93" s="39"/>
      <c r="D93" s="26"/>
      <c r="E93" s="21"/>
      <c r="F93" s="21"/>
      <c r="G93" s="21"/>
      <c r="H93" s="21"/>
      <c r="I93" s="21"/>
      <c r="J93" s="21"/>
      <c r="K93" s="21"/>
      <c r="L93" s="21"/>
      <c r="M93" s="21"/>
      <c r="N93" s="21"/>
      <c r="O93" s="21"/>
      <c r="P93" s="21"/>
      <c r="Q93" s="21"/>
      <c r="R93" s="21"/>
      <c r="S93" s="21"/>
      <c r="T93" s="21"/>
      <c r="U93" s="21"/>
      <c r="V93" s="21"/>
      <c r="W93" s="21"/>
      <c r="X93" s="21"/>
      <c r="Y93" s="21"/>
      <c r="Z93" s="21"/>
      <c r="AA93" s="21"/>
    </row>
    <row r="94" spans="1:27" s="25" customFormat="1">
      <c r="A94" s="86"/>
      <c r="C94" s="39"/>
      <c r="D94" s="26"/>
      <c r="E94" s="21"/>
      <c r="F94" s="21"/>
      <c r="G94" s="21"/>
      <c r="H94" s="21"/>
      <c r="I94" s="21"/>
      <c r="J94" s="21"/>
      <c r="K94" s="21"/>
      <c r="L94" s="21"/>
      <c r="M94" s="21"/>
      <c r="N94" s="21"/>
      <c r="O94" s="21"/>
      <c r="P94" s="21"/>
      <c r="Q94" s="21"/>
      <c r="R94" s="21"/>
      <c r="S94" s="21"/>
      <c r="T94" s="21"/>
      <c r="U94" s="21"/>
      <c r="V94" s="21"/>
      <c r="W94" s="21"/>
      <c r="X94" s="21"/>
      <c r="Y94" s="21"/>
      <c r="Z94" s="21"/>
      <c r="AA94" s="21"/>
    </row>
    <row r="95" spans="1:27" s="25" customFormat="1">
      <c r="A95" s="86"/>
      <c r="C95" s="39"/>
      <c r="D95" s="26"/>
      <c r="E95" s="21"/>
      <c r="F95" s="21"/>
      <c r="G95" s="21"/>
      <c r="H95" s="21"/>
      <c r="I95" s="21"/>
      <c r="J95" s="21"/>
      <c r="K95" s="21"/>
      <c r="L95" s="21"/>
      <c r="M95" s="21"/>
      <c r="N95" s="21"/>
      <c r="O95" s="21"/>
      <c r="P95" s="21"/>
      <c r="Q95" s="21"/>
      <c r="R95" s="21"/>
      <c r="S95" s="21"/>
      <c r="T95" s="21"/>
      <c r="U95" s="21"/>
      <c r="V95" s="21"/>
      <c r="W95" s="21"/>
      <c r="X95" s="21"/>
      <c r="Y95" s="21"/>
      <c r="Z95" s="21"/>
      <c r="AA95" s="21"/>
    </row>
    <row r="96" spans="1:27" s="25" customFormat="1">
      <c r="A96" s="86"/>
      <c r="C96" s="39"/>
      <c r="D96" s="26"/>
      <c r="E96" s="21"/>
      <c r="F96" s="21"/>
      <c r="G96" s="21"/>
      <c r="H96" s="21"/>
      <c r="I96" s="21"/>
      <c r="J96" s="21"/>
      <c r="K96" s="21"/>
      <c r="L96" s="21"/>
      <c r="M96" s="21"/>
      <c r="N96" s="21"/>
      <c r="O96" s="21"/>
      <c r="P96" s="21"/>
      <c r="Q96" s="21"/>
      <c r="R96" s="21"/>
      <c r="S96" s="21"/>
      <c r="T96" s="21"/>
      <c r="U96" s="21"/>
      <c r="V96" s="21"/>
      <c r="W96" s="21"/>
      <c r="X96" s="21"/>
      <c r="Y96" s="21"/>
      <c r="Z96" s="21"/>
      <c r="AA96" s="21"/>
    </row>
    <row r="97" spans="1:27" s="25" customFormat="1">
      <c r="A97" s="86"/>
      <c r="C97" s="39"/>
      <c r="D97" s="26"/>
      <c r="E97" s="21"/>
      <c r="F97" s="21"/>
      <c r="G97" s="21"/>
      <c r="H97" s="21"/>
      <c r="I97" s="21"/>
      <c r="J97" s="21"/>
      <c r="K97" s="21"/>
      <c r="L97" s="21"/>
      <c r="M97" s="21"/>
      <c r="N97" s="21"/>
      <c r="O97" s="21"/>
      <c r="P97" s="21"/>
      <c r="Q97" s="21"/>
      <c r="R97" s="21"/>
      <c r="S97" s="21"/>
      <c r="T97" s="21"/>
      <c r="U97" s="21"/>
      <c r="V97" s="21"/>
      <c r="W97" s="21"/>
      <c r="X97" s="21"/>
      <c r="Y97" s="21"/>
      <c r="Z97" s="21"/>
      <c r="AA97" s="21"/>
    </row>
    <row r="98" spans="1:27" s="25" customFormat="1">
      <c r="A98" s="86"/>
      <c r="C98" s="39"/>
      <c r="D98" s="26"/>
      <c r="E98" s="21"/>
      <c r="F98" s="21"/>
      <c r="G98" s="21"/>
      <c r="H98" s="21"/>
      <c r="I98" s="21"/>
      <c r="J98" s="21"/>
      <c r="K98" s="21"/>
      <c r="L98" s="21"/>
      <c r="M98" s="21"/>
      <c r="N98" s="21"/>
      <c r="O98" s="21"/>
      <c r="P98" s="21"/>
      <c r="Q98" s="21"/>
      <c r="R98" s="21"/>
      <c r="S98" s="21"/>
      <c r="T98" s="21"/>
      <c r="U98" s="21"/>
      <c r="V98" s="21"/>
      <c r="W98" s="21"/>
      <c r="X98" s="21"/>
      <c r="Y98" s="21"/>
      <c r="Z98" s="21"/>
      <c r="AA98" s="21"/>
    </row>
    <row r="99" spans="1:27" s="25" customFormat="1">
      <c r="A99" s="86"/>
      <c r="C99" s="39"/>
      <c r="D99" s="26"/>
      <c r="E99" s="21"/>
      <c r="F99" s="21"/>
      <c r="G99" s="21"/>
      <c r="H99" s="21"/>
      <c r="I99" s="21"/>
      <c r="J99" s="21"/>
      <c r="K99" s="21"/>
      <c r="L99" s="21"/>
      <c r="M99" s="21"/>
      <c r="N99" s="21"/>
      <c r="O99" s="21"/>
      <c r="P99" s="21"/>
      <c r="Q99" s="21"/>
      <c r="R99" s="21"/>
      <c r="S99" s="21"/>
      <c r="T99" s="21"/>
      <c r="U99" s="21"/>
      <c r="V99" s="21"/>
      <c r="W99" s="21"/>
      <c r="X99" s="21"/>
      <c r="Y99" s="21"/>
      <c r="Z99" s="21"/>
      <c r="AA99" s="21"/>
    </row>
    <row r="100" spans="1:27" s="25" customFormat="1">
      <c r="A100" s="86"/>
      <c r="C100" s="39"/>
      <c r="D100" s="26"/>
      <c r="E100" s="21"/>
      <c r="F100" s="21"/>
      <c r="G100" s="21"/>
      <c r="H100" s="21"/>
      <c r="I100" s="21"/>
      <c r="J100" s="21"/>
      <c r="K100" s="21"/>
      <c r="L100" s="21"/>
      <c r="M100" s="21"/>
      <c r="N100" s="21"/>
      <c r="O100" s="21"/>
      <c r="P100" s="21"/>
      <c r="Q100" s="21"/>
      <c r="R100" s="21"/>
      <c r="S100" s="21"/>
      <c r="T100" s="21"/>
      <c r="U100" s="21"/>
      <c r="V100" s="21"/>
      <c r="W100" s="21"/>
      <c r="X100" s="21"/>
      <c r="Y100" s="21"/>
      <c r="Z100" s="21"/>
      <c r="AA100" s="21"/>
    </row>
    <row r="101" spans="1:27" s="25" customFormat="1">
      <c r="A101" s="86"/>
      <c r="C101" s="39"/>
      <c r="D101" s="26"/>
      <c r="E101" s="21"/>
      <c r="F101" s="21"/>
      <c r="G101" s="21"/>
      <c r="H101" s="21"/>
      <c r="I101" s="21"/>
      <c r="J101" s="21"/>
      <c r="K101" s="21"/>
      <c r="L101" s="21"/>
      <c r="M101" s="21"/>
      <c r="N101" s="21"/>
      <c r="O101" s="21"/>
      <c r="P101" s="21"/>
      <c r="Q101" s="21"/>
      <c r="R101" s="21"/>
      <c r="S101" s="21"/>
      <c r="T101" s="21"/>
      <c r="U101" s="21"/>
      <c r="V101" s="21"/>
      <c r="W101" s="21"/>
      <c r="X101" s="21"/>
      <c r="Y101" s="21"/>
      <c r="Z101" s="21"/>
      <c r="AA101" s="21"/>
    </row>
    <row r="102" spans="1:27" s="25" customFormat="1">
      <c r="A102" s="86"/>
      <c r="C102" s="39"/>
      <c r="D102" s="26"/>
      <c r="E102" s="21"/>
      <c r="F102" s="21"/>
      <c r="G102" s="21"/>
      <c r="H102" s="21"/>
      <c r="I102" s="21"/>
      <c r="J102" s="21"/>
      <c r="K102" s="21"/>
      <c r="L102" s="21"/>
      <c r="M102" s="21"/>
      <c r="N102" s="21"/>
      <c r="O102" s="21"/>
      <c r="P102" s="21"/>
      <c r="Q102" s="21"/>
      <c r="R102" s="21"/>
      <c r="S102" s="21"/>
      <c r="T102" s="21"/>
      <c r="U102" s="21"/>
      <c r="V102" s="21"/>
      <c r="W102" s="21"/>
      <c r="X102" s="21"/>
      <c r="Y102" s="21"/>
      <c r="Z102" s="21"/>
      <c r="AA102" s="21"/>
    </row>
    <row r="103" spans="1:27" s="25" customFormat="1">
      <c r="A103" s="86"/>
      <c r="C103" s="39"/>
      <c r="D103" s="26"/>
      <c r="E103" s="21"/>
      <c r="F103" s="21"/>
      <c r="G103" s="21"/>
      <c r="H103" s="21"/>
      <c r="I103" s="21"/>
      <c r="J103" s="21"/>
      <c r="K103" s="21"/>
      <c r="L103" s="21"/>
      <c r="M103" s="21"/>
      <c r="N103" s="21"/>
      <c r="O103" s="21"/>
      <c r="P103" s="21"/>
      <c r="Q103" s="21"/>
      <c r="R103" s="21"/>
      <c r="S103" s="21"/>
      <c r="T103" s="21"/>
      <c r="U103" s="21"/>
      <c r="V103" s="21"/>
      <c r="W103" s="21"/>
      <c r="X103" s="21"/>
      <c r="Y103" s="21"/>
      <c r="Z103" s="21"/>
      <c r="AA103" s="21"/>
    </row>
    <row r="104" spans="1:27" s="25" customFormat="1">
      <c r="A104" s="86"/>
      <c r="C104" s="39"/>
      <c r="D104" s="26"/>
      <c r="E104" s="21"/>
      <c r="F104" s="21"/>
      <c r="G104" s="21"/>
      <c r="H104" s="21"/>
      <c r="I104" s="21"/>
      <c r="J104" s="21"/>
      <c r="K104" s="21"/>
      <c r="L104" s="21"/>
      <c r="M104" s="21"/>
      <c r="N104" s="21"/>
      <c r="O104" s="21"/>
      <c r="P104" s="21"/>
      <c r="Q104" s="21"/>
      <c r="R104" s="21"/>
      <c r="S104" s="21"/>
      <c r="T104" s="21"/>
      <c r="U104" s="21"/>
      <c r="V104" s="21"/>
      <c r="W104" s="21"/>
      <c r="X104" s="21"/>
      <c r="Y104" s="21"/>
      <c r="Z104" s="21"/>
      <c r="AA104" s="21"/>
    </row>
  </sheetData>
  <mergeCells count="2">
    <mergeCell ref="A1:D2"/>
    <mergeCell ref="D19:J19"/>
  </mergeCells>
  <phoneticPr fontId="1"/>
  <conditionalFormatting sqref="A1 A3:A24 C3:D24 B4:B18 B23 A25:D27 A28 C28:D28 A29:D29 A30 C30 A31:B33 D31:D33 A34:A36 C34:D36 D37:D38 A37:B44 C39:D44 A45 C46:D46 A46:B47 D47 A48:D49 A50:C55 C56 A56:A60 C57:D58 C59:C60 A61:C63 C64 A64:A68 C65:D66 C67:C70 A69:B70 A77:D1048576">
    <cfRule type="expression" dxfId="2" priority="3">
      <formula>_xlfn.ISFORMULA(A1)</formula>
    </cfRule>
  </conditionalFormatting>
  <conditionalFormatting sqref="D13">
    <cfRule type="expression" dxfId="1" priority="2">
      <formula>_xlfn.ISFORMULA(D13)</formula>
    </cfRule>
  </conditionalFormatting>
  <conditionalFormatting sqref="E38:I38 E39:E43">
    <cfRule type="expression" dxfId="0" priority="1">
      <formula>_xlfn.ISFORMULA(E38)</formula>
    </cfRule>
  </conditionalFormatting>
  <pageMargins left="0.23622047244094491" right="0.23622047244094491" top="0.74803149606299213" bottom="0.19685039370078741" header="0.31496062992125984" footer="0.31496062992125984"/>
  <pageSetup paperSize="9" scale="59" orientation="portrait" r:id="rId1"/>
  <headerFooter>
    <oddHeader>&amp;C&amp;"Meiryo UI,標準"&amp;F
&amp;A</oddHeader>
  </headerFooter>
  <rowBreaks count="1" manualBreakCount="1">
    <brk id="2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vt:lpstr>
      <vt:lpstr>様式２(記入要領)</vt:lpstr>
      <vt:lpstr>（※防犯対策・特別防犯）申請の際の注意事項</vt:lpstr>
      <vt:lpstr>'（※防犯対策・特別防犯）申請の際の注意事項'!Print_Area</vt:lpstr>
      <vt:lpstr>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人見　尚希</cp:lastModifiedBy>
  <cp:revision/>
  <dcterms:created xsi:type="dcterms:W3CDTF">2011-06-14T05:32:50Z</dcterms:created>
  <dcterms:modified xsi:type="dcterms:W3CDTF">2025-12-12T00:51:35Z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