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2_調整会議\02_広域化調整会議（親会）\第45回調整会議（R7.11.20)\06_HP掲載\"/>
    </mc:Choice>
  </mc:AlternateContent>
  <xr:revisionPtr revIDLastSave="0" documentId="13_ncr:1_{90C091FF-59B0-43A3-B9EC-19C0FA107CA1}" xr6:coauthVersionLast="47" xr6:coauthVersionMax="47" xr10:uidLastSave="{00000000-0000-0000-0000-000000000000}"/>
  <bookViews>
    <workbookView xWindow="-108" yWindow="-108" windowWidth="23256" windowHeight="13896" xr2:uid="{B479B677-87E4-4799-8310-20D74C0C954B}"/>
  </bookViews>
  <sheets>
    <sheet name="資料3-4" sheetId="3" r:id="rId1"/>
  </sheets>
  <definedNames>
    <definedName name="_xlnm.Print_Area" localSheetId="0">'資料3-4'!$B$1:$N$28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19" i="3"/>
  <c r="H18" i="3"/>
  <c r="H17" i="3"/>
  <c r="H16" i="3"/>
  <c r="F25" i="3"/>
  <c r="K25" i="3" s="1"/>
  <c r="F24" i="3"/>
  <c r="F23" i="3"/>
  <c r="F22" i="3"/>
  <c r="L22" i="3" s="1"/>
  <c r="L20" i="3"/>
  <c r="F19" i="3"/>
  <c r="F18" i="3"/>
  <c r="L18" i="3" s="1"/>
  <c r="F17" i="3"/>
  <c r="F16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G21" i="3"/>
  <c r="E21" i="3"/>
  <c r="I21" i="3" s="1"/>
  <c r="J20" i="3"/>
  <c r="I20" i="3"/>
  <c r="J19" i="3"/>
  <c r="I19" i="3"/>
  <c r="J18" i="3"/>
  <c r="I18" i="3"/>
  <c r="J17" i="3"/>
  <c r="I17" i="3"/>
  <c r="J16" i="3"/>
  <c r="I16" i="3"/>
  <c r="G15" i="3"/>
  <c r="G11" i="3" s="1"/>
  <c r="G8" i="3" s="1"/>
  <c r="E15" i="3"/>
  <c r="I15" i="3" s="1"/>
  <c r="K14" i="3"/>
  <c r="J14" i="3"/>
  <c r="I14" i="3"/>
  <c r="J13" i="3"/>
  <c r="I13" i="3"/>
  <c r="J12" i="3"/>
  <c r="I12" i="3"/>
  <c r="J10" i="3"/>
  <c r="I10" i="3"/>
  <c r="J9" i="3"/>
  <c r="I9" i="3"/>
  <c r="L17" i="3" l="1"/>
  <c r="K13" i="3"/>
  <c r="L19" i="3"/>
  <c r="J15" i="3"/>
  <c r="K22" i="3"/>
  <c r="L26" i="3"/>
  <c r="L25" i="3"/>
  <c r="K23" i="3"/>
  <c r="L23" i="3"/>
  <c r="L16" i="3"/>
  <c r="L14" i="3"/>
  <c r="K12" i="3"/>
  <c r="L12" i="3"/>
  <c r="L9" i="3"/>
  <c r="K24" i="3"/>
  <c r="L24" i="3"/>
  <c r="L13" i="3"/>
  <c r="L10" i="3"/>
  <c r="K10" i="3"/>
  <c r="K9" i="3"/>
  <c r="E11" i="3"/>
  <c r="L27" i="3"/>
  <c r="K26" i="3"/>
  <c r="H8" i="3" l="1"/>
  <c r="K21" i="3"/>
  <c r="L21" i="3"/>
  <c r="L15" i="3"/>
  <c r="K15" i="3"/>
  <c r="J11" i="3"/>
  <c r="I11" i="3"/>
  <c r="E8" i="3"/>
  <c r="K11" i="3" l="1"/>
  <c r="K8" i="3" s="1"/>
  <c r="J8" i="3"/>
  <c r="I8" i="3"/>
  <c r="L11" i="3"/>
  <c r="F8" i="3"/>
  <c r="L8" i="3" l="1"/>
</calcChain>
</file>

<file path=xl/sharedStrings.xml><?xml version="1.0" encoding="utf-8"?>
<sst xmlns="http://schemas.openxmlformats.org/spreadsheetml/2006/main" count="60" uniqueCount="45">
  <si>
    <t>特例基金（財政基盤強化分）</t>
  </si>
  <si>
    <t>保険料抑制活用額</t>
    <rPh sb="0" eb="3">
      <t>ホケンリョウ</t>
    </rPh>
    <rPh sb="3" eb="5">
      <t>ヨクセイ</t>
    </rPh>
    <rPh sb="5" eb="7">
      <t>カツヨウ</t>
    </rPh>
    <rPh sb="7" eb="8">
      <t>ガク</t>
    </rPh>
    <phoneticPr fontId="2"/>
  </si>
  <si>
    <t>特別調整交付金（統一達成）</t>
    <phoneticPr fontId="2"/>
  </si>
  <si>
    <t>① 府国保特会の剰余金の活用</t>
    <phoneticPr fontId="2"/>
  </si>
  <si>
    <t>② 前期高齢者交付金の精算に備えた留保財源の活用</t>
    <phoneticPr fontId="2"/>
  </si>
  <si>
    <t>③ 保険者努力支援制度交付金（都道府県分）</t>
    <phoneticPr fontId="2"/>
  </si>
  <si>
    <t>④ 府２号繰入金（府１号振替分）</t>
    <phoneticPr fontId="2"/>
  </si>
  <si>
    <t>⑤ 保険者努力支援制度交付金（事業費連動分）</t>
    <phoneticPr fontId="2"/>
  </si>
  <si>
    <t>⑥ 過年度の保険料収納見込み</t>
    <phoneticPr fontId="2"/>
  </si>
  <si>
    <t>⑦ 事業費納付金を通じた保険料抑制</t>
    <phoneticPr fontId="2"/>
  </si>
  <si>
    <t>⑧ 保険者努力支援制度交付金（市町村分）</t>
    <phoneticPr fontId="2"/>
  </si>
  <si>
    <t>保険料抑制財源</t>
    <rPh sb="0" eb="5">
      <t>ホケンリョウヨクセイ</t>
    </rPh>
    <rPh sb="5" eb="7">
      <t>ザイゲン</t>
    </rPh>
    <phoneticPr fontId="2"/>
  </si>
  <si>
    <t>令和８年度</t>
    <rPh sb="0" eb="2">
      <t>レイワ</t>
    </rPh>
    <rPh sb="3" eb="5">
      <t>ネンド</t>
    </rPh>
    <phoneticPr fontId="2"/>
  </si>
  <si>
    <t>活用の考え方</t>
    <rPh sb="0" eb="2">
      <t>カツヨウ</t>
    </rPh>
    <rPh sb="3" eb="4">
      <t>カンガ</t>
    </rPh>
    <rPh sb="5" eb="6">
      <t>カタ</t>
    </rPh>
    <phoneticPr fontId="2"/>
  </si>
  <si>
    <t>一人当たり</t>
    <rPh sb="0" eb="3">
      <t>ヒトリア</t>
    </rPh>
    <phoneticPr fontId="2"/>
  </si>
  <si>
    <t>総額</t>
    <rPh sb="0" eb="2">
      <t>ソウガク</t>
    </rPh>
    <phoneticPr fontId="2"/>
  </si>
  <si>
    <t>令和７年度</t>
    <rPh sb="0" eb="2">
      <t>レイワ</t>
    </rPh>
    <rPh sb="3" eb="5">
      <t>ネンド</t>
    </rPh>
    <phoneticPr fontId="2"/>
  </si>
  <si>
    <t>相違点</t>
    <rPh sb="0" eb="3">
      <t>ソウイテン</t>
    </rPh>
    <phoneticPr fontId="2"/>
  </si>
  <si>
    <t>・全額を取り崩した約18億円について、分割して令和５年度から
　３年間保険料抑制に用いたため、残額がなく終了。</t>
    <phoneticPr fontId="2"/>
  </si>
  <si>
    <t>・令和６年度実質決算剰余金のうち半分を保険料抑制に活用する
　ことを基本としつつ、仮算定では、令和７年度におけ活用額と
　同額の66億円で仮置きとし、子ども・子育て支援金制度の開始
　に伴う影響等を踏まえ、最終判断は仮算定後に行う。</t>
    <phoneticPr fontId="2"/>
  </si>
  <si>
    <t>・例年どおり、全額を保険料抑制に活用。</t>
    <phoneticPr fontId="2"/>
  </si>
  <si>
    <t>・当年度の算定には計上せず、翌年度に剰余金が生じた場合
　は剰余金の活用検討の中で具体的な活用策を検討。</t>
    <phoneticPr fontId="2"/>
  </si>
  <si>
    <t>・一定割合：令和６年度過年度分収納額×60％
・上限　　：令和６年度過年度分調定額×30％</t>
    <phoneticPr fontId="2"/>
  </si>
  <si>
    <t>・680円/人。</t>
    <phoneticPr fontId="2"/>
  </si>
  <si>
    <t>・一定割合：0％
・仮算定における子ども・子育て支援金制度の開始に伴う影響や
　市町村国保特会の決算状況等を踏まえ、最終判断は仮算定後に
　行う。</t>
    <phoneticPr fontId="2"/>
  </si>
  <si>
    <t>・法改正に伴い、算出ルールを変更。</t>
    <rPh sb="1" eb="4">
      <t>ホウカイセイ</t>
    </rPh>
    <rPh sb="5" eb="6">
      <t>トモナ</t>
    </rPh>
    <rPh sb="8" eb="10">
      <t>サンシュツ</t>
    </rPh>
    <rPh sb="14" eb="16">
      <t>ヘンコウ</t>
    </rPh>
    <phoneticPr fontId="2"/>
  </si>
  <si>
    <t>財政調整事業による保険料抑制財源の確保 　小計</t>
    <rPh sb="21" eb="23">
      <t>ショウケイ</t>
    </rPh>
    <phoneticPr fontId="2"/>
  </si>
  <si>
    <t>・同条件。</t>
  </si>
  <si>
    <t>・終了分。</t>
    <rPh sb="1" eb="4">
      <t>シュウリョウブン</t>
    </rPh>
    <phoneticPr fontId="2"/>
  </si>
  <si>
    <t>・法改正を踏まえた、算出ルールに基づき運用。
※第106回財政WG（令和７年度）で決定済。</t>
    <phoneticPr fontId="2"/>
  </si>
  <si>
    <t>・市町村に帰責事由のない赤字に係る緊急的な対応分。　</t>
    <rPh sb="23" eb="24">
      <t>ブン</t>
    </rPh>
    <phoneticPr fontId="2"/>
  </si>
  <si>
    <t>・令和６年度から令和８年度にかけて交付されることから、
  令和７年度から令和９年度にかけて全額を活用する。</t>
    <phoneticPr fontId="2"/>
  </si>
  <si>
    <t>医療分</t>
    <rPh sb="0" eb="3">
      <t>イリョウブン</t>
    </rPh>
    <phoneticPr fontId="2"/>
  </si>
  <si>
    <t>後期分</t>
    <rPh sb="0" eb="3">
      <t>コウキブン</t>
    </rPh>
    <phoneticPr fontId="2"/>
  </si>
  <si>
    <t>介護分</t>
    <rPh sb="0" eb="3">
      <t>カイゴブン</t>
    </rPh>
    <phoneticPr fontId="2"/>
  </si>
  <si>
    <t>子ども分</t>
    <rPh sb="0" eb="1">
      <t>コ</t>
    </rPh>
    <rPh sb="3" eb="4">
      <t>ブン</t>
    </rPh>
    <phoneticPr fontId="2"/>
  </si>
  <si>
    <t>・保健事業の効果的取組について、令和８年度は採択事業なし。
・市町村に帰責事由のない赤字に係る緊急的な対応として活用する
　額（29,010,526円）を除き、残額は全て保険料抑制に活用。
※第106回財政WG（令和７年度）で決定済。</t>
    <rPh sb="74" eb="75">
      <t>エン</t>
    </rPh>
    <phoneticPr fontId="2"/>
  </si>
  <si>
    <t>対前年度</t>
    <rPh sb="0" eb="1">
      <t>タイ</t>
    </rPh>
    <rPh sb="1" eb="4">
      <t>ゼンネンド</t>
    </rPh>
    <phoneticPr fontId="2"/>
  </si>
  <si>
    <t>総額（差額）</t>
    <rPh sb="0" eb="2">
      <t>ソウガク</t>
    </rPh>
    <rPh sb="3" eb="5">
      <t>サガク</t>
    </rPh>
    <phoneticPr fontId="2"/>
  </si>
  <si>
    <t>総額（比率）</t>
    <rPh sb="0" eb="2">
      <t>ソウガク</t>
    </rPh>
    <rPh sb="3" eb="5">
      <t>ヒリツ</t>
    </rPh>
    <phoneticPr fontId="2"/>
  </si>
  <si>
    <t>一人当たり（差額）</t>
    <rPh sb="0" eb="3">
      <t>ヒトリア</t>
    </rPh>
    <rPh sb="6" eb="8">
      <t>サガク</t>
    </rPh>
    <phoneticPr fontId="2"/>
  </si>
  <si>
    <t>一人当たり（比率）</t>
    <rPh sb="0" eb="3">
      <t>ヒトリア</t>
    </rPh>
    <rPh sb="6" eb="8">
      <t>ヒリツ</t>
    </rPh>
    <phoneticPr fontId="2"/>
  </si>
  <si>
    <t>-</t>
  </si>
  <si>
    <t>令和８年度事業費納付金算定（仮算定）における保険料抑制のための工夫</t>
    <rPh sb="14" eb="15">
      <t>カリ</t>
    </rPh>
    <phoneticPr fontId="2"/>
  </si>
  <si>
    <t>■　令和８年度事業費納付金算定（仮算定）おける保険料抑制の主な取組（令和７年度事業費納付金算定との比較）</t>
    <rPh sb="16" eb="17">
      <t>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</si>
</sst>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Blue]&quot;＋&quot;#,##0&quot;円&quot;;[Red]&quot;▲&quot;#,##0&quot;円&quot;"/>
    <numFmt numFmtId="177" formatCode="#,##0&quot;円&quot;;[Red]&quot;▲&quot;#,##0&quot;円&quot;"/>
    <numFmt numFmtId="178" formatCode="[Blue]&quot;＋&quot;0.0%;[Red]&quot;▲&quot;0.0%"/>
    <numFmt numFmtId="179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rgb="FFFFFFFF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sz val="12"/>
      <color theme="1"/>
      <name val="Arial Rounded MT Bold"/>
      <family val="2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E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DashDot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0" fontId="9" fillId="3" borderId="4" xfId="0" applyFont="1" applyFill="1" applyBorder="1" applyAlignment="1">
      <alignment horizontal="centerContinuous" vertical="center" wrapText="1" readingOrder="1"/>
    </xf>
    <xf numFmtId="0" fontId="10" fillId="3" borderId="6" xfId="0" applyFont="1" applyFill="1" applyBorder="1" applyAlignment="1">
      <alignment horizontal="centerContinuous" vertical="center" wrapText="1"/>
    </xf>
    <xf numFmtId="0" fontId="9" fillId="3" borderId="7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/>
    </xf>
    <xf numFmtId="38" fontId="5" fillId="2" borderId="0" xfId="1" applyFont="1" applyFill="1" applyAlignment="1">
      <alignment horizontal="centerContinuous" vertical="center"/>
    </xf>
    <xf numFmtId="38" fontId="3" fillId="0" borderId="0" xfId="1" applyFont="1">
      <alignment vertical="center"/>
    </xf>
    <xf numFmtId="38" fontId="9" fillId="3" borderId="5" xfId="1" applyFont="1" applyFill="1" applyBorder="1" applyAlignment="1">
      <alignment horizontal="centerContinuous" vertical="center" wrapText="1" readingOrder="1"/>
    </xf>
    <xf numFmtId="38" fontId="10" fillId="3" borderId="6" xfId="1" applyFont="1" applyFill="1" applyBorder="1" applyAlignment="1">
      <alignment horizontal="centerContinuous" vertical="center" wrapText="1"/>
    </xf>
    <xf numFmtId="38" fontId="9" fillId="3" borderId="4" xfId="1" applyFont="1" applyFill="1" applyBorder="1" applyAlignment="1">
      <alignment horizontal="centerContinuous" vertical="center" wrapText="1" readingOrder="1"/>
    </xf>
    <xf numFmtId="38" fontId="10" fillId="3" borderId="4" xfId="1" applyFont="1" applyFill="1" applyBorder="1" applyAlignment="1">
      <alignment horizontal="centerContinuous" vertical="center" wrapText="1"/>
    </xf>
    <xf numFmtId="38" fontId="10" fillId="3" borderId="5" xfId="1" applyFont="1" applyFill="1" applyBorder="1" applyAlignment="1">
      <alignment horizontal="centerContinuous" vertical="center" wrapText="1"/>
    </xf>
    <xf numFmtId="38" fontId="9" fillId="3" borderId="1" xfId="1" applyFont="1" applyFill="1" applyBorder="1" applyAlignment="1">
      <alignment horizontal="center" vertical="center" wrapText="1" readingOrder="1"/>
    </xf>
    <xf numFmtId="38" fontId="10" fillId="3" borderId="8" xfId="1" applyFont="1" applyFill="1" applyBorder="1" applyAlignment="1">
      <alignment horizontal="center" vertical="center" wrapText="1"/>
    </xf>
    <xf numFmtId="38" fontId="9" fillId="3" borderId="7" xfId="1" applyFont="1" applyFill="1" applyBorder="1" applyAlignment="1">
      <alignment horizontal="center" vertical="center" wrapText="1" readingOrder="1"/>
    </xf>
    <xf numFmtId="38" fontId="10" fillId="3" borderId="7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38" fontId="3" fillId="0" borderId="0" xfId="1" applyFont="1" applyFill="1">
      <alignment vertical="center"/>
    </xf>
    <xf numFmtId="3" fontId="0" fillId="0" borderId="0" xfId="0" applyNumberFormat="1">
      <alignment vertical="center"/>
    </xf>
    <xf numFmtId="0" fontId="5" fillId="6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2" xfId="0" applyFont="1" applyFill="1" applyBorder="1">
      <alignment vertical="center"/>
    </xf>
    <xf numFmtId="0" fontId="5" fillId="5" borderId="19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readingOrder="1"/>
    </xf>
    <xf numFmtId="0" fontId="3" fillId="0" borderId="1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readingOrder="1"/>
    </xf>
    <xf numFmtId="0" fontId="11" fillId="0" borderId="24" xfId="0" applyFont="1" applyFill="1" applyBorder="1" applyAlignment="1">
      <alignment horizontal="left" vertical="center" readingOrder="1"/>
    </xf>
    <xf numFmtId="0" fontId="5" fillId="5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38" fontId="10" fillId="3" borderId="33" xfId="1" applyFont="1" applyFill="1" applyBorder="1" applyAlignment="1">
      <alignment horizontal="centerContinuous" vertical="center" wrapText="1"/>
    </xf>
    <xf numFmtId="38" fontId="10" fillId="3" borderId="40" xfId="1" applyFont="1" applyFill="1" applyBorder="1" applyAlignment="1">
      <alignment horizontal="centerContinuous" vertical="center" wrapText="1"/>
    </xf>
    <xf numFmtId="177" fontId="13" fillId="0" borderId="2" xfId="1" applyNumberFormat="1" applyFont="1" applyFill="1" applyBorder="1">
      <alignment vertical="center"/>
    </xf>
    <xf numFmtId="177" fontId="13" fillId="0" borderId="10" xfId="1" applyNumberFormat="1" applyFont="1" applyFill="1" applyBorder="1">
      <alignment vertical="center"/>
    </xf>
    <xf numFmtId="177" fontId="13" fillId="0" borderId="9" xfId="1" applyNumberFormat="1" applyFont="1" applyFill="1" applyBorder="1">
      <alignment vertical="center"/>
    </xf>
    <xf numFmtId="176" fontId="13" fillId="0" borderId="9" xfId="1" applyNumberFormat="1" applyFont="1" applyFill="1" applyBorder="1">
      <alignment vertical="center"/>
    </xf>
    <xf numFmtId="178" fontId="13" fillId="0" borderId="34" xfId="2" applyNumberFormat="1" applyFont="1" applyFill="1" applyBorder="1">
      <alignment vertical="center"/>
    </xf>
    <xf numFmtId="176" fontId="13" fillId="0" borderId="2" xfId="1" applyNumberFormat="1" applyFont="1" applyFill="1" applyBorder="1">
      <alignment vertical="center"/>
    </xf>
    <xf numFmtId="178" fontId="13" fillId="0" borderId="41" xfId="2" applyNumberFormat="1" applyFont="1" applyFill="1" applyBorder="1">
      <alignment vertical="center"/>
    </xf>
    <xf numFmtId="177" fontId="13" fillId="0" borderId="31" xfId="1" applyNumberFormat="1" applyFont="1" applyFill="1" applyBorder="1">
      <alignment vertical="center"/>
    </xf>
    <xf numFmtId="177" fontId="13" fillId="0" borderId="32" xfId="1" applyNumberFormat="1" applyFont="1" applyFill="1" applyBorder="1">
      <alignment vertical="center"/>
    </xf>
    <xf numFmtId="177" fontId="13" fillId="0" borderId="30" xfId="1" applyNumberFormat="1" applyFont="1" applyFill="1" applyBorder="1">
      <alignment vertical="center"/>
    </xf>
    <xf numFmtId="176" fontId="13" fillId="0" borderId="30" xfId="1" applyNumberFormat="1" applyFont="1" applyFill="1" applyBorder="1">
      <alignment vertical="center"/>
    </xf>
    <xf numFmtId="178" fontId="13" fillId="0" borderId="35" xfId="1" applyNumberFormat="1" applyFont="1" applyFill="1" applyBorder="1">
      <alignment vertical="center"/>
    </xf>
    <xf numFmtId="176" fontId="13" fillId="0" borderId="31" xfId="1" applyNumberFormat="1" applyFont="1" applyFill="1" applyBorder="1">
      <alignment vertical="center"/>
    </xf>
    <xf numFmtId="178" fontId="13" fillId="0" borderId="42" xfId="1" applyNumberFormat="1" applyFont="1" applyFill="1" applyBorder="1">
      <alignment vertical="center"/>
    </xf>
    <xf numFmtId="177" fontId="13" fillId="0" borderId="3" xfId="1" applyNumberFormat="1" applyFont="1" applyFill="1" applyBorder="1">
      <alignment vertical="center"/>
    </xf>
    <xf numFmtId="177" fontId="13" fillId="0" borderId="12" xfId="1" applyNumberFormat="1" applyFont="1" applyFill="1" applyBorder="1">
      <alignment vertical="center"/>
    </xf>
    <xf numFmtId="177" fontId="13" fillId="0" borderId="11" xfId="1" applyNumberFormat="1" applyFont="1" applyFill="1" applyBorder="1">
      <alignment vertical="center"/>
    </xf>
    <xf numFmtId="176" fontId="13" fillId="0" borderId="11" xfId="1" applyNumberFormat="1" applyFont="1" applyFill="1" applyBorder="1">
      <alignment vertical="center"/>
    </xf>
    <xf numFmtId="178" fontId="13" fillId="0" borderId="36" xfId="1" applyNumberFormat="1" applyFont="1" applyFill="1" applyBorder="1">
      <alignment vertical="center"/>
    </xf>
    <xf numFmtId="176" fontId="13" fillId="0" borderId="3" xfId="1" applyNumberFormat="1" applyFont="1" applyFill="1" applyBorder="1">
      <alignment vertical="center"/>
    </xf>
    <xf numFmtId="178" fontId="13" fillId="0" borderId="43" xfId="1" applyNumberFormat="1" applyFont="1" applyFill="1" applyBorder="1">
      <alignment vertical="center"/>
    </xf>
    <xf numFmtId="177" fontId="13" fillId="0" borderId="27" xfId="1" applyNumberFormat="1" applyFont="1" applyFill="1" applyBorder="1">
      <alignment vertical="center"/>
    </xf>
    <xf numFmtId="177" fontId="13" fillId="0" borderId="28" xfId="1" applyNumberFormat="1" applyFont="1" applyFill="1" applyBorder="1">
      <alignment vertical="center"/>
    </xf>
    <xf numFmtId="177" fontId="13" fillId="0" borderId="26" xfId="1" applyNumberFormat="1" applyFont="1" applyFill="1" applyBorder="1">
      <alignment vertical="center"/>
    </xf>
    <xf numFmtId="176" fontId="13" fillId="0" borderId="26" xfId="1" applyNumberFormat="1" applyFont="1" applyFill="1" applyBorder="1">
      <alignment vertical="center"/>
    </xf>
    <xf numFmtId="178" fontId="13" fillId="0" borderId="37" xfId="1" applyNumberFormat="1" applyFont="1" applyFill="1" applyBorder="1">
      <alignment vertical="center"/>
    </xf>
    <xf numFmtId="176" fontId="13" fillId="0" borderId="27" xfId="1" applyNumberFormat="1" applyFont="1" applyFill="1" applyBorder="1">
      <alignment vertical="center"/>
    </xf>
    <xf numFmtId="178" fontId="13" fillId="0" borderId="44" xfId="1" applyNumberFormat="1" applyFont="1" applyFill="1" applyBorder="1">
      <alignment vertical="center"/>
    </xf>
    <xf numFmtId="177" fontId="13" fillId="0" borderId="23" xfId="1" applyNumberFormat="1" applyFont="1" applyFill="1" applyBorder="1">
      <alignment vertical="center"/>
    </xf>
    <xf numFmtId="177" fontId="13" fillId="0" borderId="24" xfId="1" applyNumberFormat="1" applyFont="1" applyFill="1" applyBorder="1">
      <alignment vertical="center"/>
    </xf>
    <xf numFmtId="177" fontId="13" fillId="0" borderId="22" xfId="1" applyNumberFormat="1" applyFont="1" applyFill="1" applyBorder="1">
      <alignment vertical="center"/>
    </xf>
    <xf numFmtId="176" fontId="13" fillId="0" borderId="22" xfId="1" applyNumberFormat="1" applyFont="1" applyFill="1" applyBorder="1">
      <alignment vertical="center"/>
    </xf>
    <xf numFmtId="178" fontId="13" fillId="0" borderId="38" xfId="1" applyNumberFormat="1" applyFont="1" applyFill="1" applyBorder="1">
      <alignment vertical="center"/>
    </xf>
    <xf numFmtId="176" fontId="13" fillId="0" borderId="23" xfId="1" applyNumberFormat="1" applyFont="1" applyFill="1" applyBorder="1">
      <alignment vertical="center"/>
    </xf>
    <xf numFmtId="178" fontId="13" fillId="0" borderId="45" xfId="1" applyNumberFormat="1" applyFont="1" applyFill="1" applyBorder="1" applyAlignment="1">
      <alignment horizontal="right" vertical="center"/>
    </xf>
    <xf numFmtId="178" fontId="13" fillId="0" borderId="36" xfId="1" applyNumberFormat="1" applyFont="1" applyFill="1" applyBorder="1" applyAlignment="1">
      <alignment horizontal="center" vertical="center"/>
    </xf>
    <xf numFmtId="178" fontId="13" fillId="0" borderId="43" xfId="1" applyNumberFormat="1" applyFont="1" applyFill="1" applyBorder="1" applyAlignment="1">
      <alignment horizontal="center" vertical="center"/>
    </xf>
    <xf numFmtId="177" fontId="13" fillId="0" borderId="14" xfId="1" applyNumberFormat="1" applyFont="1" applyFill="1" applyBorder="1">
      <alignment vertical="center"/>
    </xf>
    <xf numFmtId="177" fontId="13" fillId="0" borderId="15" xfId="1" applyNumberFormat="1" applyFont="1" applyFill="1" applyBorder="1">
      <alignment vertical="center"/>
    </xf>
    <xf numFmtId="177" fontId="13" fillId="0" borderId="13" xfId="1" applyNumberFormat="1" applyFont="1" applyFill="1" applyBorder="1">
      <alignment vertical="center"/>
    </xf>
    <xf numFmtId="176" fontId="13" fillId="0" borderId="13" xfId="1" applyNumberFormat="1" applyFont="1" applyFill="1" applyBorder="1">
      <alignment vertical="center"/>
    </xf>
    <xf numFmtId="178" fontId="13" fillId="0" borderId="39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>
      <alignment vertical="center"/>
    </xf>
    <xf numFmtId="178" fontId="13" fillId="0" borderId="46" xfId="1" applyNumberFormat="1" applyFont="1" applyFill="1" applyBorder="1" applyAlignment="1">
      <alignment horizontal="center" vertical="center"/>
    </xf>
    <xf numFmtId="38" fontId="14" fillId="3" borderId="1" xfId="1" applyFont="1" applyFill="1" applyBorder="1" applyAlignment="1">
      <alignment horizontal="center" vertical="center" wrapText="1"/>
    </xf>
    <xf numFmtId="179" fontId="3" fillId="0" borderId="0" xfId="2" applyNumberFormat="1" applyFont="1">
      <alignment vertical="center"/>
    </xf>
    <xf numFmtId="177" fontId="0" fillId="0" borderId="0" xfId="0" applyNumberForma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Border="1">
      <alignment vertical="center"/>
    </xf>
    <xf numFmtId="38" fontId="3" fillId="4" borderId="0" xfId="1" applyFont="1" applyFill="1" applyBorder="1">
      <alignment vertical="center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720436</xdr:colOff>
      <xdr:row>1</xdr:row>
      <xdr:rowOff>27709</xdr:rowOff>
    </xdr:from>
    <xdr:to>
      <xdr:col>12</xdr:col>
      <xdr:colOff>1801091</xdr:colOff>
      <xdr:row>1</xdr:row>
      <xdr:rowOff>512617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0DF7BD-9EA4-41FB-8BA8-F3B626A0DA53}"/>
            </a:ext>
          </a:extLst>
        </xdr:cNvPr>
        <xdr:cNvSpPr/>
      </xdr:nvSpPr>
      <xdr:spPr>
        <a:xfrm>
          <a:off x="18371127" y="263236"/>
          <a:ext cx="2161309" cy="48490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資料３－４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881A-C9F9-4ADC-9FD2-1E2424393439}">
  <sheetPr>
    <tabColor rgb="FFFF0000"/>
    <pageSetUpPr fitToPage="1"/>
  </sheetPr>
  <dimension ref="B2:P35"/>
  <sheetViews>
    <sheetView tabSelected="1" view="pageBreakPreview" zoomScale="55" zoomScaleNormal="55" zoomScaleSheetLayoutView="55" workbookViewId="0">
      <selection activeCell="Q12" sqref="Q12"/>
    </sheetView>
  </sheetViews>
  <sheetFormatPr defaultRowHeight="18" outlineLevelRow="1" x14ac:dyDescent="0.45"/>
  <cols>
    <col min="2" max="2" width="1.5" style="1" customWidth="1"/>
    <col min="3" max="3" width="46.8984375" style="1" customWidth="1"/>
    <col min="4" max="4" width="58.296875" style="1" customWidth="1"/>
    <col min="5" max="5" width="19.796875" style="13" customWidth="1"/>
    <col min="6" max="6" width="14.19921875" style="13" customWidth="1"/>
    <col min="7" max="7" width="19.796875" style="13" customWidth="1"/>
    <col min="8" max="8" width="14.19921875" style="13" customWidth="1"/>
    <col min="9" max="9" width="19.796875" style="13" customWidth="1"/>
    <col min="10" max="12" width="14.19921875" style="13" customWidth="1"/>
    <col min="13" max="13" width="25.3984375" style="1" customWidth="1"/>
    <col min="14" max="14" width="1.5" style="1" customWidth="1"/>
  </cols>
  <sheetData>
    <row r="2" spans="2:16" ht="42.9" customHeight="1" x14ac:dyDescent="0.45">
      <c r="B2" s="4" t="s">
        <v>43</v>
      </c>
      <c r="C2" s="2"/>
      <c r="D2" s="3"/>
      <c r="E2" s="12"/>
      <c r="F2" s="12"/>
      <c r="G2" s="12"/>
      <c r="H2" s="12"/>
      <c r="I2" s="12"/>
      <c r="J2" s="12"/>
      <c r="K2" s="12"/>
      <c r="L2" s="12"/>
      <c r="M2" s="3"/>
      <c r="N2" s="5"/>
    </row>
    <row r="3" spans="2:16" s="36" customFormat="1" ht="10.8" customHeight="1" x14ac:dyDescent="0.45">
      <c r="B3" s="31"/>
      <c r="C3" s="32"/>
      <c r="D3" s="33"/>
      <c r="E3" s="34"/>
      <c r="F3" s="34"/>
      <c r="G3" s="34"/>
      <c r="H3" s="34"/>
      <c r="I3" s="34"/>
      <c r="J3" s="34"/>
      <c r="K3" s="34"/>
      <c r="L3" s="34"/>
      <c r="M3" s="33"/>
      <c r="N3" s="35"/>
    </row>
    <row r="4" spans="2:16" ht="35.4" customHeight="1" x14ac:dyDescent="0.45">
      <c r="C4" s="6" t="s">
        <v>44</v>
      </c>
      <c r="K4" s="104"/>
      <c r="M4" s="102"/>
    </row>
    <row r="5" spans="2:16" s="36" customFormat="1" ht="18.600000000000001" customHeight="1" thickBot="1" x14ac:dyDescent="0.2">
      <c r="B5" s="37"/>
      <c r="C5" s="38"/>
      <c r="D5" s="37"/>
      <c r="E5" s="39"/>
      <c r="F5" s="39"/>
      <c r="G5" s="39"/>
      <c r="H5" s="39"/>
      <c r="I5" s="39"/>
      <c r="J5" s="39"/>
      <c r="K5" s="39"/>
      <c r="L5" s="39"/>
      <c r="M5" s="7"/>
      <c r="N5" s="37"/>
    </row>
    <row r="6" spans="2:16" x14ac:dyDescent="0.45">
      <c r="C6" s="107" t="s">
        <v>11</v>
      </c>
      <c r="D6" s="8" t="s">
        <v>12</v>
      </c>
      <c r="E6" s="14"/>
      <c r="F6" s="15"/>
      <c r="G6" s="16" t="s">
        <v>16</v>
      </c>
      <c r="H6" s="15"/>
      <c r="I6" s="17" t="s">
        <v>37</v>
      </c>
      <c r="J6" s="55"/>
      <c r="K6" s="18"/>
      <c r="L6" s="56"/>
      <c r="M6" s="9"/>
    </row>
    <row r="7" spans="2:16" x14ac:dyDescent="0.45">
      <c r="C7" s="108"/>
      <c r="D7" s="10" t="s">
        <v>13</v>
      </c>
      <c r="E7" s="19" t="s">
        <v>15</v>
      </c>
      <c r="F7" s="20" t="s">
        <v>14</v>
      </c>
      <c r="G7" s="21" t="s">
        <v>15</v>
      </c>
      <c r="H7" s="20" t="s">
        <v>14</v>
      </c>
      <c r="I7" s="22" t="s">
        <v>38</v>
      </c>
      <c r="J7" s="22" t="s">
        <v>39</v>
      </c>
      <c r="K7" s="101" t="s">
        <v>40</v>
      </c>
      <c r="L7" s="101" t="s">
        <v>41</v>
      </c>
      <c r="M7" s="11" t="s">
        <v>17</v>
      </c>
    </row>
    <row r="8" spans="2:16" ht="69.599999999999994" customHeight="1" thickBot="1" x14ac:dyDescent="0.5">
      <c r="C8" s="28" t="s">
        <v>1</v>
      </c>
      <c r="D8" s="23" t="s">
        <v>42</v>
      </c>
      <c r="E8" s="57">
        <f t="shared" ref="E8:G8" si="0">SUM(E9:E11)</f>
        <v>24738292749</v>
      </c>
      <c r="F8" s="58">
        <f>SUM(F9:F11)</f>
        <v>17672</v>
      </c>
      <c r="G8" s="59">
        <f t="shared" si="0"/>
        <v>23602210110</v>
      </c>
      <c r="H8" s="58">
        <f>SUM(H9:H11)</f>
        <v>16401</v>
      </c>
      <c r="I8" s="60">
        <f>E8-G8</f>
        <v>1136082639</v>
      </c>
      <c r="J8" s="61">
        <f>IFERROR(E8/G8-1,"-")</f>
        <v>4.8134587129984752E-2</v>
      </c>
      <c r="K8" s="62">
        <f>SUM(K9:K11)</f>
        <v>1271</v>
      </c>
      <c r="L8" s="63">
        <f>IFERROR(F8/H8-1,"-")</f>
        <v>7.7495274678373249E-2</v>
      </c>
      <c r="M8" s="24" t="s">
        <v>42</v>
      </c>
    </row>
    <row r="9" spans="2:16" ht="69.599999999999994" customHeight="1" thickTop="1" x14ac:dyDescent="0.45">
      <c r="C9" s="44" t="s">
        <v>0</v>
      </c>
      <c r="D9" s="45" t="s">
        <v>18</v>
      </c>
      <c r="E9" s="64">
        <v>0</v>
      </c>
      <c r="F9" s="65">
        <v>0</v>
      </c>
      <c r="G9" s="66">
        <v>598324231</v>
      </c>
      <c r="H9" s="65">
        <v>387</v>
      </c>
      <c r="I9" s="67">
        <f t="shared" ref="I9:I27" si="1">E9-G9</f>
        <v>-598324231</v>
      </c>
      <c r="J9" s="68">
        <f t="shared" ref="J9:J27" si="2">IFERROR(E9/G9-1,"-")</f>
        <v>-1</v>
      </c>
      <c r="K9" s="69">
        <f>F9-H9</f>
        <v>-387</v>
      </c>
      <c r="L9" s="70">
        <f t="shared" ref="L9:L27" si="3">IFERROR(F9/H9-1,"-")</f>
        <v>-1</v>
      </c>
      <c r="M9" s="46" t="s">
        <v>28</v>
      </c>
    </row>
    <row r="10" spans="2:16" ht="69.599999999999994" customHeight="1" x14ac:dyDescent="0.45">
      <c r="C10" s="47" t="s">
        <v>2</v>
      </c>
      <c r="D10" s="25" t="s">
        <v>31</v>
      </c>
      <c r="E10" s="71">
        <v>1493599000</v>
      </c>
      <c r="F10" s="72">
        <v>1000</v>
      </c>
      <c r="G10" s="73">
        <v>1529415000</v>
      </c>
      <c r="H10" s="72">
        <v>990</v>
      </c>
      <c r="I10" s="74">
        <f t="shared" si="1"/>
        <v>-35816000</v>
      </c>
      <c r="J10" s="75">
        <f t="shared" si="2"/>
        <v>-2.3418104307856291E-2</v>
      </c>
      <c r="K10" s="76">
        <f>F10-H10</f>
        <v>10</v>
      </c>
      <c r="L10" s="77">
        <f t="shared" si="3"/>
        <v>1.0101010101010166E-2</v>
      </c>
      <c r="M10" s="48" t="s">
        <v>27</v>
      </c>
    </row>
    <row r="11" spans="2:16" ht="69.599999999999994" customHeight="1" thickBot="1" x14ac:dyDescent="0.5">
      <c r="C11" s="52" t="s">
        <v>26</v>
      </c>
      <c r="D11" s="53" t="s">
        <v>42</v>
      </c>
      <c r="E11" s="78">
        <f>SUM(E12,E13,E14,E15,E20,E21,E26,E27)</f>
        <v>23244693749</v>
      </c>
      <c r="F11" s="79">
        <v>16672</v>
      </c>
      <c r="G11" s="80">
        <f>SUM(G12,G13,G14,G15,G20,G21,G26,G27)</f>
        <v>21474470879</v>
      </c>
      <c r="H11" s="79">
        <v>15024</v>
      </c>
      <c r="I11" s="81">
        <f t="shared" si="1"/>
        <v>1770222870</v>
      </c>
      <c r="J11" s="82">
        <f t="shared" si="2"/>
        <v>8.2433829451467933E-2</v>
      </c>
      <c r="K11" s="83">
        <f>SUM(K12,K13,K14,K15,K20,K21,K26,K27)</f>
        <v>1648</v>
      </c>
      <c r="L11" s="84">
        <f t="shared" si="3"/>
        <v>0.10969116080937158</v>
      </c>
      <c r="M11" s="54" t="s">
        <v>42</v>
      </c>
      <c r="O11" s="103"/>
    </row>
    <row r="12" spans="2:16" ht="69.599999999999994" customHeight="1" x14ac:dyDescent="0.45">
      <c r="C12" s="41" t="s">
        <v>3</v>
      </c>
      <c r="D12" s="42" t="s">
        <v>19</v>
      </c>
      <c r="E12" s="85">
        <v>6600000000</v>
      </c>
      <c r="F12" s="86">
        <v>4419</v>
      </c>
      <c r="G12" s="87">
        <v>6600000000</v>
      </c>
      <c r="H12" s="86">
        <v>4271</v>
      </c>
      <c r="I12" s="88">
        <f t="shared" si="1"/>
        <v>0</v>
      </c>
      <c r="J12" s="89">
        <f t="shared" si="2"/>
        <v>0</v>
      </c>
      <c r="K12" s="90">
        <f>F12-H12</f>
        <v>148</v>
      </c>
      <c r="L12" s="91">
        <f t="shared" si="3"/>
        <v>3.4652306251463427E-2</v>
      </c>
      <c r="M12" s="51" t="s">
        <v>27</v>
      </c>
      <c r="N12"/>
      <c r="O12" s="103"/>
      <c r="P12" s="40"/>
    </row>
    <row r="13" spans="2:16" ht="69.599999999999994" customHeight="1" x14ac:dyDescent="0.45">
      <c r="C13" s="29" t="s">
        <v>4</v>
      </c>
      <c r="D13" s="25" t="s">
        <v>29</v>
      </c>
      <c r="E13" s="71">
        <v>2061046845</v>
      </c>
      <c r="F13" s="72">
        <v>1380</v>
      </c>
      <c r="G13" s="73">
        <v>0</v>
      </c>
      <c r="H13" s="72">
        <v>0</v>
      </c>
      <c r="I13" s="74">
        <f t="shared" si="1"/>
        <v>2061046845</v>
      </c>
      <c r="J13" s="92" t="str">
        <f t="shared" si="2"/>
        <v>-</v>
      </c>
      <c r="K13" s="76">
        <f>F13-H13</f>
        <v>1380</v>
      </c>
      <c r="L13" s="93" t="str">
        <f t="shared" si="3"/>
        <v>-</v>
      </c>
      <c r="M13" s="49" t="s">
        <v>25</v>
      </c>
      <c r="N13"/>
      <c r="O13" s="103"/>
    </row>
    <row r="14" spans="2:16" ht="69.599999999999994" customHeight="1" x14ac:dyDescent="0.45">
      <c r="C14" s="29" t="s">
        <v>5</v>
      </c>
      <c r="D14" s="26" t="s">
        <v>20</v>
      </c>
      <c r="E14" s="71">
        <v>3515137000</v>
      </c>
      <c r="F14" s="72">
        <v>2353</v>
      </c>
      <c r="G14" s="73">
        <v>3566584000</v>
      </c>
      <c r="H14" s="72">
        <v>2308</v>
      </c>
      <c r="I14" s="74">
        <f t="shared" si="1"/>
        <v>-51447000</v>
      </c>
      <c r="J14" s="75">
        <f t="shared" si="2"/>
        <v>-1.4424726853482173E-2</v>
      </c>
      <c r="K14" s="76">
        <f>F14-H14</f>
        <v>45</v>
      </c>
      <c r="L14" s="77">
        <f t="shared" si="3"/>
        <v>1.9497400346620397E-2</v>
      </c>
      <c r="M14" s="48" t="s">
        <v>27</v>
      </c>
      <c r="N14"/>
      <c r="O14" s="103"/>
      <c r="P14" s="40"/>
    </row>
    <row r="15" spans="2:16" ht="69.599999999999994" customHeight="1" x14ac:dyDescent="0.45">
      <c r="C15" s="29" t="s">
        <v>6</v>
      </c>
      <c r="D15" s="25" t="s">
        <v>36</v>
      </c>
      <c r="E15" s="71">
        <f>SUM(E16:E19)</f>
        <v>4852183534</v>
      </c>
      <c r="F15" s="72">
        <v>3730</v>
      </c>
      <c r="G15" s="73">
        <f>SUM(G16:G19)</f>
        <v>4838902805</v>
      </c>
      <c r="H15" s="72">
        <v>3609</v>
      </c>
      <c r="I15" s="74">
        <f t="shared" si="1"/>
        <v>13280729</v>
      </c>
      <c r="J15" s="75">
        <f t="shared" si="2"/>
        <v>2.7445744490419699E-3</v>
      </c>
      <c r="K15" s="76">
        <f>F15-H15</f>
        <v>121</v>
      </c>
      <c r="L15" s="77">
        <f t="shared" si="3"/>
        <v>3.3527292878913872E-2</v>
      </c>
      <c r="M15" s="49" t="s">
        <v>30</v>
      </c>
      <c r="N15"/>
      <c r="O15" s="103"/>
      <c r="P15" s="40"/>
    </row>
    <row r="16" spans="2:16" ht="69.599999999999994" hidden="1" customHeight="1" outlineLevel="1" x14ac:dyDescent="0.45">
      <c r="C16" s="43" t="s">
        <v>32</v>
      </c>
      <c r="D16" s="25"/>
      <c r="E16" s="71">
        <v>3278263081</v>
      </c>
      <c r="F16" s="72" t="e">
        <f>ROUND(E16/$F$30,0)</f>
        <v>#DIV/0!</v>
      </c>
      <c r="G16" s="73">
        <v>3335732839</v>
      </c>
      <c r="H16" s="72" t="e">
        <f>ROUND(G16/$H$30,0)</f>
        <v>#DIV/0!</v>
      </c>
      <c r="I16" s="74">
        <f t="shared" si="1"/>
        <v>-57469758</v>
      </c>
      <c r="J16" s="75">
        <f t="shared" si="2"/>
        <v>-1.7228525416690288E-2</v>
      </c>
      <c r="K16" s="76"/>
      <c r="L16" s="77" t="str">
        <f t="shared" si="3"/>
        <v>-</v>
      </c>
      <c r="M16" s="49"/>
      <c r="N16"/>
      <c r="O16" s="103"/>
      <c r="P16" s="40"/>
    </row>
    <row r="17" spans="3:16" ht="69.599999999999994" hidden="1" customHeight="1" outlineLevel="1" x14ac:dyDescent="0.45">
      <c r="C17" s="43" t="s">
        <v>33</v>
      </c>
      <c r="D17" s="25"/>
      <c r="E17" s="71">
        <v>1084767268</v>
      </c>
      <c r="F17" s="72" t="e">
        <f>ROUND(E17/$F$30,0)</f>
        <v>#DIV/0!</v>
      </c>
      <c r="G17" s="73">
        <v>1100999510</v>
      </c>
      <c r="H17" s="72" t="e">
        <f>ROUND(G17/$H$30,0)</f>
        <v>#DIV/0!</v>
      </c>
      <c r="I17" s="74">
        <f t="shared" si="1"/>
        <v>-16232242</v>
      </c>
      <c r="J17" s="75">
        <f t="shared" si="2"/>
        <v>-1.4743187306232364E-2</v>
      </c>
      <c r="K17" s="76"/>
      <c r="L17" s="77" t="str">
        <f t="shared" si="3"/>
        <v>-</v>
      </c>
      <c r="M17" s="49"/>
      <c r="N17"/>
      <c r="O17" s="103"/>
      <c r="P17" s="40"/>
    </row>
    <row r="18" spans="3:16" ht="69.599999999999994" hidden="1" customHeight="1" outlineLevel="1" x14ac:dyDescent="0.45">
      <c r="C18" s="43" t="s">
        <v>34</v>
      </c>
      <c r="D18" s="25"/>
      <c r="E18" s="71">
        <v>394307173</v>
      </c>
      <c r="F18" s="72" t="e">
        <f>ROUND(E18/$F$31,0)</f>
        <v>#DIV/0!</v>
      </c>
      <c r="G18" s="73">
        <v>402170456</v>
      </c>
      <c r="H18" s="72" t="e">
        <f>ROUND(G18/$H$31,0)</f>
        <v>#DIV/0!</v>
      </c>
      <c r="I18" s="74">
        <f t="shared" si="1"/>
        <v>-7863283</v>
      </c>
      <c r="J18" s="75">
        <f t="shared" si="2"/>
        <v>-1.9552114986785551E-2</v>
      </c>
      <c r="K18" s="76"/>
      <c r="L18" s="77" t="str">
        <f t="shared" si="3"/>
        <v>-</v>
      </c>
      <c r="M18" s="49"/>
      <c r="N18"/>
      <c r="O18" s="103"/>
      <c r="P18" s="40"/>
    </row>
    <row r="19" spans="3:16" ht="69.599999999999994" hidden="1" customHeight="1" outlineLevel="1" x14ac:dyDescent="0.45">
      <c r="C19" s="43" t="s">
        <v>35</v>
      </c>
      <c r="D19" s="25"/>
      <c r="E19" s="71">
        <v>94846012</v>
      </c>
      <c r="F19" s="72" t="e">
        <f>ROUND(E19/$F$32,0)</f>
        <v>#DIV/0!</v>
      </c>
      <c r="G19" s="73">
        <v>0</v>
      </c>
      <c r="H19" s="72" t="e">
        <f>ROUND(G19/$H$30,0)</f>
        <v>#DIV/0!</v>
      </c>
      <c r="I19" s="74">
        <f t="shared" si="1"/>
        <v>94846012</v>
      </c>
      <c r="J19" s="75" t="str">
        <f t="shared" si="2"/>
        <v>-</v>
      </c>
      <c r="K19" s="76"/>
      <c r="L19" s="77" t="str">
        <f t="shared" si="3"/>
        <v>-</v>
      </c>
      <c r="M19" s="49"/>
      <c r="N19"/>
      <c r="O19" s="103"/>
      <c r="P19" s="40"/>
    </row>
    <row r="20" spans="3:16" ht="69.599999999999994" customHeight="1" collapsed="1" x14ac:dyDescent="0.45">
      <c r="C20" s="29" t="s">
        <v>7</v>
      </c>
      <c r="D20" s="25" t="s">
        <v>21</v>
      </c>
      <c r="E20" s="71">
        <v>0</v>
      </c>
      <c r="F20" s="72">
        <v>0</v>
      </c>
      <c r="G20" s="73">
        <v>0</v>
      </c>
      <c r="H20" s="72">
        <v>0</v>
      </c>
      <c r="I20" s="74">
        <f t="shared" si="1"/>
        <v>0</v>
      </c>
      <c r="J20" s="92" t="str">
        <f t="shared" si="2"/>
        <v>-</v>
      </c>
      <c r="K20" s="76">
        <v>0</v>
      </c>
      <c r="L20" s="93" t="str">
        <f t="shared" si="3"/>
        <v>-</v>
      </c>
      <c r="M20" s="48" t="s">
        <v>27</v>
      </c>
      <c r="N20"/>
      <c r="O20" s="103"/>
    </row>
    <row r="21" spans="3:16" ht="69.599999999999994" customHeight="1" x14ac:dyDescent="0.45">
      <c r="C21" s="29" t="s">
        <v>8</v>
      </c>
      <c r="D21" s="25" t="s">
        <v>22</v>
      </c>
      <c r="E21" s="71">
        <f>SUM(E22:E25)</f>
        <v>5200679050</v>
      </c>
      <c r="F21" s="72">
        <v>4110</v>
      </c>
      <c r="G21" s="73">
        <f>SUM(G22:G25)</f>
        <v>5418299074</v>
      </c>
      <c r="H21" s="72">
        <v>4156</v>
      </c>
      <c r="I21" s="74">
        <f t="shared" si="1"/>
        <v>-217620024</v>
      </c>
      <c r="J21" s="75">
        <f t="shared" si="2"/>
        <v>-4.0163900336225744E-2</v>
      </c>
      <c r="K21" s="76">
        <f>F21-H21</f>
        <v>-46</v>
      </c>
      <c r="L21" s="77">
        <f t="shared" si="3"/>
        <v>-1.1068334937439861E-2</v>
      </c>
      <c r="M21" s="48" t="s">
        <v>27</v>
      </c>
      <c r="N21"/>
      <c r="O21" s="103"/>
      <c r="P21" s="40"/>
    </row>
    <row r="22" spans="3:16" ht="69.599999999999994" hidden="1" customHeight="1" outlineLevel="1" x14ac:dyDescent="0.45">
      <c r="C22" s="43" t="s">
        <v>32</v>
      </c>
      <c r="D22" s="25"/>
      <c r="E22" s="71">
        <v>3540245753</v>
      </c>
      <c r="F22" s="72" t="e">
        <f>ROUND(E22/$F$30,0)</f>
        <v>#DIV/0!</v>
      </c>
      <c r="G22" s="73">
        <v>3702143534</v>
      </c>
      <c r="H22" s="72" t="e">
        <f>ROUND(G22/$H$30,0)</f>
        <v>#DIV/0!</v>
      </c>
      <c r="I22" s="74">
        <f t="shared" si="1"/>
        <v>-161897781</v>
      </c>
      <c r="J22" s="75">
        <f t="shared" si="2"/>
        <v>-4.3730822296097371E-2</v>
      </c>
      <c r="K22" s="76" t="e">
        <f t="shared" ref="K22:K25" si="4">F22-H22</f>
        <v>#DIV/0!</v>
      </c>
      <c r="L22" s="77" t="str">
        <f t="shared" si="3"/>
        <v>-</v>
      </c>
      <c r="M22" s="48"/>
      <c r="N22"/>
      <c r="O22" s="103"/>
      <c r="P22" s="40"/>
    </row>
    <row r="23" spans="3:16" ht="69.599999999999994" hidden="1" customHeight="1" outlineLevel="1" x14ac:dyDescent="0.45">
      <c r="C23" s="43" t="s">
        <v>33</v>
      </c>
      <c r="D23" s="25"/>
      <c r="E23" s="71">
        <v>1138632856</v>
      </c>
      <c r="F23" s="72" t="e">
        <f>ROUND(E23/$F$30,0)</f>
        <v>#DIV/0!</v>
      </c>
      <c r="G23" s="73">
        <v>1168063909</v>
      </c>
      <c r="H23" s="72" t="e">
        <f>ROUND(G23/$H$30,0)</f>
        <v>#DIV/0!</v>
      </c>
      <c r="I23" s="74">
        <f t="shared" si="1"/>
        <v>-29431053</v>
      </c>
      <c r="J23" s="75">
        <f t="shared" si="2"/>
        <v>-2.5196440685507082E-2</v>
      </c>
      <c r="K23" s="76" t="e">
        <f t="shared" si="4"/>
        <v>#DIV/0!</v>
      </c>
      <c r="L23" s="77" t="str">
        <f t="shared" si="3"/>
        <v>-</v>
      </c>
      <c r="M23" s="48"/>
      <c r="N23"/>
      <c r="O23" s="103"/>
      <c r="P23" s="40"/>
    </row>
    <row r="24" spans="3:16" ht="69.599999999999994" hidden="1" customHeight="1" outlineLevel="1" x14ac:dyDescent="0.45">
      <c r="C24" s="43" t="s">
        <v>34</v>
      </c>
      <c r="D24" s="25"/>
      <c r="E24" s="71">
        <v>521800441</v>
      </c>
      <c r="F24" s="72" t="e">
        <f>ROUND(E24/$F$31,0)</f>
        <v>#DIV/0!</v>
      </c>
      <c r="G24" s="73">
        <v>548091631</v>
      </c>
      <c r="H24" s="72" t="e">
        <f>ROUND(G24/$H$31,0)</f>
        <v>#DIV/0!</v>
      </c>
      <c r="I24" s="74">
        <f t="shared" si="1"/>
        <v>-26291190</v>
      </c>
      <c r="J24" s="75">
        <f t="shared" si="2"/>
        <v>-4.7968603264442078E-2</v>
      </c>
      <c r="K24" s="76" t="e">
        <f t="shared" si="4"/>
        <v>#DIV/0!</v>
      </c>
      <c r="L24" s="77" t="str">
        <f t="shared" si="3"/>
        <v>-</v>
      </c>
      <c r="M24" s="48"/>
      <c r="N24"/>
      <c r="O24" s="103"/>
      <c r="P24" s="40"/>
    </row>
    <row r="25" spans="3:16" ht="69.599999999999994" hidden="1" customHeight="1" outlineLevel="1" x14ac:dyDescent="0.45">
      <c r="C25" s="43" t="s">
        <v>35</v>
      </c>
      <c r="D25" s="25"/>
      <c r="E25" s="71">
        <v>0</v>
      </c>
      <c r="F25" s="72" t="e">
        <f>ROUND(E25/$F$32,0)</f>
        <v>#DIV/0!</v>
      </c>
      <c r="G25" s="73">
        <v>0</v>
      </c>
      <c r="H25" s="72" t="e">
        <f>ROUND(G25/$H$30,0)</f>
        <v>#DIV/0!</v>
      </c>
      <c r="I25" s="74">
        <f t="shared" si="1"/>
        <v>0</v>
      </c>
      <c r="J25" s="75" t="str">
        <f t="shared" si="2"/>
        <v>-</v>
      </c>
      <c r="K25" s="76" t="e">
        <f t="shared" si="4"/>
        <v>#DIV/0!</v>
      </c>
      <c r="L25" s="77" t="str">
        <f t="shared" si="3"/>
        <v>-</v>
      </c>
      <c r="M25" s="48"/>
      <c r="N25"/>
      <c r="O25" s="103"/>
      <c r="P25" s="40"/>
    </row>
    <row r="26" spans="3:16" ht="69.599999999999994" customHeight="1" collapsed="1" x14ac:dyDescent="0.45">
      <c r="C26" s="29" t="s">
        <v>9</v>
      </c>
      <c r="D26" s="26" t="s">
        <v>23</v>
      </c>
      <c r="E26" s="71">
        <v>1015647320</v>
      </c>
      <c r="F26" s="72">
        <v>680</v>
      </c>
      <c r="G26" s="73">
        <v>1050685000</v>
      </c>
      <c r="H26" s="72">
        <v>680</v>
      </c>
      <c r="I26" s="74">
        <f t="shared" si="1"/>
        <v>-35037680</v>
      </c>
      <c r="J26" s="75">
        <f t="shared" si="2"/>
        <v>-3.3347463797427368E-2</v>
      </c>
      <c r="K26" s="76">
        <f>F26-H26</f>
        <v>0</v>
      </c>
      <c r="L26" s="77">
        <f t="shared" si="3"/>
        <v>0</v>
      </c>
      <c r="M26" s="48" t="s">
        <v>27</v>
      </c>
      <c r="N26"/>
      <c r="O26" s="103"/>
    </row>
    <row r="27" spans="3:16" ht="69.599999999999994" customHeight="1" thickBot="1" x14ac:dyDescent="0.5">
      <c r="C27" s="30" t="s">
        <v>10</v>
      </c>
      <c r="D27" s="27" t="s">
        <v>24</v>
      </c>
      <c r="E27" s="94">
        <v>0</v>
      </c>
      <c r="F27" s="95">
        <v>0</v>
      </c>
      <c r="G27" s="96">
        <v>0</v>
      </c>
      <c r="H27" s="95">
        <v>0</v>
      </c>
      <c r="I27" s="97">
        <f t="shared" si="1"/>
        <v>0</v>
      </c>
      <c r="J27" s="98" t="str">
        <f t="shared" si="2"/>
        <v>-</v>
      </c>
      <c r="K27" s="99">
        <v>0</v>
      </c>
      <c r="L27" s="100" t="str">
        <f t="shared" si="3"/>
        <v>-</v>
      </c>
      <c r="M27" s="50" t="s">
        <v>27</v>
      </c>
      <c r="N27"/>
      <c r="O27" s="103"/>
    </row>
    <row r="28" spans="3:16" x14ac:dyDescent="0.45">
      <c r="O28" s="103"/>
    </row>
    <row r="29" spans="3:16" x14ac:dyDescent="0.45">
      <c r="E29" s="105"/>
      <c r="F29" s="105"/>
      <c r="G29" s="105"/>
      <c r="H29" s="105"/>
      <c r="I29" s="105"/>
    </row>
    <row r="30" spans="3:16" x14ac:dyDescent="0.45">
      <c r="E30" s="105"/>
      <c r="F30" s="106"/>
      <c r="G30" s="105"/>
      <c r="H30" s="106"/>
      <c r="I30" s="105"/>
    </row>
    <row r="31" spans="3:16" x14ac:dyDescent="0.45">
      <c r="E31" s="105"/>
      <c r="F31" s="105"/>
      <c r="G31" s="105"/>
      <c r="H31" s="105"/>
      <c r="I31" s="105"/>
    </row>
    <row r="32" spans="3:16" x14ac:dyDescent="0.45">
      <c r="E32" s="105"/>
      <c r="F32" s="105"/>
      <c r="G32" s="105"/>
      <c r="H32" s="105"/>
      <c r="I32" s="105"/>
    </row>
    <row r="33" spans="5:9" x14ac:dyDescent="0.45">
      <c r="E33" s="105"/>
      <c r="F33" s="105"/>
      <c r="G33" s="105"/>
      <c r="H33" s="105"/>
      <c r="I33" s="105"/>
    </row>
    <row r="34" spans="5:9" x14ac:dyDescent="0.45">
      <c r="E34" s="105"/>
      <c r="F34" s="105"/>
      <c r="G34" s="105"/>
      <c r="H34" s="105"/>
      <c r="I34" s="105"/>
    </row>
    <row r="35" spans="5:9" x14ac:dyDescent="0.45">
      <c r="E35" s="105"/>
      <c r="F35" s="105"/>
      <c r="G35" s="105"/>
      <c r="H35" s="105"/>
      <c r="I35" s="105"/>
    </row>
  </sheetData>
  <mergeCells count="1">
    <mergeCell ref="C6:C7"/>
  </mergeCells>
  <phoneticPr fontId="2"/>
  <printOptions horizontalCentered="1"/>
  <pageMargins left="0" right="0" top="0" bottom="0" header="0" footer="0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資料3-4</vt:lpstr>
      <vt:lpstr>'資料3-4'!Print_Area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 籠島</dc:creator>
  <cp:lastModifiedBy>桐山　栞里</cp:lastModifiedBy>
  <cp:lastPrinted>2025-11-12T00:57:23Z</cp:lastPrinted>
  <dcterms:created xsi:type="dcterms:W3CDTF">2025-10-25T03:33:09Z</dcterms:created>
  <dcterms:modified xsi:type="dcterms:W3CDTF">2025-12-10T06:00:57Z</dcterms:modified>
</cp:coreProperties>
</file>